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System/Volumes/Data/user/duval/ULLYSES/ullyses_tech/jira_connection/inputs/"/>
    </mc:Choice>
  </mc:AlternateContent>
  <xr:revisionPtr revIDLastSave="0" documentId="13_ncr:1_{96CCBAB6-DFEA-334F-9552-A1118E44689E}" xr6:coauthVersionLast="47" xr6:coauthVersionMax="47" xr10:uidLastSave="{00000000-0000-0000-0000-000000000000}"/>
  <bookViews>
    <workbookView xWindow="2620" yWindow="920" windowWidth="35780" windowHeight="18420" xr2:uid="{00000000-000D-0000-FFFF-FFFF00000000}"/>
  </bookViews>
  <sheets>
    <sheet name="updated_full_sample_newAV_newSN" sheetId="1" r:id="rId1"/>
  </sheets>
  <calcPr calcId="191029"/>
</workbook>
</file>

<file path=xl/calcChain.xml><?xml version="1.0" encoding="utf-8"?>
<calcChain xmlns="http://schemas.openxmlformats.org/spreadsheetml/2006/main">
  <c r="V69" i="1" l="1"/>
  <c r="U69" i="1"/>
  <c r="Q69" i="1"/>
  <c r="Q68" i="1" l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V37" i="1" s="1"/>
  <c r="Q36" i="1"/>
  <c r="V36" i="1" s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3" i="1"/>
  <c r="T32" i="1"/>
  <c r="T31" i="1"/>
  <c r="T30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4" i="1"/>
  <c r="T3" i="1"/>
  <c r="T2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V40" i="1" l="1"/>
  <c r="V59" i="1"/>
  <c r="V48" i="1"/>
  <c r="V64" i="1"/>
  <c r="V51" i="1"/>
  <c r="V67" i="1"/>
  <c r="V56" i="1"/>
  <c r="V30" i="1"/>
  <c r="V41" i="1"/>
  <c r="V49" i="1"/>
  <c r="V57" i="1"/>
  <c r="V17" i="1"/>
  <c r="V25" i="1"/>
  <c r="V66" i="1"/>
  <c r="V22" i="1"/>
  <c r="V33" i="1"/>
  <c r="V16" i="1"/>
  <c r="V24" i="1"/>
  <c r="V32" i="1"/>
  <c r="V65" i="1"/>
  <c r="V18" i="1"/>
  <c r="V26" i="1"/>
  <c r="V42" i="1"/>
  <c r="V50" i="1"/>
  <c r="V58" i="1"/>
  <c r="V19" i="1"/>
  <c r="V27" i="1"/>
  <c r="V43" i="1"/>
  <c r="V20" i="1"/>
  <c r="V28" i="1"/>
  <c r="V44" i="1"/>
  <c r="V52" i="1"/>
  <c r="V60" i="1"/>
  <c r="V68" i="1"/>
  <c r="V45" i="1"/>
  <c r="V53" i="1"/>
  <c r="V61" i="1"/>
  <c r="V21" i="1"/>
  <c r="V38" i="1"/>
  <c r="V46" i="1"/>
  <c r="V54" i="1"/>
  <c r="V62" i="1"/>
  <c r="V15" i="1"/>
  <c r="V23" i="1"/>
  <c r="V31" i="1"/>
  <c r="V47" i="1"/>
  <c r="V55" i="1"/>
  <c r="V63" i="1"/>
</calcChain>
</file>

<file path=xl/sharedStrings.xml><?xml version="1.0" encoding="utf-8"?>
<sst xmlns="http://schemas.openxmlformats.org/spreadsheetml/2006/main" count="673" uniqueCount="525">
  <si>
    <t>2MASS</t>
  </si>
  <si>
    <t>Other Name</t>
  </si>
  <si>
    <t>RA</t>
  </si>
  <si>
    <t>DEC</t>
  </si>
  <si>
    <t>Region</t>
  </si>
  <si>
    <t>Distance (pc)</t>
  </si>
  <si>
    <t>SpT</t>
  </si>
  <si>
    <t>M*</t>
  </si>
  <si>
    <t>log(dm/dt)</t>
  </si>
  <si>
    <t>A_V</t>
  </si>
  <si>
    <t>U</t>
  </si>
  <si>
    <t>V</t>
  </si>
  <si>
    <t>COS orbs estimated</t>
  </si>
  <si>
    <t>STIS orbs estimated</t>
  </si>
  <si>
    <t>CVSO-109</t>
  </si>
  <si>
    <t>J05323265-0113461</t>
  </si>
  <si>
    <t>V462 Ori</t>
  </si>
  <si>
    <t>5h32m32.66s</t>
  </si>
  <si>
    <t>-1d13m46.1s</t>
  </si>
  <si>
    <t>Ori OB1b</t>
  </si>
  <si>
    <t>M0</t>
  </si>
  <si>
    <t>CVSO-90</t>
  </si>
  <si>
    <t>J05312062-0049197</t>
  </si>
  <si>
    <t>5h31m20.63s</t>
  </si>
  <si>
    <t>-0d49m19.8s</t>
  </si>
  <si>
    <t>K7</t>
  </si>
  <si>
    <t>CVSO-146</t>
  </si>
  <si>
    <t>J05354600-0057522</t>
  </si>
  <si>
    <t>V499 Ori</t>
  </si>
  <si>
    <t>5h35m46.01s</t>
  </si>
  <si>
    <t>-0d57m52.2s</t>
  </si>
  <si>
    <t>K6</t>
  </si>
  <si>
    <t>J05382725-0245096</t>
  </si>
  <si>
    <t>SO518</t>
  </si>
  <si>
    <t>5h38m27.26s</t>
  </si>
  <si>
    <t>-2d45m09.7s</t>
  </si>
  <si>
    <t>K6.0</t>
  </si>
  <si>
    <t>J05383368-0244141</t>
  </si>
  <si>
    <t>SO583</t>
  </si>
  <si>
    <t>5h38m33.69s</t>
  </si>
  <si>
    <t>-2d44m14.1s</t>
  </si>
  <si>
    <t>K4.5</t>
  </si>
  <si>
    <t>CVSO-104</t>
  </si>
  <si>
    <t>J05320638-0111000</t>
  </si>
  <si>
    <t>5h32m06.49s</t>
  </si>
  <si>
    <t>-1d11m00.8s</t>
  </si>
  <si>
    <t>CVSO-36</t>
  </si>
  <si>
    <t>J05255035+0149370</t>
  </si>
  <si>
    <t>5h25m50.37s</t>
  </si>
  <si>
    <t>1d49m37.3s</t>
  </si>
  <si>
    <t>Ori OB1a</t>
  </si>
  <si>
    <t>M3</t>
  </si>
  <si>
    <t>J05393982-0231217</t>
  </si>
  <si>
    <t>SO1153</t>
  </si>
  <si>
    <t>5h39m39.83s</t>
  </si>
  <si>
    <t>-2d31m21.9s</t>
  </si>
  <si>
    <t>K5.5</t>
  </si>
  <si>
    <t>CVSO-107</t>
  </si>
  <si>
    <t>J05322578-0036533</t>
  </si>
  <si>
    <t>5h32m25.79s</t>
  </si>
  <si>
    <t>-0d36m53.4s</t>
  </si>
  <si>
    <t>CVSO-165</t>
  </si>
  <si>
    <t>J05390257-0120323</t>
  </si>
  <si>
    <t>5h39m02.57s</t>
  </si>
  <si>
    <t>-1d20m32.3s</t>
  </si>
  <si>
    <t>CVSO-176</t>
  </si>
  <si>
    <t>J05402414-0031213</t>
  </si>
  <si>
    <t>V609 Ori</t>
  </si>
  <si>
    <t>5h40m24.15s</t>
  </si>
  <si>
    <t>-0d31m21.3s</t>
  </si>
  <si>
    <t>CVSO-58</t>
  </si>
  <si>
    <t>J05292326-0125153</t>
  </si>
  <si>
    <t>5h29m23.26s</t>
  </si>
  <si>
    <t>-1d25m15.5s</t>
  </si>
  <si>
    <t>CVSO-17</t>
  </si>
  <si>
    <t>J05230470+0137148</t>
  </si>
  <si>
    <t>5h23m04.72s</t>
  </si>
  <si>
    <t>1d37m15.3s</t>
  </si>
  <si>
    <t>J11324124-2651559</t>
  </si>
  <si>
    <t>V550 Hya</t>
  </si>
  <si>
    <t>11h32m41.27s</t>
  </si>
  <si>
    <t>-26d51m56s</t>
  </si>
  <si>
    <t>TWA</t>
  </si>
  <si>
    <t>Sz75</t>
  </si>
  <si>
    <t>J15491210-3539051</t>
  </si>
  <si>
    <t>GQ Lup</t>
  </si>
  <si>
    <t>15h49m12.1s</t>
  </si>
  <si>
    <t>-35d39m05.1s</t>
  </si>
  <si>
    <t>Lupus I</t>
  </si>
  <si>
    <t>Sz77</t>
  </si>
  <si>
    <t>J15514695-3556440</t>
  </si>
  <si>
    <t>HBC 603</t>
  </si>
  <si>
    <t>15h51m46.95s</t>
  </si>
  <si>
    <t>-35d56m44.1s</t>
  </si>
  <si>
    <t>Sz72</t>
  </si>
  <si>
    <t>J15475062-3528353</t>
  </si>
  <si>
    <t>HM Lup</t>
  </si>
  <si>
    <t>15h47m50.63s</t>
  </si>
  <si>
    <t>-35d28m35.4s</t>
  </si>
  <si>
    <t>M2</t>
  </si>
  <si>
    <t>Sz69</t>
  </si>
  <si>
    <t>J15451741-3418283</t>
  </si>
  <si>
    <t>HW Lup</t>
  </si>
  <si>
    <t>15h45m17.42s</t>
  </si>
  <si>
    <t>-34d18m28.5s</t>
  </si>
  <si>
    <t>M4.5</t>
  </si>
  <si>
    <t>Sz76</t>
  </si>
  <si>
    <t>J15493074-3549514</t>
  </si>
  <si>
    <t>15h49m30.74s</t>
  </si>
  <si>
    <t>-35d49m51.4s</t>
  </si>
  <si>
    <t>M4</t>
  </si>
  <si>
    <t>Sz71</t>
  </si>
  <si>
    <t>J15464473-3430354</t>
  </si>
  <si>
    <t>GW Lup</t>
  </si>
  <si>
    <t>15h46m44.73s</t>
  </si>
  <si>
    <t>-34d30m35.5s</t>
  </si>
  <si>
    <t>M1.5</t>
  </si>
  <si>
    <t>Sz66</t>
  </si>
  <si>
    <t>J15392828-3446180</t>
  </si>
  <si>
    <t>MJS2008-5</t>
  </si>
  <si>
    <t>15h39m28.28s</t>
  </si>
  <si>
    <t>-34d46m18s</t>
  </si>
  <si>
    <t>Sz74</t>
  </si>
  <si>
    <t>J15480523-3515526</t>
  </si>
  <si>
    <t>HN Lup</t>
  </si>
  <si>
    <t>15h48m05.23s</t>
  </si>
  <si>
    <t>-35d15m52.8s</t>
  </si>
  <si>
    <t>M3.5</t>
  </si>
  <si>
    <t>Hn5</t>
  </si>
  <si>
    <t>J11064180-7635489</t>
  </si>
  <si>
    <t>GX Cha</t>
  </si>
  <si>
    <t>11h06m41.8s</t>
  </si>
  <si>
    <t>-76d35m48.9s</t>
  </si>
  <si>
    <t>Cha I</t>
  </si>
  <si>
    <t>M5</t>
  </si>
  <si>
    <t>Sz111</t>
  </si>
  <si>
    <t>J16085468-3937431</t>
  </si>
  <si>
    <t>HBC 622</t>
  </si>
  <si>
    <t>16h08m54.69s</t>
  </si>
  <si>
    <t>-39d37m43.1s</t>
  </si>
  <si>
    <t>Lupus III</t>
  </si>
  <si>
    <t>M1</t>
  </si>
  <si>
    <t>Sz130</t>
  </si>
  <si>
    <t>J16003103-4143369</t>
  </si>
  <si>
    <t>HBC 610</t>
  </si>
  <si>
    <t>16h00m31.05s</t>
  </si>
  <si>
    <t>-41d43m37.2s</t>
  </si>
  <si>
    <t>Lupus IV</t>
  </si>
  <si>
    <t>J11120984-7634366</t>
  </si>
  <si>
    <t>T50</t>
  </si>
  <si>
    <t>11h12m09.84s</t>
  </si>
  <si>
    <t>-76d34m36.6s</t>
  </si>
  <si>
    <t>SSTc2dJ160000.6-422158</t>
  </si>
  <si>
    <t>J16000060-4221567</t>
  </si>
  <si>
    <t>MJS2008-144</t>
  </si>
  <si>
    <t>16h00m00.62s</t>
  </si>
  <si>
    <t>-42d21m57.5s</t>
  </si>
  <si>
    <t>J11105333-7634319</t>
  </si>
  <si>
    <t>T48</t>
  </si>
  <si>
    <t>11h10m53.33s</t>
  </si>
  <si>
    <t>-76d34m31.9s</t>
  </si>
  <si>
    <t>SSTc2dJ161344.1-373646</t>
  </si>
  <si>
    <t>J16134410-3736462</t>
  </si>
  <si>
    <t>MJS2008-141</t>
  </si>
  <si>
    <t>16h13m44.11s</t>
  </si>
  <si>
    <t>-37d36m46.4s</t>
  </si>
  <si>
    <t>J11092379-7623207</t>
  </si>
  <si>
    <t>T40</t>
  </si>
  <si>
    <t>11h09m23.79s</t>
  </si>
  <si>
    <t>-76d23m20.7s</t>
  </si>
  <si>
    <t>M0.5</t>
  </si>
  <si>
    <t>SSTc2dJ161243.8-381503</t>
  </si>
  <si>
    <t>J16124373-3815031</t>
  </si>
  <si>
    <t>MJS2008-137</t>
  </si>
  <si>
    <t>16h12m43.75s</t>
  </si>
  <si>
    <t>-38d15m03.3s</t>
  </si>
  <si>
    <t>Hn17</t>
  </si>
  <si>
    <t>J11124861-7647066</t>
  </si>
  <si>
    <t>11h12m48.61s</t>
  </si>
  <si>
    <t>-76d47m06.6s</t>
  </si>
  <si>
    <t>J08422710-7857479</t>
  </si>
  <si>
    <t>EK Cha</t>
  </si>
  <si>
    <t>8h42m26.37s</t>
  </si>
  <si>
    <t>-78d57m44.48s</t>
  </si>
  <si>
    <t>J08441637-7859080</t>
  </si>
  <si>
    <t>EN Cha</t>
  </si>
  <si>
    <t>8h44m15.65s</t>
  </si>
  <si>
    <t>-78d59m05.43s</t>
  </si>
  <si>
    <t>J08440914-7833457</t>
  </si>
  <si>
    <t>RECX 16</t>
  </si>
  <si>
    <t>8h44m08.61s</t>
  </si>
  <si>
    <t>-78d33m45.25s</t>
  </si>
  <si>
    <t>M6.0</t>
  </si>
  <si>
    <t>J08430723-7904524</t>
  </si>
  <si>
    <t>EM Cha</t>
  </si>
  <si>
    <t>8h43m07.19s</t>
  </si>
  <si>
    <t>-79d04m50.84s</t>
  </si>
  <si>
    <t>J08475676-7854532</t>
  </si>
  <si>
    <t>EQ Cha</t>
  </si>
  <si>
    <t>8h47m55.72s</t>
  </si>
  <si>
    <t>-78d54m52.74s</t>
  </si>
  <si>
    <t>M3.25</t>
  </si>
  <si>
    <t>2MASSJ11183572-7935548</t>
  </si>
  <si>
    <t>J11183572-7935548</t>
  </si>
  <si>
    <t>eps Cha 13</t>
  </si>
  <si>
    <t>11h18m36.72s</t>
  </si>
  <si>
    <t>-79d35m55.8s</t>
  </si>
  <si>
    <t>2MASSJ11432669-7804454</t>
  </si>
  <si>
    <t>J11432669-7804454</t>
  </si>
  <si>
    <t>eps Cha 17</t>
  </si>
  <si>
    <t>11h43m26.69s</t>
  </si>
  <si>
    <t>-78d04m45.4s</t>
  </si>
  <si>
    <t>M5.5</t>
  </si>
  <si>
    <t>CHX18N</t>
  </si>
  <si>
    <t>J11114632-7620092</t>
  </si>
  <si>
    <t>11h11m46.32s</t>
  </si>
  <si>
    <t>-76d20m09.2s</t>
  </si>
  <si>
    <t>K2</t>
  </si>
  <si>
    <t>Sz45</t>
  </si>
  <si>
    <t>J11173700-7704381</t>
  </si>
  <si>
    <t>HBC 590</t>
  </si>
  <si>
    <t>11h17m37s</t>
  </si>
  <si>
    <t>-77d04m38.1s</t>
  </si>
  <si>
    <t>J11025504-7721508</t>
  </si>
  <si>
    <t>T12</t>
  </si>
  <si>
    <t>11h02m55.04s</t>
  </si>
  <si>
    <t>-77d21m50.8s</t>
  </si>
  <si>
    <t>J10590108-7722407</t>
  </si>
  <si>
    <t>Sz 5</t>
  </si>
  <si>
    <t>10h59m01.08s</t>
  </si>
  <si>
    <t>-77d22m40.7s</t>
  </si>
  <si>
    <t>XX Cha</t>
  </si>
  <si>
    <t>J11113965-7620152</t>
  </si>
  <si>
    <t>T49</t>
  </si>
  <si>
    <t>11h11m39.65s</t>
  </si>
  <si>
    <t>-76d20m15.2s</t>
  </si>
  <si>
    <t>J10581677-7717170</t>
  </si>
  <si>
    <t>HBC 566</t>
  </si>
  <si>
    <t>10h58m16.77s</t>
  </si>
  <si>
    <t>-77d17m17s</t>
  </si>
  <si>
    <t>J10563044-7711393</t>
  </si>
  <si>
    <t>T4</t>
  </si>
  <si>
    <t>10h56m30.44s</t>
  </si>
  <si>
    <t>-77d11m39.3s</t>
  </si>
  <si>
    <t>Sz19</t>
  </si>
  <si>
    <t>J11072074-7738073</t>
  </si>
  <si>
    <t>DI Cha</t>
  </si>
  <si>
    <t>11h07m20.74s</t>
  </si>
  <si>
    <t>-77d38m07.3s</t>
  </si>
  <si>
    <t>K0</t>
  </si>
  <si>
    <t>J12000931-7811424</t>
  </si>
  <si>
    <t>eps Cha 7</t>
  </si>
  <si>
    <t>12h00m09.43s</t>
  </si>
  <si>
    <t>-78d11m42.2s</t>
  </si>
  <si>
    <t>J11083952-7734166</t>
  </si>
  <si>
    <t>Cha Halpha6</t>
  </si>
  <si>
    <t>11h08m39.52s</t>
  </si>
  <si>
    <t>-77d34m16.6s</t>
  </si>
  <si>
    <t>M6.5</t>
  </si>
  <si>
    <t>2MASS J12014441-7819267</t>
  </si>
  <si>
    <t>J12014441-7819267</t>
  </si>
  <si>
    <t>USNO-B120144.7-781926</t>
  </si>
  <si>
    <t>12h01m44.42s</t>
  </si>
  <si>
    <t>-78d19m26.8s</t>
  </si>
  <si>
    <t>Sz110</t>
  </si>
  <si>
    <t>J16085157-3903177</t>
  </si>
  <si>
    <t>V1193 Sco</t>
  </si>
  <si>
    <t>16h08m51.57s</t>
  </si>
  <si>
    <t>-39d03m17.7s</t>
  </si>
  <si>
    <t>RXJ1842.9-3532</t>
  </si>
  <si>
    <t>J18425797-3532427</t>
  </si>
  <si>
    <t>WRAY 15-1880</t>
  </si>
  <si>
    <t>18h42m57.95s</t>
  </si>
  <si>
    <t>-35d32m42.7s</t>
  </si>
  <si>
    <t>CrA</t>
  </si>
  <si>
    <t>Sz84</t>
  </si>
  <si>
    <t>J15580252-3736026</t>
  </si>
  <si>
    <t>15h58m02.53s</t>
  </si>
  <si>
    <t>-37d36m02.7s</t>
  </si>
  <si>
    <t>RXJ1556.1-3655</t>
  </si>
  <si>
    <t>J15560210-3655282</t>
  </si>
  <si>
    <t>Wray 15-1384</t>
  </si>
  <si>
    <t>15h56m02.09s</t>
  </si>
  <si>
    <t>-36d55m28.3s</t>
  </si>
  <si>
    <t>Lupus II</t>
  </si>
  <si>
    <t>Sz82</t>
  </si>
  <si>
    <t>J15560921-3756057</t>
  </si>
  <si>
    <t>IM Lup</t>
  </si>
  <si>
    <t>15h56m09.18s</t>
  </si>
  <si>
    <t>-37d56m06.1s</t>
  </si>
  <si>
    <t>K5</t>
  </si>
  <si>
    <t>Sz114</t>
  </si>
  <si>
    <t>J16090185-3905124</t>
  </si>
  <si>
    <t>V908 Sco</t>
  </si>
  <si>
    <t>16h09m01.84s</t>
  </si>
  <si>
    <t>-39d05m12.5s</t>
  </si>
  <si>
    <t>M4.8</t>
  </si>
  <si>
    <t>Sz99</t>
  </si>
  <si>
    <t>J16082404-3905494</t>
  </si>
  <si>
    <t>MJS2008-42</t>
  </si>
  <si>
    <t>16h08m24.04s</t>
  </si>
  <si>
    <t>-39d05m49.4s</t>
  </si>
  <si>
    <t>Sz117</t>
  </si>
  <si>
    <t>J16094434-3913301</t>
  </si>
  <si>
    <t>HBC 626</t>
  </si>
  <si>
    <t>16h09m44.34s</t>
  </si>
  <si>
    <t>-39d13m30.3s</t>
  </si>
  <si>
    <t>Sz97</t>
  </si>
  <si>
    <t>J16082180-3904214</t>
  </si>
  <si>
    <t>MJS2008-40</t>
  </si>
  <si>
    <t>16h08m21.79s</t>
  </si>
  <si>
    <t>-39d04m21.5s</t>
  </si>
  <si>
    <t>Sz100</t>
  </si>
  <si>
    <t>J16082576-3906011</t>
  </si>
  <si>
    <t>MJS2008-43</t>
  </si>
  <si>
    <t>16h08m25.76s</t>
  </si>
  <si>
    <t>-39d06m01.1s</t>
  </si>
  <si>
    <t>Sz98</t>
  </si>
  <si>
    <t>J16082249-3904464</t>
  </si>
  <si>
    <t>V1279 Sco</t>
  </si>
  <si>
    <t>16h08m22.5s</t>
  </si>
  <si>
    <t>-39d04m46s</t>
  </si>
  <si>
    <t>Sz112</t>
  </si>
  <si>
    <t>J16085553-3902339</t>
  </si>
  <si>
    <t>MJS2008-73</t>
  </si>
  <si>
    <t>16h08m55.52s</t>
  </si>
  <si>
    <t>-39d02m33.9s</t>
  </si>
  <si>
    <t>RXJ1852.3-3700</t>
  </si>
  <si>
    <t>J18521730-3700119</t>
  </si>
  <si>
    <t>18h52m17.29s</t>
  </si>
  <si>
    <t>-37d00m11.9s</t>
  </si>
  <si>
    <t>Sz129</t>
  </si>
  <si>
    <t>J15591647-4157102</t>
  </si>
  <si>
    <t>HBC 609</t>
  </si>
  <si>
    <t>15h59m16.48s</t>
  </si>
  <si>
    <t>-41d57m10.3s</t>
  </si>
  <si>
    <t>Sz104</t>
  </si>
  <si>
    <t>J16083081-3905488</t>
  </si>
  <si>
    <t>MJS2008-51</t>
  </si>
  <si>
    <t>16h08m30.81s</t>
  </si>
  <si>
    <t>-39d05m48.8s</t>
  </si>
  <si>
    <t>Sz103</t>
  </si>
  <si>
    <t>J16083026-3906111</t>
  </si>
  <si>
    <t>HBC 618</t>
  </si>
  <si>
    <t>16h08m30.26s</t>
  </si>
  <si>
    <t>-39d06m11.1s</t>
  </si>
  <si>
    <t>Sz115</t>
  </si>
  <si>
    <t>J16090621-3908518</t>
  </si>
  <si>
    <t>MJS2008-82</t>
  </si>
  <si>
    <t>16h09m06.21s</t>
  </si>
  <si>
    <t>-39d08m51.8s</t>
  </si>
  <si>
    <t>OLD COS orbs</t>
  </si>
  <si>
    <t>OLD STIS orbs</t>
  </si>
  <si>
    <t>DO</t>
  </si>
  <si>
    <t>OLD ORB</t>
  </si>
  <si>
    <t>04h38m39.07s</t>
  </si>
  <si>
    <t>+15d46m13.61s</t>
  </si>
  <si>
    <t>Taurus</t>
  </si>
  <si>
    <t>08h42m38.78s</t>
  </si>
  <si>
    <t>PID</t>
  </si>
  <si>
    <t>Sz10</t>
  </si>
  <si>
    <t>ECHA-J0844.2-7833</t>
  </si>
  <si>
    <t>RECX-5</t>
  </si>
  <si>
    <t>RECX-9</t>
  </si>
  <si>
    <t>RECX-7</t>
  </si>
  <si>
    <t>RECX-12</t>
  </si>
  <si>
    <t>V-SZ-Cha</t>
  </si>
  <si>
    <t>V-TW-Cha</t>
  </si>
  <si>
    <t>V510-ORI</t>
  </si>
  <si>
    <t>TWA-8A</t>
  </si>
  <si>
    <t>V-IN-Cha</t>
  </si>
  <si>
    <t>V-WZ-Cha</t>
  </si>
  <si>
    <t>V-VZ-Cha</t>
  </si>
  <si>
    <t>V-SY-Cha</t>
  </si>
  <si>
    <t>HD-104237E</t>
  </si>
  <si>
    <t>V-HQ-Cha</t>
  </si>
  <si>
    <t>V505-ORI</t>
  </si>
  <si>
    <t>RXJ0438.6+1546</t>
  </si>
  <si>
    <t>RECX-6</t>
  </si>
  <si>
    <t>V-TX-ORI</t>
  </si>
  <si>
    <t>V-EL-CHA</t>
  </si>
  <si>
    <t>2MASSJ08423879-7854427</t>
  </si>
  <si>
    <t>HD285957</t>
  </si>
  <si>
    <t>2MASSJ04383907+1546137</t>
  </si>
  <si>
    <t>ECHA J0843.3-7915</t>
  </si>
  <si>
    <t>J08431857-7905181</t>
  </si>
  <si>
    <t>ET Cha</t>
  </si>
  <si>
    <t>8h43m17.24s</t>
  </si>
  <si>
    <t>-79d05m16.74s</t>
  </si>
  <si>
    <t>M4.0</t>
  </si>
  <si>
    <t>RECX 1</t>
  </si>
  <si>
    <t>J08365623-7856454</t>
  </si>
  <si>
    <t>EG Cha</t>
  </si>
  <si>
    <t>8h36m55.77s</t>
  </si>
  <si>
    <t>-78d56m45.71s</t>
  </si>
  <si>
    <t>RECX 11</t>
  </si>
  <si>
    <t>J08470165-7859345</t>
  </si>
  <si>
    <t>EP Cha</t>
  </si>
  <si>
    <t>8h47m01.25s</t>
  </si>
  <si>
    <t>-78d59m34.02s</t>
  </si>
  <si>
    <t>AR MODES</t>
  </si>
  <si>
    <t xml:space="preserve">MY Lup                 </t>
  </si>
  <si>
    <t>J16004452-4155310</t>
  </si>
  <si>
    <t>MJS2008-150</t>
  </si>
  <si>
    <t>16h00m44.53s</t>
  </si>
  <si>
    <t>-41d55m31.2s</t>
  </si>
  <si>
    <t xml:space="preserve">Lupus IV </t>
  </si>
  <si>
    <t xml:space="preserve">K0  </t>
  </si>
  <si>
    <t xml:space="preserve">RY Lup                 </t>
  </si>
  <si>
    <t>J15592838-4021513</t>
  </si>
  <si>
    <t>HBC 252</t>
  </si>
  <si>
    <t>15h59m28.39s</t>
  </si>
  <si>
    <t>-40d21m51.3s</t>
  </si>
  <si>
    <t xml:space="preserve">K2  </t>
  </si>
  <si>
    <t xml:space="preserve">SSTc2dJ160830.7-382827 </t>
  </si>
  <si>
    <t>J16083070-3828268</t>
  </si>
  <si>
    <t>MJS2008-50</t>
  </si>
  <si>
    <t>16h08m30.7s</t>
  </si>
  <si>
    <t>-38d28m26.8s</t>
  </si>
  <si>
    <t xml:space="preserve">Sz68                   </t>
  </si>
  <si>
    <t>J15451286-3417305</t>
  </si>
  <si>
    <t>HT Lup</t>
  </si>
  <si>
    <t>15h45m12.87s</t>
  </si>
  <si>
    <t>-34d17m30.8s</t>
  </si>
  <si>
    <t xml:space="preserve">Lupus I  </t>
  </si>
  <si>
    <t>HD 104237A</t>
  </si>
  <si>
    <t>J12000511-7811346</t>
  </si>
  <si>
    <t>DX Cha</t>
  </si>
  <si>
    <t>12h00m05.21s</t>
  </si>
  <si>
    <t>-78d11m34.4s</t>
  </si>
  <si>
    <t>A7.75</t>
  </si>
  <si>
    <t xml:space="preserve">STIS/E140M/E230H/E230M/G140L/G140M/G430L </t>
  </si>
  <si>
    <t>STIS/G140L/G230L/G430L/G750L</t>
  </si>
  <si>
    <t xml:space="preserve">VW Cha </t>
  </si>
  <si>
    <t>J11080148-7742288</t>
  </si>
  <si>
    <t>Sz 24</t>
  </si>
  <si>
    <t>11h08m01.48s</t>
  </si>
  <si>
    <t>-77d42m28.8s</t>
  </si>
  <si>
    <t xml:space="preserve">K7 </t>
  </si>
  <si>
    <t xml:space="preserve">CS Cha </t>
  </si>
  <si>
    <t>J11022491-7733357</t>
  </si>
  <si>
    <t>Sz 9</t>
  </si>
  <si>
    <t>11h02m24.91s</t>
  </si>
  <si>
    <t>-77d33m35.7s</t>
  </si>
  <si>
    <t xml:space="preserve">K2 </t>
  </si>
  <si>
    <t>J11122772-7644223</t>
  </si>
  <si>
    <t>CV Cha</t>
  </si>
  <si>
    <t>11h12m27.72s</t>
  </si>
  <si>
    <t>-76d44m22.3s</t>
  </si>
  <si>
    <t xml:space="preserve">K0 </t>
  </si>
  <si>
    <t>STIS/E140M/E230M/G430L</t>
  </si>
  <si>
    <t>COS/G160M</t>
  </si>
  <si>
    <t>DR</t>
  </si>
  <si>
    <t>T52</t>
  </si>
  <si>
    <t>11616|12876|</t>
  </si>
  <si>
    <t>8205|14469</t>
  </si>
  <si>
    <t>14604|15070</t>
  </si>
  <si>
    <t>9241|11616</t>
  </si>
  <si>
    <t>13775|11616</t>
  </si>
  <si>
    <t>Target</t>
  </si>
  <si>
    <t>COS orbs</t>
  </si>
  <si>
    <t>STIS orbs</t>
  </si>
  <si>
    <t>ORBS</t>
  </si>
  <si>
    <t>-78d54m42.74s</t>
  </si>
  <si>
    <t>COS/G130M/G160M-STIS/E230M/G230L/G430L</t>
  </si>
  <si>
    <t>COS/G130M/G140L/G160M-STIS/G230L/G430L</t>
  </si>
  <si>
    <t>COS/G130M/G140L/G160M- STIS/G140L/G230L/G230MB/G430L</t>
  </si>
  <si>
    <t>COS/G130M/G140L/G160M- STIS/G230L/G230M/G430L</t>
  </si>
  <si>
    <t>COS/G130M/G160M-STIS/E230M/G140L/G230L/G430L/G750L</t>
  </si>
  <si>
    <t>LkCa 15</t>
  </si>
  <si>
    <t>J04391779+2221034</t>
  </si>
  <si>
    <t>V1079 Tau</t>
  </si>
  <si>
    <t>4h39m17.73s</t>
  </si>
  <si>
    <t>+22d21m03.8s</t>
  </si>
  <si>
    <t>9374|11616|14698</t>
  </si>
  <si>
    <t>COS/G130M/G160M-STIS/G140L/G230L/G430L/G750M/E230M</t>
  </si>
  <si>
    <t>LkCa 19</t>
  </si>
  <si>
    <t>J04553695+3017553</t>
  </si>
  <si>
    <t>HD282630</t>
  </si>
  <si>
    <t>4h55m36.97s</t>
  </si>
  <si>
    <t>+30d17m55.0s</t>
  </si>
  <si>
    <t>11608|11616</t>
  </si>
  <si>
    <t>COS/G130M/G160M-STIS/G230L/G430L/G750L/E230M</t>
  </si>
  <si>
    <t>LkCa 4</t>
  </si>
  <si>
    <t>J04162810+2807358</t>
  </si>
  <si>
    <t>4h16m28.11s</t>
  </si>
  <si>
    <t>+28d07m35.73s</t>
  </si>
  <si>
    <t>9790|11616</t>
  </si>
  <si>
    <t>AA Tau</t>
  </si>
  <si>
    <t>J04345542+2428531</t>
  </si>
  <si>
    <t>HBC 63</t>
  </si>
  <si>
    <t>4h34m55.42s</t>
  </si>
  <si>
    <t>+24d28m52.8s</t>
  </si>
  <si>
    <t>11616|12876|15070</t>
  </si>
  <si>
    <t>COS/G130M/G160M-STIS/E230M/G230L/G430L/G230M</t>
  </si>
  <si>
    <t>DE Tau</t>
  </si>
  <si>
    <t>J04215563+2755060</t>
  </si>
  <si>
    <t>4h21m55.69s</t>
  </si>
  <si>
    <t>+27d55m06.1s</t>
  </si>
  <si>
    <t>8628|11616</t>
  </si>
  <si>
    <t>4h30m44.25s</t>
  </si>
  <si>
    <t>+26d01m24.5s</t>
  </si>
  <si>
    <t>DK Tau A</t>
  </si>
  <si>
    <t>COS/G130M/G160M-STIS/G230L/G430L/E230M</t>
  </si>
  <si>
    <t>DM Tau</t>
  </si>
  <si>
    <t>9374|11608|11616</t>
  </si>
  <si>
    <t>J04334871+1810099</t>
  </si>
  <si>
    <t>HBC 62</t>
  </si>
  <si>
    <t>4h33m48.74s</t>
  </si>
  <si>
    <t>+18d10m09.7s</t>
  </si>
  <si>
    <t>DN Tau</t>
  </si>
  <si>
    <t>4h35m27.44s</t>
  </si>
  <si>
    <t>+24d14m59.1s</t>
  </si>
  <si>
    <t>DR Tau</t>
  </si>
  <si>
    <t>4h47m06.22s+16d58m42.6s</t>
  </si>
  <si>
    <t>J04470620+1658428</t>
  </si>
  <si>
    <t>HBC 74</t>
  </si>
  <si>
    <t>J04352737+2414589</t>
  </si>
  <si>
    <t>HBC 65</t>
  </si>
  <si>
    <t>8206|8627|11616</t>
  </si>
  <si>
    <t>COS/G130M/G160M</t>
  </si>
  <si>
    <t>Sigma Ori</t>
  </si>
  <si>
    <t>eta Cha</t>
  </si>
  <si>
    <t>eps Cha</t>
  </si>
  <si>
    <t xml:space="preserve">Sigma Ori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</si>
</sst>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1010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3" fillId="7" borderId="7" xfId="13"/>
    <xf numFmtId="0" fontId="11" fillId="6" borderId="4" xfId="11"/>
    <xf numFmtId="0" fontId="0" fillId="0" borderId="0" xfId="0" quotePrefix="1"/>
    <xf numFmtId="0" fontId="8" fillId="4" borderId="0" xfId="8"/>
    <xf numFmtId="0" fontId="18" fillId="0" borderId="0" xfId="0" applyFont="1"/>
    <xf numFmtId="0" fontId="7" fillId="3" borderId="0" xfId="7"/>
    <xf numFmtId="0" fontId="9" fillId="5" borderId="4" xfId="9"/>
    <xf numFmtId="0" fontId="9" fillId="5" borderId="4" xfId="9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1"/>
  <sheetViews>
    <sheetView tabSelected="1" zoomScale="108" workbookViewId="0">
      <pane xSplit="1" topLeftCell="P1" activePane="topRight" state="frozen"/>
      <selection pane="topRight" activeCell="X36" sqref="X36"/>
    </sheetView>
  </sheetViews>
  <sheetFormatPr baseColWidth="10" defaultRowHeight="16" x14ac:dyDescent="0.2"/>
  <cols>
    <col min="1" max="1" width="34.1640625" customWidth="1"/>
    <col min="5" max="5" width="18.5" customWidth="1"/>
    <col min="15" max="15" width="3.1640625" customWidth="1"/>
    <col min="16" max="17" width="12.5" customWidth="1"/>
    <col min="18" max="18" width="14.5" customWidth="1"/>
    <col min="19" max="19" width="18.33203125" customWidth="1"/>
    <col min="24" max="24" width="40.83203125" customWidth="1"/>
  </cols>
  <sheetData>
    <row r="1" spans="1:25" ht="17" thickBot="1" x14ac:dyDescent="0.25">
      <c r="A1" t="s">
        <v>459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353</v>
      </c>
      <c r="O1" t="s">
        <v>351</v>
      </c>
      <c r="P1" t="s">
        <v>352</v>
      </c>
      <c r="Q1" t="s">
        <v>354</v>
      </c>
      <c r="R1" t="s">
        <v>12</v>
      </c>
      <c r="S1" t="s">
        <v>13</v>
      </c>
      <c r="T1" t="s">
        <v>460</v>
      </c>
      <c r="U1" t="s">
        <v>461</v>
      </c>
      <c r="V1" t="s">
        <v>462</v>
      </c>
      <c r="W1" t="s">
        <v>359</v>
      </c>
      <c r="X1" t="s">
        <v>400</v>
      </c>
      <c r="Y1" t="s">
        <v>452</v>
      </c>
    </row>
    <row r="2" spans="1:25" ht="18" thickTop="1" thickBot="1" x14ac:dyDescent="0.25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>
        <v>440</v>
      </c>
      <c r="H2" s="1" t="s">
        <v>20</v>
      </c>
      <c r="I2" s="1">
        <v>0.56000000000000005</v>
      </c>
      <c r="J2" s="1">
        <v>-7.6</v>
      </c>
      <c r="K2" s="1">
        <v>0</v>
      </c>
      <c r="L2" s="1">
        <v>13.62</v>
      </c>
      <c r="M2" s="1">
        <v>13.97</v>
      </c>
      <c r="N2" s="1">
        <v>1</v>
      </c>
      <c r="O2" s="1">
        <v>1</v>
      </c>
      <c r="P2" s="1">
        <v>1</v>
      </c>
      <c r="Q2" s="1">
        <f>O2+P2</f>
        <v>2</v>
      </c>
      <c r="R2" s="1">
        <v>1.71</v>
      </c>
      <c r="S2" s="1">
        <v>0.28999999999999998</v>
      </c>
      <c r="T2" s="1">
        <f>ROUND(R2+0.3,0)</f>
        <v>2</v>
      </c>
      <c r="U2" s="1">
        <f>CEILING(S2,1)</f>
        <v>1</v>
      </c>
      <c r="V2" s="1">
        <f>O2+P2</f>
        <v>2</v>
      </c>
      <c r="W2" s="1">
        <v>16115</v>
      </c>
      <c r="X2" s="1" t="s">
        <v>451</v>
      </c>
      <c r="Y2">
        <v>2</v>
      </c>
    </row>
    <row r="3" spans="1:25" ht="18" thickTop="1" thickBot="1" x14ac:dyDescent="0.25">
      <c r="A3" s="1" t="s">
        <v>21</v>
      </c>
      <c r="B3" s="1" t="s">
        <v>22</v>
      </c>
      <c r="C3" s="1"/>
      <c r="D3" s="1" t="s">
        <v>23</v>
      </c>
      <c r="E3" s="1" t="s">
        <v>24</v>
      </c>
      <c r="F3" s="1" t="s">
        <v>19</v>
      </c>
      <c r="G3" s="1">
        <v>440</v>
      </c>
      <c r="H3" s="1" t="s">
        <v>25</v>
      </c>
      <c r="I3" s="1">
        <v>0.79</v>
      </c>
      <c r="J3" s="1">
        <v>-7.75</v>
      </c>
      <c r="K3" s="1">
        <v>0</v>
      </c>
      <c r="L3" s="1">
        <v>13.64</v>
      </c>
      <c r="M3" s="1">
        <v>14.61</v>
      </c>
      <c r="N3" s="1">
        <v>1</v>
      </c>
      <c r="O3" s="1">
        <v>2</v>
      </c>
      <c r="P3" s="1">
        <v>1</v>
      </c>
      <c r="Q3" s="1">
        <f t="shared" ref="Q3:Q66" si="0">O3+P3</f>
        <v>3</v>
      </c>
      <c r="R3" s="1">
        <v>2.14</v>
      </c>
      <c r="S3" s="1">
        <v>0.32</v>
      </c>
      <c r="T3" s="1">
        <f t="shared" ref="T3:T66" si="1">ROUND(R3+0.3,0)</f>
        <v>2</v>
      </c>
      <c r="U3" s="1">
        <f t="shared" ref="U3:U66" si="2">CEILING(S3,1)</f>
        <v>1</v>
      </c>
      <c r="V3" s="1">
        <f t="shared" ref="V3:V14" si="3">O3+P3</f>
        <v>3</v>
      </c>
      <c r="W3" s="1">
        <v>16114</v>
      </c>
      <c r="X3" s="1"/>
      <c r="Y3">
        <v>2</v>
      </c>
    </row>
    <row r="4" spans="1:25" ht="18" thickTop="1" thickBot="1" x14ac:dyDescent="0.25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19</v>
      </c>
      <c r="G4" s="1">
        <v>440</v>
      </c>
      <c r="H4" s="1" t="s">
        <v>31</v>
      </c>
      <c r="I4" s="1">
        <v>0.92</v>
      </c>
      <c r="J4" s="1">
        <v>-8.06</v>
      </c>
      <c r="K4" s="1">
        <v>0.1</v>
      </c>
      <c r="L4" s="1">
        <v>13.7</v>
      </c>
      <c r="M4" s="1">
        <v>14.01</v>
      </c>
      <c r="N4" s="1">
        <v>1</v>
      </c>
      <c r="O4" s="1">
        <v>3</v>
      </c>
      <c r="P4" s="1">
        <v>1</v>
      </c>
      <c r="Q4" s="1">
        <f t="shared" si="0"/>
        <v>4</v>
      </c>
      <c r="R4" s="1">
        <v>4.6100000000000003</v>
      </c>
      <c r="S4" s="1">
        <v>0.47</v>
      </c>
      <c r="T4" s="1">
        <f t="shared" si="1"/>
        <v>5</v>
      </c>
      <c r="U4" s="1">
        <f t="shared" si="2"/>
        <v>1</v>
      </c>
      <c r="V4" s="1">
        <f t="shared" si="3"/>
        <v>4</v>
      </c>
      <c r="W4" s="1">
        <v>16113</v>
      </c>
      <c r="X4" s="1"/>
      <c r="Y4">
        <v>2</v>
      </c>
    </row>
    <row r="5" spans="1:25" ht="18" thickTop="1" thickBot="1" x14ac:dyDescent="0.25">
      <c r="A5" s="1" t="s">
        <v>376</v>
      </c>
      <c r="B5" s="1" t="s">
        <v>32</v>
      </c>
      <c r="C5" s="1" t="s">
        <v>33</v>
      </c>
      <c r="D5" s="1" t="s">
        <v>34</v>
      </c>
      <c r="E5" s="1" t="s">
        <v>35</v>
      </c>
      <c r="F5" s="1" t="s">
        <v>521</v>
      </c>
      <c r="G5" s="1">
        <v>385</v>
      </c>
      <c r="H5" s="1" t="s">
        <v>36</v>
      </c>
      <c r="I5" s="1">
        <v>0.754</v>
      </c>
      <c r="J5" s="1">
        <v>-8.5399999999999991</v>
      </c>
      <c r="K5" s="1">
        <v>0</v>
      </c>
      <c r="L5" s="1">
        <v>14.1</v>
      </c>
      <c r="M5" s="1">
        <v>14.16</v>
      </c>
      <c r="N5" s="1">
        <v>1</v>
      </c>
      <c r="O5" s="1">
        <v>3</v>
      </c>
      <c r="P5" s="1">
        <v>1</v>
      </c>
      <c r="Q5" s="1">
        <f t="shared" si="0"/>
        <v>4</v>
      </c>
      <c r="R5" s="1">
        <v>3.49</v>
      </c>
      <c r="S5" s="1">
        <v>0.36</v>
      </c>
      <c r="T5" s="1">
        <v>3</v>
      </c>
      <c r="U5" s="1">
        <f t="shared" si="2"/>
        <v>1</v>
      </c>
      <c r="V5" s="1">
        <f t="shared" si="3"/>
        <v>4</v>
      </c>
      <c r="W5" s="1">
        <v>16113</v>
      </c>
      <c r="X5" s="1"/>
      <c r="Y5">
        <v>2</v>
      </c>
    </row>
    <row r="6" spans="1:25" ht="18" thickTop="1" thickBot="1" x14ac:dyDescent="0.25">
      <c r="A6" s="1" t="s">
        <v>379</v>
      </c>
      <c r="B6" s="1" t="s">
        <v>37</v>
      </c>
      <c r="C6" s="1" t="s">
        <v>38</v>
      </c>
      <c r="D6" s="1" t="s">
        <v>39</v>
      </c>
      <c r="E6" s="1" t="s">
        <v>40</v>
      </c>
      <c r="F6" s="1" t="s">
        <v>521</v>
      </c>
      <c r="G6" s="1">
        <v>385</v>
      </c>
      <c r="H6" s="1" t="s">
        <v>41</v>
      </c>
      <c r="I6" s="1">
        <v>1.087</v>
      </c>
      <c r="J6" s="1">
        <v>-8.1300000000000008</v>
      </c>
      <c r="K6" s="1">
        <v>0</v>
      </c>
      <c r="L6" s="1">
        <v>13.75</v>
      </c>
      <c r="M6" s="1">
        <v>12.06</v>
      </c>
      <c r="N6" s="1">
        <v>1</v>
      </c>
      <c r="O6" s="1">
        <v>3</v>
      </c>
      <c r="P6" s="1">
        <v>1</v>
      </c>
      <c r="Q6" s="1">
        <f t="shared" si="0"/>
        <v>4</v>
      </c>
      <c r="R6" s="1">
        <v>3.23</v>
      </c>
      <c r="S6" s="1">
        <v>0.39</v>
      </c>
      <c r="T6" s="1">
        <f t="shared" si="1"/>
        <v>4</v>
      </c>
      <c r="U6" s="1">
        <f t="shared" si="2"/>
        <v>1</v>
      </c>
      <c r="V6" s="1">
        <f t="shared" si="3"/>
        <v>4</v>
      </c>
      <c r="W6" s="1">
        <v>16113</v>
      </c>
      <c r="X6" s="1"/>
      <c r="Y6">
        <v>2</v>
      </c>
    </row>
    <row r="7" spans="1:25" ht="18" thickTop="1" thickBot="1" x14ac:dyDescent="0.25">
      <c r="A7" s="1" t="s">
        <v>42</v>
      </c>
      <c r="B7" s="1" t="s">
        <v>43</v>
      </c>
      <c r="C7" s="1"/>
      <c r="D7" s="1" t="s">
        <v>44</v>
      </c>
      <c r="E7" s="1" t="s">
        <v>45</v>
      </c>
      <c r="F7" s="1" t="s">
        <v>19</v>
      </c>
      <c r="G7" s="1">
        <v>440</v>
      </c>
      <c r="H7" s="1" t="s">
        <v>25</v>
      </c>
      <c r="I7" s="1">
        <v>0.77</v>
      </c>
      <c r="J7" s="1">
        <v>-8.1199999999999992</v>
      </c>
      <c r="K7" s="1">
        <v>0</v>
      </c>
      <c r="L7" s="1">
        <v>14.14</v>
      </c>
      <c r="M7" s="1">
        <v>14.22</v>
      </c>
      <c r="N7" s="1">
        <v>1</v>
      </c>
      <c r="O7" s="1">
        <v>3</v>
      </c>
      <c r="P7" s="1">
        <v>1</v>
      </c>
      <c r="Q7" s="1">
        <f t="shared" si="0"/>
        <v>4</v>
      </c>
      <c r="R7" s="1">
        <v>4</v>
      </c>
      <c r="S7" s="1">
        <v>0.45</v>
      </c>
      <c r="T7" s="1">
        <f t="shared" si="1"/>
        <v>4</v>
      </c>
      <c r="U7" s="1">
        <f t="shared" si="2"/>
        <v>1</v>
      </c>
      <c r="V7" s="1">
        <f t="shared" si="3"/>
        <v>4</v>
      </c>
      <c r="W7" s="1">
        <v>16115</v>
      </c>
      <c r="X7" s="1"/>
      <c r="Y7">
        <v>2</v>
      </c>
    </row>
    <row r="8" spans="1:25" ht="18" thickTop="1" thickBot="1" x14ac:dyDescent="0.25">
      <c r="A8" s="1" t="s">
        <v>46</v>
      </c>
      <c r="B8" s="1" t="s">
        <v>47</v>
      </c>
      <c r="C8" s="1"/>
      <c r="D8" s="1" t="s">
        <v>48</v>
      </c>
      <c r="E8" s="1" t="s">
        <v>49</v>
      </c>
      <c r="F8" s="1" t="s">
        <v>50</v>
      </c>
      <c r="G8" s="1">
        <v>330</v>
      </c>
      <c r="H8" s="1" t="s">
        <v>51</v>
      </c>
      <c r="I8" s="1">
        <v>0.34</v>
      </c>
      <c r="J8" s="1">
        <v>-8.44</v>
      </c>
      <c r="K8" s="1">
        <v>0</v>
      </c>
      <c r="L8" s="1">
        <v>15.95</v>
      </c>
      <c r="M8" s="1">
        <v>16.07</v>
      </c>
      <c r="N8" s="1">
        <v>1</v>
      </c>
      <c r="O8" s="1">
        <v>3</v>
      </c>
      <c r="P8" s="1">
        <v>1</v>
      </c>
      <c r="Q8" s="1">
        <f t="shared" si="0"/>
        <v>4</v>
      </c>
      <c r="R8" s="1">
        <v>4.29</v>
      </c>
      <c r="S8" s="1">
        <v>0.44</v>
      </c>
      <c r="T8" s="1">
        <f t="shared" si="1"/>
        <v>5</v>
      </c>
      <c r="U8" s="1">
        <f t="shared" si="2"/>
        <v>1</v>
      </c>
      <c r="V8" s="1">
        <f t="shared" si="3"/>
        <v>4</v>
      </c>
      <c r="W8" s="1">
        <v>16115</v>
      </c>
      <c r="X8" s="1"/>
      <c r="Y8">
        <v>2</v>
      </c>
    </row>
    <row r="9" spans="1:25" ht="18" thickTop="1" thickBot="1" x14ac:dyDescent="0.25">
      <c r="A9" s="1" t="s">
        <v>368</v>
      </c>
      <c r="B9" s="1" t="s">
        <v>52</v>
      </c>
      <c r="C9" s="1" t="s">
        <v>53</v>
      </c>
      <c r="D9" s="1" t="s">
        <v>54</v>
      </c>
      <c r="E9" s="1" t="s">
        <v>55</v>
      </c>
      <c r="F9" s="1" t="s">
        <v>521</v>
      </c>
      <c r="G9" s="1">
        <v>385</v>
      </c>
      <c r="H9" s="1" t="s">
        <v>56</v>
      </c>
      <c r="I9" s="1">
        <v>0.875</v>
      </c>
      <c r="J9" s="1">
        <v>-8.3800000000000008</v>
      </c>
      <c r="K9" s="1">
        <v>0.15</v>
      </c>
      <c r="L9" s="1">
        <v>14.59</v>
      </c>
      <c r="M9" s="1">
        <v>14.3</v>
      </c>
      <c r="N9" s="1">
        <v>1</v>
      </c>
      <c r="O9" s="1">
        <v>4</v>
      </c>
      <c r="P9" s="1">
        <v>1</v>
      </c>
      <c r="Q9" s="1">
        <f t="shared" si="0"/>
        <v>5</v>
      </c>
      <c r="R9" s="1">
        <v>5.07</v>
      </c>
      <c r="S9" s="1">
        <v>0.5</v>
      </c>
      <c r="T9" s="1">
        <f t="shared" si="1"/>
        <v>5</v>
      </c>
      <c r="U9" s="1">
        <f t="shared" si="2"/>
        <v>1</v>
      </c>
      <c r="V9" s="1">
        <f t="shared" si="3"/>
        <v>5</v>
      </c>
      <c r="W9" s="1">
        <v>16113</v>
      </c>
      <c r="X9" s="1"/>
      <c r="Y9">
        <v>2</v>
      </c>
    </row>
    <row r="10" spans="1:25" ht="18" thickTop="1" thickBot="1" x14ac:dyDescent="0.25">
      <c r="A10" s="1" t="s">
        <v>57</v>
      </c>
      <c r="B10" s="1" t="s">
        <v>58</v>
      </c>
      <c r="C10" s="1"/>
      <c r="D10" s="1" t="s">
        <v>59</v>
      </c>
      <c r="E10" s="1" t="s">
        <v>60</v>
      </c>
      <c r="F10" s="1" t="s">
        <v>19</v>
      </c>
      <c r="G10" s="1">
        <v>440</v>
      </c>
      <c r="H10" s="1" t="s">
        <v>25</v>
      </c>
      <c r="I10" s="1">
        <v>0.77</v>
      </c>
      <c r="J10" s="1">
        <v>-7.96</v>
      </c>
      <c r="K10" s="1">
        <v>0.32</v>
      </c>
      <c r="L10" s="1">
        <v>14.4</v>
      </c>
      <c r="M10" s="1">
        <v>14.78</v>
      </c>
      <c r="N10" s="1">
        <v>1</v>
      </c>
      <c r="O10" s="1">
        <v>4</v>
      </c>
      <c r="P10" s="1">
        <v>1</v>
      </c>
      <c r="Q10" s="1">
        <f t="shared" si="0"/>
        <v>5</v>
      </c>
      <c r="R10" s="1">
        <v>6.41</v>
      </c>
      <c r="S10" s="1">
        <v>0.51</v>
      </c>
      <c r="T10" s="1">
        <f t="shared" si="1"/>
        <v>7</v>
      </c>
      <c r="U10" s="1">
        <f t="shared" si="2"/>
        <v>1</v>
      </c>
      <c r="V10" s="1">
        <f t="shared" si="3"/>
        <v>5</v>
      </c>
      <c r="W10" s="1">
        <v>16115</v>
      </c>
      <c r="X10" s="1"/>
      <c r="Y10">
        <v>2</v>
      </c>
    </row>
    <row r="11" spans="1:25" ht="18" thickTop="1" thickBot="1" x14ac:dyDescent="0.25">
      <c r="A11" s="1" t="s">
        <v>61</v>
      </c>
      <c r="B11" s="1" t="s">
        <v>62</v>
      </c>
      <c r="C11" s="1"/>
      <c r="D11" s="1" t="s">
        <v>63</v>
      </c>
      <c r="E11" s="1" t="s">
        <v>64</v>
      </c>
      <c r="F11" s="1" t="s">
        <v>19</v>
      </c>
      <c r="G11" s="1">
        <v>440</v>
      </c>
      <c r="H11" s="1" t="s">
        <v>31</v>
      </c>
      <c r="I11" s="1">
        <v>0.91</v>
      </c>
      <c r="J11" s="1">
        <v>-8.43</v>
      </c>
      <c r="K11" s="1">
        <v>0</v>
      </c>
      <c r="L11" s="1">
        <v>14.13</v>
      </c>
      <c r="M11" s="1">
        <v>13.68</v>
      </c>
      <c r="N11" s="1">
        <v>1</v>
      </c>
      <c r="O11" s="1">
        <v>4</v>
      </c>
      <c r="P11" s="1">
        <v>1</v>
      </c>
      <c r="Q11" s="1">
        <f t="shared" si="0"/>
        <v>5</v>
      </c>
      <c r="R11" s="1">
        <v>7.15</v>
      </c>
      <c r="S11" s="1">
        <v>0.64</v>
      </c>
      <c r="T11" s="1">
        <f t="shared" si="1"/>
        <v>7</v>
      </c>
      <c r="U11" s="1">
        <f t="shared" si="2"/>
        <v>1</v>
      </c>
      <c r="V11" s="1">
        <f t="shared" si="3"/>
        <v>5</v>
      </c>
      <c r="W11" s="1">
        <v>16114</v>
      </c>
      <c r="X11" s="1"/>
      <c r="Y11">
        <v>2</v>
      </c>
    </row>
    <row r="12" spans="1:25" ht="18" thickTop="1" thickBot="1" x14ac:dyDescent="0.25">
      <c r="A12" s="1" t="s">
        <v>65</v>
      </c>
      <c r="B12" s="1" t="s">
        <v>66</v>
      </c>
      <c r="C12" s="1" t="s">
        <v>67</v>
      </c>
      <c r="D12" s="1" t="s">
        <v>68</v>
      </c>
      <c r="E12" s="1" t="s">
        <v>69</v>
      </c>
      <c r="F12" s="1" t="s">
        <v>19</v>
      </c>
      <c r="G12" s="1">
        <v>440</v>
      </c>
      <c r="H12" s="1" t="s">
        <v>51</v>
      </c>
      <c r="I12" s="1">
        <v>0.35</v>
      </c>
      <c r="J12" s="1">
        <v>-8.3699999999999992</v>
      </c>
      <c r="K12" s="1">
        <v>0</v>
      </c>
      <c r="L12" s="1">
        <v>15.3</v>
      </c>
      <c r="M12" s="1">
        <v>15.65</v>
      </c>
      <c r="N12" s="1">
        <v>1</v>
      </c>
      <c r="O12" s="1">
        <v>4</v>
      </c>
      <c r="P12" s="1">
        <v>1</v>
      </c>
      <c r="Q12" s="1">
        <f t="shared" si="0"/>
        <v>5</v>
      </c>
      <c r="R12" s="1">
        <v>6.37</v>
      </c>
      <c r="S12" s="1">
        <v>0.59</v>
      </c>
      <c r="T12" s="1">
        <f t="shared" si="1"/>
        <v>7</v>
      </c>
      <c r="U12" s="1">
        <f t="shared" si="2"/>
        <v>1</v>
      </c>
      <c r="V12" s="1">
        <f t="shared" si="3"/>
        <v>5</v>
      </c>
      <c r="W12" s="1">
        <v>16115</v>
      </c>
      <c r="X12" s="1"/>
      <c r="Y12">
        <v>2</v>
      </c>
    </row>
    <row r="13" spans="1:25" ht="18" thickTop="1" thickBot="1" x14ac:dyDescent="0.25">
      <c r="A13" s="1" t="s">
        <v>70</v>
      </c>
      <c r="B13" s="1" t="s">
        <v>71</v>
      </c>
      <c r="C13" s="1"/>
      <c r="D13" s="1" t="s">
        <v>72</v>
      </c>
      <c r="E13" s="1" t="s">
        <v>73</v>
      </c>
      <c r="F13" s="1" t="s">
        <v>19</v>
      </c>
      <c r="G13" s="1">
        <v>440</v>
      </c>
      <c r="H13" s="1" t="s">
        <v>25</v>
      </c>
      <c r="I13" s="1">
        <v>0.78</v>
      </c>
      <c r="J13" s="1">
        <v>-8.35</v>
      </c>
      <c r="K13" s="1">
        <v>0.12</v>
      </c>
      <c r="L13" s="1">
        <v>14.63</v>
      </c>
      <c r="M13" s="1">
        <v>14.93</v>
      </c>
      <c r="N13" s="1">
        <v>1</v>
      </c>
      <c r="O13" s="1">
        <v>5</v>
      </c>
      <c r="P13" s="1">
        <v>1</v>
      </c>
      <c r="Q13" s="1">
        <f t="shared" si="0"/>
        <v>6</v>
      </c>
      <c r="R13" s="1">
        <v>8.01</v>
      </c>
      <c r="S13" s="1">
        <v>0.65</v>
      </c>
      <c r="T13" s="1">
        <f t="shared" si="1"/>
        <v>8</v>
      </c>
      <c r="U13" s="1">
        <f t="shared" si="2"/>
        <v>1</v>
      </c>
      <c r="V13" s="1">
        <f t="shared" si="3"/>
        <v>6</v>
      </c>
      <c r="W13" s="1">
        <v>16114</v>
      </c>
      <c r="X13" s="1" t="s">
        <v>451</v>
      </c>
      <c r="Y13">
        <v>2</v>
      </c>
    </row>
    <row r="14" spans="1:25" ht="18" thickTop="1" thickBot="1" x14ac:dyDescent="0.25">
      <c r="A14" s="1" t="s">
        <v>74</v>
      </c>
      <c r="B14" s="1" t="s">
        <v>75</v>
      </c>
      <c r="C14" s="1"/>
      <c r="D14" s="1" t="s">
        <v>76</v>
      </c>
      <c r="E14" s="1" t="s">
        <v>77</v>
      </c>
      <c r="F14" s="1" t="s">
        <v>50</v>
      </c>
      <c r="G14" s="1">
        <v>330</v>
      </c>
      <c r="H14" s="1" t="s">
        <v>51</v>
      </c>
      <c r="I14" s="1">
        <v>0.33</v>
      </c>
      <c r="J14" s="1">
        <v>-9.2200000000000006</v>
      </c>
      <c r="K14" s="1">
        <v>0</v>
      </c>
      <c r="L14" s="1">
        <v>16.52</v>
      </c>
      <c r="M14" s="1">
        <v>16.16</v>
      </c>
      <c r="N14" s="1">
        <v>1</v>
      </c>
      <c r="O14" s="1">
        <v>6</v>
      </c>
      <c r="P14" s="1">
        <v>1</v>
      </c>
      <c r="Q14" s="1">
        <f t="shared" si="0"/>
        <v>7</v>
      </c>
      <c r="R14" s="1">
        <v>8.4600000000000009</v>
      </c>
      <c r="S14" s="1">
        <v>0.56999999999999995</v>
      </c>
      <c r="T14" s="1">
        <f t="shared" si="1"/>
        <v>9</v>
      </c>
      <c r="U14" s="1">
        <f t="shared" si="2"/>
        <v>1</v>
      </c>
      <c r="V14" s="1">
        <f t="shared" si="3"/>
        <v>7</v>
      </c>
      <c r="W14" s="1">
        <v>16115</v>
      </c>
      <c r="X14" s="1"/>
      <c r="Y14">
        <v>2</v>
      </c>
    </row>
    <row r="15" spans="1:25" ht="17" thickTop="1" x14ac:dyDescent="0.2">
      <c r="A15" s="2" t="s">
        <v>369</v>
      </c>
      <c r="B15" s="2" t="s">
        <v>78</v>
      </c>
      <c r="C15" s="2" t="s">
        <v>79</v>
      </c>
      <c r="D15" s="2" t="s">
        <v>80</v>
      </c>
      <c r="E15" s="2" t="s">
        <v>81</v>
      </c>
      <c r="F15" s="2" t="s">
        <v>82</v>
      </c>
      <c r="G15" s="2">
        <v>46</v>
      </c>
      <c r="H15" s="2" t="s">
        <v>51</v>
      </c>
      <c r="I15" s="2">
        <v>0.28999999999999998</v>
      </c>
      <c r="J15" s="2">
        <v>-9.7899999999999991</v>
      </c>
      <c r="K15" s="2">
        <v>0.2</v>
      </c>
      <c r="L15" s="2">
        <v>13.03</v>
      </c>
      <c r="M15" s="2">
        <v>12.23</v>
      </c>
      <c r="N15" s="2">
        <v>0</v>
      </c>
      <c r="O15" s="2">
        <v>1</v>
      </c>
      <c r="P15" s="2">
        <v>1</v>
      </c>
      <c r="Q15" s="2">
        <f t="shared" si="0"/>
        <v>2</v>
      </c>
      <c r="R15" s="2">
        <v>1.26</v>
      </c>
      <c r="S15" s="2">
        <v>0.21</v>
      </c>
      <c r="T15" s="2">
        <f t="shared" si="1"/>
        <v>2</v>
      </c>
      <c r="U15" s="2">
        <f t="shared" si="2"/>
        <v>1</v>
      </c>
      <c r="V15" s="2">
        <f t="shared" ref="V15:V33" si="4">(T15+U15)*N15</f>
        <v>0</v>
      </c>
      <c r="W15" s="2"/>
      <c r="X15" s="2"/>
    </row>
    <row r="16" spans="1:25" x14ac:dyDescent="0.2">
      <c r="A16" s="4" t="s">
        <v>83</v>
      </c>
      <c r="B16" s="4" t="s">
        <v>84</v>
      </c>
      <c r="C16" s="4" t="s">
        <v>85</v>
      </c>
      <c r="D16" s="4" t="s">
        <v>86</v>
      </c>
      <c r="E16" s="4" t="s">
        <v>87</v>
      </c>
      <c r="F16" s="4" t="s">
        <v>88</v>
      </c>
      <c r="G16" s="4">
        <v>150</v>
      </c>
      <c r="H16" s="4" t="s">
        <v>31</v>
      </c>
      <c r="I16" s="4">
        <v>0.86</v>
      </c>
      <c r="J16" s="4">
        <v>-7.67</v>
      </c>
      <c r="K16" s="4">
        <v>0.7</v>
      </c>
      <c r="L16" s="4">
        <v>12.19</v>
      </c>
      <c r="M16" s="4">
        <v>11.4</v>
      </c>
      <c r="N16" s="4">
        <v>1</v>
      </c>
      <c r="O16" s="4">
        <v>1</v>
      </c>
      <c r="P16" s="4">
        <v>1</v>
      </c>
      <c r="Q16" s="4">
        <f t="shared" si="0"/>
        <v>2</v>
      </c>
      <c r="R16" s="4">
        <v>1.65</v>
      </c>
      <c r="S16" s="4">
        <v>0.23</v>
      </c>
      <c r="T16" s="4">
        <f t="shared" si="1"/>
        <v>2</v>
      </c>
      <c r="U16" s="4">
        <f t="shared" si="2"/>
        <v>1</v>
      </c>
      <c r="V16" s="4">
        <f t="shared" si="4"/>
        <v>3</v>
      </c>
      <c r="W16" s="4">
        <v>16476</v>
      </c>
      <c r="X16" s="4"/>
    </row>
    <row r="17" spans="1:24" x14ac:dyDescent="0.2">
      <c r="A17" s="4" t="s">
        <v>89</v>
      </c>
      <c r="B17" s="4" t="s">
        <v>90</v>
      </c>
      <c r="C17" s="4" t="s">
        <v>91</v>
      </c>
      <c r="D17" s="4" t="s">
        <v>92</v>
      </c>
      <c r="E17" s="4" t="s">
        <v>93</v>
      </c>
      <c r="F17" s="4" t="s">
        <v>88</v>
      </c>
      <c r="G17" s="4">
        <v>150</v>
      </c>
      <c r="H17" s="4" t="s">
        <v>25</v>
      </c>
      <c r="I17" s="4">
        <v>0.75</v>
      </c>
      <c r="J17" s="4">
        <v>-8.7899999999999991</v>
      </c>
      <c r="K17" s="4">
        <v>0</v>
      </c>
      <c r="L17" s="4">
        <v>13.35</v>
      </c>
      <c r="M17" s="4">
        <v>13.26</v>
      </c>
      <c r="N17" s="4">
        <v>1</v>
      </c>
      <c r="O17" s="4">
        <v>1</v>
      </c>
      <c r="P17" s="4">
        <v>1</v>
      </c>
      <c r="Q17" s="4">
        <f t="shared" si="0"/>
        <v>2</v>
      </c>
      <c r="R17" s="4">
        <v>1.21</v>
      </c>
      <c r="S17" s="4">
        <v>0.22</v>
      </c>
      <c r="T17" s="4">
        <f t="shared" si="1"/>
        <v>2</v>
      </c>
      <c r="U17" s="4">
        <f t="shared" si="2"/>
        <v>1</v>
      </c>
      <c r="V17" s="4">
        <f t="shared" si="4"/>
        <v>3</v>
      </c>
      <c r="W17" s="4">
        <v>16476</v>
      </c>
      <c r="X17" s="4"/>
    </row>
    <row r="18" spans="1:24" x14ac:dyDescent="0.2">
      <c r="A18" s="4" t="s">
        <v>94</v>
      </c>
      <c r="B18" s="4" t="s">
        <v>95</v>
      </c>
      <c r="C18" s="4" t="s">
        <v>96</v>
      </c>
      <c r="D18" s="4" t="s">
        <v>97</v>
      </c>
      <c r="E18" s="4" t="s">
        <v>98</v>
      </c>
      <c r="F18" s="4" t="s">
        <v>88</v>
      </c>
      <c r="G18" s="4">
        <v>150</v>
      </c>
      <c r="H18" s="4" t="s">
        <v>99</v>
      </c>
      <c r="I18" s="4">
        <v>0.37</v>
      </c>
      <c r="J18" s="4">
        <v>-8.65</v>
      </c>
      <c r="K18" s="4">
        <v>0.75</v>
      </c>
      <c r="L18" s="4">
        <v>15.15</v>
      </c>
      <c r="M18" s="4">
        <v>14.79</v>
      </c>
      <c r="N18" s="4">
        <v>1</v>
      </c>
      <c r="O18" s="4">
        <v>3</v>
      </c>
      <c r="P18" s="4">
        <v>1</v>
      </c>
      <c r="Q18" s="4">
        <f t="shared" si="0"/>
        <v>4</v>
      </c>
      <c r="R18" s="4">
        <v>4.9400000000000004</v>
      </c>
      <c r="S18" s="4">
        <v>0.3</v>
      </c>
      <c r="T18" s="4">
        <f t="shared" si="1"/>
        <v>5</v>
      </c>
      <c r="U18" s="4">
        <f t="shared" si="2"/>
        <v>1</v>
      </c>
      <c r="V18" s="4">
        <f t="shared" si="4"/>
        <v>6</v>
      </c>
      <c r="W18" s="4">
        <v>16477</v>
      </c>
      <c r="X18" s="4"/>
    </row>
    <row r="19" spans="1:24" x14ac:dyDescent="0.2">
      <c r="A19" s="4" t="s">
        <v>100</v>
      </c>
      <c r="B19" s="4" t="s">
        <v>101</v>
      </c>
      <c r="C19" s="4" t="s">
        <v>102</v>
      </c>
      <c r="D19" s="4" t="s">
        <v>103</v>
      </c>
      <c r="E19" s="4" t="s">
        <v>104</v>
      </c>
      <c r="F19" s="4" t="s">
        <v>88</v>
      </c>
      <c r="G19" s="4">
        <v>150</v>
      </c>
      <c r="H19" s="4" t="s">
        <v>105</v>
      </c>
      <c r="I19" s="4">
        <v>0.2</v>
      </c>
      <c r="J19" s="4">
        <v>-9.51</v>
      </c>
      <c r="K19" s="4">
        <v>0</v>
      </c>
      <c r="L19" s="4">
        <v>16.78</v>
      </c>
      <c r="M19" s="4">
        <v>16.25</v>
      </c>
      <c r="N19" s="4">
        <v>1</v>
      </c>
      <c r="O19" s="4">
        <v>3</v>
      </c>
      <c r="P19" s="4">
        <v>1</v>
      </c>
      <c r="Q19" s="4">
        <f t="shared" si="0"/>
        <v>4</v>
      </c>
      <c r="R19" s="4">
        <v>3.33</v>
      </c>
      <c r="S19" s="4">
        <v>0.3</v>
      </c>
      <c r="T19" s="4">
        <f t="shared" si="1"/>
        <v>4</v>
      </c>
      <c r="U19" s="4">
        <f t="shared" si="2"/>
        <v>1</v>
      </c>
      <c r="V19" s="4">
        <f t="shared" si="4"/>
        <v>5</v>
      </c>
      <c r="W19" s="4">
        <v>16477</v>
      </c>
      <c r="X19" s="4"/>
    </row>
    <row r="20" spans="1:24" x14ac:dyDescent="0.2">
      <c r="A20" s="4" t="s">
        <v>106</v>
      </c>
      <c r="B20" s="4" t="s">
        <v>107</v>
      </c>
      <c r="C20" s="4"/>
      <c r="D20" s="4" t="s">
        <v>108</v>
      </c>
      <c r="E20" s="4" t="s">
        <v>109</v>
      </c>
      <c r="F20" s="4" t="s">
        <v>88</v>
      </c>
      <c r="G20" s="4">
        <v>150</v>
      </c>
      <c r="H20" s="4" t="s">
        <v>110</v>
      </c>
      <c r="I20" s="4">
        <v>0.23</v>
      </c>
      <c r="J20" s="4">
        <v>-9.26</v>
      </c>
      <c r="K20" s="4">
        <v>0.2</v>
      </c>
      <c r="L20" s="4">
        <v>15.65</v>
      </c>
      <c r="M20" s="4">
        <v>15.18</v>
      </c>
      <c r="N20" s="4">
        <v>1</v>
      </c>
      <c r="O20" s="4">
        <v>3</v>
      </c>
      <c r="P20" s="4">
        <v>1</v>
      </c>
      <c r="Q20" s="4">
        <f t="shared" si="0"/>
        <v>4</v>
      </c>
      <c r="R20" s="4">
        <v>3.46</v>
      </c>
      <c r="S20" s="4">
        <v>0.3</v>
      </c>
      <c r="T20" s="4">
        <f t="shared" si="1"/>
        <v>4</v>
      </c>
      <c r="U20" s="4">
        <f t="shared" si="2"/>
        <v>1</v>
      </c>
      <c r="V20" s="4">
        <f t="shared" si="4"/>
        <v>5</v>
      </c>
      <c r="W20" s="4">
        <v>16477</v>
      </c>
      <c r="X20" s="4"/>
    </row>
    <row r="21" spans="1:24" x14ac:dyDescent="0.2">
      <c r="A21" s="4" t="s">
        <v>111</v>
      </c>
      <c r="B21" s="4" t="s">
        <v>112</v>
      </c>
      <c r="C21" s="4" t="s">
        <v>113</v>
      </c>
      <c r="D21" s="4" t="s">
        <v>114</v>
      </c>
      <c r="E21" s="4" t="s">
        <v>115</v>
      </c>
      <c r="F21" s="4" t="s">
        <v>88</v>
      </c>
      <c r="G21" s="4">
        <v>150</v>
      </c>
      <c r="H21" s="4" t="s">
        <v>116</v>
      </c>
      <c r="I21" s="4">
        <v>0.42</v>
      </c>
      <c r="J21" s="4">
        <v>-9.06</v>
      </c>
      <c r="K21" s="4">
        <v>0.5</v>
      </c>
      <c r="L21" s="4">
        <v>14.03</v>
      </c>
      <c r="M21" s="4">
        <v>13.54</v>
      </c>
      <c r="N21" s="4">
        <v>1</v>
      </c>
      <c r="O21" s="4">
        <v>4</v>
      </c>
      <c r="P21" s="4">
        <v>1</v>
      </c>
      <c r="Q21" s="4">
        <f t="shared" si="0"/>
        <v>5</v>
      </c>
      <c r="R21" s="4">
        <v>4.9400000000000004</v>
      </c>
      <c r="S21" s="4">
        <v>0.32</v>
      </c>
      <c r="T21" s="4">
        <f t="shared" si="1"/>
        <v>5</v>
      </c>
      <c r="U21" s="4">
        <f t="shared" si="2"/>
        <v>1</v>
      </c>
      <c r="V21" s="4">
        <f t="shared" si="4"/>
        <v>6</v>
      </c>
      <c r="W21" s="4">
        <v>16476</v>
      </c>
      <c r="X21" s="4"/>
    </row>
    <row r="22" spans="1:24" x14ac:dyDescent="0.2">
      <c r="A22" s="4" t="s">
        <v>117</v>
      </c>
      <c r="B22" s="4" t="s">
        <v>118</v>
      </c>
      <c r="C22" s="4" t="s">
        <v>119</v>
      </c>
      <c r="D22" s="4" t="s">
        <v>120</v>
      </c>
      <c r="E22" s="4" t="s">
        <v>121</v>
      </c>
      <c r="F22" s="4" t="s">
        <v>88</v>
      </c>
      <c r="G22" s="4">
        <v>150</v>
      </c>
      <c r="H22" s="4" t="s">
        <v>51</v>
      </c>
      <c r="I22" s="4">
        <v>0.28999999999999998</v>
      </c>
      <c r="J22" s="4">
        <v>-8.5399999999999991</v>
      </c>
      <c r="K22" s="4">
        <v>1</v>
      </c>
      <c r="L22" s="4">
        <v>15.41</v>
      </c>
      <c r="M22" s="4">
        <v>15</v>
      </c>
      <c r="N22" s="4">
        <v>1</v>
      </c>
      <c r="O22" s="4">
        <v>4</v>
      </c>
      <c r="P22" s="4">
        <v>1</v>
      </c>
      <c r="Q22" s="4">
        <f t="shared" si="0"/>
        <v>5</v>
      </c>
      <c r="R22" s="4">
        <v>6.62</v>
      </c>
      <c r="S22" s="4">
        <v>0.32</v>
      </c>
      <c r="T22" s="4">
        <f t="shared" si="1"/>
        <v>7</v>
      </c>
      <c r="U22" s="4">
        <f t="shared" si="2"/>
        <v>1</v>
      </c>
      <c r="V22" s="4">
        <f t="shared" si="4"/>
        <v>8</v>
      </c>
      <c r="W22" s="4">
        <v>16477</v>
      </c>
      <c r="X22" s="4"/>
    </row>
    <row r="23" spans="1:24" x14ac:dyDescent="0.2">
      <c r="A23" t="s">
        <v>122</v>
      </c>
      <c r="B23" t="s">
        <v>123</v>
      </c>
      <c r="C23" t="s">
        <v>124</v>
      </c>
      <c r="D23" t="s">
        <v>125</v>
      </c>
      <c r="E23" t="s">
        <v>126</v>
      </c>
      <c r="F23" t="s">
        <v>88</v>
      </c>
      <c r="G23">
        <v>150</v>
      </c>
      <c r="H23" t="s">
        <v>127</v>
      </c>
      <c r="I23">
        <v>0.3</v>
      </c>
      <c r="J23">
        <v>-7.87</v>
      </c>
      <c r="K23">
        <v>1.5</v>
      </c>
      <c r="L23">
        <v>14.42</v>
      </c>
      <c r="M23">
        <v>14.18</v>
      </c>
      <c r="N23">
        <v>0</v>
      </c>
      <c r="O23">
        <v>10</v>
      </c>
      <c r="P23">
        <v>1</v>
      </c>
      <c r="Q23">
        <f t="shared" si="0"/>
        <v>11</v>
      </c>
      <c r="R23">
        <v>20.23</v>
      </c>
      <c r="S23">
        <v>0.4</v>
      </c>
      <c r="T23">
        <f t="shared" si="1"/>
        <v>21</v>
      </c>
      <c r="U23">
        <f t="shared" si="2"/>
        <v>1</v>
      </c>
      <c r="V23">
        <f t="shared" si="4"/>
        <v>0</v>
      </c>
    </row>
    <row r="24" spans="1:24" x14ac:dyDescent="0.2">
      <c r="A24" s="4" t="s">
        <v>128</v>
      </c>
      <c r="B24" s="4" t="s">
        <v>129</v>
      </c>
      <c r="C24" s="4" t="s">
        <v>130</v>
      </c>
      <c r="D24" s="4" t="s">
        <v>131</v>
      </c>
      <c r="E24" s="4" t="s">
        <v>132</v>
      </c>
      <c r="F24" s="4" t="s">
        <v>133</v>
      </c>
      <c r="G24" s="4">
        <v>160</v>
      </c>
      <c r="H24" s="4" t="s">
        <v>134</v>
      </c>
      <c r="I24" s="4">
        <v>0.16</v>
      </c>
      <c r="J24" s="4">
        <v>-9.2799999999999994</v>
      </c>
      <c r="K24" s="4">
        <v>0</v>
      </c>
      <c r="L24" s="4"/>
      <c r="M24" s="4"/>
      <c r="N24" s="4">
        <v>1</v>
      </c>
      <c r="O24" s="4">
        <v>2</v>
      </c>
      <c r="P24" s="4">
        <v>1</v>
      </c>
      <c r="Q24" s="4">
        <f t="shared" si="0"/>
        <v>3</v>
      </c>
      <c r="R24" s="4">
        <v>2.57</v>
      </c>
      <c r="S24" s="4">
        <v>0.28000000000000003</v>
      </c>
      <c r="T24" s="4">
        <f t="shared" si="1"/>
        <v>3</v>
      </c>
      <c r="U24" s="4">
        <f t="shared" si="2"/>
        <v>1</v>
      </c>
      <c r="V24" s="4">
        <f t="shared" si="4"/>
        <v>4</v>
      </c>
      <c r="W24" s="4">
        <v>16478</v>
      </c>
      <c r="X24" s="4"/>
    </row>
    <row r="25" spans="1:24" x14ac:dyDescent="0.2">
      <c r="A25" s="4" t="s">
        <v>135</v>
      </c>
      <c r="B25" s="4" t="s">
        <v>136</v>
      </c>
      <c r="C25" s="4" t="s">
        <v>137</v>
      </c>
      <c r="D25" s="4" t="s">
        <v>138</v>
      </c>
      <c r="E25" s="4" t="s">
        <v>139</v>
      </c>
      <c r="F25" s="4" t="s">
        <v>140</v>
      </c>
      <c r="G25" s="4">
        <v>200</v>
      </c>
      <c r="H25" s="4" t="s">
        <v>141</v>
      </c>
      <c r="I25" s="4">
        <v>0.47</v>
      </c>
      <c r="J25" s="4">
        <v>-9.1199999999999992</v>
      </c>
      <c r="K25" s="4">
        <v>0</v>
      </c>
      <c r="L25" s="4">
        <v>14.27</v>
      </c>
      <c r="M25" s="4">
        <v>13.98</v>
      </c>
      <c r="N25" s="4">
        <v>1</v>
      </c>
      <c r="O25" s="4">
        <v>2</v>
      </c>
      <c r="P25" s="4">
        <v>1</v>
      </c>
      <c r="Q25" s="4">
        <f t="shared" si="0"/>
        <v>3</v>
      </c>
      <c r="R25" s="4">
        <v>2.89</v>
      </c>
      <c r="S25" s="4">
        <v>0.3</v>
      </c>
      <c r="T25" s="4">
        <f t="shared" si="1"/>
        <v>3</v>
      </c>
      <c r="U25" s="4">
        <f t="shared" si="2"/>
        <v>1</v>
      </c>
      <c r="V25" s="4">
        <f t="shared" si="4"/>
        <v>4</v>
      </c>
      <c r="W25" s="4">
        <v>16479</v>
      </c>
      <c r="X25" s="4"/>
    </row>
    <row r="26" spans="1:24" x14ac:dyDescent="0.2">
      <c r="A26" s="4" t="s">
        <v>142</v>
      </c>
      <c r="B26" s="4" t="s">
        <v>143</v>
      </c>
      <c r="C26" s="4" t="s">
        <v>144</v>
      </c>
      <c r="D26" s="4" t="s">
        <v>145</v>
      </c>
      <c r="E26" s="4" t="s">
        <v>146</v>
      </c>
      <c r="F26" s="4" t="s">
        <v>147</v>
      </c>
      <c r="G26" s="4">
        <v>150</v>
      </c>
      <c r="H26" s="4" t="s">
        <v>99</v>
      </c>
      <c r="I26" s="4">
        <v>0.41</v>
      </c>
      <c r="J26" s="4">
        <v>-9.19</v>
      </c>
      <c r="K26" s="4">
        <v>0</v>
      </c>
      <c r="L26" s="4">
        <v>15.05</v>
      </c>
      <c r="M26" s="4">
        <v>14.71</v>
      </c>
      <c r="N26" s="4">
        <v>1</v>
      </c>
      <c r="O26" s="4">
        <v>2</v>
      </c>
      <c r="P26" s="4">
        <v>1</v>
      </c>
      <c r="Q26" s="4">
        <f t="shared" si="0"/>
        <v>3</v>
      </c>
      <c r="R26" s="4">
        <v>2.0299999999999998</v>
      </c>
      <c r="S26" s="4">
        <v>0.26</v>
      </c>
      <c r="T26" s="4">
        <f t="shared" si="1"/>
        <v>2</v>
      </c>
      <c r="U26" s="4">
        <f t="shared" si="2"/>
        <v>1</v>
      </c>
      <c r="V26" s="4">
        <f t="shared" si="4"/>
        <v>3</v>
      </c>
      <c r="W26" s="4">
        <v>16479</v>
      </c>
      <c r="X26" s="4"/>
    </row>
    <row r="27" spans="1:24" x14ac:dyDescent="0.2">
      <c r="A27" s="4" t="s">
        <v>370</v>
      </c>
      <c r="B27" s="4" t="s">
        <v>148</v>
      </c>
      <c r="C27" s="4" t="s">
        <v>149</v>
      </c>
      <c r="D27" s="4" t="s">
        <v>150</v>
      </c>
      <c r="E27" s="4" t="s">
        <v>151</v>
      </c>
      <c r="F27" s="4" t="s">
        <v>133</v>
      </c>
      <c r="G27" s="4">
        <v>160</v>
      </c>
      <c r="H27" s="4" t="s">
        <v>134</v>
      </c>
      <c r="I27" s="4">
        <v>0.17</v>
      </c>
      <c r="J27" s="4">
        <v>-9.34</v>
      </c>
      <c r="K27" s="4">
        <v>0.1</v>
      </c>
      <c r="L27" s="4"/>
      <c r="M27" s="4"/>
      <c r="N27" s="4">
        <v>1</v>
      </c>
      <c r="O27" s="4">
        <v>3</v>
      </c>
      <c r="P27" s="4">
        <v>1</v>
      </c>
      <c r="Q27" s="4">
        <f t="shared" si="0"/>
        <v>4</v>
      </c>
      <c r="R27" s="4">
        <v>3.52</v>
      </c>
      <c r="S27" s="4">
        <v>0.31</v>
      </c>
      <c r="T27" s="4">
        <f t="shared" si="1"/>
        <v>4</v>
      </c>
      <c r="U27" s="4">
        <f t="shared" si="2"/>
        <v>1</v>
      </c>
      <c r="V27" s="4">
        <f t="shared" si="4"/>
        <v>5</v>
      </c>
      <c r="W27" s="4">
        <v>16478</v>
      </c>
      <c r="X27" s="4"/>
    </row>
    <row r="28" spans="1:24" x14ac:dyDescent="0.2">
      <c r="A28" s="4" t="s">
        <v>152</v>
      </c>
      <c r="B28" s="4" t="s">
        <v>153</v>
      </c>
      <c r="C28" s="4" t="s">
        <v>154</v>
      </c>
      <c r="D28" s="4" t="s">
        <v>155</v>
      </c>
      <c r="E28" s="4" t="s">
        <v>156</v>
      </c>
      <c r="F28" s="4" t="s">
        <v>147</v>
      </c>
      <c r="G28" s="4">
        <v>150</v>
      </c>
      <c r="H28" s="4" t="s">
        <v>105</v>
      </c>
      <c r="I28" s="4">
        <v>0.2</v>
      </c>
      <c r="J28" s="4">
        <v>-9.81</v>
      </c>
      <c r="K28" s="4">
        <v>0</v>
      </c>
      <c r="L28" s="4">
        <v>16.57</v>
      </c>
      <c r="M28" s="4">
        <v>15.85</v>
      </c>
      <c r="N28" s="4">
        <v>1</v>
      </c>
      <c r="O28" s="4">
        <v>4</v>
      </c>
      <c r="P28" s="4">
        <v>1</v>
      </c>
      <c r="Q28" s="4">
        <f t="shared" si="0"/>
        <v>5</v>
      </c>
      <c r="R28" s="4">
        <v>5.56</v>
      </c>
      <c r="S28" s="4">
        <v>0.38</v>
      </c>
      <c r="T28" s="4">
        <f t="shared" si="1"/>
        <v>6</v>
      </c>
      <c r="U28" s="4">
        <f t="shared" si="2"/>
        <v>1</v>
      </c>
      <c r="V28" s="4">
        <f t="shared" si="4"/>
        <v>7</v>
      </c>
      <c r="W28" s="4">
        <v>16479</v>
      </c>
      <c r="X28" s="4"/>
    </row>
    <row r="29" spans="1:24" x14ac:dyDescent="0.2">
      <c r="A29" s="7" t="s">
        <v>371</v>
      </c>
      <c r="B29" s="7" t="s">
        <v>157</v>
      </c>
      <c r="C29" s="7" t="s">
        <v>158</v>
      </c>
      <c r="D29" s="7" t="s">
        <v>159</v>
      </c>
      <c r="E29" s="7" t="s">
        <v>160</v>
      </c>
      <c r="F29" s="7" t="s">
        <v>133</v>
      </c>
      <c r="G29" s="7">
        <v>160</v>
      </c>
      <c r="H29" s="7" t="s">
        <v>51</v>
      </c>
      <c r="I29" s="7">
        <v>0.3</v>
      </c>
      <c r="J29" s="7">
        <v>-7.96</v>
      </c>
      <c r="K29" s="7">
        <v>1.2</v>
      </c>
      <c r="L29" s="7">
        <v>15.63</v>
      </c>
      <c r="M29" s="7">
        <v>15.48</v>
      </c>
      <c r="N29" s="7">
        <v>1</v>
      </c>
      <c r="O29" s="7">
        <v>6</v>
      </c>
      <c r="P29" s="7">
        <v>1</v>
      </c>
      <c r="Q29" s="7">
        <f t="shared" si="0"/>
        <v>7</v>
      </c>
      <c r="R29" s="7">
        <v>11.33</v>
      </c>
      <c r="S29" s="7">
        <v>0.36</v>
      </c>
      <c r="T29" s="7">
        <v>6</v>
      </c>
      <c r="U29" s="7">
        <f t="shared" si="2"/>
        <v>1</v>
      </c>
      <c r="V29" s="7">
        <v>7</v>
      </c>
      <c r="W29" s="7">
        <v>16598</v>
      </c>
      <c r="X29" s="7"/>
    </row>
    <row r="30" spans="1:24" x14ac:dyDescent="0.2">
      <c r="A30" s="4" t="s">
        <v>161</v>
      </c>
      <c r="B30" s="4" t="s">
        <v>162</v>
      </c>
      <c r="C30" s="4" t="s">
        <v>163</v>
      </c>
      <c r="D30" s="4" t="s">
        <v>164</v>
      </c>
      <c r="E30" s="4" t="s">
        <v>165</v>
      </c>
      <c r="F30" s="4" t="s">
        <v>140</v>
      </c>
      <c r="G30" s="4">
        <v>200</v>
      </c>
      <c r="H30" s="4" t="s">
        <v>134</v>
      </c>
      <c r="I30" s="4">
        <v>0.16</v>
      </c>
      <c r="J30" s="4">
        <v>-8.94</v>
      </c>
      <c r="K30" s="4">
        <v>0.6</v>
      </c>
      <c r="L30" s="4">
        <v>17.79</v>
      </c>
      <c r="M30" s="4">
        <v>17.32</v>
      </c>
      <c r="N30" s="4">
        <v>1</v>
      </c>
      <c r="O30" s="4">
        <v>6</v>
      </c>
      <c r="P30" s="4">
        <v>1</v>
      </c>
      <c r="Q30" s="4">
        <f t="shared" si="0"/>
        <v>7</v>
      </c>
      <c r="R30" s="4">
        <v>8.7100000000000009</v>
      </c>
      <c r="S30" s="4">
        <v>0.42</v>
      </c>
      <c r="T30" s="4">
        <f t="shared" si="1"/>
        <v>9</v>
      </c>
      <c r="U30" s="4">
        <f t="shared" si="2"/>
        <v>1</v>
      </c>
      <c r="V30" s="4">
        <f t="shared" si="4"/>
        <v>10</v>
      </c>
      <c r="W30" s="4">
        <v>16479</v>
      </c>
      <c r="X30" s="4"/>
    </row>
    <row r="31" spans="1:24" x14ac:dyDescent="0.2">
      <c r="A31" s="7" t="s">
        <v>372</v>
      </c>
      <c r="B31" s="7" t="s">
        <v>166</v>
      </c>
      <c r="C31" s="7" t="s">
        <v>167</v>
      </c>
      <c r="D31" s="7" t="s">
        <v>168</v>
      </c>
      <c r="E31" s="7" t="s">
        <v>169</v>
      </c>
      <c r="F31" s="7" t="s">
        <v>133</v>
      </c>
      <c r="G31" s="7">
        <v>160</v>
      </c>
      <c r="H31" s="7" t="s">
        <v>170</v>
      </c>
      <c r="I31" s="7">
        <v>0.49</v>
      </c>
      <c r="J31" s="7">
        <v>-7.33</v>
      </c>
      <c r="K31" s="7">
        <v>1.2</v>
      </c>
      <c r="L31" s="7">
        <v>12.71</v>
      </c>
      <c r="M31" s="7">
        <v>12.94</v>
      </c>
      <c r="N31" s="7">
        <v>1</v>
      </c>
      <c r="O31" s="7">
        <v>7</v>
      </c>
      <c r="P31" s="7">
        <v>1</v>
      </c>
      <c r="Q31" s="7">
        <f t="shared" si="0"/>
        <v>8</v>
      </c>
      <c r="R31" s="7">
        <v>12.38</v>
      </c>
      <c r="S31" s="7">
        <v>0.22</v>
      </c>
      <c r="T31" s="7">
        <f t="shared" si="1"/>
        <v>13</v>
      </c>
      <c r="U31" s="7">
        <f t="shared" si="2"/>
        <v>1</v>
      </c>
      <c r="V31" s="7">
        <f t="shared" si="4"/>
        <v>14</v>
      </c>
      <c r="W31" s="7">
        <v>16597</v>
      </c>
      <c r="X31" s="7"/>
    </row>
    <row r="32" spans="1:24" x14ac:dyDescent="0.2">
      <c r="A32" t="s">
        <v>171</v>
      </c>
      <c r="B32" t="s">
        <v>172</v>
      </c>
      <c r="C32" t="s">
        <v>173</v>
      </c>
      <c r="D32" t="s">
        <v>174</v>
      </c>
      <c r="E32" t="s">
        <v>175</v>
      </c>
      <c r="F32" t="s">
        <v>140</v>
      </c>
      <c r="G32">
        <v>200</v>
      </c>
      <c r="H32" t="s">
        <v>141</v>
      </c>
      <c r="I32">
        <v>0.44</v>
      </c>
      <c r="J32">
        <v>-8.76</v>
      </c>
      <c r="K32">
        <v>0.8</v>
      </c>
      <c r="L32">
        <v>13.89</v>
      </c>
      <c r="M32">
        <v>13.44</v>
      </c>
      <c r="N32">
        <v>1</v>
      </c>
      <c r="O32">
        <v>7</v>
      </c>
      <c r="P32">
        <v>1</v>
      </c>
      <c r="Q32">
        <f t="shared" si="0"/>
        <v>8</v>
      </c>
      <c r="R32">
        <v>10.37</v>
      </c>
      <c r="S32">
        <v>0.43</v>
      </c>
      <c r="T32">
        <f t="shared" si="1"/>
        <v>11</v>
      </c>
      <c r="U32">
        <f t="shared" si="2"/>
        <v>1</v>
      </c>
      <c r="V32">
        <f t="shared" si="4"/>
        <v>12</v>
      </c>
    </row>
    <row r="33" spans="1:24" x14ac:dyDescent="0.2">
      <c r="A33" t="s">
        <v>176</v>
      </c>
      <c r="B33" t="s">
        <v>177</v>
      </c>
      <c r="D33" t="s">
        <v>178</v>
      </c>
      <c r="E33" t="s">
        <v>179</v>
      </c>
      <c r="F33" t="s">
        <v>133</v>
      </c>
      <c r="G33">
        <v>160</v>
      </c>
      <c r="H33" t="s">
        <v>105</v>
      </c>
      <c r="I33">
        <v>0.2</v>
      </c>
      <c r="J33">
        <v>-9.7100000000000009</v>
      </c>
      <c r="K33">
        <v>0.4</v>
      </c>
      <c r="L33">
        <v>17.2</v>
      </c>
      <c r="M33">
        <v>16.350000000000001</v>
      </c>
      <c r="N33">
        <v>0</v>
      </c>
      <c r="O33">
        <v>9</v>
      </c>
      <c r="P33">
        <v>1</v>
      </c>
      <c r="Q33">
        <f t="shared" si="0"/>
        <v>10</v>
      </c>
      <c r="R33">
        <v>14.45</v>
      </c>
      <c r="S33">
        <v>0.55000000000000004</v>
      </c>
      <c r="T33">
        <f t="shared" si="1"/>
        <v>15</v>
      </c>
      <c r="U33">
        <f t="shared" si="2"/>
        <v>1</v>
      </c>
      <c r="V33">
        <f t="shared" si="4"/>
        <v>0</v>
      </c>
    </row>
    <row r="34" spans="1:24" x14ac:dyDescent="0.2">
      <c r="A34" s="7" t="s">
        <v>362</v>
      </c>
      <c r="B34" s="7" t="s">
        <v>180</v>
      </c>
      <c r="C34" s="7" t="s">
        <v>181</v>
      </c>
      <c r="D34" s="7" t="s">
        <v>182</v>
      </c>
      <c r="E34" s="7" t="s">
        <v>183</v>
      </c>
      <c r="F34" s="7" t="s">
        <v>522</v>
      </c>
      <c r="G34" s="7">
        <v>94</v>
      </c>
      <c r="H34" s="7" t="s">
        <v>105</v>
      </c>
      <c r="I34" s="7">
        <v>0.15</v>
      </c>
      <c r="J34" s="7">
        <v>-9.89</v>
      </c>
      <c r="K34" s="7">
        <v>0</v>
      </c>
      <c r="L34" s="7">
        <v>15.96</v>
      </c>
      <c r="M34" s="7">
        <v>15.2</v>
      </c>
      <c r="N34" s="7">
        <v>1</v>
      </c>
      <c r="O34" s="7">
        <v>2</v>
      </c>
      <c r="P34" s="7">
        <v>1</v>
      </c>
      <c r="Q34" s="7">
        <f t="shared" si="0"/>
        <v>3</v>
      </c>
      <c r="R34" s="7">
        <v>2.8</v>
      </c>
      <c r="S34" s="7">
        <v>0.27</v>
      </c>
      <c r="T34" s="7">
        <v>2</v>
      </c>
      <c r="U34" s="7">
        <v>2</v>
      </c>
      <c r="V34" s="7">
        <v>4</v>
      </c>
      <c r="W34" s="7">
        <v>16595</v>
      </c>
      <c r="X34" s="7"/>
    </row>
    <row r="35" spans="1:24" x14ac:dyDescent="0.2">
      <c r="A35" s="7" t="s">
        <v>363</v>
      </c>
      <c r="B35" s="7" t="s">
        <v>184</v>
      </c>
      <c r="C35" s="7" t="s">
        <v>185</v>
      </c>
      <c r="D35" s="7" t="s">
        <v>186</v>
      </c>
      <c r="E35" s="7" t="s">
        <v>187</v>
      </c>
      <c r="F35" s="7" t="s">
        <v>522</v>
      </c>
      <c r="G35" s="7">
        <v>94</v>
      </c>
      <c r="H35" s="7" t="s">
        <v>105</v>
      </c>
      <c r="I35" s="7">
        <v>0.15</v>
      </c>
      <c r="J35" s="7">
        <v>-9.92</v>
      </c>
      <c r="K35" s="7">
        <v>0</v>
      </c>
      <c r="L35" s="7">
        <v>15.78</v>
      </c>
      <c r="M35" s="7">
        <v>15</v>
      </c>
      <c r="N35" s="7">
        <v>1</v>
      </c>
      <c r="O35" s="7">
        <v>2</v>
      </c>
      <c r="P35" s="7">
        <v>1</v>
      </c>
      <c r="Q35" s="7">
        <f t="shared" si="0"/>
        <v>3</v>
      </c>
      <c r="R35" s="7">
        <v>2.94</v>
      </c>
      <c r="S35" s="7">
        <v>0.27</v>
      </c>
      <c r="T35" s="7">
        <v>2</v>
      </c>
      <c r="U35" s="7">
        <v>2</v>
      </c>
      <c r="V35" s="7">
        <v>4</v>
      </c>
      <c r="W35" s="7">
        <v>16595</v>
      </c>
      <c r="X35" s="7"/>
    </row>
    <row r="36" spans="1:24" x14ac:dyDescent="0.2">
      <c r="A36" s="4" t="s">
        <v>361</v>
      </c>
      <c r="B36" s="4" t="s">
        <v>188</v>
      </c>
      <c r="C36" s="4" t="s">
        <v>189</v>
      </c>
      <c r="D36" s="4" t="s">
        <v>190</v>
      </c>
      <c r="E36" s="4" t="s">
        <v>191</v>
      </c>
      <c r="F36" s="4" t="s">
        <v>522</v>
      </c>
      <c r="G36" s="4">
        <v>94</v>
      </c>
      <c r="H36" s="4" t="s">
        <v>192</v>
      </c>
      <c r="I36" s="4">
        <v>5.1999999999999998E-2</v>
      </c>
      <c r="J36" s="4">
        <v>-10.18</v>
      </c>
      <c r="K36" s="4">
        <v>0</v>
      </c>
      <c r="L36" s="4">
        <v>19.34</v>
      </c>
      <c r="M36" s="4">
        <v>18.399999999999999</v>
      </c>
      <c r="N36" s="4">
        <v>1</v>
      </c>
      <c r="O36" s="4">
        <v>3</v>
      </c>
      <c r="P36" s="4">
        <v>1</v>
      </c>
      <c r="Q36" s="4">
        <f t="shared" si="0"/>
        <v>4</v>
      </c>
      <c r="R36" s="4">
        <v>4.57</v>
      </c>
      <c r="S36" s="4">
        <v>0.32</v>
      </c>
      <c r="T36" s="4">
        <f t="shared" si="1"/>
        <v>5</v>
      </c>
      <c r="U36" s="4">
        <f t="shared" si="2"/>
        <v>1</v>
      </c>
      <c r="V36" s="4">
        <f t="shared" ref="V35:V36" si="5">Q36</f>
        <v>4</v>
      </c>
      <c r="W36" s="4">
        <v>16480</v>
      </c>
      <c r="X36" s="4"/>
    </row>
    <row r="37" spans="1:24" x14ac:dyDescent="0.2">
      <c r="A37" s="2" t="s">
        <v>364</v>
      </c>
      <c r="B37" s="2" t="s">
        <v>193</v>
      </c>
      <c r="C37" s="2" t="s">
        <v>194</v>
      </c>
      <c r="D37" s="2" t="s">
        <v>195</v>
      </c>
      <c r="E37" s="2" t="s">
        <v>196</v>
      </c>
      <c r="F37" s="2" t="s">
        <v>522</v>
      </c>
      <c r="G37" s="2">
        <v>94</v>
      </c>
      <c r="H37" s="2" t="s">
        <v>36</v>
      </c>
      <c r="I37" s="2">
        <v>0.78</v>
      </c>
      <c r="J37" s="2">
        <v>-10.44</v>
      </c>
      <c r="K37" s="2">
        <v>0</v>
      </c>
      <c r="L37" s="2">
        <v>11.9</v>
      </c>
      <c r="M37" s="2">
        <v>10.8</v>
      </c>
      <c r="N37" s="2">
        <v>0</v>
      </c>
      <c r="O37" s="2">
        <v>4</v>
      </c>
      <c r="P37" s="2">
        <v>1</v>
      </c>
      <c r="Q37" s="2">
        <f t="shared" si="0"/>
        <v>5</v>
      </c>
      <c r="R37" s="2">
        <v>7.31</v>
      </c>
      <c r="S37" s="2">
        <v>0.38</v>
      </c>
      <c r="T37" s="2">
        <f t="shared" si="1"/>
        <v>8</v>
      </c>
      <c r="U37" s="2">
        <f t="shared" si="2"/>
        <v>1</v>
      </c>
      <c r="V37" s="2">
        <f>Q37*N37</f>
        <v>0</v>
      </c>
      <c r="W37" s="2"/>
      <c r="X37" s="2"/>
    </row>
    <row r="38" spans="1:24" x14ac:dyDescent="0.2">
      <c r="A38" s="2" t="s">
        <v>365</v>
      </c>
      <c r="B38" s="2" t="s">
        <v>197</v>
      </c>
      <c r="C38" s="2" t="s">
        <v>198</v>
      </c>
      <c r="D38" s="2" t="s">
        <v>199</v>
      </c>
      <c r="E38" s="2" t="s">
        <v>200</v>
      </c>
      <c r="F38" s="2" t="s">
        <v>522</v>
      </c>
      <c r="G38" s="2">
        <v>94</v>
      </c>
      <c r="H38" s="2" t="s">
        <v>201</v>
      </c>
      <c r="I38" s="2">
        <v>0.28999999999999998</v>
      </c>
      <c r="J38" s="2">
        <v>-9.8000000000000007</v>
      </c>
      <c r="K38" s="2">
        <v>0</v>
      </c>
      <c r="L38" s="2">
        <v>13.99</v>
      </c>
      <c r="M38" s="2">
        <v>13.28</v>
      </c>
      <c r="N38" s="2">
        <v>0</v>
      </c>
      <c r="O38" s="2">
        <v>4</v>
      </c>
      <c r="P38" s="2">
        <v>1</v>
      </c>
      <c r="Q38" s="2">
        <f t="shared" si="0"/>
        <v>5</v>
      </c>
      <c r="R38" s="2">
        <v>2.4300000000000002</v>
      </c>
      <c r="S38" s="2">
        <v>0.26</v>
      </c>
      <c r="T38" s="2">
        <f t="shared" si="1"/>
        <v>3</v>
      </c>
      <c r="U38" s="2">
        <f t="shared" si="2"/>
        <v>1</v>
      </c>
      <c r="V38" s="2">
        <f t="shared" ref="V38:V66" si="6">(T38+U38)*N38</f>
        <v>0</v>
      </c>
      <c r="W38" s="2"/>
      <c r="X38" s="2"/>
    </row>
    <row r="39" spans="1:24" x14ac:dyDescent="0.2">
      <c r="A39" s="6" t="s">
        <v>202</v>
      </c>
      <c r="B39" s="6" t="s">
        <v>203</v>
      </c>
      <c r="C39" s="6" t="s">
        <v>204</v>
      </c>
      <c r="D39" s="6" t="s">
        <v>205</v>
      </c>
      <c r="E39" s="6" t="s">
        <v>206</v>
      </c>
      <c r="F39" s="6" t="s">
        <v>523</v>
      </c>
      <c r="G39" s="6">
        <v>160</v>
      </c>
      <c r="H39" s="6" t="s">
        <v>134</v>
      </c>
      <c r="I39" s="6">
        <v>0.19</v>
      </c>
      <c r="J39" s="6">
        <v>-8.9499999999999993</v>
      </c>
      <c r="K39" s="6">
        <v>0</v>
      </c>
      <c r="L39" s="6"/>
      <c r="M39" s="6"/>
      <c r="N39" s="6">
        <v>1</v>
      </c>
      <c r="O39" s="6">
        <v>1</v>
      </c>
      <c r="P39" s="6">
        <v>1</v>
      </c>
      <c r="Q39" s="6">
        <f t="shared" si="0"/>
        <v>2</v>
      </c>
      <c r="R39" s="6">
        <v>1.6</v>
      </c>
      <c r="S39" s="6">
        <v>0.24</v>
      </c>
      <c r="T39" s="6">
        <f t="shared" si="1"/>
        <v>2</v>
      </c>
      <c r="U39" s="6">
        <f t="shared" si="2"/>
        <v>1</v>
      </c>
      <c r="V39" s="6">
        <v>0</v>
      </c>
      <c r="W39" s="6"/>
      <c r="X39" s="6"/>
    </row>
    <row r="40" spans="1:24" x14ac:dyDescent="0.2">
      <c r="A40" s="4" t="s">
        <v>207</v>
      </c>
      <c r="B40" s="4" t="s">
        <v>208</v>
      </c>
      <c r="C40" s="4" t="s">
        <v>209</v>
      </c>
      <c r="D40" s="4" t="s">
        <v>210</v>
      </c>
      <c r="E40" s="4" t="s">
        <v>211</v>
      </c>
      <c r="F40" s="4" t="s">
        <v>133</v>
      </c>
      <c r="G40" s="4">
        <v>160</v>
      </c>
      <c r="H40" s="4" t="s">
        <v>212</v>
      </c>
      <c r="I40" s="4">
        <v>0.14000000000000001</v>
      </c>
      <c r="J40" s="4">
        <v>-8.7100000000000009</v>
      </c>
      <c r="K40" s="4">
        <v>0.4</v>
      </c>
      <c r="L40" s="4"/>
      <c r="M40" s="4"/>
      <c r="N40" s="4">
        <v>1</v>
      </c>
      <c r="O40" s="4">
        <v>2</v>
      </c>
      <c r="P40" s="4">
        <v>1</v>
      </c>
      <c r="Q40" s="4">
        <f t="shared" si="0"/>
        <v>3</v>
      </c>
      <c r="R40" s="4">
        <v>2.4700000000000002</v>
      </c>
      <c r="S40" s="4">
        <v>0.26</v>
      </c>
      <c r="T40" s="4">
        <f t="shared" si="1"/>
        <v>3</v>
      </c>
      <c r="U40" s="4">
        <f t="shared" si="2"/>
        <v>1</v>
      </c>
      <c r="V40" s="4">
        <f t="shared" si="6"/>
        <v>4</v>
      </c>
      <c r="W40" s="4">
        <v>16481</v>
      </c>
      <c r="X40" s="4"/>
    </row>
    <row r="41" spans="1:24" x14ac:dyDescent="0.2">
      <c r="A41" s="4" t="s">
        <v>213</v>
      </c>
      <c r="B41" s="4" t="s">
        <v>214</v>
      </c>
      <c r="C41" s="4"/>
      <c r="D41" s="4" t="s">
        <v>215</v>
      </c>
      <c r="E41" s="4" t="s">
        <v>216</v>
      </c>
      <c r="F41" s="4" t="s">
        <v>133</v>
      </c>
      <c r="G41" s="4">
        <v>160</v>
      </c>
      <c r="H41" s="4" t="s">
        <v>217</v>
      </c>
      <c r="I41" s="4">
        <v>1.25</v>
      </c>
      <c r="J41" s="4">
        <v>-8.09</v>
      </c>
      <c r="K41" s="4">
        <v>0.8</v>
      </c>
      <c r="L41" s="4">
        <v>12</v>
      </c>
      <c r="M41" s="4">
        <v>11.96</v>
      </c>
      <c r="N41" s="4">
        <v>1</v>
      </c>
      <c r="O41" s="4">
        <v>3</v>
      </c>
      <c r="P41" s="4">
        <v>1</v>
      </c>
      <c r="Q41" s="4">
        <f t="shared" si="0"/>
        <v>4</v>
      </c>
      <c r="R41" s="4">
        <v>4.8099999999999996</v>
      </c>
      <c r="S41" s="4">
        <v>0.3</v>
      </c>
      <c r="T41" s="4">
        <f t="shared" si="1"/>
        <v>5</v>
      </c>
      <c r="U41" s="4">
        <f t="shared" si="2"/>
        <v>1</v>
      </c>
      <c r="V41" s="4">
        <f t="shared" si="6"/>
        <v>6</v>
      </c>
      <c r="W41" s="4">
        <v>16482</v>
      </c>
      <c r="X41" s="4"/>
    </row>
    <row r="42" spans="1:24" x14ac:dyDescent="0.2">
      <c r="A42" s="4" t="s">
        <v>218</v>
      </c>
      <c r="B42" s="4" t="s">
        <v>219</v>
      </c>
      <c r="C42" s="4" t="s">
        <v>220</v>
      </c>
      <c r="D42" s="4" t="s">
        <v>221</v>
      </c>
      <c r="E42" s="4" t="s">
        <v>222</v>
      </c>
      <c r="F42" s="4" t="s">
        <v>133</v>
      </c>
      <c r="G42" s="4">
        <v>160</v>
      </c>
      <c r="H42" s="4" t="s">
        <v>170</v>
      </c>
      <c r="I42" s="4">
        <v>0.51</v>
      </c>
      <c r="J42" s="4">
        <v>-8.09</v>
      </c>
      <c r="K42" s="4">
        <v>0.7</v>
      </c>
      <c r="L42" s="4">
        <v>13.5</v>
      </c>
      <c r="M42" s="4">
        <v>13.5</v>
      </c>
      <c r="N42" s="4">
        <v>1</v>
      </c>
      <c r="O42" s="4">
        <v>3</v>
      </c>
      <c r="P42" s="4">
        <v>1</v>
      </c>
      <c r="Q42" s="4">
        <f t="shared" si="0"/>
        <v>4</v>
      </c>
      <c r="R42" s="4">
        <v>3.7</v>
      </c>
      <c r="S42" s="4">
        <v>0.28000000000000003</v>
      </c>
      <c r="T42" s="4">
        <f t="shared" si="1"/>
        <v>4</v>
      </c>
      <c r="U42" s="4">
        <f t="shared" si="2"/>
        <v>1</v>
      </c>
      <c r="V42" s="4">
        <f t="shared" si="6"/>
        <v>5</v>
      </c>
      <c r="W42" s="4">
        <v>16482</v>
      </c>
      <c r="X42" s="4" t="s">
        <v>432</v>
      </c>
    </row>
    <row r="43" spans="1:24" x14ac:dyDescent="0.2">
      <c r="A43" s="4" t="s">
        <v>360</v>
      </c>
      <c r="B43" s="4" t="s">
        <v>223</v>
      </c>
      <c r="C43" s="4" t="s">
        <v>224</v>
      </c>
      <c r="D43" s="4" t="s">
        <v>225</v>
      </c>
      <c r="E43" s="4" t="s">
        <v>226</v>
      </c>
      <c r="F43" s="4" t="s">
        <v>133</v>
      </c>
      <c r="G43" s="4">
        <v>160</v>
      </c>
      <c r="H43" s="4" t="s">
        <v>105</v>
      </c>
      <c r="I43" s="4">
        <v>0.19</v>
      </c>
      <c r="J43" s="4">
        <v>-8.6999999999999993</v>
      </c>
      <c r="K43" s="4">
        <v>0.8</v>
      </c>
      <c r="L43" s="4">
        <v>16.670000000000002</v>
      </c>
      <c r="M43" s="4">
        <v>16.25</v>
      </c>
      <c r="N43" s="4">
        <v>1</v>
      </c>
      <c r="O43" s="4">
        <v>4</v>
      </c>
      <c r="P43" s="4">
        <v>1</v>
      </c>
      <c r="Q43" s="4">
        <f t="shared" si="0"/>
        <v>5</v>
      </c>
      <c r="R43" s="4">
        <v>6.08</v>
      </c>
      <c r="S43" s="4">
        <v>0.32</v>
      </c>
      <c r="T43" s="4">
        <f t="shared" si="1"/>
        <v>6</v>
      </c>
      <c r="U43" s="4">
        <f t="shared" si="2"/>
        <v>1</v>
      </c>
      <c r="V43" s="4">
        <f t="shared" si="6"/>
        <v>7</v>
      </c>
      <c r="W43" s="4">
        <v>16481</v>
      </c>
      <c r="X43" s="4"/>
    </row>
    <row r="44" spans="1:24" x14ac:dyDescent="0.2">
      <c r="A44" t="s">
        <v>367</v>
      </c>
      <c r="B44" t="s">
        <v>227</v>
      </c>
      <c r="C44" t="s">
        <v>228</v>
      </c>
      <c r="D44" t="s">
        <v>229</v>
      </c>
      <c r="E44" t="s">
        <v>230</v>
      </c>
      <c r="F44" t="s">
        <v>133</v>
      </c>
      <c r="G44">
        <v>160</v>
      </c>
      <c r="H44" t="s">
        <v>25</v>
      </c>
      <c r="I44">
        <v>0.79</v>
      </c>
      <c r="J44">
        <v>-8.86</v>
      </c>
      <c r="K44">
        <v>0.8</v>
      </c>
      <c r="L44">
        <v>13.91</v>
      </c>
      <c r="M44">
        <v>13.4</v>
      </c>
      <c r="N44">
        <v>0</v>
      </c>
      <c r="O44">
        <v>5</v>
      </c>
      <c r="P44">
        <v>1</v>
      </c>
      <c r="Q44">
        <f t="shared" si="0"/>
        <v>6</v>
      </c>
      <c r="R44">
        <v>8.15</v>
      </c>
      <c r="S44">
        <v>0.37</v>
      </c>
      <c r="T44">
        <f t="shared" si="1"/>
        <v>8</v>
      </c>
      <c r="U44">
        <f t="shared" si="2"/>
        <v>1</v>
      </c>
      <c r="V44">
        <f t="shared" si="6"/>
        <v>0</v>
      </c>
    </row>
    <row r="45" spans="1:24" x14ac:dyDescent="0.2">
      <c r="A45" s="4" t="s">
        <v>231</v>
      </c>
      <c r="B45" s="4" t="s">
        <v>232</v>
      </c>
      <c r="C45" s="4" t="s">
        <v>233</v>
      </c>
      <c r="D45" s="4" t="s">
        <v>234</v>
      </c>
      <c r="E45" s="4" t="s">
        <v>235</v>
      </c>
      <c r="F45" s="4" t="s">
        <v>133</v>
      </c>
      <c r="G45" s="4">
        <v>160</v>
      </c>
      <c r="H45" s="4" t="s">
        <v>127</v>
      </c>
      <c r="I45" s="4">
        <v>0.25</v>
      </c>
      <c r="J45" s="4">
        <v>-7.41</v>
      </c>
      <c r="K45" s="4">
        <v>1</v>
      </c>
      <c r="L45" s="4">
        <v>15</v>
      </c>
      <c r="M45" s="4">
        <v>15.28</v>
      </c>
      <c r="N45" s="4">
        <v>1</v>
      </c>
      <c r="O45" s="4">
        <v>5</v>
      </c>
      <c r="P45" s="4">
        <v>1</v>
      </c>
      <c r="Q45" s="4">
        <f t="shared" si="0"/>
        <v>6</v>
      </c>
      <c r="R45" s="4">
        <v>8.3000000000000007</v>
      </c>
      <c r="S45" s="4">
        <v>0.21</v>
      </c>
      <c r="T45" s="4">
        <f t="shared" si="1"/>
        <v>9</v>
      </c>
      <c r="U45" s="4">
        <f t="shared" si="2"/>
        <v>1</v>
      </c>
      <c r="V45" s="4">
        <f t="shared" si="6"/>
        <v>10</v>
      </c>
      <c r="W45" s="4">
        <v>16481</v>
      </c>
      <c r="X45" s="4"/>
    </row>
    <row r="46" spans="1:24" x14ac:dyDescent="0.2">
      <c r="A46" t="s">
        <v>366</v>
      </c>
      <c r="B46" t="s">
        <v>236</v>
      </c>
      <c r="C46" t="s">
        <v>237</v>
      </c>
      <c r="D46" t="s">
        <v>238</v>
      </c>
      <c r="E46" t="s">
        <v>239</v>
      </c>
      <c r="F46" t="s">
        <v>133</v>
      </c>
      <c r="G46">
        <v>160</v>
      </c>
      <c r="H46" t="s">
        <v>217</v>
      </c>
      <c r="I46">
        <v>1.31</v>
      </c>
      <c r="J46">
        <v>-7.82</v>
      </c>
      <c r="K46">
        <v>1.3</v>
      </c>
      <c r="L46">
        <v>12.8</v>
      </c>
      <c r="M46">
        <v>12.68</v>
      </c>
      <c r="N46">
        <v>0</v>
      </c>
      <c r="O46">
        <v>6</v>
      </c>
      <c r="P46">
        <v>1</v>
      </c>
      <c r="Q46">
        <f t="shared" si="0"/>
        <v>7</v>
      </c>
      <c r="R46">
        <v>11.29</v>
      </c>
      <c r="S46">
        <v>0.35</v>
      </c>
      <c r="T46">
        <f t="shared" si="1"/>
        <v>12</v>
      </c>
      <c r="U46">
        <f t="shared" si="2"/>
        <v>1</v>
      </c>
      <c r="V46">
        <f t="shared" si="6"/>
        <v>0</v>
      </c>
    </row>
    <row r="47" spans="1:24" x14ac:dyDescent="0.2">
      <c r="A47" s="7" t="s">
        <v>373</v>
      </c>
      <c r="B47" s="7" t="s">
        <v>240</v>
      </c>
      <c r="C47" s="7" t="s">
        <v>241</v>
      </c>
      <c r="D47" s="7" t="s">
        <v>242</v>
      </c>
      <c r="E47" s="7" t="s">
        <v>243</v>
      </c>
      <c r="F47" s="7" t="s">
        <v>133</v>
      </c>
      <c r="G47" s="7">
        <v>160</v>
      </c>
      <c r="H47" s="7" t="s">
        <v>25</v>
      </c>
      <c r="I47" s="7">
        <v>0.78</v>
      </c>
      <c r="J47" s="7">
        <v>-9.41</v>
      </c>
      <c r="K47" s="7">
        <v>0.5</v>
      </c>
      <c r="L47" s="7">
        <v>14.51</v>
      </c>
      <c r="M47" s="7">
        <v>13.8</v>
      </c>
      <c r="N47" s="7">
        <v>1</v>
      </c>
      <c r="O47" s="7">
        <v>7</v>
      </c>
      <c r="P47" s="7">
        <v>1</v>
      </c>
      <c r="Q47" s="7">
        <f t="shared" si="0"/>
        <v>8</v>
      </c>
      <c r="R47" s="7">
        <v>10.58</v>
      </c>
      <c r="S47" s="7">
        <v>0.45</v>
      </c>
      <c r="T47" s="7">
        <f t="shared" si="1"/>
        <v>11</v>
      </c>
      <c r="U47" s="7">
        <f t="shared" si="2"/>
        <v>1</v>
      </c>
      <c r="V47" s="7">
        <f t="shared" si="6"/>
        <v>12</v>
      </c>
      <c r="W47" s="7">
        <v>16596</v>
      </c>
      <c r="X47" s="7"/>
    </row>
    <row r="48" spans="1:24" x14ac:dyDescent="0.2">
      <c r="A48" s="7" t="s">
        <v>244</v>
      </c>
      <c r="B48" s="7" t="s">
        <v>245</v>
      </c>
      <c r="C48" s="7" t="s">
        <v>246</v>
      </c>
      <c r="D48" s="7" t="s">
        <v>247</v>
      </c>
      <c r="E48" s="7" t="s">
        <v>248</v>
      </c>
      <c r="F48" s="7" t="s">
        <v>133</v>
      </c>
      <c r="G48" s="7">
        <v>160</v>
      </c>
      <c r="H48" s="7" t="s">
        <v>249</v>
      </c>
      <c r="I48" s="7">
        <v>2.08</v>
      </c>
      <c r="J48" s="7">
        <v>-7.63</v>
      </c>
      <c r="K48" s="7">
        <v>1.5</v>
      </c>
      <c r="L48" s="7">
        <v>11.02</v>
      </c>
      <c r="M48" s="7">
        <v>10.93</v>
      </c>
      <c r="N48" s="7">
        <v>1</v>
      </c>
      <c r="O48" s="7">
        <v>7</v>
      </c>
      <c r="P48" s="7">
        <v>1</v>
      </c>
      <c r="Q48" s="7">
        <f t="shared" si="0"/>
        <v>8</v>
      </c>
      <c r="R48" s="7">
        <v>13.6</v>
      </c>
      <c r="S48" s="7">
        <v>0.34</v>
      </c>
      <c r="T48" s="7">
        <f t="shared" si="1"/>
        <v>14</v>
      </c>
      <c r="U48" s="7">
        <f t="shared" si="2"/>
        <v>1</v>
      </c>
      <c r="V48" s="7">
        <f t="shared" si="6"/>
        <v>15</v>
      </c>
      <c r="W48" s="7">
        <v>16597</v>
      </c>
      <c r="X48" s="7"/>
    </row>
    <row r="49" spans="1:25" x14ac:dyDescent="0.2">
      <c r="A49" s="7" t="s">
        <v>374</v>
      </c>
      <c r="B49" s="7" t="s">
        <v>250</v>
      </c>
      <c r="C49" s="7" t="s">
        <v>251</v>
      </c>
      <c r="D49" s="7" t="s">
        <v>252</v>
      </c>
      <c r="E49" s="7" t="s">
        <v>253</v>
      </c>
      <c r="F49" s="7" t="s">
        <v>523</v>
      </c>
      <c r="G49" s="7">
        <v>114</v>
      </c>
      <c r="H49" s="7" t="s">
        <v>56</v>
      </c>
      <c r="I49" s="7">
        <v>0.9</v>
      </c>
      <c r="J49" s="7">
        <v>-9.07</v>
      </c>
      <c r="K49" s="7">
        <v>1</v>
      </c>
      <c r="L49" s="7">
        <v>12.82</v>
      </c>
      <c r="M49" s="7">
        <v>12.08</v>
      </c>
      <c r="N49" s="7">
        <v>1</v>
      </c>
      <c r="O49" s="7">
        <v>7</v>
      </c>
      <c r="P49" s="7">
        <v>1</v>
      </c>
      <c r="Q49" s="7">
        <f t="shared" si="0"/>
        <v>8</v>
      </c>
      <c r="R49" s="7">
        <v>10.6</v>
      </c>
      <c r="S49" s="7">
        <v>0.36</v>
      </c>
      <c r="T49" s="7">
        <f t="shared" si="1"/>
        <v>11</v>
      </c>
      <c r="U49" s="7">
        <f t="shared" si="2"/>
        <v>1</v>
      </c>
      <c r="V49" s="7">
        <f t="shared" si="6"/>
        <v>12</v>
      </c>
      <c r="W49" s="7">
        <v>16599</v>
      </c>
      <c r="X49" s="7"/>
      <c r="Y49" s="7"/>
    </row>
    <row r="50" spans="1:25" x14ac:dyDescent="0.2">
      <c r="A50" t="s">
        <v>375</v>
      </c>
      <c r="B50" t="s">
        <v>254</v>
      </c>
      <c r="C50" t="s">
        <v>255</v>
      </c>
      <c r="D50" t="s">
        <v>256</v>
      </c>
      <c r="E50" t="s">
        <v>257</v>
      </c>
      <c r="F50" t="s">
        <v>133</v>
      </c>
      <c r="G50">
        <v>160</v>
      </c>
      <c r="H50" t="s">
        <v>258</v>
      </c>
      <c r="I50">
        <v>0.1</v>
      </c>
      <c r="J50">
        <v>-10.25</v>
      </c>
      <c r="K50">
        <v>0.1</v>
      </c>
      <c r="L50">
        <v>20.78</v>
      </c>
      <c r="M50">
        <v>19.75</v>
      </c>
      <c r="N50">
        <v>0</v>
      </c>
      <c r="O50">
        <v>11</v>
      </c>
      <c r="P50">
        <v>1</v>
      </c>
      <c r="Q50">
        <f t="shared" si="0"/>
        <v>12</v>
      </c>
      <c r="R50">
        <v>18.57</v>
      </c>
      <c r="S50">
        <v>0.71</v>
      </c>
      <c r="T50">
        <f t="shared" si="1"/>
        <v>19</v>
      </c>
      <c r="U50">
        <f t="shared" si="2"/>
        <v>1</v>
      </c>
      <c r="V50">
        <f t="shared" si="6"/>
        <v>0</v>
      </c>
    </row>
    <row r="51" spans="1:25" x14ac:dyDescent="0.2">
      <c r="A51" t="s">
        <v>259</v>
      </c>
      <c r="B51" t="s">
        <v>260</v>
      </c>
      <c r="C51" t="s">
        <v>261</v>
      </c>
      <c r="D51" t="s">
        <v>262</v>
      </c>
      <c r="E51" t="s">
        <v>263</v>
      </c>
      <c r="F51" t="s">
        <v>523</v>
      </c>
      <c r="G51">
        <v>114</v>
      </c>
      <c r="H51" t="s">
        <v>134</v>
      </c>
      <c r="I51">
        <v>0.16</v>
      </c>
      <c r="J51">
        <v>-10.83</v>
      </c>
      <c r="K51">
        <v>0</v>
      </c>
      <c r="L51">
        <v>18.52</v>
      </c>
      <c r="M51">
        <v>17.18</v>
      </c>
      <c r="N51">
        <v>0</v>
      </c>
      <c r="O51">
        <v>13</v>
      </c>
      <c r="P51">
        <v>1</v>
      </c>
      <c r="Q51">
        <f t="shared" si="0"/>
        <v>14</v>
      </c>
      <c r="R51">
        <v>22.78</v>
      </c>
      <c r="S51">
        <v>0.75</v>
      </c>
      <c r="T51">
        <f t="shared" si="1"/>
        <v>23</v>
      </c>
      <c r="U51">
        <f t="shared" si="2"/>
        <v>1</v>
      </c>
      <c r="V51">
        <f t="shared" si="6"/>
        <v>0</v>
      </c>
    </row>
    <row r="52" spans="1:25" x14ac:dyDescent="0.2">
      <c r="A52" t="s">
        <v>264</v>
      </c>
      <c r="B52" t="s">
        <v>265</v>
      </c>
      <c r="C52" t="s">
        <v>266</v>
      </c>
      <c r="D52" t="s">
        <v>267</v>
      </c>
      <c r="E52" t="s">
        <v>268</v>
      </c>
      <c r="F52" t="s">
        <v>140</v>
      </c>
      <c r="G52">
        <v>200</v>
      </c>
      <c r="H52" t="s">
        <v>110</v>
      </c>
      <c r="I52">
        <v>0.22</v>
      </c>
      <c r="J52">
        <v>-8.5299999999999994</v>
      </c>
      <c r="K52">
        <v>0</v>
      </c>
      <c r="L52">
        <v>14.51</v>
      </c>
      <c r="M52">
        <v>14.58</v>
      </c>
      <c r="N52">
        <v>1</v>
      </c>
      <c r="O52">
        <v>1</v>
      </c>
      <c r="P52">
        <v>1</v>
      </c>
      <c r="Q52">
        <f t="shared" si="0"/>
        <v>2</v>
      </c>
      <c r="R52">
        <v>1.28</v>
      </c>
      <c r="S52">
        <v>0.23</v>
      </c>
      <c r="T52">
        <f t="shared" si="1"/>
        <v>2</v>
      </c>
      <c r="U52">
        <f t="shared" si="2"/>
        <v>1</v>
      </c>
      <c r="V52">
        <f t="shared" si="6"/>
        <v>3</v>
      </c>
    </row>
    <row r="53" spans="1:25" x14ac:dyDescent="0.2">
      <c r="A53" t="s">
        <v>269</v>
      </c>
      <c r="B53" t="s">
        <v>270</v>
      </c>
      <c r="C53" t="s">
        <v>271</v>
      </c>
      <c r="D53" t="s">
        <v>272</v>
      </c>
      <c r="E53" t="s">
        <v>273</v>
      </c>
      <c r="F53" t="s">
        <v>274</v>
      </c>
      <c r="G53">
        <v>130</v>
      </c>
      <c r="H53" t="s">
        <v>217</v>
      </c>
      <c r="I53">
        <v>0.93</v>
      </c>
      <c r="J53">
        <v>-8.8000000000000007</v>
      </c>
      <c r="K53">
        <v>0.4</v>
      </c>
      <c r="L53">
        <v>12.06</v>
      </c>
      <c r="M53">
        <v>11.77</v>
      </c>
      <c r="N53">
        <v>1</v>
      </c>
      <c r="O53">
        <v>2</v>
      </c>
      <c r="P53">
        <v>1</v>
      </c>
      <c r="Q53">
        <f t="shared" si="0"/>
        <v>3</v>
      </c>
      <c r="R53">
        <v>2.04</v>
      </c>
      <c r="S53">
        <v>0.24</v>
      </c>
      <c r="T53">
        <f t="shared" si="1"/>
        <v>2</v>
      </c>
      <c r="U53">
        <f t="shared" si="2"/>
        <v>1</v>
      </c>
      <c r="V53">
        <f t="shared" si="6"/>
        <v>3</v>
      </c>
    </row>
    <row r="54" spans="1:25" x14ac:dyDescent="0.2">
      <c r="A54" t="s">
        <v>275</v>
      </c>
      <c r="B54" t="s">
        <v>276</v>
      </c>
      <c r="D54" t="s">
        <v>277</v>
      </c>
      <c r="E54" t="s">
        <v>278</v>
      </c>
      <c r="F54" t="s">
        <v>88</v>
      </c>
      <c r="G54">
        <v>150</v>
      </c>
      <c r="H54" t="s">
        <v>134</v>
      </c>
      <c r="I54">
        <v>0.16</v>
      </c>
      <c r="J54">
        <v>-9.2100000000000009</v>
      </c>
      <c r="K54">
        <v>0</v>
      </c>
      <c r="L54">
        <v>16.510000000000002</v>
      </c>
      <c r="M54">
        <v>16.16</v>
      </c>
      <c r="N54">
        <v>1</v>
      </c>
      <c r="O54">
        <v>2</v>
      </c>
      <c r="P54">
        <v>1</v>
      </c>
      <c r="Q54">
        <f t="shared" si="0"/>
        <v>3</v>
      </c>
      <c r="R54">
        <v>2.09</v>
      </c>
      <c r="S54">
        <v>0.26</v>
      </c>
      <c r="T54">
        <f t="shared" si="1"/>
        <v>2</v>
      </c>
      <c r="U54">
        <f t="shared" si="2"/>
        <v>1</v>
      </c>
      <c r="V54">
        <f t="shared" si="6"/>
        <v>3</v>
      </c>
    </row>
    <row r="55" spans="1:25" x14ac:dyDescent="0.2">
      <c r="A55" t="s">
        <v>279</v>
      </c>
      <c r="B55" t="s">
        <v>280</v>
      </c>
      <c r="C55" t="s">
        <v>281</v>
      </c>
      <c r="D55" t="s">
        <v>282</v>
      </c>
      <c r="E55" t="s">
        <v>283</v>
      </c>
      <c r="F55" t="s">
        <v>284</v>
      </c>
      <c r="G55">
        <v>150</v>
      </c>
      <c r="H55" t="s">
        <v>141</v>
      </c>
      <c r="I55">
        <v>0.5</v>
      </c>
      <c r="J55">
        <v>-7.92</v>
      </c>
      <c r="K55">
        <v>1</v>
      </c>
      <c r="L55">
        <v>14.91</v>
      </c>
      <c r="M55">
        <v>13.85</v>
      </c>
      <c r="N55">
        <v>1</v>
      </c>
      <c r="O55">
        <v>3</v>
      </c>
      <c r="P55">
        <v>1</v>
      </c>
      <c r="Q55">
        <f t="shared" si="0"/>
        <v>4</v>
      </c>
      <c r="R55">
        <v>5.25</v>
      </c>
      <c r="S55">
        <v>0.28999999999999998</v>
      </c>
      <c r="T55">
        <f t="shared" si="1"/>
        <v>6</v>
      </c>
      <c r="U55">
        <f t="shared" si="2"/>
        <v>1</v>
      </c>
      <c r="V55">
        <f t="shared" si="6"/>
        <v>7</v>
      </c>
    </row>
    <row r="56" spans="1:25" x14ac:dyDescent="0.2">
      <c r="A56" t="s">
        <v>285</v>
      </c>
      <c r="B56" t="s">
        <v>286</v>
      </c>
      <c r="C56" t="s">
        <v>287</v>
      </c>
      <c r="D56" t="s">
        <v>288</v>
      </c>
      <c r="E56" t="s">
        <v>289</v>
      </c>
      <c r="F56" t="s">
        <v>284</v>
      </c>
      <c r="G56">
        <v>150</v>
      </c>
      <c r="H56" t="s">
        <v>290</v>
      </c>
      <c r="I56">
        <v>0.95</v>
      </c>
      <c r="J56">
        <v>-8.0399999999999991</v>
      </c>
      <c r="K56">
        <v>0.9</v>
      </c>
      <c r="L56">
        <v>11.99</v>
      </c>
      <c r="M56">
        <v>11.93</v>
      </c>
      <c r="N56">
        <v>1</v>
      </c>
      <c r="O56">
        <v>3</v>
      </c>
      <c r="P56">
        <v>1</v>
      </c>
      <c r="Q56">
        <f t="shared" si="0"/>
        <v>4</v>
      </c>
      <c r="R56">
        <v>5.07</v>
      </c>
      <c r="S56">
        <v>0.3</v>
      </c>
      <c r="T56">
        <f t="shared" si="1"/>
        <v>5</v>
      </c>
      <c r="U56">
        <f t="shared" si="2"/>
        <v>1</v>
      </c>
      <c r="V56">
        <f t="shared" si="6"/>
        <v>6</v>
      </c>
    </row>
    <row r="57" spans="1:25" x14ac:dyDescent="0.2">
      <c r="A57" t="s">
        <v>291</v>
      </c>
      <c r="B57" t="s">
        <v>292</v>
      </c>
      <c r="C57" t="s">
        <v>293</v>
      </c>
      <c r="D57" t="s">
        <v>294</v>
      </c>
      <c r="E57" t="s">
        <v>295</v>
      </c>
      <c r="F57" t="s">
        <v>140</v>
      </c>
      <c r="G57">
        <v>200</v>
      </c>
      <c r="H57" t="s">
        <v>296</v>
      </c>
      <c r="I57">
        <v>0.21</v>
      </c>
      <c r="J57">
        <v>-8.9600000000000009</v>
      </c>
      <c r="K57">
        <v>0.3</v>
      </c>
      <c r="L57">
        <v>14.46</v>
      </c>
      <c r="M57">
        <v>14.12</v>
      </c>
      <c r="N57">
        <v>1</v>
      </c>
      <c r="O57">
        <v>3</v>
      </c>
      <c r="P57">
        <v>1</v>
      </c>
      <c r="Q57">
        <f t="shared" si="0"/>
        <v>4</v>
      </c>
      <c r="R57">
        <v>4.3499999999999996</v>
      </c>
      <c r="S57">
        <v>0.33</v>
      </c>
      <c r="T57">
        <f t="shared" si="1"/>
        <v>5</v>
      </c>
      <c r="U57">
        <f t="shared" si="2"/>
        <v>1</v>
      </c>
      <c r="V57">
        <f t="shared" si="6"/>
        <v>6</v>
      </c>
    </row>
    <row r="58" spans="1:25" x14ac:dyDescent="0.2">
      <c r="A58" t="s">
        <v>297</v>
      </c>
      <c r="B58" t="s">
        <v>298</v>
      </c>
      <c r="C58" t="s">
        <v>299</v>
      </c>
      <c r="D58" t="s">
        <v>300</v>
      </c>
      <c r="E58" t="s">
        <v>301</v>
      </c>
      <c r="F58" t="s">
        <v>140</v>
      </c>
      <c r="G58">
        <v>200</v>
      </c>
      <c r="H58" t="s">
        <v>110</v>
      </c>
      <c r="I58">
        <v>0.23</v>
      </c>
      <c r="J58">
        <v>-9.41</v>
      </c>
      <c r="K58">
        <v>0</v>
      </c>
      <c r="L58">
        <v>16.47</v>
      </c>
      <c r="M58">
        <v>16</v>
      </c>
      <c r="N58">
        <v>1</v>
      </c>
      <c r="O58">
        <v>3</v>
      </c>
      <c r="P58">
        <v>1</v>
      </c>
      <c r="Q58">
        <f t="shared" si="0"/>
        <v>4</v>
      </c>
      <c r="R58">
        <v>4.67</v>
      </c>
      <c r="S58">
        <v>0.37</v>
      </c>
      <c r="T58">
        <f t="shared" si="1"/>
        <v>5</v>
      </c>
      <c r="U58">
        <f t="shared" si="2"/>
        <v>1</v>
      </c>
      <c r="V58">
        <f t="shared" si="6"/>
        <v>6</v>
      </c>
    </row>
    <row r="59" spans="1:25" x14ac:dyDescent="0.2">
      <c r="A59" t="s">
        <v>302</v>
      </c>
      <c r="B59" t="s">
        <v>303</v>
      </c>
      <c r="C59" t="s">
        <v>304</v>
      </c>
      <c r="D59" t="s">
        <v>305</v>
      </c>
      <c r="E59" t="s">
        <v>306</v>
      </c>
      <c r="F59" t="s">
        <v>140</v>
      </c>
      <c r="G59">
        <v>200</v>
      </c>
      <c r="H59" t="s">
        <v>127</v>
      </c>
      <c r="I59">
        <v>0.26</v>
      </c>
      <c r="J59">
        <v>-8.61</v>
      </c>
      <c r="K59">
        <v>0.5</v>
      </c>
      <c r="L59">
        <v>14.81</v>
      </c>
      <c r="M59">
        <v>14.59</v>
      </c>
      <c r="N59">
        <v>1</v>
      </c>
      <c r="O59">
        <v>3</v>
      </c>
      <c r="P59">
        <v>1</v>
      </c>
      <c r="Q59">
        <f t="shared" si="0"/>
        <v>4</v>
      </c>
      <c r="R59">
        <v>3.82</v>
      </c>
      <c r="S59">
        <v>0.3</v>
      </c>
      <c r="T59">
        <f t="shared" si="1"/>
        <v>4</v>
      </c>
      <c r="U59">
        <f t="shared" si="2"/>
        <v>1</v>
      </c>
      <c r="V59">
        <f t="shared" si="6"/>
        <v>5</v>
      </c>
    </row>
    <row r="60" spans="1:25" x14ac:dyDescent="0.2">
      <c r="A60" t="s">
        <v>307</v>
      </c>
      <c r="B60" t="s">
        <v>308</v>
      </c>
      <c r="C60" t="s">
        <v>309</v>
      </c>
      <c r="D60" t="s">
        <v>310</v>
      </c>
      <c r="E60" t="s">
        <v>311</v>
      </c>
      <c r="F60" t="s">
        <v>140</v>
      </c>
      <c r="G60">
        <v>200</v>
      </c>
      <c r="H60" t="s">
        <v>110</v>
      </c>
      <c r="I60">
        <v>0.23</v>
      </c>
      <c r="J60">
        <v>-9.5299999999999994</v>
      </c>
      <c r="K60">
        <v>0</v>
      </c>
      <c r="L60">
        <v>15.15</v>
      </c>
      <c r="M60">
        <v>14.61</v>
      </c>
      <c r="N60">
        <v>1</v>
      </c>
      <c r="O60">
        <v>4</v>
      </c>
      <c r="P60">
        <v>1</v>
      </c>
      <c r="Q60">
        <f t="shared" si="0"/>
        <v>5</v>
      </c>
      <c r="R60">
        <v>5.75</v>
      </c>
      <c r="S60">
        <v>0.41</v>
      </c>
      <c r="T60">
        <f t="shared" si="1"/>
        <v>6</v>
      </c>
      <c r="U60">
        <f t="shared" si="2"/>
        <v>1</v>
      </c>
      <c r="V60">
        <f t="shared" si="6"/>
        <v>7</v>
      </c>
    </row>
    <row r="61" spans="1:25" x14ac:dyDescent="0.2">
      <c r="A61" t="s">
        <v>312</v>
      </c>
      <c r="B61" t="s">
        <v>313</v>
      </c>
      <c r="C61" t="s">
        <v>314</v>
      </c>
      <c r="D61" t="s">
        <v>315</v>
      </c>
      <c r="E61" t="s">
        <v>316</v>
      </c>
      <c r="F61" t="s">
        <v>140</v>
      </c>
      <c r="G61">
        <v>200</v>
      </c>
      <c r="H61" t="s">
        <v>212</v>
      </c>
      <c r="I61">
        <v>0.16</v>
      </c>
      <c r="J61">
        <v>-9.44</v>
      </c>
      <c r="K61">
        <v>0</v>
      </c>
      <c r="L61">
        <v>15.92</v>
      </c>
      <c r="M61">
        <v>15.43</v>
      </c>
      <c r="N61">
        <v>1</v>
      </c>
      <c r="O61">
        <v>4</v>
      </c>
      <c r="P61">
        <v>1</v>
      </c>
      <c r="Q61">
        <f t="shared" si="0"/>
        <v>5</v>
      </c>
      <c r="R61">
        <v>4.91</v>
      </c>
      <c r="S61">
        <v>0.38</v>
      </c>
      <c r="T61">
        <f t="shared" si="1"/>
        <v>5</v>
      </c>
      <c r="U61">
        <f t="shared" si="2"/>
        <v>1</v>
      </c>
      <c r="V61">
        <f t="shared" si="6"/>
        <v>6</v>
      </c>
    </row>
    <row r="62" spans="1:25" x14ac:dyDescent="0.2">
      <c r="A62" t="s">
        <v>317</v>
      </c>
      <c r="B62" t="s">
        <v>318</v>
      </c>
      <c r="C62" t="s">
        <v>319</v>
      </c>
      <c r="D62" t="s">
        <v>320</v>
      </c>
      <c r="E62" t="s">
        <v>321</v>
      </c>
      <c r="F62" t="s">
        <v>140</v>
      </c>
      <c r="G62">
        <v>200</v>
      </c>
      <c r="H62" t="s">
        <v>25</v>
      </c>
      <c r="I62">
        <v>0.7</v>
      </c>
      <c r="J62">
        <v>-7.23</v>
      </c>
      <c r="K62">
        <v>1</v>
      </c>
      <c r="L62">
        <v>13.27</v>
      </c>
      <c r="M62">
        <v>13.66</v>
      </c>
      <c r="N62">
        <v>1</v>
      </c>
      <c r="O62">
        <v>5</v>
      </c>
      <c r="P62">
        <v>1</v>
      </c>
      <c r="Q62">
        <f t="shared" si="0"/>
        <v>6</v>
      </c>
      <c r="R62">
        <v>8.86</v>
      </c>
      <c r="S62">
        <v>0.22</v>
      </c>
      <c r="T62">
        <f t="shared" si="1"/>
        <v>9</v>
      </c>
      <c r="U62">
        <f t="shared" si="2"/>
        <v>1</v>
      </c>
      <c r="V62">
        <f t="shared" si="6"/>
        <v>10</v>
      </c>
    </row>
    <row r="63" spans="1:25" x14ac:dyDescent="0.2">
      <c r="A63" t="s">
        <v>322</v>
      </c>
      <c r="B63" t="s">
        <v>323</v>
      </c>
      <c r="C63" t="s">
        <v>324</v>
      </c>
      <c r="D63" t="s">
        <v>325</v>
      </c>
      <c r="E63" t="s">
        <v>326</v>
      </c>
      <c r="F63" t="s">
        <v>140</v>
      </c>
      <c r="G63">
        <v>200</v>
      </c>
      <c r="H63" t="s">
        <v>134</v>
      </c>
      <c r="I63">
        <v>0.17</v>
      </c>
      <c r="J63">
        <v>-9.64</v>
      </c>
      <c r="K63">
        <v>0</v>
      </c>
      <c r="L63">
        <v>16</v>
      </c>
      <c r="M63">
        <v>15.39</v>
      </c>
      <c r="N63">
        <v>1</v>
      </c>
      <c r="O63">
        <v>5</v>
      </c>
      <c r="P63">
        <v>1</v>
      </c>
      <c r="Q63">
        <f t="shared" si="0"/>
        <v>6</v>
      </c>
      <c r="R63">
        <v>7</v>
      </c>
      <c r="S63">
        <v>0.45</v>
      </c>
      <c r="T63">
        <f t="shared" si="1"/>
        <v>7</v>
      </c>
      <c r="U63">
        <f t="shared" si="2"/>
        <v>1</v>
      </c>
      <c r="V63">
        <f t="shared" si="6"/>
        <v>8</v>
      </c>
    </row>
    <row r="64" spans="1:25" x14ac:dyDescent="0.2">
      <c r="A64" t="s">
        <v>327</v>
      </c>
      <c r="B64" t="s">
        <v>328</v>
      </c>
      <c r="D64" t="s">
        <v>329</v>
      </c>
      <c r="E64" t="s">
        <v>330</v>
      </c>
      <c r="F64" t="s">
        <v>274</v>
      </c>
      <c r="G64">
        <v>130</v>
      </c>
      <c r="H64" t="s">
        <v>217</v>
      </c>
      <c r="I64">
        <v>1.04</v>
      </c>
      <c r="J64">
        <v>-8.6999999999999993</v>
      </c>
      <c r="K64">
        <v>1</v>
      </c>
      <c r="L64">
        <v>12.7</v>
      </c>
      <c r="M64">
        <v>12.19</v>
      </c>
      <c r="N64">
        <v>1</v>
      </c>
      <c r="O64">
        <v>6</v>
      </c>
      <c r="P64">
        <v>1</v>
      </c>
      <c r="Q64">
        <f t="shared" si="0"/>
        <v>7</v>
      </c>
      <c r="R64">
        <v>6.79</v>
      </c>
      <c r="S64">
        <v>0.31</v>
      </c>
      <c r="T64">
        <f t="shared" si="1"/>
        <v>7</v>
      </c>
      <c r="U64">
        <f t="shared" si="2"/>
        <v>1</v>
      </c>
      <c r="V64">
        <f t="shared" si="6"/>
        <v>8</v>
      </c>
    </row>
    <row r="65" spans="1:25" x14ac:dyDescent="0.2">
      <c r="A65" t="s">
        <v>331</v>
      </c>
      <c r="B65" t="s">
        <v>332</v>
      </c>
      <c r="C65" t="s">
        <v>333</v>
      </c>
      <c r="D65" t="s">
        <v>334</v>
      </c>
      <c r="E65" t="s">
        <v>335</v>
      </c>
      <c r="F65" t="s">
        <v>147</v>
      </c>
      <c r="G65">
        <v>150</v>
      </c>
      <c r="H65" t="s">
        <v>25</v>
      </c>
      <c r="I65">
        <v>0.79</v>
      </c>
      <c r="J65">
        <v>-8.4</v>
      </c>
      <c r="K65">
        <v>0.9</v>
      </c>
      <c r="L65">
        <v>12.28</v>
      </c>
      <c r="M65">
        <v>12</v>
      </c>
      <c r="N65">
        <v>1</v>
      </c>
      <c r="O65">
        <v>6</v>
      </c>
      <c r="P65">
        <v>1</v>
      </c>
      <c r="Q65">
        <f t="shared" si="0"/>
        <v>7</v>
      </c>
      <c r="R65">
        <v>10.52</v>
      </c>
      <c r="S65">
        <v>0.39</v>
      </c>
      <c r="T65">
        <f t="shared" si="1"/>
        <v>11</v>
      </c>
      <c r="U65">
        <f t="shared" si="2"/>
        <v>1</v>
      </c>
      <c r="V65">
        <f t="shared" si="6"/>
        <v>12</v>
      </c>
    </row>
    <row r="66" spans="1:25" x14ac:dyDescent="0.2">
      <c r="A66" t="s">
        <v>336</v>
      </c>
      <c r="B66" t="s">
        <v>337</v>
      </c>
      <c r="C66" t="s">
        <v>338</v>
      </c>
      <c r="D66" t="s">
        <v>339</v>
      </c>
      <c r="E66" t="s">
        <v>340</v>
      </c>
      <c r="F66" t="s">
        <v>140</v>
      </c>
      <c r="G66">
        <v>200</v>
      </c>
      <c r="H66" t="s">
        <v>134</v>
      </c>
      <c r="I66">
        <v>0.16</v>
      </c>
      <c r="J66">
        <v>-9.75</v>
      </c>
      <c r="K66">
        <v>0</v>
      </c>
      <c r="L66">
        <v>15.93</v>
      </c>
      <c r="M66">
        <v>15.25</v>
      </c>
      <c r="N66">
        <v>1</v>
      </c>
      <c r="O66">
        <v>6</v>
      </c>
      <c r="P66">
        <v>1</v>
      </c>
      <c r="Q66">
        <f t="shared" si="0"/>
        <v>7</v>
      </c>
      <c r="R66">
        <v>8.5500000000000007</v>
      </c>
      <c r="S66">
        <v>0.5</v>
      </c>
      <c r="T66">
        <f t="shared" si="1"/>
        <v>9</v>
      </c>
      <c r="U66">
        <f t="shared" si="2"/>
        <v>1</v>
      </c>
      <c r="V66">
        <f t="shared" si="6"/>
        <v>10</v>
      </c>
    </row>
    <row r="67" spans="1:25" x14ac:dyDescent="0.2">
      <c r="A67" t="s">
        <v>341</v>
      </c>
      <c r="B67" t="s">
        <v>342</v>
      </c>
      <c r="C67" t="s">
        <v>343</v>
      </c>
      <c r="D67" t="s">
        <v>344</v>
      </c>
      <c r="E67" t="s">
        <v>345</v>
      </c>
      <c r="F67" t="s">
        <v>140</v>
      </c>
      <c r="G67">
        <v>200</v>
      </c>
      <c r="H67" t="s">
        <v>110</v>
      </c>
      <c r="I67">
        <v>0.22</v>
      </c>
      <c r="J67">
        <v>-8.99</v>
      </c>
      <c r="K67">
        <v>0.7</v>
      </c>
      <c r="L67">
        <v>11.69</v>
      </c>
      <c r="M67">
        <v>11.14</v>
      </c>
      <c r="N67">
        <v>1</v>
      </c>
      <c r="O67">
        <v>8</v>
      </c>
      <c r="P67">
        <v>1</v>
      </c>
      <c r="Q67">
        <f t="shared" ref="Q67:Q69" si="7">O67+P67</f>
        <v>9</v>
      </c>
      <c r="R67">
        <v>12.36</v>
      </c>
      <c r="S67">
        <v>0.48</v>
      </c>
      <c r="T67">
        <f t="shared" ref="T67:T68" si="8">ROUND(R67+0.3,0)</f>
        <v>13</v>
      </c>
      <c r="U67">
        <f t="shared" ref="U67:U69" si="9">CEILING(S67,1)</f>
        <v>1</v>
      </c>
      <c r="V67">
        <f t="shared" ref="V67:V68" si="10">(T67+U67)*N67</f>
        <v>14</v>
      </c>
    </row>
    <row r="68" spans="1:25" x14ac:dyDescent="0.2">
      <c r="A68" t="s">
        <v>346</v>
      </c>
      <c r="B68" t="s">
        <v>347</v>
      </c>
      <c r="C68" t="s">
        <v>348</v>
      </c>
      <c r="D68" t="s">
        <v>349</v>
      </c>
      <c r="E68" t="s">
        <v>350</v>
      </c>
      <c r="F68" t="s">
        <v>140</v>
      </c>
      <c r="G68">
        <v>200</v>
      </c>
      <c r="H68" t="s">
        <v>105</v>
      </c>
      <c r="I68">
        <v>0.19</v>
      </c>
      <c r="J68">
        <v>-9.24</v>
      </c>
      <c r="K68">
        <v>0.5</v>
      </c>
      <c r="L68">
        <v>16.09</v>
      </c>
      <c r="M68">
        <v>15.48</v>
      </c>
      <c r="N68">
        <v>1</v>
      </c>
      <c r="O68">
        <v>8</v>
      </c>
      <c r="P68">
        <v>1</v>
      </c>
      <c r="Q68">
        <f t="shared" si="7"/>
        <v>9</v>
      </c>
      <c r="R68">
        <v>11.82</v>
      </c>
      <c r="S68">
        <v>0.5</v>
      </c>
      <c r="T68">
        <f t="shared" si="8"/>
        <v>12</v>
      </c>
      <c r="U68">
        <f t="shared" si="9"/>
        <v>1</v>
      </c>
      <c r="V68">
        <f t="shared" si="10"/>
        <v>13</v>
      </c>
    </row>
    <row r="69" spans="1:25" x14ac:dyDescent="0.2">
      <c r="A69" s="7" t="s">
        <v>376</v>
      </c>
      <c r="B69" s="7" t="s">
        <v>32</v>
      </c>
      <c r="C69" s="7" t="s">
        <v>33</v>
      </c>
      <c r="D69" s="7" t="s">
        <v>34</v>
      </c>
      <c r="E69" s="7" t="s">
        <v>35</v>
      </c>
      <c r="F69" s="7" t="s">
        <v>524</v>
      </c>
      <c r="G69" s="7">
        <v>385</v>
      </c>
      <c r="H69" s="7" t="s">
        <v>36</v>
      </c>
      <c r="I69" s="7">
        <v>0.754</v>
      </c>
      <c r="J69" s="7">
        <v>-8.5399999999999991</v>
      </c>
      <c r="K69" s="7">
        <v>0</v>
      </c>
      <c r="L69" s="7">
        <v>14.1</v>
      </c>
      <c r="M69" s="7">
        <v>14.16</v>
      </c>
      <c r="N69" s="7">
        <v>1</v>
      </c>
      <c r="O69" s="7">
        <v>3</v>
      </c>
      <c r="P69" s="7">
        <v>1</v>
      </c>
      <c r="Q69" s="7">
        <f t="shared" si="7"/>
        <v>4</v>
      </c>
      <c r="R69" s="7">
        <v>3.49</v>
      </c>
      <c r="S69" s="7">
        <v>0.36</v>
      </c>
      <c r="T69" s="7">
        <v>3</v>
      </c>
      <c r="U69" s="7">
        <f t="shared" si="9"/>
        <v>1</v>
      </c>
      <c r="V69" s="7">
        <f t="shared" ref="V69" si="11">O69+P69</f>
        <v>4</v>
      </c>
      <c r="W69" s="7">
        <v>16594</v>
      </c>
      <c r="X69" s="7"/>
      <c r="Y69" s="7"/>
    </row>
    <row r="70" spans="1:25" x14ac:dyDescent="0.2">
      <c r="A70" s="7" t="s">
        <v>377</v>
      </c>
      <c r="B70" s="7" t="s">
        <v>383</v>
      </c>
      <c r="C70" s="7" t="s">
        <v>382</v>
      </c>
      <c r="D70" s="7" t="s">
        <v>355</v>
      </c>
      <c r="E70" s="8" t="s">
        <v>356</v>
      </c>
      <c r="F70" s="7" t="s">
        <v>357</v>
      </c>
      <c r="G70" s="7">
        <v>140</v>
      </c>
      <c r="H70" s="7" t="s">
        <v>217</v>
      </c>
      <c r="I70" s="7">
        <v>1.4</v>
      </c>
      <c r="J70" s="7">
        <v>-9.52</v>
      </c>
      <c r="K70" s="7">
        <v>0.3</v>
      </c>
      <c r="L70" s="7"/>
      <c r="M70" s="7">
        <v>10.86</v>
      </c>
      <c r="N70" s="7">
        <v>1</v>
      </c>
      <c r="O70" s="7">
        <v>0</v>
      </c>
      <c r="P70" s="7">
        <v>0</v>
      </c>
      <c r="Q70" s="7">
        <v>0</v>
      </c>
      <c r="R70" s="7">
        <v>0</v>
      </c>
      <c r="S70" s="7">
        <v>2</v>
      </c>
      <c r="T70" s="7">
        <v>2</v>
      </c>
      <c r="U70" s="7">
        <v>1</v>
      </c>
      <c r="V70" s="7">
        <v>3</v>
      </c>
      <c r="W70" s="7">
        <v>16593</v>
      </c>
      <c r="X70" s="7"/>
      <c r="Y70" s="7"/>
    </row>
    <row r="71" spans="1:25" x14ac:dyDescent="0.2">
      <c r="A71" s="7" t="s">
        <v>378</v>
      </c>
      <c r="B71" s="7" t="s">
        <v>381</v>
      </c>
      <c r="C71" s="7" t="s">
        <v>380</v>
      </c>
      <c r="D71" s="7" t="s">
        <v>358</v>
      </c>
      <c r="E71" s="8" t="s">
        <v>463</v>
      </c>
      <c r="F71" s="7" t="s">
        <v>522</v>
      </c>
      <c r="G71" s="7">
        <v>94</v>
      </c>
      <c r="H71" s="7" t="s">
        <v>51</v>
      </c>
      <c r="I71" s="7">
        <v>0.3</v>
      </c>
      <c r="J71" s="7">
        <v>-10.6</v>
      </c>
      <c r="K71" s="7">
        <v>0</v>
      </c>
      <c r="L71" s="7"/>
      <c r="M71" s="7">
        <v>14.1</v>
      </c>
      <c r="N71" s="7">
        <v>1</v>
      </c>
      <c r="O71" s="7">
        <v>0</v>
      </c>
      <c r="P71" s="7">
        <v>0</v>
      </c>
      <c r="Q71" s="7">
        <v>0</v>
      </c>
      <c r="R71" s="7">
        <v>0</v>
      </c>
      <c r="S71" s="7">
        <v>8</v>
      </c>
      <c r="T71" s="7">
        <v>0</v>
      </c>
      <c r="U71" s="7">
        <v>8</v>
      </c>
      <c r="V71" s="7">
        <v>8</v>
      </c>
      <c r="W71" s="7">
        <v>16596</v>
      </c>
      <c r="X71" s="7"/>
      <c r="Y71" s="7"/>
    </row>
    <row r="72" spans="1:25" x14ac:dyDescent="0.2">
      <c r="A72" t="s">
        <v>384</v>
      </c>
      <c r="B72" t="s">
        <v>385</v>
      </c>
      <c r="C72" t="s">
        <v>386</v>
      </c>
      <c r="D72" t="s">
        <v>387</v>
      </c>
      <c r="E72" t="s">
        <v>388</v>
      </c>
      <c r="F72" t="s">
        <v>522</v>
      </c>
      <c r="G72">
        <v>94</v>
      </c>
      <c r="H72" t="s">
        <v>389</v>
      </c>
      <c r="I72">
        <v>0.2</v>
      </c>
      <c r="J72">
        <v>-9.1199999999999992</v>
      </c>
      <c r="K72">
        <v>0</v>
      </c>
      <c r="L72">
        <v>14.26</v>
      </c>
      <c r="M72">
        <v>13.97</v>
      </c>
      <c r="N72">
        <v>2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 t="s">
        <v>454</v>
      </c>
      <c r="X72" t="s">
        <v>464</v>
      </c>
      <c r="Y72">
        <v>3</v>
      </c>
    </row>
    <row r="73" spans="1:25" x14ac:dyDescent="0.2">
      <c r="A73" t="s">
        <v>390</v>
      </c>
      <c r="B73" t="s">
        <v>391</v>
      </c>
      <c r="C73" t="s">
        <v>392</v>
      </c>
      <c r="D73" t="s">
        <v>393</v>
      </c>
      <c r="E73" t="s">
        <v>394</v>
      </c>
      <c r="F73" t="s">
        <v>522</v>
      </c>
      <c r="G73">
        <v>94</v>
      </c>
      <c r="H73" t="s">
        <v>36</v>
      </c>
      <c r="I73">
        <v>0.75</v>
      </c>
      <c r="J73">
        <v>-9.1199999999999992</v>
      </c>
      <c r="K73">
        <v>0</v>
      </c>
      <c r="L73">
        <v>10.75</v>
      </c>
      <c r="M73">
        <v>10.457000000000001</v>
      </c>
      <c r="N73">
        <v>2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11616</v>
      </c>
      <c r="X73" t="s">
        <v>464</v>
      </c>
      <c r="Y73">
        <v>3</v>
      </c>
    </row>
    <row r="74" spans="1:25" x14ac:dyDescent="0.2">
      <c r="A74" t="s">
        <v>395</v>
      </c>
      <c r="B74" t="s">
        <v>396</v>
      </c>
      <c r="C74" t="s">
        <v>397</v>
      </c>
      <c r="D74" t="s">
        <v>398</v>
      </c>
      <c r="E74" t="s">
        <v>399</v>
      </c>
      <c r="F74" t="s">
        <v>522</v>
      </c>
      <c r="G74">
        <v>94</v>
      </c>
      <c r="H74" t="s">
        <v>36</v>
      </c>
      <c r="I74">
        <v>0.83</v>
      </c>
      <c r="J74">
        <v>-9.6999999999999993</v>
      </c>
      <c r="K74">
        <v>0</v>
      </c>
      <c r="L74">
        <v>11.75</v>
      </c>
      <c r="M74">
        <v>11.1</v>
      </c>
      <c r="N74">
        <v>2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11616</v>
      </c>
      <c r="X74" t="s">
        <v>464</v>
      </c>
      <c r="Y74">
        <v>3</v>
      </c>
    </row>
    <row r="75" spans="1:25" x14ac:dyDescent="0.2">
      <c r="A75" t="s">
        <v>401</v>
      </c>
      <c r="B75" t="s">
        <v>402</v>
      </c>
      <c r="C75" t="s">
        <v>403</v>
      </c>
      <c r="D75" t="s">
        <v>404</v>
      </c>
      <c r="E75" t="s">
        <v>405</v>
      </c>
      <c r="F75" t="s">
        <v>406</v>
      </c>
      <c r="G75">
        <v>150</v>
      </c>
      <c r="H75" t="s">
        <v>407</v>
      </c>
      <c r="I75">
        <v>1.06</v>
      </c>
      <c r="J75">
        <v>-9.67</v>
      </c>
      <c r="K75">
        <v>1.3</v>
      </c>
      <c r="L75">
        <v>13.42</v>
      </c>
      <c r="M75">
        <v>12.17</v>
      </c>
      <c r="N75">
        <v>2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14604</v>
      </c>
      <c r="X75" t="s">
        <v>465</v>
      </c>
      <c r="Y75">
        <v>3</v>
      </c>
    </row>
    <row r="76" spans="1:25" x14ac:dyDescent="0.2">
      <c r="A76" t="s">
        <v>408</v>
      </c>
      <c r="B76" t="s">
        <v>409</v>
      </c>
      <c r="C76" t="s">
        <v>410</v>
      </c>
      <c r="D76" t="s">
        <v>411</v>
      </c>
      <c r="E76" t="s">
        <v>412</v>
      </c>
      <c r="F76" t="s">
        <v>406</v>
      </c>
      <c r="G76">
        <v>150</v>
      </c>
      <c r="H76" t="s">
        <v>413</v>
      </c>
      <c r="I76">
        <v>1.4</v>
      </c>
      <c r="J76">
        <v>-8.19</v>
      </c>
      <c r="K76">
        <v>0.4</v>
      </c>
      <c r="L76">
        <v>9.81</v>
      </c>
      <c r="M76">
        <v>9.9</v>
      </c>
      <c r="N76">
        <v>2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 t="s">
        <v>455</v>
      </c>
      <c r="X76" t="s">
        <v>466</v>
      </c>
      <c r="Y76">
        <v>3</v>
      </c>
    </row>
    <row r="77" spans="1:25" x14ac:dyDescent="0.2">
      <c r="A77" t="s">
        <v>414</v>
      </c>
      <c r="B77" t="s">
        <v>415</v>
      </c>
      <c r="C77" t="s">
        <v>416</v>
      </c>
      <c r="D77" t="s">
        <v>417</v>
      </c>
      <c r="E77" t="s">
        <v>418</v>
      </c>
      <c r="F77" t="s">
        <v>140</v>
      </c>
      <c r="G77">
        <v>200</v>
      </c>
      <c r="H77" t="s">
        <v>413</v>
      </c>
      <c r="I77">
        <v>1.4</v>
      </c>
      <c r="J77">
        <v>-8.9600000000000009</v>
      </c>
      <c r="K77">
        <v>0.2</v>
      </c>
      <c r="L77">
        <v>11.44</v>
      </c>
      <c r="M77">
        <v>11.15</v>
      </c>
      <c r="N77">
        <v>2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14604</v>
      </c>
      <c r="X77" t="s">
        <v>465</v>
      </c>
      <c r="Y77">
        <v>3</v>
      </c>
    </row>
    <row r="78" spans="1:25" x14ac:dyDescent="0.2">
      <c r="A78" t="s">
        <v>419</v>
      </c>
      <c r="B78" t="s">
        <v>420</v>
      </c>
      <c r="C78" t="s">
        <v>421</v>
      </c>
      <c r="D78" t="s">
        <v>422</v>
      </c>
      <c r="E78" t="s">
        <v>423</v>
      </c>
      <c r="F78" t="s">
        <v>424</v>
      </c>
      <c r="G78">
        <v>150</v>
      </c>
      <c r="H78" t="s">
        <v>413</v>
      </c>
      <c r="I78">
        <v>1.4</v>
      </c>
      <c r="J78">
        <v>-8.24</v>
      </c>
      <c r="K78">
        <v>1</v>
      </c>
      <c r="L78">
        <v>12.47</v>
      </c>
      <c r="M78">
        <v>10.224</v>
      </c>
      <c r="N78">
        <v>2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 t="s">
        <v>456</v>
      </c>
      <c r="X78" t="s">
        <v>467</v>
      </c>
      <c r="Y78">
        <v>3</v>
      </c>
    </row>
    <row r="79" spans="1:25" x14ac:dyDescent="0.2">
      <c r="A79" t="s">
        <v>425</v>
      </c>
      <c r="B79" t="s">
        <v>426</v>
      </c>
      <c r="C79" t="s">
        <v>427</v>
      </c>
      <c r="D79" t="s">
        <v>428</v>
      </c>
      <c r="E79" t="s">
        <v>429</v>
      </c>
      <c r="F79" t="s">
        <v>523</v>
      </c>
      <c r="G79">
        <v>114</v>
      </c>
      <c r="H79" t="s">
        <v>430</v>
      </c>
      <c r="I79">
        <v>2.5299999999999998</v>
      </c>
      <c r="J79">
        <v>-6.38</v>
      </c>
      <c r="K79">
        <v>0.91</v>
      </c>
      <c r="L79">
        <v>5.67</v>
      </c>
      <c r="M79">
        <v>6.62</v>
      </c>
      <c r="N79">
        <v>2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 t="s">
        <v>457</v>
      </c>
      <c r="X79" t="s">
        <v>431</v>
      </c>
      <c r="Y79">
        <v>3</v>
      </c>
    </row>
    <row r="80" spans="1:25" x14ac:dyDescent="0.2">
      <c r="A80" t="s">
        <v>433</v>
      </c>
      <c r="B80" t="s">
        <v>434</v>
      </c>
      <c r="C80" t="s">
        <v>435</v>
      </c>
      <c r="D80" t="s">
        <v>436</v>
      </c>
      <c r="E80" t="s">
        <v>437</v>
      </c>
      <c r="F80" t="s">
        <v>133</v>
      </c>
      <c r="G80">
        <v>160</v>
      </c>
      <c r="H80" t="s">
        <v>438</v>
      </c>
      <c r="I80">
        <v>0.67</v>
      </c>
      <c r="J80">
        <v>-7.6</v>
      </c>
      <c r="K80">
        <v>1.9</v>
      </c>
      <c r="L80">
        <v>13.91</v>
      </c>
      <c r="M80">
        <v>12.8</v>
      </c>
      <c r="N80">
        <v>2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14193</v>
      </c>
      <c r="X80" t="s">
        <v>432</v>
      </c>
      <c r="Y80">
        <v>3</v>
      </c>
    </row>
    <row r="81" spans="1:25" x14ac:dyDescent="0.2">
      <c r="A81" t="s">
        <v>439</v>
      </c>
      <c r="B81" t="s">
        <v>440</v>
      </c>
      <c r="C81" t="s">
        <v>441</v>
      </c>
      <c r="D81" t="s">
        <v>442</v>
      </c>
      <c r="E81" t="s">
        <v>443</v>
      </c>
      <c r="F81" t="s">
        <v>133</v>
      </c>
      <c r="G81">
        <v>160</v>
      </c>
      <c r="H81" t="s">
        <v>444</v>
      </c>
      <c r="I81">
        <v>1.4</v>
      </c>
      <c r="J81">
        <v>-8.2899999999999991</v>
      </c>
      <c r="K81">
        <v>0.8</v>
      </c>
      <c r="L81">
        <v>11.86</v>
      </c>
      <c r="M81">
        <v>11.69</v>
      </c>
      <c r="N81">
        <v>2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 t="s">
        <v>458</v>
      </c>
      <c r="X81" t="s">
        <v>468</v>
      </c>
      <c r="Y81">
        <v>3</v>
      </c>
    </row>
    <row r="82" spans="1:25" x14ac:dyDescent="0.2">
      <c r="A82" t="s">
        <v>446</v>
      </c>
      <c r="B82" t="s">
        <v>445</v>
      </c>
      <c r="C82" t="s">
        <v>453</v>
      </c>
      <c r="D82" t="s">
        <v>447</v>
      </c>
      <c r="E82" t="s">
        <v>448</v>
      </c>
      <c r="F82" t="s">
        <v>133</v>
      </c>
      <c r="G82">
        <v>160</v>
      </c>
      <c r="H82" t="s">
        <v>449</v>
      </c>
      <c r="I82">
        <v>1.62</v>
      </c>
      <c r="J82">
        <v>-7.48</v>
      </c>
      <c r="K82">
        <v>1</v>
      </c>
      <c r="L82">
        <v>10.74</v>
      </c>
      <c r="M82">
        <v>10.98</v>
      </c>
      <c r="N82">
        <v>2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11616</v>
      </c>
      <c r="X82" t="s">
        <v>450</v>
      </c>
      <c r="Y82">
        <v>3</v>
      </c>
    </row>
    <row r="83" spans="1:25" x14ac:dyDescent="0.2">
      <c r="A83" t="s">
        <v>469</v>
      </c>
      <c r="B83" s="5" t="s">
        <v>470</v>
      </c>
      <c r="C83" t="s">
        <v>471</v>
      </c>
      <c r="D83" t="s">
        <v>472</v>
      </c>
      <c r="E83" s="3" t="s">
        <v>473</v>
      </c>
      <c r="F83" t="s">
        <v>357</v>
      </c>
      <c r="G83">
        <v>140</v>
      </c>
      <c r="H83" t="s">
        <v>290</v>
      </c>
      <c r="I83">
        <v>1.1000000000000001</v>
      </c>
      <c r="J83">
        <v>-8.51</v>
      </c>
      <c r="K83">
        <v>1.1000000000000001</v>
      </c>
      <c r="M83">
        <v>12.03</v>
      </c>
      <c r="N83">
        <v>2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 t="s">
        <v>474</v>
      </c>
      <c r="X83" t="s">
        <v>475</v>
      </c>
      <c r="Y83">
        <v>3</v>
      </c>
    </row>
    <row r="84" spans="1:25" x14ac:dyDescent="0.2">
      <c r="A84" t="s">
        <v>476</v>
      </c>
      <c r="B84" s="5" t="s">
        <v>477</v>
      </c>
      <c r="C84" t="s">
        <v>478</v>
      </c>
      <c r="D84" t="s">
        <v>479</v>
      </c>
      <c r="E84" s="3" t="s">
        <v>480</v>
      </c>
      <c r="F84" t="s">
        <v>357</v>
      </c>
      <c r="G84">
        <v>140</v>
      </c>
      <c r="H84" t="s">
        <v>249</v>
      </c>
      <c r="I84">
        <v>1.3</v>
      </c>
      <c r="K84">
        <v>0</v>
      </c>
      <c r="M84">
        <v>11.12</v>
      </c>
      <c r="N84">
        <v>2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 t="s">
        <v>481</v>
      </c>
      <c r="X84" t="s">
        <v>482</v>
      </c>
      <c r="Y84">
        <v>3</v>
      </c>
    </row>
    <row r="85" spans="1:25" x14ac:dyDescent="0.2">
      <c r="A85" t="s">
        <v>483</v>
      </c>
      <c r="B85" t="s">
        <v>484</v>
      </c>
      <c r="D85" t="s">
        <v>485</v>
      </c>
      <c r="E85" s="3" t="s">
        <v>486</v>
      </c>
      <c r="F85" t="s">
        <v>357</v>
      </c>
      <c r="G85">
        <v>140</v>
      </c>
      <c r="H85" t="s">
        <v>25</v>
      </c>
      <c r="I85">
        <v>0.77</v>
      </c>
      <c r="K85">
        <v>0.69</v>
      </c>
      <c r="M85">
        <v>12.78</v>
      </c>
      <c r="N85">
        <v>2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 t="s">
        <v>487</v>
      </c>
      <c r="X85" t="s">
        <v>464</v>
      </c>
      <c r="Y85">
        <v>3</v>
      </c>
    </row>
    <row r="86" spans="1:25" x14ac:dyDescent="0.2">
      <c r="A86" t="s">
        <v>488</v>
      </c>
      <c r="B86" s="5" t="s">
        <v>489</v>
      </c>
      <c r="C86" t="s">
        <v>490</v>
      </c>
      <c r="D86" t="s">
        <v>491</v>
      </c>
      <c r="E86" s="3" t="s">
        <v>492</v>
      </c>
      <c r="F86" t="s">
        <v>357</v>
      </c>
      <c r="G86">
        <v>140</v>
      </c>
      <c r="H86" t="s">
        <v>25</v>
      </c>
      <c r="I86">
        <v>0.8</v>
      </c>
      <c r="J86">
        <v>-7.82</v>
      </c>
      <c r="K86">
        <v>1.9</v>
      </c>
      <c r="L86">
        <v>13.14</v>
      </c>
      <c r="M86">
        <v>12.2</v>
      </c>
      <c r="N86">
        <v>2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 t="s">
        <v>493</v>
      </c>
      <c r="X86" t="s">
        <v>494</v>
      </c>
      <c r="Y86">
        <v>3</v>
      </c>
    </row>
    <row r="87" spans="1:25" x14ac:dyDescent="0.2">
      <c r="A87" t="s">
        <v>495</v>
      </c>
      <c r="B87" s="5" t="s">
        <v>496</v>
      </c>
      <c r="D87" t="s">
        <v>497</v>
      </c>
      <c r="E87" s="3" t="s">
        <v>498</v>
      </c>
      <c r="F87" t="s">
        <v>357</v>
      </c>
      <c r="G87">
        <v>140</v>
      </c>
      <c r="H87" t="s">
        <v>99</v>
      </c>
      <c r="I87">
        <v>0.4</v>
      </c>
      <c r="J87">
        <v>-7.55</v>
      </c>
      <c r="K87">
        <v>0.9</v>
      </c>
      <c r="L87">
        <v>15.18</v>
      </c>
      <c r="M87">
        <v>13.8</v>
      </c>
      <c r="N87">
        <v>2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 t="s">
        <v>499</v>
      </c>
      <c r="X87" t="s">
        <v>494</v>
      </c>
      <c r="Y87">
        <v>3</v>
      </c>
    </row>
    <row r="88" spans="1:25" x14ac:dyDescent="0.2">
      <c r="A88" t="s">
        <v>502</v>
      </c>
      <c r="D88" t="s">
        <v>500</v>
      </c>
      <c r="E88" s="3" t="s">
        <v>501</v>
      </c>
      <c r="F88" t="s">
        <v>357</v>
      </c>
      <c r="G88">
        <v>140</v>
      </c>
      <c r="H88" t="s">
        <v>25</v>
      </c>
      <c r="I88">
        <v>0.7</v>
      </c>
      <c r="J88">
        <v>-7.47</v>
      </c>
      <c r="K88">
        <v>1.3</v>
      </c>
      <c r="N88">
        <v>2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11616</v>
      </c>
      <c r="X88" t="s">
        <v>503</v>
      </c>
      <c r="Y88">
        <v>3</v>
      </c>
    </row>
    <row r="89" spans="1:25" x14ac:dyDescent="0.2">
      <c r="A89" t="s">
        <v>504</v>
      </c>
      <c r="B89" s="5" t="s">
        <v>506</v>
      </c>
      <c r="C89" t="s">
        <v>507</v>
      </c>
      <c r="D89" t="s">
        <v>508</v>
      </c>
      <c r="E89" s="3" t="s">
        <v>509</v>
      </c>
      <c r="F89" t="s">
        <v>357</v>
      </c>
      <c r="G89">
        <v>140</v>
      </c>
      <c r="H89" t="s">
        <v>141</v>
      </c>
      <c r="I89">
        <v>0.5</v>
      </c>
      <c r="J89">
        <v>-8.5399999999999991</v>
      </c>
      <c r="K89">
        <v>0.7</v>
      </c>
      <c r="L89">
        <v>14.3</v>
      </c>
      <c r="M89">
        <v>14</v>
      </c>
      <c r="N89">
        <v>2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 t="s">
        <v>505</v>
      </c>
      <c r="X89" t="s">
        <v>468</v>
      </c>
      <c r="Y89">
        <v>3</v>
      </c>
    </row>
    <row r="90" spans="1:25" x14ac:dyDescent="0.2">
      <c r="A90" t="s">
        <v>510</v>
      </c>
      <c r="B90" s="5" t="s">
        <v>517</v>
      </c>
      <c r="C90" t="s">
        <v>518</v>
      </c>
      <c r="D90" t="s">
        <v>511</v>
      </c>
      <c r="E90" s="3" t="s">
        <v>512</v>
      </c>
      <c r="F90" t="s">
        <v>357</v>
      </c>
      <c r="G90">
        <v>140</v>
      </c>
      <c r="H90" t="s">
        <v>20</v>
      </c>
      <c r="I90">
        <v>0.6</v>
      </c>
      <c r="J90">
        <v>-8</v>
      </c>
      <c r="K90">
        <v>0.9</v>
      </c>
      <c r="L90">
        <v>13.56</v>
      </c>
      <c r="M90">
        <v>11.5</v>
      </c>
      <c r="N90">
        <v>2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11616</v>
      </c>
      <c r="X90" t="s">
        <v>503</v>
      </c>
      <c r="Y90">
        <v>3</v>
      </c>
    </row>
    <row r="91" spans="1:25" x14ac:dyDescent="0.2">
      <c r="A91" t="s">
        <v>513</v>
      </c>
      <c r="B91" s="5" t="s">
        <v>515</v>
      </c>
      <c r="C91" t="s">
        <v>516</v>
      </c>
      <c r="D91" t="s">
        <v>514</v>
      </c>
      <c r="F91" t="s">
        <v>357</v>
      </c>
      <c r="G91">
        <v>140</v>
      </c>
      <c r="H91" t="s">
        <v>290</v>
      </c>
      <c r="I91">
        <v>0.9</v>
      </c>
      <c r="J91">
        <v>-7.28</v>
      </c>
      <c r="K91">
        <v>1.4</v>
      </c>
      <c r="L91">
        <v>12.03</v>
      </c>
      <c r="M91">
        <v>10.5</v>
      </c>
      <c r="N91">
        <v>2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 t="s">
        <v>519</v>
      </c>
      <c r="X91" t="s">
        <v>520</v>
      </c>
      <c r="Y91">
        <v>3</v>
      </c>
    </row>
  </sheetData>
  <conditionalFormatting sqref="A16:X33">
    <cfRule type="expression" dxfId="70" priority="68">
      <formula>$N16=0</formula>
    </cfRule>
    <cfRule type="expression" dxfId="69" priority="71">
      <formula>"$N2=0"</formula>
    </cfRule>
  </conditionalFormatting>
  <conditionalFormatting sqref="A39:X68 V70:X70 F70:F71 T70:T71 A71:C71 B70:C70 O72:W72 N72:N78 M70:S70 G71:S71 Y72 W71">
    <cfRule type="expression" dxfId="68" priority="67">
      <formula>$N39=0</formula>
    </cfRule>
    <cfRule type="expression" dxfId="67" priority="70">
      <formula>"$N2=0"</formula>
    </cfRule>
  </conditionalFormatting>
  <conditionalFormatting sqref="A39:U68 F70:F71 T70:T71 A71:C71 B70:C70 O72:W72 N72:N78 M70:S70 G71:S71 Y72 W71">
    <cfRule type="expression" dxfId="66" priority="69">
      <formula>$N$2=0</formula>
    </cfRule>
  </conditionalFormatting>
  <conditionalFormatting sqref="I70">
    <cfRule type="expression" dxfId="65" priority="66">
      <formula>$E70=1</formula>
    </cfRule>
  </conditionalFormatting>
  <conditionalFormatting sqref="G70">
    <cfRule type="expression" dxfId="64" priority="65">
      <formula>$E70=1</formula>
    </cfRule>
  </conditionalFormatting>
  <conditionalFormatting sqref="J70">
    <cfRule type="expression" dxfId="63" priority="64">
      <formula>$E70=1</formula>
    </cfRule>
  </conditionalFormatting>
  <conditionalFormatting sqref="O73:W73 Y73">
    <cfRule type="expression" dxfId="62" priority="61">
      <formula>$N73=0</formula>
    </cfRule>
    <cfRule type="expression" dxfId="61" priority="63">
      <formula>"$N2=0"</formula>
    </cfRule>
  </conditionalFormatting>
  <conditionalFormatting sqref="O73:W73 Y73">
    <cfRule type="expression" dxfId="60" priority="62">
      <formula>$N$2=0</formula>
    </cfRule>
  </conditionalFormatting>
  <conditionalFormatting sqref="O74:W74 Y74">
    <cfRule type="expression" dxfId="59" priority="58">
      <formula>$N74=0</formula>
    </cfRule>
    <cfRule type="expression" dxfId="58" priority="60">
      <formula>"$N2=0"</formula>
    </cfRule>
  </conditionalFormatting>
  <conditionalFormatting sqref="O74:W74 Y74">
    <cfRule type="expression" dxfId="57" priority="59">
      <formula>$N$2=0</formula>
    </cfRule>
  </conditionalFormatting>
  <conditionalFormatting sqref="O75:W78 Y75:Y81">
    <cfRule type="expression" dxfId="56" priority="55">
      <formula>$N75=0</formula>
    </cfRule>
    <cfRule type="expression" dxfId="55" priority="57">
      <formula>"$N2=0"</formula>
    </cfRule>
  </conditionalFormatting>
  <conditionalFormatting sqref="O75:W78 Y75:Y81">
    <cfRule type="expression" dxfId="54" priority="56">
      <formula>$N$2=0</formula>
    </cfRule>
  </conditionalFormatting>
  <conditionalFormatting sqref="N79">
    <cfRule type="expression" dxfId="53" priority="52">
      <formula>$N79=0</formula>
    </cfRule>
    <cfRule type="expression" dxfId="52" priority="54">
      <formula>"$N2=0"</formula>
    </cfRule>
  </conditionalFormatting>
  <conditionalFormatting sqref="N79">
    <cfRule type="expression" dxfId="51" priority="53">
      <formula>$N$2=0</formula>
    </cfRule>
  </conditionalFormatting>
  <conditionalFormatting sqref="O79:W79">
    <cfRule type="expression" dxfId="50" priority="49">
      <formula>$N79=0</formula>
    </cfRule>
    <cfRule type="expression" dxfId="49" priority="51">
      <formula>"$N2=0"</formula>
    </cfRule>
  </conditionalFormatting>
  <conditionalFormatting sqref="O79:W79">
    <cfRule type="expression" dxfId="48" priority="50">
      <formula>$N$2=0</formula>
    </cfRule>
  </conditionalFormatting>
  <conditionalFormatting sqref="N80">
    <cfRule type="expression" dxfId="47" priority="46">
      <formula>$N80=0</formula>
    </cfRule>
    <cfRule type="expression" dxfId="46" priority="48">
      <formula>"$N2=0"</formula>
    </cfRule>
  </conditionalFormatting>
  <conditionalFormatting sqref="N80">
    <cfRule type="expression" dxfId="45" priority="47">
      <formula>$N$2=0</formula>
    </cfRule>
  </conditionalFormatting>
  <conditionalFormatting sqref="O80:W80">
    <cfRule type="expression" dxfId="44" priority="43">
      <formula>$N80=0</formula>
    </cfRule>
    <cfRule type="expression" dxfId="43" priority="45">
      <formula>"$N2=0"</formula>
    </cfRule>
  </conditionalFormatting>
  <conditionalFormatting sqref="O80:W80">
    <cfRule type="expression" dxfId="42" priority="44">
      <formula>$N$2=0</formula>
    </cfRule>
  </conditionalFormatting>
  <conditionalFormatting sqref="N81">
    <cfRule type="expression" dxfId="41" priority="40">
      <formula>$N81=0</formula>
    </cfRule>
    <cfRule type="expression" dxfId="40" priority="42">
      <formula>"$N2=0"</formula>
    </cfRule>
  </conditionalFormatting>
  <conditionalFormatting sqref="N81">
    <cfRule type="expression" dxfId="39" priority="41">
      <formula>$N$2=0</formula>
    </cfRule>
  </conditionalFormatting>
  <conditionalFormatting sqref="O81:W81">
    <cfRule type="expression" dxfId="38" priority="37">
      <formula>$N81=0</formula>
    </cfRule>
    <cfRule type="expression" dxfId="37" priority="39">
      <formula>"$N2=0"</formula>
    </cfRule>
  </conditionalFormatting>
  <conditionalFormatting sqref="O81:W81">
    <cfRule type="expression" dxfId="36" priority="38">
      <formula>$N$2=0</formula>
    </cfRule>
  </conditionalFormatting>
  <conditionalFormatting sqref="N82">
    <cfRule type="expression" dxfId="35" priority="34">
      <formula>$N82=0</formula>
    </cfRule>
    <cfRule type="expression" dxfId="34" priority="36">
      <formula>"$N2=0"</formula>
    </cfRule>
  </conditionalFormatting>
  <conditionalFormatting sqref="N82">
    <cfRule type="expression" dxfId="33" priority="35">
      <formula>$N$2=0</formula>
    </cfRule>
  </conditionalFormatting>
  <conditionalFormatting sqref="O82:W82">
    <cfRule type="expression" dxfId="32" priority="31">
      <formula>$N82=0</formula>
    </cfRule>
    <cfRule type="expression" dxfId="31" priority="33">
      <formula>"$N2=0"</formula>
    </cfRule>
  </conditionalFormatting>
  <conditionalFormatting sqref="O82:W82">
    <cfRule type="expression" dxfId="30" priority="32">
      <formula>$N$2=0</formula>
    </cfRule>
  </conditionalFormatting>
  <conditionalFormatting sqref="Y83:Y91">
    <cfRule type="expression" dxfId="29" priority="28">
      <formula>$N83=0</formula>
    </cfRule>
    <cfRule type="expression" dxfId="28" priority="30">
      <formula>"$N2=0"</formula>
    </cfRule>
  </conditionalFormatting>
  <conditionalFormatting sqref="Y83:Y91">
    <cfRule type="expression" dxfId="27" priority="29">
      <formula>$N$2=0</formula>
    </cfRule>
  </conditionalFormatting>
  <conditionalFormatting sqref="O83:V83">
    <cfRule type="expression" dxfId="26" priority="25">
      <formula>$N83=0</formula>
    </cfRule>
    <cfRule type="expression" dxfId="25" priority="27">
      <formula>"$N2=0"</formula>
    </cfRule>
  </conditionalFormatting>
  <conditionalFormatting sqref="O83:V83">
    <cfRule type="expression" dxfId="24" priority="26">
      <formula>$N$2=0</formula>
    </cfRule>
  </conditionalFormatting>
  <conditionalFormatting sqref="O84:V84">
    <cfRule type="expression" dxfId="23" priority="22">
      <formula>$N84=0</formula>
    </cfRule>
    <cfRule type="expression" dxfId="22" priority="24">
      <formula>"$N2=0"</formula>
    </cfRule>
  </conditionalFormatting>
  <conditionalFormatting sqref="O84:V84">
    <cfRule type="expression" dxfId="21" priority="23">
      <formula>$N$2=0</formula>
    </cfRule>
  </conditionalFormatting>
  <conditionalFormatting sqref="O85:V85">
    <cfRule type="expression" dxfId="20" priority="19">
      <formula>$N85=0</formula>
    </cfRule>
    <cfRule type="expression" dxfId="19" priority="21">
      <formula>"$N2=0"</formula>
    </cfRule>
  </conditionalFormatting>
  <conditionalFormatting sqref="O85:V85">
    <cfRule type="expression" dxfId="18" priority="20">
      <formula>$N$2=0</formula>
    </cfRule>
  </conditionalFormatting>
  <conditionalFormatting sqref="O86:V86">
    <cfRule type="expression" dxfId="17" priority="16">
      <formula>$N86=0</formula>
    </cfRule>
    <cfRule type="expression" dxfId="16" priority="18">
      <formula>"$N2=0"</formula>
    </cfRule>
  </conditionalFormatting>
  <conditionalFormatting sqref="O86:V86">
    <cfRule type="expression" dxfId="15" priority="17">
      <formula>$N$2=0</formula>
    </cfRule>
  </conditionalFormatting>
  <conditionalFormatting sqref="O87:V87">
    <cfRule type="expression" dxfId="14" priority="13">
      <formula>$N87=0</formula>
    </cfRule>
    <cfRule type="expression" dxfId="13" priority="15">
      <formula>"$N2=0"</formula>
    </cfRule>
  </conditionalFormatting>
  <conditionalFormatting sqref="O87:V87">
    <cfRule type="expression" dxfId="12" priority="14">
      <formula>$N$2=0</formula>
    </cfRule>
  </conditionalFormatting>
  <conditionalFormatting sqref="O88:W88 W89">
    <cfRule type="expression" dxfId="11" priority="10">
      <formula>$N88=0</formula>
    </cfRule>
    <cfRule type="expression" dxfId="10" priority="12">
      <formula>"$N2=0"</formula>
    </cfRule>
  </conditionalFormatting>
  <conditionalFormatting sqref="O88:W88 W89">
    <cfRule type="expression" dxfId="9" priority="11">
      <formula>$N$2=0</formula>
    </cfRule>
  </conditionalFormatting>
  <conditionalFormatting sqref="O89:V89">
    <cfRule type="expression" dxfId="8" priority="7">
      <formula>$N89=0</formula>
    </cfRule>
    <cfRule type="expression" dxfId="7" priority="9">
      <formula>"$N2=0"</formula>
    </cfRule>
  </conditionalFormatting>
  <conditionalFormatting sqref="O89:V89">
    <cfRule type="expression" dxfId="6" priority="8">
      <formula>$N$2=0</formula>
    </cfRule>
  </conditionalFormatting>
  <conditionalFormatting sqref="O90:W90 W91">
    <cfRule type="expression" dxfId="5" priority="4">
      <formula>$N90=0</formula>
    </cfRule>
    <cfRule type="expression" dxfId="4" priority="6">
      <formula>"$N2=0"</formula>
    </cfRule>
  </conditionalFormatting>
  <conditionalFormatting sqref="O90:W90 W91">
    <cfRule type="expression" dxfId="3" priority="5">
      <formula>$N$2=0</formula>
    </cfRule>
  </conditionalFormatting>
  <conditionalFormatting sqref="O91:V91">
    <cfRule type="expression" dxfId="2" priority="1">
      <formula>$N91=0</formula>
    </cfRule>
    <cfRule type="expression" dxfId="1" priority="3">
      <formula>"$N2=0"</formula>
    </cfRule>
  </conditionalFormatting>
  <conditionalFormatting sqref="O91:V91">
    <cfRule type="expression" dxfId="0" priority="2">
      <formula>$N$2=0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updated_full_sample_newAV_newSN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2021-01-14T18:00:41Z</dcterms:created>
  <dcterms:modified xsi:type="dcterms:W3CDTF">2021-07-30T15:54:26Z</dcterms:modified>
</cp:coreProperties>
</file>