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29" documentId="11_8D17C5A7A3327EAE20816223BC78FCF26285C443" xr6:coauthVersionLast="47" xr6:coauthVersionMax="47" xr10:uidLastSave="{7F6241C9-2C8E-4C00-84B2-118433C8D9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12" i="1" a="1"/>
  <c r="E12" i="1"/>
  <c r="E13" i="1" s="1"/>
  <c r="F2" i="1" s="1"/>
  <c r="F12" i="1"/>
  <c r="F3" i="1"/>
  <c r="F4" i="1"/>
  <c r="F5" i="1"/>
  <c r="F6" i="1"/>
  <c r="F7" i="1"/>
  <c r="F8" i="1"/>
  <c r="F9" i="1"/>
  <c r="F10" i="1"/>
  <c r="F11" i="1"/>
  <c r="E9" i="1"/>
  <c r="E5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<sst xmlns="http://schemas.openxmlformats.org/spreadsheetml/2006/main" count="22" uniqueCount="19">
  <si>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WBS items</t>
  </si>
  <si>
    <t># Units/Hrs</t>
  </si>
  <si>
    <t>Cost/Unit/Hr</t>
  </si>
  <si>
    <t>Subtotals</t>
  </si>
  <si>
    <t>WBS Level 1 Totals $ of Total</t>
  </si>
  <si>
    <t>% of Total</t>
  </si>
  <si>
    <t>1. Project Management</t>
  </si>
  <si>
    <t xml:space="preserve">  1.1 Senior Management</t>
  </si>
  <si>
    <t xml:space="preserve">  1.2 Development Team</t>
  </si>
  <si>
    <t>3. Software</t>
  </si>
  <si>
    <t>3.1 Factory I/O</t>
  </si>
  <si>
    <t>3.2 DB/ Dashboard hosting (Estimated cost)</t>
  </si>
  <si>
    <t>4. Testing                                    (10% of software)</t>
  </si>
  <si>
    <t>5. Training</t>
  </si>
  <si>
    <t>5.1 Trainee cost</t>
  </si>
  <si>
    <t>5.3 Project team members</t>
  </si>
  <si>
    <t>6. Reserves (20% of total estimates)</t>
  </si>
  <si>
    <t>Total project cost estimate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</si>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</sst>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 applyAlignment="1"/>
    <xf numFmtId="8" fontId="2" fillId="2" borderId="0" xfId="0" applyNumberFormat="1" applyFont="1" applyFill="1" applyBorder="1" applyAlignment="1"/>
    <xf numFmtId="10" fontId="2" fillId="2" borderId="0" xfId="0" applyNumberFormat="1" applyFont="1" applyFill="1" applyBorder="1" applyAlignment="1"/>
    <xf numFmtId="0" fontId="2" fillId="0" borderId="0" xfId="0" applyFont="1" applyFill="1" applyBorder="1" applyAlignment="1"/>
    <xf numFmtId="8" fontId="2" fillId="0" borderId="0" xfId="0" applyNumberFormat="1" applyFont="1" applyFill="1" applyBorder="1" applyAlignment="1"/>
    <xf numFmtId="4" fontId="2" fillId="2" borderId="0" xfId="0" applyNumberFormat="1" applyFont="1" applyFill="1" applyBorder="1" applyAlignment="1"/>
    <xf numFmtId="0" fontId="2" fillId="0" borderId="0" xfId="0" applyFont="1" applyFill="1" applyBorder="1" applyAlignment="1">
      <alignment wrapText="1"/>
    </xf>
    <xf numFmtId="4" fontId="2" fillId="0" borderId="0" xfId="0" applyNumberFormat="1" applyFont="1" applyFill="1" applyBorder="1" applyAlignment="1"/>
    <xf numFmtId="0" fontId="2" fillId="2" borderId="0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/>
  </cellXfs>
  <cellStyles count="1">
    <cellStyle name="Normal" xfId="0" builtinId="0"/>
  </cellStyles>
  <dxfs count="3"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A5146-F483-43BE-8B81-9D8EBADC0EF9}" name="Table1" displayName="Table1" ref="A1:F13" totalsRowShown="0" headerRowDxfId="2" headerRowBorderDxfId="0" tableBorderDxfId="1">
  <autoFilter ref="A1:F13" xr:uid="{1D9A5146-F483-43BE-8B81-9D8EBADC0EF9}"/>
  <tableColumns count="6">
    <tableColumn id="1" xr3:uid="{A4426047-5614-478F-BB8B-0D6971002BE4}" name="WBS items"/>
    <tableColumn id="2" xr3:uid="{2F10958C-8789-4899-BC64-091179050C25}" name="# Units/Hrs"/>
    <tableColumn id="3" xr3:uid="{C9ADD242-EB3F-4373-A22F-B3BBE8A2680F}" name="Cost/Unit/Hr"/>
    <tableColumn id="4" xr3:uid="{CB661518-4926-484B-8C26-61020A11DEDE}" name="Subtotals"/>
    <tableColumn id="5" xr3:uid="{EC08ADD2-4756-4935-A45F-CE8BF306F587}" name="WBS Level 1 Totals $ of Total"/>
    <tableColumn id="6" xr3:uid="{4DD0D1A0-A88C-4123-BFF3-FA5E26396D00}" name="% of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8" sqref="I8"/>
    </sheetView>
  </sheetViews>
  <sheetFormatPr defaultRowHeight="15"/>
  <cols>
    <col min="1" max="1" width="24.85546875" bestFit="1" customWidth="1"/>
    <col min="2" max="2" width="13.5703125" bestFit="1" customWidth="1"/>
    <col min="3" max="3" width="15.140625" bestFit="1" customWidth="1"/>
    <col min="4" max="4" width="11.85546875" bestFit="1" customWidth="1"/>
    <col min="5" max="5" width="29.5703125" bestFit="1" customWidth="1"/>
    <col min="6" max="6" width="12.28515625" bestFit="1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" t="s">
        <v>6</v>
      </c>
      <c r="B2" s="1"/>
      <c r="C2" s="1"/>
      <c r="D2" s="1"/>
      <c r="E2" s="2">
        <f>SUM(D3:D4)</f>
        <v>9699</v>
      </c>
      <c r="F2" s="3">
        <f>SUM(Table1[[#This Row],[WBS Level 1 Totals $ of Total]]/$E$13)</f>
        <v>0.73247488696369611</v>
      </c>
    </row>
    <row r="3" spans="1:6">
      <c r="A3" s="4" t="s">
        <v>7</v>
      </c>
      <c r="B3" s="4">
        <v>30</v>
      </c>
      <c r="C3" s="5">
        <v>163.30000000000001</v>
      </c>
      <c r="D3" s="5">
        <v>4899</v>
      </c>
      <c r="E3" s="4"/>
      <c r="F3" s="3">
        <f>SUM(Table1[[#This Row],[WBS Level 1 Totals $ of Total]]/$E$13)</f>
        <v>0</v>
      </c>
    </row>
    <row r="4" spans="1:6">
      <c r="A4" s="1" t="s">
        <v>8</v>
      </c>
      <c r="B4" s="1">
        <v>150</v>
      </c>
      <c r="C4" s="2">
        <v>32</v>
      </c>
      <c r="D4" s="2">
        <v>4800</v>
      </c>
      <c r="E4" s="1"/>
      <c r="F4" s="3">
        <f>SUM(Table1[[#This Row],[WBS Level 1 Totals $ of Total]]/$E$13)</f>
        <v>0</v>
      </c>
    </row>
    <row r="5" spans="1:6">
      <c r="A5" s="4" t="s">
        <v>9</v>
      </c>
      <c r="B5" s="4"/>
      <c r="C5" s="4"/>
      <c r="D5" s="4"/>
      <c r="E5" s="5">
        <f>SUM(D6:D7)</f>
        <v>1052.28</v>
      </c>
      <c r="F5" s="3">
        <f>SUM(Table1[[#This Row],[WBS Level 1 Totals $ of Total]]/$E$13)</f>
        <v>7.9468880714935367E-2</v>
      </c>
    </row>
    <row r="6" spans="1:6">
      <c r="A6" s="1" t="s">
        <v>10</v>
      </c>
      <c r="B6" s="6">
        <v>7333.33</v>
      </c>
      <c r="C6" s="2">
        <v>0.08</v>
      </c>
      <c r="D6" s="2">
        <v>550</v>
      </c>
      <c r="E6" s="1"/>
      <c r="F6" s="3">
        <f>SUM(Table1[[#This Row],[WBS Level 1 Totals $ of Total]]/$E$13)</f>
        <v>0</v>
      </c>
    </row>
    <row r="7" spans="1:6" ht="30.75">
      <c r="A7" s="7" t="s">
        <v>11</v>
      </c>
      <c r="B7" s="8">
        <v>3666.67</v>
      </c>
      <c r="C7" s="5">
        <v>0.14000000000000001</v>
      </c>
      <c r="D7" s="5">
        <v>502.28</v>
      </c>
      <c r="E7" s="4"/>
      <c r="F7" s="3">
        <f>SUM(Table1[[#This Row],[WBS Level 1 Totals $ of Total]]/$E$13)</f>
        <v>0</v>
      </c>
    </row>
    <row r="8" spans="1:6" ht="30.75">
      <c r="A8" s="9" t="s">
        <v>12</v>
      </c>
      <c r="B8" s="1"/>
      <c r="C8" s="1"/>
      <c r="D8" s="1"/>
      <c r="E8" s="2">
        <f>SUM((E5)* 0.1)</f>
        <v>105.22800000000001</v>
      </c>
      <c r="F8" s="3">
        <f>SUM(Table1[[#This Row],[WBS Level 1 Totals $ of Total]]/$E$13)</f>
        <v>7.9468880714935377E-3</v>
      </c>
    </row>
    <row r="9" spans="1:6">
      <c r="A9" s="4" t="s">
        <v>13</v>
      </c>
      <c r="B9" s="4"/>
      <c r="C9" s="4"/>
      <c r="D9" s="4"/>
      <c r="E9" s="5">
        <f>SUM(D10:D11)</f>
        <v>178</v>
      </c>
      <c r="F9" s="3">
        <f>SUM(Table1[[#This Row],[WBS Level 1 Totals $ of Total]]/$E$13)</f>
        <v>1.3442677583208362E-2</v>
      </c>
    </row>
    <row r="10" spans="1:6">
      <c r="A10" s="1" t="s">
        <v>14</v>
      </c>
      <c r="B10" s="1">
        <v>2</v>
      </c>
      <c r="C10" s="2">
        <v>25</v>
      </c>
      <c r="D10" s="2">
        <v>50</v>
      </c>
      <c r="E10" s="1"/>
      <c r="F10" s="3">
        <f>SUM(Table1[[#This Row],[WBS Level 1 Totals $ of Total]]/$E$13)</f>
        <v>0</v>
      </c>
    </row>
    <row r="11" spans="1:6">
      <c r="A11" s="4" t="s">
        <v>15</v>
      </c>
      <c r="B11" s="4">
        <v>4</v>
      </c>
      <c r="C11" s="5">
        <v>32</v>
      </c>
      <c r="D11" s="5">
        <v>128</v>
      </c>
      <c r="E11" s="4"/>
      <c r="F11" s="3">
        <f>SUM(Table1[[#This Row],[WBS Level 1 Totals $ of Total]]/$E$13)</f>
        <v>0</v>
      </c>
    </row>
    <row r="12" spans="1:6" ht="30.75">
      <c r="A12" s="9" t="s">
        <v>16</v>
      </c>
      <c r="B12" s="1"/>
      <c r="C12" s="1"/>
      <c r="D12" s="1"/>
      <c r="E12" s="2" cm="1">
        <f t="array" ref="E12">SUM((E2:E11)*0.2)</f>
        <v>2206.9016000000001</v>
      </c>
      <c r="F12" s="3">
        <f>SUM(Table1[[#This Row],[WBS Level 1 Totals $ of Total]]/$E$13)</f>
        <v>0.16666666666666669</v>
      </c>
    </row>
    <row r="13" spans="1:6">
      <c r="A13" s="11" t="s">
        <v>17</v>
      </c>
      <c r="B13" s="11" t="s">
        <v>18</v>
      </c>
      <c r="C13" s="11" t="s">
        <v>18</v>
      </c>
      <c r="D13" s="11" t="s">
        <v>18</v>
      </c>
      <c r="E13" s="12">
        <f>SUM(E2:E12)</f>
        <v>13241.409599999999</v>
      </c>
      <c r="F13" s="1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D13D1FF23341BEE7DF379FD51EDD" ma:contentTypeVersion="11" ma:contentTypeDescription="Create a new document." ma:contentTypeScope="" ma:versionID="05769a115e00935342040e75f9e383a6">
  <xsd:schema xmlns:xsd="http://www.w3.org/2001/XMLSchema" xmlns:xs="http://www.w3.org/2001/XMLSchema" xmlns:p="http://schemas.microsoft.com/office/2006/metadata/properties" xmlns:ns2="cd17f007-d4af-4935-8f28-7fb971be323d" xmlns:ns3="a0098a47-68dd-4f36-935e-94253c1ae58d" targetNamespace="http://schemas.microsoft.com/office/2006/metadata/properties" ma:root="true" ma:fieldsID="342aaa853417131da99602bf48179acc" ns2:_="" ns3:_="">
    <xsd:import namespace="cd17f007-d4af-4935-8f28-7fb971be323d"/>
    <xsd:import namespace="a0098a47-68dd-4f36-935e-94253c1ae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f007-d4af-4935-8f28-7fb971be3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98a47-68dd-4f36-935e-94253c1ae58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4a9430f-e4e3-45ad-9719-b8903fdf4329}" ma:internalName="TaxCatchAll" ma:showField="CatchAllData" ma:web="a0098a47-68dd-4f36-935e-94253c1ae5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17f007-d4af-4935-8f28-7fb971be323d">
      <Terms xmlns="http://schemas.microsoft.com/office/infopath/2007/PartnerControls"/>
    </lcf76f155ced4ddcb4097134ff3c332f>
    <TaxCatchAll xmlns="a0098a47-68dd-4f36-935e-94253c1ae5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4C986-30BC-4D7B-BCC9-F1EBDFAE159F}"/>
</file>

<file path=customXml/itemProps2.xml><?xml version="1.0" encoding="utf-8"?>
<ds:datastoreItem xmlns:ds="http://schemas.openxmlformats.org/officeDocument/2006/customXml" ds:itemID="{7181193B-D9C6-4B48-8C77-9DDC6C85F6CB}"/>
</file>

<file path=customXml/itemProps3.xml><?xml version="1.0" encoding="utf-8"?>
<ds:datastoreItem xmlns:ds="http://schemas.openxmlformats.org/officeDocument/2006/customXml" ds:itemID="{22B8E764-0190-4154-9C3A-F15AE2872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Ladowsky</cp:lastModifiedBy>
  <cp:revision/>
  <dcterms:created xsi:type="dcterms:W3CDTF">2023-03-23T06:27:26Z</dcterms:created>
  <dcterms:modified xsi:type="dcterms:W3CDTF">2023-03-23T06:35:02Z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0x010100F2EFD13D1FF23341BEE7DF379FD51EDD</vt:lpwstr>
  </property>
  <property fmtid="{D5CDD505-2E9C-101B-9397-08002B2CF9AE}" pid="3" name="MediaServiceImageTags">
    <vt:lpwstr/>
  </property>
</Properties>
</file>