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GitHub\emu660-spring2025-NimetSevinc\new_project_data\"/>
    </mc:Choice>
  </mc:AlternateContent>
  <xr:revisionPtr revIDLastSave="0" documentId="13_ncr:1_{E3FC7A89-9BC2-475E-A544-9FCE6B72EFE8}" xr6:coauthVersionLast="47" xr6:coauthVersionMax="47" xr10:uidLastSave="{00000000-0000-0000-0000-000000000000}"/>
  <bookViews>
    <workbookView xWindow="-108" yWindow="-108" windowWidth="23256" windowHeight="12456" tabRatio="725" xr2:uid="{00000000-000D-0000-FFFF-FFFF00000000}"/>
  </bookViews>
  <sheets>
    <sheet name="Kaynaklara Göre" sheetId="22" r:id="rId1"/>
    <sheet name="2018-2019" sheetId="2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2" l="1"/>
  <c r="E15" i="22"/>
  <c r="F15" i="22"/>
  <c r="G15" i="22"/>
  <c r="H15" i="22"/>
  <c r="I15" i="22"/>
  <c r="J15" i="22"/>
  <c r="K15" i="22"/>
  <c r="L15" i="22"/>
  <c r="M15" i="22"/>
  <c r="N15" i="22"/>
  <c r="C15" i="22"/>
  <c r="G18" i="26" l="1"/>
  <c r="E27" i="26"/>
  <c r="E26" i="26" l="1"/>
  <c r="E25" i="26" l="1"/>
  <c r="E24" i="26" l="1"/>
  <c r="E23" i="26"/>
  <c r="E22" i="26"/>
  <c r="E21" i="26"/>
  <c r="H18" i="22"/>
  <c r="H21" i="22" s="1"/>
  <c r="I18" i="22"/>
  <c r="I21" i="22" s="1"/>
  <c r="J18" i="22"/>
  <c r="J21" i="22" s="1"/>
  <c r="K18" i="22"/>
  <c r="K21" i="22" s="1"/>
  <c r="L18" i="22"/>
  <c r="L21" i="22" s="1"/>
  <c r="M18" i="22"/>
  <c r="M21" i="22" s="1"/>
  <c r="N18" i="22"/>
  <c r="N21" i="22" s="1"/>
  <c r="E20" i="26"/>
  <c r="F29" i="26"/>
  <c r="G18" i="22"/>
  <c r="G21" i="22" s="1"/>
  <c r="E19" i="26"/>
  <c r="E18" i="26"/>
  <c r="E17" i="26"/>
  <c r="D18" i="22"/>
  <c r="D21" i="22" s="1"/>
  <c r="E18" i="22"/>
  <c r="E21" i="22" s="1"/>
  <c r="F18" i="22"/>
  <c r="F21" i="22" s="1"/>
  <c r="O20" i="22"/>
  <c r="O17" i="22"/>
  <c r="O16" i="22"/>
  <c r="O14" i="22"/>
  <c r="O13" i="22"/>
  <c r="O12" i="22"/>
  <c r="O11" i="22"/>
  <c r="O10" i="22"/>
  <c r="O19" i="22"/>
  <c r="C18" i="22"/>
  <c r="C21" i="22" s="1"/>
  <c r="D29" i="26"/>
  <c r="C29" i="26"/>
  <c r="E16" i="26"/>
  <c r="I24" i="26" l="1"/>
  <c r="I27" i="26"/>
  <c r="G16" i="26"/>
  <c r="G17" i="26"/>
  <c r="I20" i="26"/>
  <c r="E29" i="26"/>
  <c r="G20" i="26"/>
  <c r="I16" i="26"/>
  <c r="G21" i="26"/>
  <c r="I21" i="26"/>
  <c r="G22" i="26"/>
  <c r="I22" i="26"/>
  <c r="O15" i="22"/>
  <c r="O18" i="22" s="1"/>
  <c r="O21" i="22"/>
  <c r="G24" i="26" l="1"/>
  <c r="G26" i="26"/>
  <c r="G27" i="26"/>
  <c r="I17" i="26"/>
  <c r="G19" i="26"/>
  <c r="G23" i="26"/>
  <c r="I23" i="26"/>
  <c r="I26" i="26"/>
  <c r="I18" i="26" l="1"/>
  <c r="I19" i="26"/>
  <c r="I25" i="26"/>
  <c r="G25" i="26"/>
  <c r="H29" i="26"/>
  <c r="I28" i="26" s="1"/>
  <c r="G29" i="26" l="1"/>
</calcChain>
</file>

<file path=xl/sharedStrings.xml><?xml version="1.0" encoding="utf-8"?>
<sst xmlns="http://schemas.openxmlformats.org/spreadsheetml/2006/main" count="65" uniqueCount="56">
  <si>
    <t>TOPLAM</t>
  </si>
  <si>
    <t>TÜRKİYE BRÜT ELEKTRİK ÜRETİMİNİN BİRİNCİL ENERJİ KAYNAKLARINA GÖRE AYLIK DAĞILIMI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</si>
  <si>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</si>
  <si>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</si>
  <si>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</si>
  <si>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</si>
  <si>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</si>
  <si>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</si>
  <si>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</si>
  <si>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</si>
  <si>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</si>
  <si>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</si>
  <si>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</si>
  <si>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</si>
  <si>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</si>
  <si>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Hard Coal + Imported Coal</t>
  </si>
  <si>
    <t>Lignite</t>
  </si>
  <si>
    <t>Liquid Fuels</t>
  </si>
  <si>
    <t>Renew and Wastes</t>
  </si>
  <si>
    <t>THERMAL</t>
  </si>
  <si>
    <t>HYDRO</t>
  </si>
  <si>
    <t>GROSS GENERATION</t>
  </si>
  <si>
    <t>IMPORTS</t>
  </si>
  <si>
    <t>EXPORTS</t>
  </si>
  <si>
    <t>GROSS DEMAND</t>
  </si>
  <si>
    <t xml:space="preserve">      MONTHLY DISTRIBUTION OF TURKEY'S GROSS ELECTRICITY GENERATION BY PRIMARY ENERGY RESOURCES</t>
  </si>
  <si>
    <t>PRODUCTION COMP. +</t>
  </si>
  <si>
    <t>AUTOPRODUCERS + TOOR</t>
  </si>
  <si>
    <t>İŞLETME HAKKI DEVİR</t>
  </si>
  <si>
    <t>AYLAR</t>
  </si>
  <si>
    <t>MONTS</t>
  </si>
  <si>
    <t>ARTIŞ %</t>
  </si>
  <si>
    <t>INCREASE %</t>
  </si>
  <si>
    <t xml:space="preserve">                                         MONTHLY ELECTRICITY GENERATION OF TURKEY COMPARED WITH PREVIOUS YEAR</t>
  </si>
  <si>
    <t xml:space="preserve">             Birim (Unit): GWh</t>
  </si>
  <si>
    <t>EÜAŞ</t>
  </si>
  <si>
    <t xml:space="preserve">                     ÖNCEKİ YILA GÖRE KARŞILAŞTIRMALI AYLIK TÜRKİYE BRÜT ELEKTRİK ÜRETİMİ</t>
  </si>
  <si>
    <r>
      <t>OCAK</t>
    </r>
    <r>
      <rPr>
        <sz val="8"/>
        <rFont val="Times New Roman"/>
        <family val="1"/>
        <charset val="162"/>
      </rPr>
      <t xml:space="preserve"> JANUARY</t>
    </r>
  </si>
  <si>
    <r>
      <t xml:space="preserve"> ŞUBAT</t>
    </r>
    <r>
      <rPr>
        <sz val="8"/>
        <rFont val="Times New Roman"/>
        <family val="1"/>
        <charset val="162"/>
      </rPr>
      <t xml:space="preserve"> FEBRUARY</t>
    </r>
  </si>
  <si>
    <r>
      <t xml:space="preserve">MART </t>
    </r>
    <r>
      <rPr>
        <sz val="8"/>
        <rFont val="Times New Roman"/>
        <family val="1"/>
        <charset val="162"/>
      </rPr>
      <t>MARCH</t>
    </r>
  </si>
  <si>
    <r>
      <t xml:space="preserve">NİSAN  </t>
    </r>
    <r>
      <rPr>
        <sz val="8"/>
        <rFont val="Times New Roman"/>
        <family val="1"/>
        <charset val="162"/>
      </rPr>
      <t xml:space="preserve"> APRIL</t>
    </r>
  </si>
  <si>
    <r>
      <t xml:space="preserve">MAYIS  </t>
    </r>
    <r>
      <rPr>
        <sz val="8"/>
        <rFont val="Times New Roman"/>
        <family val="1"/>
        <charset val="162"/>
      </rPr>
      <t xml:space="preserve"> MAY</t>
    </r>
  </si>
  <si>
    <r>
      <t>HAZİRAN</t>
    </r>
    <r>
      <rPr>
        <sz val="8"/>
        <rFont val="Times New Roman"/>
        <family val="1"/>
        <charset val="162"/>
      </rPr>
      <t xml:space="preserve"> JUNE</t>
    </r>
  </si>
  <si>
    <r>
      <t>TEMMUZ</t>
    </r>
    <r>
      <rPr>
        <sz val="8"/>
        <rFont val="Times New Roman"/>
        <family val="1"/>
        <charset val="162"/>
      </rPr>
      <t xml:space="preserve"> JULY</t>
    </r>
  </si>
  <si>
    <r>
      <t>AĞUSTOS</t>
    </r>
    <r>
      <rPr>
        <sz val="8"/>
        <rFont val="Times New Roman"/>
        <family val="1"/>
        <charset val="162"/>
      </rPr>
      <t xml:space="preserve"> AUGUST</t>
    </r>
  </si>
  <si>
    <r>
      <t>EYLÜL</t>
    </r>
    <r>
      <rPr>
        <sz val="8"/>
        <rFont val="Times New Roman"/>
        <family val="1"/>
        <charset val="162"/>
      </rPr>
      <t xml:space="preserve"> SEPTEMBER</t>
    </r>
  </si>
  <si>
    <r>
      <t>EKİM</t>
    </r>
    <r>
      <rPr>
        <sz val="8"/>
        <rFont val="Times New Roman"/>
        <family val="1"/>
        <charset val="162"/>
      </rPr>
      <t xml:space="preserve"> OCTOBER</t>
    </r>
  </si>
  <si>
    <r>
      <t>KASIM</t>
    </r>
    <r>
      <rPr>
        <sz val="8"/>
        <rFont val="Times New Roman"/>
        <family val="1"/>
        <charset val="162"/>
      </rPr>
      <t xml:space="preserve"> NOVEMBER</t>
    </r>
  </si>
  <si>
    <r>
      <t>ARALIK</t>
    </r>
    <r>
      <rPr>
        <sz val="8"/>
        <rFont val="Times New Roman"/>
        <family val="1"/>
        <charset val="162"/>
      </rPr>
      <t xml:space="preserve"> DECEMBER</t>
    </r>
  </si>
  <si>
    <t>GEOTHERMAL + WIND +SOLAR</t>
  </si>
  <si>
    <t xml:space="preserve">EÜAŞ </t>
  </si>
  <si>
    <t xml:space="preserve">ÜRETİM ŞRK. + </t>
  </si>
  <si>
    <t>ÜRETİM ŞRK. +</t>
  </si>
  <si>
    <t xml:space="preserve">EÜAŞ  </t>
  </si>
  <si>
    <t>Naturl Gas +Lng</t>
  </si>
  <si>
    <t>*Değerler Brüttür.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</si>
</sst>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#,##0.000"/>
    <numFmt numFmtId="166" formatCode="#,##0.0000"/>
    <numFmt numFmtId="167" formatCode="#,##0.00000"/>
    <numFmt numFmtId="168" formatCode="#,##0.0000000"/>
    <numFmt numFmtId="169" formatCode="#,##0.000000"/>
  </numFmts>
  <fonts count="20" x14ac:knownFonts="1">
    <font>
      <sz val="10"/>
      <name val="Arial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8"/>
      <name val="Arial"/>
      <family val="2"/>
      <charset val="162"/>
    </font>
    <font>
      <sz val="8"/>
      <name val="Arial"/>
      <family val="2"/>
      <charset val="162"/>
    </font>
    <font>
      <sz val="7"/>
      <name val="Arial Tur"/>
      <charset val="162"/>
    </font>
    <font>
      <sz val="8"/>
      <name val="Arial"/>
      <family val="2"/>
      <charset val="162"/>
    </font>
    <font>
      <sz val="8"/>
      <name val="Times New Roman"/>
      <family val="1"/>
      <charset val="162"/>
    </font>
    <font>
      <b/>
      <sz val="8"/>
      <name val="Times New Roman"/>
      <family val="1"/>
      <charset val="162"/>
    </font>
    <font>
      <sz val="7"/>
      <name val="Times New Roman"/>
      <family val="1"/>
      <charset val="162"/>
    </font>
    <font>
      <sz val="10"/>
      <name val="Times New Roman"/>
      <family val="1"/>
      <charset val="162"/>
    </font>
    <font>
      <b/>
      <sz val="10"/>
      <name val="Times New Roman"/>
      <family val="1"/>
      <charset val="162"/>
    </font>
    <font>
      <b/>
      <sz val="9"/>
      <name val="Times New Roman"/>
      <family val="1"/>
      <charset val="162"/>
    </font>
    <font>
      <sz val="9"/>
      <name val="Times New Roman"/>
      <family val="1"/>
      <charset val="162"/>
    </font>
    <font>
      <b/>
      <sz val="11"/>
      <name val="Times New Roman"/>
      <family val="1"/>
      <charset val="162"/>
    </font>
    <font>
      <b/>
      <sz val="12"/>
      <name val="Times New Roman"/>
      <family val="1"/>
      <charset val="162"/>
    </font>
    <font>
      <b/>
      <sz val="14"/>
      <name val="Times New Roman"/>
      <family val="1"/>
      <charset val="162"/>
    </font>
    <font>
      <sz val="10"/>
      <name val="Arial Tur"/>
      <charset val="162"/>
    </font>
    <font>
      <b/>
      <sz val="11"/>
      <name val="Arial"/>
      <family val="2"/>
      <charset val="162"/>
    </font>
    <font>
      <b/>
      <sz val="12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7" fillId="0" borderId="0"/>
    <xf numFmtId="0" fontId="17" fillId="0" borderId="0"/>
  </cellStyleXfs>
  <cellXfs count="100">
    <xf numFmtId="0" fontId="0" fillId="0" borderId="0" xfId="0"/>
    <xf numFmtId="3" fontId="0" fillId="0" borderId="0" xfId="0" applyNumberFormat="1"/>
    <xf numFmtId="0" fontId="4" fillId="0" borderId="0" xfId="0" applyFont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0" fillId="0" borderId="6" xfId="0" applyFont="1" applyBorder="1"/>
    <xf numFmtId="0" fontId="10" fillId="0" borderId="16" xfId="0" applyFont="1" applyBorder="1"/>
    <xf numFmtId="0" fontId="7" fillId="3" borderId="9" xfId="0" applyFont="1" applyFill="1" applyBorder="1" applyAlignment="1">
      <alignment horizontal="center"/>
    </xf>
    <xf numFmtId="0" fontId="10" fillId="3" borderId="17" xfId="0" applyFont="1" applyFill="1" applyBorder="1"/>
    <xf numFmtId="0" fontId="15" fillId="3" borderId="17" xfId="0" applyFont="1" applyFill="1" applyBorder="1" applyAlignment="1">
      <alignment horizontal="left"/>
    </xf>
    <xf numFmtId="0" fontId="10" fillId="3" borderId="18" xfId="0" applyFont="1" applyFill="1" applyBorder="1"/>
    <xf numFmtId="0" fontId="10" fillId="3" borderId="19" xfId="0" applyFont="1" applyFill="1" applyBorder="1"/>
    <xf numFmtId="0" fontId="10" fillId="3" borderId="20" xfId="0" applyFont="1" applyFill="1" applyBorder="1"/>
    <xf numFmtId="0" fontId="8" fillId="3" borderId="10" xfId="0" applyFont="1" applyFill="1" applyBorder="1" applyAlignment="1">
      <alignment horizontal="center"/>
    </xf>
    <xf numFmtId="0" fontId="11" fillId="3" borderId="21" xfId="0" applyFont="1" applyFill="1" applyBorder="1"/>
    <xf numFmtId="0" fontId="11" fillId="3" borderId="1" xfId="0" applyFont="1" applyFill="1" applyBorder="1"/>
    <xf numFmtId="0" fontId="11" fillId="3" borderId="22" xfId="0" applyFont="1" applyFill="1" applyBorder="1"/>
    <xf numFmtId="0" fontId="8" fillId="3" borderId="2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10" fillId="3" borderId="2" xfId="0" applyFont="1" applyFill="1" applyBorder="1"/>
    <xf numFmtId="0" fontId="7" fillId="3" borderId="2" xfId="0" applyFont="1" applyFill="1" applyBorder="1" applyAlignment="1">
      <alignment horizontal="center"/>
    </xf>
    <xf numFmtId="0" fontId="10" fillId="3" borderId="26" xfId="0" applyFont="1" applyFill="1" applyBorder="1"/>
    <xf numFmtId="0" fontId="7" fillId="3" borderId="10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/>
    <xf numFmtId="0" fontId="10" fillId="3" borderId="22" xfId="0" applyFont="1" applyFill="1" applyBorder="1"/>
    <xf numFmtId="0" fontId="7" fillId="3" borderId="13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 vertical="distributed"/>
    </xf>
    <xf numFmtId="0" fontId="11" fillId="3" borderId="14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164" fontId="11" fillId="3" borderId="25" xfId="0" applyNumberFormat="1" applyFont="1" applyFill="1" applyBorder="1"/>
    <xf numFmtId="164" fontId="11" fillId="3" borderId="2" xfId="0" applyNumberFormat="1" applyFont="1" applyFill="1" applyBorder="1"/>
    <xf numFmtId="164" fontId="11" fillId="3" borderId="27" xfId="0" applyNumberFormat="1" applyFont="1" applyFill="1" applyBorder="1" applyAlignment="1">
      <alignment horizontal="right"/>
    </xf>
    <xf numFmtId="0" fontId="7" fillId="2" borderId="8" xfId="0" applyFont="1" applyFill="1" applyBorder="1" applyAlignment="1">
      <alignment horizontal="center"/>
    </xf>
    <xf numFmtId="0" fontId="14" fillId="2" borderId="6" xfId="0" applyFont="1" applyFill="1" applyBorder="1"/>
    <xf numFmtId="0" fontId="10" fillId="2" borderId="6" xfId="0" applyFont="1" applyFill="1" applyBorder="1"/>
    <xf numFmtId="0" fontId="10" fillId="2" borderId="16" xfId="0" applyFont="1" applyFill="1" applyBorder="1"/>
    <xf numFmtId="0" fontId="7" fillId="2" borderId="4" xfId="0" applyFont="1" applyFill="1" applyBorder="1" applyAlignment="1">
      <alignment horizontal="center"/>
    </xf>
    <xf numFmtId="0" fontId="11" fillId="2" borderId="0" xfId="0" applyFont="1" applyFill="1"/>
    <xf numFmtId="0" fontId="10" fillId="2" borderId="0" xfId="0" applyFont="1" applyFill="1"/>
    <xf numFmtId="0" fontId="10" fillId="2" borderId="15" xfId="0" applyFont="1" applyFill="1" applyBorder="1"/>
    <xf numFmtId="0" fontId="7" fillId="2" borderId="7" xfId="0" applyFont="1" applyFill="1" applyBorder="1" applyAlignment="1">
      <alignment horizontal="center"/>
    </xf>
    <xf numFmtId="0" fontId="10" fillId="2" borderId="5" xfId="0" applyFont="1" applyFill="1" applyBorder="1"/>
    <xf numFmtId="0" fontId="10" fillId="2" borderId="30" xfId="0" applyFont="1" applyFill="1" applyBorder="1"/>
    <xf numFmtId="0" fontId="10" fillId="0" borderId="8" xfId="0" applyFont="1" applyBorder="1"/>
    <xf numFmtId="0" fontId="13" fillId="3" borderId="12" xfId="0" applyFont="1" applyFill="1" applyBorder="1"/>
    <xf numFmtId="0" fontId="12" fillId="3" borderId="31" xfId="0" applyFont="1" applyFill="1" applyBorder="1"/>
    <xf numFmtId="0" fontId="10" fillId="2" borderId="8" xfId="0" applyFont="1" applyFill="1" applyBorder="1"/>
    <xf numFmtId="0" fontId="15" fillId="2" borderId="6" xfId="0" applyFont="1" applyFill="1" applyBorder="1"/>
    <xf numFmtId="0" fontId="10" fillId="2" borderId="4" xfId="0" applyFont="1" applyFill="1" applyBorder="1"/>
    <xf numFmtId="0" fontId="10" fillId="2" borderId="7" xfId="0" applyFont="1" applyFill="1" applyBorder="1"/>
    <xf numFmtId="0" fontId="16" fillId="2" borderId="5" xfId="0" applyFont="1" applyFill="1" applyBorder="1"/>
    <xf numFmtId="164" fontId="11" fillId="3" borderId="28" xfId="0" applyNumberFormat="1" applyFont="1" applyFill="1" applyBorder="1"/>
    <xf numFmtId="164" fontId="11" fillId="3" borderId="29" xfId="0" applyNumberFormat="1" applyFont="1" applyFill="1" applyBorder="1"/>
    <xf numFmtId="0" fontId="11" fillId="0" borderId="6" xfId="0" applyFont="1" applyBorder="1"/>
    <xf numFmtId="0" fontId="9" fillId="0" borderId="7" xfId="0" applyFont="1" applyBorder="1" applyAlignment="1">
      <alignment horizontal="center"/>
    </xf>
    <xf numFmtId="0" fontId="9" fillId="3" borderId="28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164" fontId="8" fillId="2" borderId="1" xfId="0" applyNumberFormat="1" applyFont="1" applyFill="1" applyBorder="1"/>
    <xf numFmtId="164" fontId="8" fillId="2" borderId="22" xfId="0" applyNumberFormat="1" applyFont="1" applyFill="1" applyBorder="1"/>
    <xf numFmtId="164" fontId="8" fillId="2" borderId="3" xfId="0" applyNumberFormat="1" applyFont="1" applyFill="1" applyBorder="1"/>
    <xf numFmtId="164" fontId="8" fillId="2" borderId="24" xfId="0" applyNumberFormat="1" applyFont="1" applyFill="1" applyBorder="1"/>
    <xf numFmtId="164" fontId="12" fillId="2" borderId="23" xfId="0" applyNumberFormat="1" applyFont="1" applyFill="1" applyBorder="1" applyAlignment="1">
      <alignment horizontal="right"/>
    </xf>
    <xf numFmtId="164" fontId="12" fillId="2" borderId="3" xfId="0" applyNumberFormat="1" applyFont="1" applyFill="1" applyBorder="1" applyAlignment="1">
      <alignment horizontal="right"/>
    </xf>
    <xf numFmtId="164" fontId="12" fillId="2" borderId="3" xfId="0" applyNumberFormat="1" applyFont="1" applyFill="1" applyBorder="1"/>
    <xf numFmtId="164" fontId="12" fillId="2" borderId="24" xfId="0" applyNumberFormat="1" applyFont="1" applyFill="1" applyBorder="1" applyAlignment="1">
      <alignment horizontal="right"/>
    </xf>
    <xf numFmtId="0" fontId="12" fillId="2" borderId="33" xfId="0" applyFont="1" applyFill="1" applyBorder="1"/>
    <xf numFmtId="0" fontId="10" fillId="2" borderId="32" xfId="0" applyFont="1" applyFill="1" applyBorder="1"/>
    <xf numFmtId="164" fontId="11" fillId="2" borderId="1" xfId="0" applyNumberFormat="1" applyFont="1" applyFill="1" applyBorder="1"/>
    <xf numFmtId="0" fontId="13" fillId="3" borderId="34" xfId="0" applyFont="1" applyFill="1" applyBorder="1"/>
    <xf numFmtId="164" fontId="8" fillId="2" borderId="23" xfId="0" applyNumberFormat="1" applyFont="1" applyFill="1" applyBorder="1"/>
    <xf numFmtId="164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4" fontId="8" fillId="2" borderId="35" xfId="0" applyNumberFormat="1" applyFont="1" applyFill="1" applyBorder="1"/>
    <xf numFmtId="164" fontId="8" fillId="2" borderId="36" xfId="0" applyNumberFormat="1" applyFont="1" applyFill="1" applyBorder="1"/>
    <xf numFmtId="0" fontId="18" fillId="0" borderId="0" xfId="0" applyFont="1"/>
    <xf numFmtId="0" fontId="19" fillId="0" borderId="0" xfId="0" applyFont="1"/>
    <xf numFmtId="164" fontId="11" fillId="2" borderId="22" xfId="0" applyNumberFormat="1" applyFont="1" applyFill="1" applyBorder="1"/>
    <xf numFmtId="164" fontId="8" fillId="2" borderId="37" xfId="0" applyNumberFormat="1" applyFont="1" applyFill="1" applyBorder="1"/>
    <xf numFmtId="169" fontId="0" fillId="0" borderId="0" xfId="0" applyNumberFormat="1"/>
    <xf numFmtId="164" fontId="11" fillId="3" borderId="28" xfId="0" applyNumberFormat="1" applyFont="1" applyFill="1" applyBorder="1" applyAlignment="1">
      <alignment horizontal="right"/>
    </xf>
    <xf numFmtId="0" fontId="11" fillId="0" borderId="0" xfId="0" applyFont="1"/>
    <xf numFmtId="164" fontId="11" fillId="3" borderId="2" xfId="0" applyNumberFormat="1" applyFont="1" applyFill="1" applyBorder="1" applyAlignment="1">
      <alignment horizontal="right"/>
    </xf>
    <xf numFmtId="164" fontId="11" fillId="3" borderId="28" xfId="0" applyNumberFormat="1" applyFon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 4" xfId="1" xr:uid="{00000000-0005-0000-0000-000003000000}"/>
  </cellStyles>
  <dxfs count="0"/>
  <tableStyles count="0" defaultTableStyle="TableStyleMedium9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D29"/>
  <sheetViews>
    <sheetView tabSelected="1" workbookViewId="0">
      <selection activeCell="M23" sqref="M23"/>
    </sheetView>
  </sheetViews>
  <sheetFormatPr defaultRowHeight="13.2" x14ac:dyDescent="0.25"/>
  <cols>
    <col min="2" max="2" width="29.44140625" customWidth="1"/>
    <col min="3" max="3" width="13.33203125" customWidth="1"/>
    <col min="4" max="10" width="10.88671875" customWidth="1"/>
    <col min="11" max="11" width="11.88671875" customWidth="1"/>
    <col min="12" max="12" width="10.88671875" customWidth="1"/>
    <col min="13" max="13" width="11.109375" bestFit="1" customWidth="1"/>
    <col min="14" max="14" width="9.88671875" bestFit="1" customWidth="1"/>
    <col min="15" max="15" width="11.44140625" customWidth="1"/>
  </cols>
  <sheetData>
    <row r="2" spans="2:18" ht="13.8" thickBot="1" x14ac:dyDescent="0.3"/>
    <row r="3" spans="2:18" ht="21" customHeight="1" x14ac:dyDescent="0.3">
      <c r="B3" s="60"/>
      <c r="C3" s="61" t="s">
        <v>1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</row>
    <row r="4" spans="2:18" x14ac:dyDescent="0.25">
      <c r="B4" s="6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3"/>
    </row>
    <row r="5" spans="2:18" x14ac:dyDescent="0.25">
      <c r="B5" s="62"/>
      <c r="C5" s="51" t="s">
        <v>25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3"/>
    </row>
    <row r="6" spans="2:18" x14ac:dyDescent="0.25">
      <c r="B6" s="6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3"/>
    </row>
    <row r="7" spans="2:18" ht="18" thickBot="1" x14ac:dyDescent="0.35">
      <c r="B7" s="63"/>
      <c r="C7" s="55"/>
      <c r="D7" s="55"/>
      <c r="E7" s="55"/>
      <c r="F7" s="55"/>
      <c r="G7" s="55"/>
      <c r="H7" s="64">
        <v>2019</v>
      </c>
      <c r="I7" s="55"/>
      <c r="J7" s="55"/>
      <c r="K7" s="55"/>
      <c r="L7" s="55"/>
      <c r="M7" s="55"/>
      <c r="N7" s="55"/>
      <c r="O7" s="56"/>
    </row>
    <row r="8" spans="2:18" ht="19.5" customHeight="1" x14ac:dyDescent="0.25">
      <c r="B8" s="5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67"/>
      <c r="O8" s="9"/>
    </row>
    <row r="9" spans="2:18" s="4" customFormat="1" ht="23.25" customHeight="1" thickBot="1" x14ac:dyDescent="0.25">
      <c r="B9" s="68"/>
      <c r="C9" s="69" t="s">
        <v>2</v>
      </c>
      <c r="D9" s="69" t="s">
        <v>3</v>
      </c>
      <c r="E9" s="69" t="s">
        <v>4</v>
      </c>
      <c r="F9" s="69" t="s">
        <v>5</v>
      </c>
      <c r="G9" s="69" t="s">
        <v>6</v>
      </c>
      <c r="H9" s="69" t="s">
        <v>7</v>
      </c>
      <c r="I9" s="69" t="s">
        <v>8</v>
      </c>
      <c r="J9" s="69" t="s">
        <v>9</v>
      </c>
      <c r="K9" s="69" t="s">
        <v>10</v>
      </c>
      <c r="L9" s="69" t="s">
        <v>11</v>
      </c>
      <c r="M9" s="69" t="s">
        <v>12</v>
      </c>
      <c r="N9" s="69" t="s">
        <v>13</v>
      </c>
      <c r="O9" s="70" t="s">
        <v>14</v>
      </c>
    </row>
    <row r="10" spans="2:18" x14ac:dyDescent="0.25">
      <c r="B10" s="58" t="s">
        <v>15</v>
      </c>
      <c r="C10" s="73">
        <v>5536.2954449999988</v>
      </c>
      <c r="D10" s="73">
        <v>5725.6357420000004</v>
      </c>
      <c r="E10" s="73">
        <v>4825.1630779999996</v>
      </c>
      <c r="F10" s="73">
        <v>3620.0000260000002</v>
      </c>
      <c r="G10" s="73">
        <v>3363.6035120000001</v>
      </c>
      <c r="H10" s="73">
        <v>4139.5245130000003</v>
      </c>
      <c r="I10" s="73">
        <v>6333.1181099999994</v>
      </c>
      <c r="J10" s="73">
        <v>6254.581001999999</v>
      </c>
      <c r="K10" s="73">
        <v>6516.3603699999994</v>
      </c>
      <c r="L10" s="73">
        <v>6564.4179570000006</v>
      </c>
      <c r="M10" s="73">
        <v>6474.2771219999995</v>
      </c>
      <c r="N10" s="73">
        <v>6668.928312</v>
      </c>
      <c r="O10" s="72">
        <f>SUM(C10:N10)</f>
        <v>66021.905188999997</v>
      </c>
    </row>
    <row r="11" spans="2:18" x14ac:dyDescent="0.25">
      <c r="B11" s="58" t="s">
        <v>16</v>
      </c>
      <c r="C11" s="73">
        <v>3576.3953912900001</v>
      </c>
      <c r="D11" s="73">
        <v>3405.3900840000001</v>
      </c>
      <c r="E11" s="73">
        <v>3752.4456319999999</v>
      </c>
      <c r="F11" s="73">
        <v>3500.3583399999998</v>
      </c>
      <c r="G11" s="73">
        <v>3596.7644449999998</v>
      </c>
      <c r="H11" s="73">
        <v>3554.212207</v>
      </c>
      <c r="I11" s="73">
        <v>4460.8609259999994</v>
      </c>
      <c r="J11" s="73">
        <v>4296.3692979999996</v>
      </c>
      <c r="K11" s="73">
        <v>4006.6604910200003</v>
      </c>
      <c r="L11" s="73">
        <v>4229.4982336700004</v>
      </c>
      <c r="M11" s="73">
        <v>4077.45605746</v>
      </c>
      <c r="N11" s="89">
        <v>4415.8073720000002</v>
      </c>
      <c r="O11" s="72">
        <f>SUM(C11:N11)</f>
        <v>46872.218477440001</v>
      </c>
    </row>
    <row r="12" spans="2:18" x14ac:dyDescent="0.25">
      <c r="B12" s="58" t="s">
        <v>17</v>
      </c>
      <c r="C12" s="73">
        <v>31.008587149999997</v>
      </c>
      <c r="D12" s="73">
        <v>23.365904</v>
      </c>
      <c r="E12" s="73">
        <v>20.127542000000002</v>
      </c>
      <c r="F12" s="73">
        <v>13.207108000000002</v>
      </c>
      <c r="G12" s="73">
        <v>28.203966999999999</v>
      </c>
      <c r="H12" s="73">
        <v>25.684629999999999</v>
      </c>
      <c r="I12" s="73">
        <v>35.646262</v>
      </c>
      <c r="J12" s="73">
        <v>29.519195</v>
      </c>
      <c r="K12" s="73">
        <v>27.103407429999997</v>
      </c>
      <c r="L12" s="73">
        <v>32.94021043</v>
      </c>
      <c r="M12" s="73">
        <v>37.857156000000003</v>
      </c>
      <c r="N12" s="89">
        <v>31.340050000000002</v>
      </c>
      <c r="O12" s="72">
        <f>SUM(C12:N12)</f>
        <v>336.00401900999998</v>
      </c>
    </row>
    <row r="13" spans="2:18" x14ac:dyDescent="0.25">
      <c r="B13" s="58" t="s">
        <v>54</v>
      </c>
      <c r="C13" s="73">
        <v>5570.800799423735</v>
      </c>
      <c r="D13" s="73">
        <v>3722.2706297412001</v>
      </c>
      <c r="E13" s="73">
        <v>4443.4793495235563</v>
      </c>
      <c r="F13" s="73">
        <v>3283.1709033773877</v>
      </c>
      <c r="G13" s="73">
        <v>3135.3639130156625</v>
      </c>
      <c r="H13" s="73">
        <v>3182.6211251598997</v>
      </c>
      <c r="I13" s="73">
        <v>6205.8809219693185</v>
      </c>
      <c r="J13" s="73">
        <v>5422.4433013049265</v>
      </c>
      <c r="K13" s="73">
        <v>5155.1642857652314</v>
      </c>
      <c r="L13" s="73">
        <v>5037.1673133327467</v>
      </c>
      <c r="M13" s="73">
        <v>5665.7233246531068</v>
      </c>
      <c r="N13" s="89">
        <v>6464.1150714624364</v>
      </c>
      <c r="O13" s="72">
        <f>SUM(C13:N13)</f>
        <v>57288.200938729206</v>
      </c>
    </row>
    <row r="14" spans="2:18" x14ac:dyDescent="0.25">
      <c r="B14" s="58" t="s">
        <v>18</v>
      </c>
      <c r="C14" s="73">
        <v>380.40913344165477</v>
      </c>
      <c r="D14" s="73">
        <v>342.39671468672748</v>
      </c>
      <c r="E14" s="73">
        <v>385.39676734974614</v>
      </c>
      <c r="F14" s="73">
        <v>389.40746126607968</v>
      </c>
      <c r="G14" s="73">
        <v>405.09266778357312</v>
      </c>
      <c r="H14" s="73">
        <v>377.53386794716363</v>
      </c>
      <c r="I14" s="73">
        <v>370.03932342459507</v>
      </c>
      <c r="J14" s="73">
        <v>380.61336311182799</v>
      </c>
      <c r="K14" s="73">
        <v>377.45918191361613</v>
      </c>
      <c r="L14" s="73">
        <v>388.01551635241162</v>
      </c>
      <c r="M14" s="73">
        <v>414.08316954651974</v>
      </c>
      <c r="N14" s="89">
        <v>413.72801500595807</v>
      </c>
      <c r="O14" s="74">
        <f>SUM(C14:N14)</f>
        <v>4624.1751818298735</v>
      </c>
    </row>
    <row r="15" spans="2:18" x14ac:dyDescent="0.25">
      <c r="B15" s="58" t="s">
        <v>19</v>
      </c>
      <c r="C15" s="73">
        <f>SUM(C10:C14)</f>
        <v>15094.90935630539</v>
      </c>
      <c r="D15" s="73">
        <f>SUM(D10:D14)</f>
        <v>13219.059074427929</v>
      </c>
      <c r="E15" s="73">
        <f>SUM(E10:E14)</f>
        <v>13426.612368873302</v>
      </c>
      <c r="F15" s="73">
        <f>SUM(F10:F14)</f>
        <v>10806.143838643466</v>
      </c>
      <c r="G15" s="73">
        <f>SUM(G10:G14)</f>
        <v>10529.028504799235</v>
      </c>
      <c r="H15" s="73">
        <f>SUM(H10:H14)</f>
        <v>11279.576343107065</v>
      </c>
      <c r="I15" s="73">
        <f>SUM(I10:I14)</f>
        <v>17405.545543393913</v>
      </c>
      <c r="J15" s="73">
        <f>SUM(J10:J14)</f>
        <v>16383.526159416753</v>
      </c>
      <c r="K15" s="73">
        <f>SUM(K10:K14)</f>
        <v>16082.747736128847</v>
      </c>
      <c r="L15" s="73">
        <f>SUM(L10:L14)</f>
        <v>16252.03923078516</v>
      </c>
      <c r="M15" s="73">
        <f>SUM(M10:M14)</f>
        <v>16669.396829659625</v>
      </c>
      <c r="N15" s="73">
        <f>SUM(N10:N14)</f>
        <v>17993.918820468396</v>
      </c>
      <c r="O15" s="74">
        <f>SUM(O10:O14)</f>
        <v>175142.50380600904</v>
      </c>
      <c r="R15" s="95"/>
    </row>
    <row r="16" spans="2:18" x14ac:dyDescent="0.25">
      <c r="B16" s="58" t="s">
        <v>20</v>
      </c>
      <c r="C16" s="73">
        <v>7664.7061982899995</v>
      </c>
      <c r="D16" s="73">
        <v>7180.1440705249997</v>
      </c>
      <c r="E16" s="73">
        <v>7724.9989461249997</v>
      </c>
      <c r="F16" s="73">
        <v>9991.9227094300004</v>
      </c>
      <c r="G16" s="73">
        <v>11607.87476158</v>
      </c>
      <c r="H16" s="73">
        <v>9618.7685237799997</v>
      </c>
      <c r="I16" s="73">
        <v>7647.2247180710001</v>
      </c>
      <c r="J16" s="73">
        <v>6966.0657945500006</v>
      </c>
      <c r="K16" s="73">
        <v>5696.9440461550003</v>
      </c>
      <c r="L16" s="73">
        <v>5120.9110799999999</v>
      </c>
      <c r="M16" s="73">
        <v>4512.893283675</v>
      </c>
      <c r="N16" s="73">
        <v>5090.3214697790008</v>
      </c>
      <c r="O16" s="74">
        <f>SUM(C16:N16)</f>
        <v>88822.775601959991</v>
      </c>
      <c r="R16" s="95"/>
    </row>
    <row r="17" spans="2:30" x14ac:dyDescent="0.25">
      <c r="B17" s="58" t="s">
        <v>49</v>
      </c>
      <c r="C17" s="73">
        <v>3298.9854423832503</v>
      </c>
      <c r="D17" s="73">
        <v>3122.9224204142829</v>
      </c>
      <c r="E17" s="73">
        <v>3691.963994225177</v>
      </c>
      <c r="F17" s="73">
        <v>3010.2910980654933</v>
      </c>
      <c r="G17" s="73">
        <v>2876.4410952024182</v>
      </c>
      <c r="H17" s="73">
        <v>3359.7410194049717</v>
      </c>
      <c r="I17" s="73">
        <v>3736.8935691909619</v>
      </c>
      <c r="J17" s="73">
        <v>4363.8805475408208</v>
      </c>
      <c r="K17" s="73">
        <v>3639.0139725865674</v>
      </c>
      <c r="L17" s="73">
        <v>2875.6951926139118</v>
      </c>
      <c r="M17" s="73">
        <v>2814.6701467362564</v>
      </c>
      <c r="N17" s="73">
        <v>3141.7825173355286</v>
      </c>
      <c r="O17" s="74">
        <f>SUM(C17:N17)</f>
        <v>39932.281015699635</v>
      </c>
    </row>
    <row r="18" spans="2:30" x14ac:dyDescent="0.25">
      <c r="B18" s="58" t="s">
        <v>21</v>
      </c>
      <c r="C18" s="81">
        <f>C15+C16+C17</f>
        <v>26058.600996978639</v>
      </c>
      <c r="D18" s="81">
        <f>D15+D16+D17</f>
        <v>23522.125565367212</v>
      </c>
      <c r="E18" s="81">
        <f>E15+E16+E17</f>
        <v>24843.575309223481</v>
      </c>
      <c r="F18" s="81">
        <f>F15+F16+F17</f>
        <v>23808.35764613896</v>
      </c>
      <c r="G18" s="81">
        <f>G15+G16+G17</f>
        <v>25013.344361581654</v>
      </c>
      <c r="H18" s="81">
        <f>H15+H16+H17</f>
        <v>24258.085886292036</v>
      </c>
      <c r="I18" s="81">
        <f>I15+I16+I17</f>
        <v>28789.663830655874</v>
      </c>
      <c r="J18" s="81">
        <f>J15+J16+J17</f>
        <v>27713.472501507575</v>
      </c>
      <c r="K18" s="81">
        <f>K15+K16+K17</f>
        <v>25418.705754870414</v>
      </c>
      <c r="L18" s="81">
        <f>L15+L16+L17</f>
        <v>24248.645503399071</v>
      </c>
      <c r="M18" s="81">
        <f>M15+M16+M17</f>
        <v>23996.960260070882</v>
      </c>
      <c r="N18" s="81">
        <f>N15+N16+N17</f>
        <v>26226.022807582929</v>
      </c>
      <c r="O18" s="93">
        <f>O15+O16+O17</f>
        <v>303897.56042366865</v>
      </c>
      <c r="R18" s="87"/>
    </row>
    <row r="19" spans="2:30" x14ac:dyDescent="0.25">
      <c r="B19" s="82" t="s">
        <v>22</v>
      </c>
      <c r="C19" s="71">
        <v>142.59655000000001</v>
      </c>
      <c r="D19" s="83">
        <v>175.964</v>
      </c>
      <c r="E19" s="71">
        <v>259.04500000000002</v>
      </c>
      <c r="F19" s="73">
        <v>120.35713</v>
      </c>
      <c r="G19" s="73">
        <v>136.68343999999999</v>
      </c>
      <c r="H19" s="71">
        <v>154.74377000000001</v>
      </c>
      <c r="I19" s="73">
        <v>164.11007000000001</v>
      </c>
      <c r="J19" s="73">
        <v>193.11765999999997</v>
      </c>
      <c r="K19" s="73">
        <v>129.09747999999999</v>
      </c>
      <c r="L19" s="73">
        <v>126.96548</v>
      </c>
      <c r="M19" s="73">
        <v>309.33981</v>
      </c>
      <c r="N19" s="71">
        <v>299.48599999999999</v>
      </c>
      <c r="O19" s="74">
        <f>SUM(C19:N19)</f>
        <v>2211.50639</v>
      </c>
      <c r="Q19" s="86"/>
    </row>
    <row r="20" spans="2:30" x14ac:dyDescent="0.25">
      <c r="B20" s="82" t="s">
        <v>23</v>
      </c>
      <c r="C20" s="73">
        <v>251.9496</v>
      </c>
      <c r="D20" s="94">
        <v>321.80790999999999</v>
      </c>
      <c r="E20" s="73">
        <v>264.05162999999999</v>
      </c>
      <c r="F20" s="83">
        <v>293.30273999999997</v>
      </c>
      <c r="G20" s="89">
        <v>327.35996</v>
      </c>
      <c r="H20" s="73">
        <v>155.83915999999999</v>
      </c>
      <c r="I20" s="83">
        <v>180.68879000000001</v>
      </c>
      <c r="J20" s="73">
        <v>175.86546999999999</v>
      </c>
      <c r="K20" s="73">
        <v>168.03277</v>
      </c>
      <c r="L20" s="73">
        <v>260.17671000000001</v>
      </c>
      <c r="M20" s="89">
        <v>200.41202000000001</v>
      </c>
      <c r="N20" s="73">
        <v>189.18052</v>
      </c>
      <c r="O20" s="90">
        <f>SUM(C20:N20)</f>
        <v>2788.6672800000001</v>
      </c>
      <c r="Q20" s="85"/>
    </row>
    <row r="21" spans="2:30" s="7" customFormat="1" ht="13.8" thickBot="1" x14ac:dyDescent="0.3">
      <c r="B21" s="59" t="s">
        <v>24</v>
      </c>
      <c r="C21" s="65">
        <f>C18+C19-C20</f>
        <v>25949.247946978638</v>
      </c>
      <c r="D21" s="65">
        <f>D18+D19-D20</f>
        <v>23376.281655367213</v>
      </c>
      <c r="E21" s="65">
        <f>E18+E19-E20</f>
        <v>24838.568679223477</v>
      </c>
      <c r="F21" s="65">
        <f>F18+F19-F20</f>
        <v>23635.412036138961</v>
      </c>
      <c r="G21" s="65">
        <f>G18+G19-G20</f>
        <v>24822.667841581653</v>
      </c>
      <c r="H21" s="65">
        <f>H18+H19-H20</f>
        <v>24256.990496292037</v>
      </c>
      <c r="I21" s="65">
        <f>I18+I19-I20</f>
        <v>28773.085110655873</v>
      </c>
      <c r="J21" s="65">
        <f>J18+J19-J20</f>
        <v>27730.724691507574</v>
      </c>
      <c r="K21" s="65">
        <f>K18+K19-K20</f>
        <v>25379.770464870413</v>
      </c>
      <c r="L21" s="65">
        <f>L18+L19-L20</f>
        <v>24115.434273399071</v>
      </c>
      <c r="M21" s="65">
        <f>M18+M19-M20</f>
        <v>24105.888050070884</v>
      </c>
      <c r="N21" s="65">
        <f>N18+N19-N20</f>
        <v>26336.328287582928</v>
      </c>
      <c r="O21" s="66">
        <f>SUM(C21:N21)</f>
        <v>303320.39953366871</v>
      </c>
      <c r="Q21" s="84"/>
    </row>
    <row r="22" spans="2:30" x14ac:dyDescent="0.25"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2:30" ht="15.6" x14ac:dyDescent="0.3">
      <c r="B23" s="92"/>
      <c r="I23" s="2"/>
      <c r="J23" s="2"/>
      <c r="K23" s="97"/>
      <c r="L23" s="97"/>
      <c r="M23" s="97"/>
      <c r="N23" s="97"/>
      <c r="O23" s="97"/>
      <c r="P23" s="95"/>
    </row>
    <row r="24" spans="2:30" ht="15.6" x14ac:dyDescent="0.3">
      <c r="B24" s="92"/>
      <c r="C24" s="87"/>
      <c r="D24" s="87"/>
      <c r="E24" s="87"/>
      <c r="F24" s="87"/>
      <c r="G24" s="87"/>
      <c r="H24" s="87"/>
      <c r="I24" s="87"/>
      <c r="J24" s="87"/>
      <c r="K24" s="87"/>
      <c r="L24" s="2"/>
      <c r="M24" s="2"/>
      <c r="N24" s="2"/>
    </row>
    <row r="25" spans="2:30" x14ac:dyDescent="0.25"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</row>
    <row r="26" spans="2:30" x14ac:dyDescent="0.25"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</row>
    <row r="27" spans="2:30" x14ac:dyDescent="0.25"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</row>
    <row r="28" spans="2:30" x14ac:dyDescent="0.25"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</row>
    <row r="29" spans="2:30" x14ac:dyDescent="0.25"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</row>
  </sheetData>
  <phoneticPr fontId="4" type="noConversion"/>
  <pageMargins left="0" right="0" top="0.59055118110236227" bottom="0.98425196850393704" header="0.51181102362204722" footer="0.51181102362204722"/>
  <pageSetup paperSize="9" scale="81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L34"/>
  <sheetViews>
    <sheetView topLeftCell="A4" workbookViewId="0">
      <selection activeCell="A9" sqref="A9:XFD9"/>
    </sheetView>
  </sheetViews>
  <sheetFormatPr defaultRowHeight="13.2" x14ac:dyDescent="0.25"/>
  <cols>
    <col min="2" max="2" width="10" bestFit="1" customWidth="1"/>
    <col min="3" max="3" width="24.88671875" customWidth="1"/>
    <col min="4" max="4" width="21.33203125" customWidth="1"/>
    <col min="6" max="7" width="24.88671875" customWidth="1"/>
    <col min="8" max="8" width="10.6640625" customWidth="1"/>
    <col min="9" max="9" width="10.44140625" customWidth="1"/>
    <col min="11" max="11" width="15.44140625" bestFit="1" customWidth="1"/>
  </cols>
  <sheetData>
    <row r="4" spans="2:12" x14ac:dyDescent="0.25">
      <c r="B4" s="6"/>
    </row>
    <row r="5" spans="2:12" ht="13.8" thickBot="1" x14ac:dyDescent="0.3">
      <c r="B5" s="6"/>
    </row>
    <row r="6" spans="2:12" ht="20.25" customHeight="1" x14ac:dyDescent="0.25">
      <c r="B6" s="46"/>
      <c r="C6" s="47" t="s">
        <v>36</v>
      </c>
      <c r="D6" s="48"/>
      <c r="E6" s="48"/>
      <c r="F6" s="48"/>
      <c r="G6" s="48"/>
      <c r="H6" s="48"/>
      <c r="I6" s="49"/>
    </row>
    <row r="7" spans="2:12" ht="13.8" thickBot="1" x14ac:dyDescent="0.3">
      <c r="B7" s="50"/>
      <c r="C7" s="51" t="s">
        <v>33</v>
      </c>
      <c r="D7" s="51"/>
      <c r="E7" s="51"/>
      <c r="F7" s="51"/>
      <c r="G7" s="51"/>
      <c r="H7" s="52"/>
      <c r="I7" s="53"/>
    </row>
    <row r="8" spans="2:12" ht="13.8" thickBot="1" x14ac:dyDescent="0.3">
      <c r="B8" s="54"/>
      <c r="C8" s="55"/>
      <c r="D8" s="55"/>
      <c r="E8" s="55"/>
      <c r="F8" s="55"/>
      <c r="G8" s="55"/>
      <c r="H8" s="79" t="s">
        <v>34</v>
      </c>
      <c r="I8" s="80"/>
    </row>
    <row r="9" spans="2:12" ht="15.6" x14ac:dyDescent="0.3">
      <c r="B9" s="10"/>
      <c r="C9" s="11"/>
      <c r="D9" s="12">
        <v>2018</v>
      </c>
      <c r="E9" s="13"/>
      <c r="F9" s="14"/>
      <c r="G9" s="12">
        <v>2019</v>
      </c>
      <c r="H9" s="13"/>
      <c r="I9" s="15"/>
    </row>
    <row r="10" spans="2:12" x14ac:dyDescent="0.25">
      <c r="B10" s="16"/>
      <c r="C10" s="17"/>
      <c r="D10" s="18"/>
      <c r="E10" s="18"/>
      <c r="F10" s="18"/>
      <c r="G10" s="18"/>
      <c r="H10" s="18"/>
      <c r="I10" s="19"/>
    </row>
    <row r="11" spans="2:12" x14ac:dyDescent="0.25">
      <c r="B11" s="16"/>
      <c r="C11" s="20" t="s">
        <v>50</v>
      </c>
      <c r="D11" s="21" t="s">
        <v>52</v>
      </c>
      <c r="E11" s="21"/>
      <c r="F11" s="21" t="s">
        <v>35</v>
      </c>
      <c r="G11" s="21" t="s">
        <v>51</v>
      </c>
      <c r="H11" s="21"/>
      <c r="I11" s="19"/>
    </row>
    <row r="12" spans="2:12" x14ac:dyDescent="0.25">
      <c r="B12" s="22" t="s">
        <v>29</v>
      </c>
      <c r="C12" s="23"/>
      <c r="D12" s="24" t="s">
        <v>28</v>
      </c>
      <c r="E12" s="24" t="s">
        <v>0</v>
      </c>
      <c r="F12" s="24"/>
      <c r="G12" s="24" t="s">
        <v>28</v>
      </c>
      <c r="H12" s="24" t="s">
        <v>0</v>
      </c>
      <c r="I12" s="25" t="s">
        <v>31</v>
      </c>
    </row>
    <row r="13" spans="2:12" x14ac:dyDescent="0.25">
      <c r="B13" s="26"/>
      <c r="C13" s="27"/>
      <c r="D13" s="28"/>
      <c r="E13" s="28"/>
      <c r="F13" s="29"/>
      <c r="G13" s="28"/>
      <c r="H13" s="28"/>
      <c r="I13" s="30"/>
    </row>
    <row r="14" spans="2:12" x14ac:dyDescent="0.25">
      <c r="B14" s="31"/>
      <c r="C14" s="32" t="s">
        <v>53</v>
      </c>
      <c r="D14" s="33" t="s">
        <v>26</v>
      </c>
      <c r="E14" s="34"/>
      <c r="F14" s="33" t="s">
        <v>50</v>
      </c>
      <c r="G14" s="33" t="s">
        <v>26</v>
      </c>
      <c r="H14" s="34"/>
      <c r="I14" s="35"/>
    </row>
    <row r="15" spans="2:12" x14ac:dyDescent="0.25">
      <c r="B15" s="36" t="s">
        <v>30</v>
      </c>
      <c r="C15" s="37"/>
      <c r="D15" s="38" t="s">
        <v>27</v>
      </c>
      <c r="E15" s="38" t="s">
        <v>14</v>
      </c>
      <c r="F15" s="38"/>
      <c r="G15" s="38" t="s">
        <v>27</v>
      </c>
      <c r="H15" s="38" t="s">
        <v>14</v>
      </c>
      <c r="I15" s="39" t="s">
        <v>32</v>
      </c>
    </row>
    <row r="16" spans="2:12" ht="26.25" customHeight="1" x14ac:dyDescent="0.25">
      <c r="B16" s="40" t="s">
        <v>37</v>
      </c>
      <c r="C16" s="75">
        <v>4257.6029600000002</v>
      </c>
      <c r="D16" s="76">
        <v>22409.56071913202</v>
      </c>
      <c r="E16" s="76">
        <f t="shared" ref="E16:E17" si="0">SUM(C16:D16)</f>
        <v>26667.16367913202</v>
      </c>
      <c r="F16" s="77">
        <v>4285.1879899999994</v>
      </c>
      <c r="G16" s="77">
        <f t="shared" ref="G16:G21" si="1">H16-F16</f>
        <v>21773.413006978644</v>
      </c>
      <c r="H16" s="76">
        <v>26058.600996978643</v>
      </c>
      <c r="I16" s="78">
        <f t="shared" ref="I16" si="2">H16/E16*100-100</f>
        <v>-2.28206752497492</v>
      </c>
      <c r="K16" s="95"/>
      <c r="L16" s="3"/>
    </row>
    <row r="17" spans="2:12" ht="26.25" customHeight="1" x14ac:dyDescent="0.25">
      <c r="B17" s="40" t="s">
        <v>38</v>
      </c>
      <c r="C17" s="75">
        <v>3396.2165020000002</v>
      </c>
      <c r="D17" s="76">
        <v>20236.928394549508</v>
      </c>
      <c r="E17" s="76">
        <f t="shared" si="0"/>
        <v>23633.144896549507</v>
      </c>
      <c r="F17" s="77">
        <v>4012.0209599999998</v>
      </c>
      <c r="G17" s="77">
        <f t="shared" si="1"/>
        <v>19510.104605367218</v>
      </c>
      <c r="H17" s="76">
        <v>23522.125565367216</v>
      </c>
      <c r="I17" s="78">
        <f t="shared" ref="I17:I22" si="3">H17/E17*100-100</f>
        <v>-0.46976114126266566</v>
      </c>
      <c r="K17" s="95"/>
      <c r="L17" s="3"/>
    </row>
    <row r="18" spans="2:12" ht="24.75" customHeight="1" x14ac:dyDescent="0.25">
      <c r="B18" s="40" t="s">
        <v>39</v>
      </c>
      <c r="C18" s="75">
        <v>3347.8026809999997</v>
      </c>
      <c r="D18" s="76">
        <v>21831.962362804992</v>
      </c>
      <c r="E18" s="76">
        <f t="shared" ref="E18" si="4">SUM(C18:D18)</f>
        <v>25179.765043804993</v>
      </c>
      <c r="F18" s="77">
        <v>4185.1665299999995</v>
      </c>
      <c r="G18" s="77">
        <f>H18-F18</f>
        <v>20658.408779223475</v>
      </c>
      <c r="H18" s="76">
        <v>24843.575309223474</v>
      </c>
      <c r="I18" s="78">
        <f t="shared" si="3"/>
        <v>-1.335158346381121</v>
      </c>
      <c r="K18" s="95"/>
      <c r="L18" s="3"/>
    </row>
    <row r="19" spans="2:12" ht="24.75" customHeight="1" x14ac:dyDescent="0.25">
      <c r="B19" s="40" t="s">
        <v>40</v>
      </c>
      <c r="C19" s="75">
        <v>3185.6301060000001</v>
      </c>
      <c r="D19" s="76">
        <v>20585.613359028295</v>
      </c>
      <c r="E19" s="76">
        <f t="shared" ref="E19" si="5">SUM(C19:D19)</f>
        <v>23771.243465028296</v>
      </c>
      <c r="F19" s="77">
        <v>4407.8557500000006</v>
      </c>
      <c r="G19" s="77">
        <f t="shared" si="1"/>
        <v>19400.501896138958</v>
      </c>
      <c r="H19" s="76">
        <v>23808.35764613896</v>
      </c>
      <c r="I19" s="78">
        <f t="shared" si="3"/>
        <v>0.15613058343062391</v>
      </c>
      <c r="K19" s="95"/>
      <c r="L19" s="3"/>
    </row>
    <row r="20" spans="2:12" ht="24.75" customHeight="1" x14ac:dyDescent="0.25">
      <c r="B20" s="40" t="s">
        <v>41</v>
      </c>
      <c r="C20" s="75">
        <v>3197.2567050000007</v>
      </c>
      <c r="D20" s="76">
        <v>20979.494255746471</v>
      </c>
      <c r="E20" s="76">
        <f t="shared" ref="E20:E21" si="6">SUM(C20:D20)</f>
        <v>24176.750960746471</v>
      </c>
      <c r="F20" s="77">
        <v>4745.5081179999997</v>
      </c>
      <c r="G20" s="77">
        <f t="shared" si="1"/>
        <v>20267.836243581653</v>
      </c>
      <c r="H20" s="76">
        <v>25013.34436158165</v>
      </c>
      <c r="I20" s="78">
        <f t="shared" si="3"/>
        <v>3.4603218695244777</v>
      </c>
      <c r="K20" s="95"/>
      <c r="L20" s="3"/>
    </row>
    <row r="21" spans="2:12" ht="24.75" customHeight="1" x14ac:dyDescent="0.25">
      <c r="B21" s="40" t="s">
        <v>42</v>
      </c>
      <c r="C21" s="75">
        <v>3005.720667</v>
      </c>
      <c r="D21" s="76">
        <v>21258.342252228063</v>
      </c>
      <c r="E21" s="76">
        <f t="shared" si="6"/>
        <v>24264.062919228065</v>
      </c>
      <c r="F21" s="77">
        <v>5593.5656849999996</v>
      </c>
      <c r="G21" s="77">
        <f t="shared" si="1"/>
        <v>18664.520201292034</v>
      </c>
      <c r="H21" s="76">
        <v>24258.085886292036</v>
      </c>
      <c r="I21" s="78">
        <f t="shared" si="3"/>
        <v>-2.4633273314222492E-2</v>
      </c>
      <c r="K21" s="95"/>
      <c r="L21" s="3"/>
    </row>
    <row r="22" spans="2:12" ht="26.25" customHeight="1" x14ac:dyDescent="0.25">
      <c r="B22" s="40" t="s">
        <v>43</v>
      </c>
      <c r="C22" s="75">
        <v>5540.8387649999986</v>
      </c>
      <c r="D22" s="76">
        <v>24048.255038806397</v>
      </c>
      <c r="E22" s="76">
        <f t="shared" ref="E22" si="7">SUM(C22:D22)</f>
        <v>29589.093803806398</v>
      </c>
      <c r="F22" s="77">
        <v>6072.3543840000002</v>
      </c>
      <c r="G22" s="77">
        <f t="shared" ref="G22" si="8">H22-F22</f>
        <v>22717.309446655869</v>
      </c>
      <c r="H22" s="76">
        <v>28789.663830655871</v>
      </c>
      <c r="I22" s="78">
        <f t="shared" si="3"/>
        <v>-2.7017724113189416</v>
      </c>
      <c r="K22" s="1"/>
      <c r="L22" s="3"/>
    </row>
    <row r="23" spans="2:12" ht="24.75" customHeight="1" x14ac:dyDescent="0.25">
      <c r="B23" s="40" t="s">
        <v>44</v>
      </c>
      <c r="C23" s="75">
        <v>5391.4545780000008</v>
      </c>
      <c r="D23" s="76">
        <v>22577.396439089956</v>
      </c>
      <c r="E23" s="76">
        <f t="shared" ref="E23" si="9">SUM(C23:D23)</f>
        <v>27968.851017089957</v>
      </c>
      <c r="F23" s="77">
        <v>6278.9481889999997</v>
      </c>
      <c r="G23" s="77">
        <f t="shared" ref="G23" si="10">H23-F23</f>
        <v>21434.524312507572</v>
      </c>
      <c r="H23" s="76">
        <v>27713.472501507571</v>
      </c>
      <c r="I23" s="78">
        <f t="shared" ref="I23" si="11">H23/E23*100-100</f>
        <v>-0.91308189752356839</v>
      </c>
      <c r="K23" s="1"/>
      <c r="L23" s="3"/>
    </row>
    <row r="24" spans="2:12" ht="25.5" customHeight="1" x14ac:dyDescent="0.25">
      <c r="B24" s="40" t="s">
        <v>45</v>
      </c>
      <c r="C24" s="75">
        <v>3910.6587009999994</v>
      </c>
      <c r="D24" s="76">
        <v>21522.916524446151</v>
      </c>
      <c r="E24" s="76">
        <f t="shared" ref="E24" si="12">SUM(C24:D24)</f>
        <v>25433.575225446151</v>
      </c>
      <c r="F24" s="77">
        <v>4611.5988900000002</v>
      </c>
      <c r="G24" s="77">
        <f t="shared" ref="G24" si="13">H24-F24</f>
        <v>20807.106864870417</v>
      </c>
      <c r="H24" s="76">
        <v>25418.705754870418</v>
      </c>
      <c r="I24" s="78">
        <f t="shared" ref="I24" si="14">H24/E24*100-100</f>
        <v>-5.8463941635920946E-2</v>
      </c>
      <c r="K24" s="1"/>
      <c r="L24" s="3"/>
    </row>
    <row r="25" spans="2:12" ht="24.75" customHeight="1" x14ac:dyDescent="0.25">
      <c r="B25" s="40" t="s">
        <v>46</v>
      </c>
      <c r="C25" s="75">
        <v>3046.4286030000012</v>
      </c>
      <c r="D25" s="76">
        <v>20919.814777335247</v>
      </c>
      <c r="E25" s="76">
        <f t="shared" ref="E25" si="15">SUM(C25:D25)</f>
        <v>23966.243380335247</v>
      </c>
      <c r="F25" s="77">
        <v>4780.4494119999999</v>
      </c>
      <c r="G25" s="77">
        <f t="shared" ref="G25" si="16">H25-F25</f>
        <v>19468.19609139907</v>
      </c>
      <c r="H25" s="76">
        <v>24248.645503399071</v>
      </c>
      <c r="I25" s="78">
        <f>H25/E25*100-100</f>
        <v>1.1783328683690968</v>
      </c>
      <c r="K25" s="1"/>
      <c r="L25" s="3"/>
    </row>
    <row r="26" spans="2:12" ht="25.5" customHeight="1" x14ac:dyDescent="0.25">
      <c r="B26" s="40" t="s">
        <v>47</v>
      </c>
      <c r="C26" s="75">
        <v>3383.4914134999999</v>
      </c>
      <c r="D26" s="76">
        <v>20766.823406655792</v>
      </c>
      <c r="E26" s="76">
        <f t="shared" ref="E26" si="17">SUM(C26:D26)</f>
        <v>24150.314820155792</v>
      </c>
      <c r="F26" s="77">
        <v>4738.8111710000003</v>
      </c>
      <c r="G26" s="77">
        <f t="shared" ref="G26" si="18">H26-F26</f>
        <v>19258.149089070877</v>
      </c>
      <c r="H26" s="76">
        <v>23996.960260070879</v>
      </c>
      <c r="I26" s="78">
        <f>H26/E26*100-100</f>
        <v>-0.63500025248914937</v>
      </c>
      <c r="K26" s="1"/>
      <c r="L26" s="3"/>
    </row>
    <row r="27" spans="2:12" ht="25.5" customHeight="1" x14ac:dyDescent="0.25">
      <c r="B27" s="40" t="s">
        <v>48</v>
      </c>
      <c r="C27" s="75">
        <v>4135.1791866000012</v>
      </c>
      <c r="D27" s="76">
        <v>21866.495992751807</v>
      </c>
      <c r="E27" s="76">
        <f t="shared" ref="E27" si="19">SUM(C27:D27)</f>
        <v>26001.675179351809</v>
      </c>
      <c r="F27" s="77">
        <v>5638.4038055077954</v>
      </c>
      <c r="G27" s="77">
        <f t="shared" ref="G27" si="20">H27-F27</f>
        <v>20587.619002075127</v>
      </c>
      <c r="H27" s="76">
        <v>26226.022807582922</v>
      </c>
      <c r="I27" s="78">
        <f>H27/E27*100-100</f>
        <v>0.86281990173182521</v>
      </c>
      <c r="K27" s="1"/>
      <c r="L27" s="3"/>
    </row>
    <row r="28" spans="2:12" x14ac:dyDescent="0.25">
      <c r="B28" s="41" t="s">
        <v>0</v>
      </c>
      <c r="C28" s="43"/>
      <c r="D28" s="44"/>
      <c r="E28" s="44"/>
      <c r="F28" s="44"/>
      <c r="G28" s="44"/>
      <c r="H28" s="44"/>
      <c r="I28" s="98">
        <f>H29/E29*100-100</f>
        <v>-0.29669238063073067</v>
      </c>
    </row>
    <row r="29" spans="2:12" ht="13.8" thickBot="1" x14ac:dyDescent="0.3">
      <c r="B29" s="42" t="s">
        <v>14</v>
      </c>
      <c r="C29" s="45">
        <f>SUM(C16:C28)</f>
        <v>45798.280868099995</v>
      </c>
      <c r="D29" s="45">
        <f>SUM(D16:D28)</f>
        <v>259003.6035225747</v>
      </c>
      <c r="E29" s="45">
        <f>SUM(C29:D29)</f>
        <v>304801.88439067471</v>
      </c>
      <c r="F29" s="96">
        <f>SUM(F16:F27)</f>
        <v>59349.8708845078</v>
      </c>
      <c r="G29" s="96">
        <f>SUM(G16:G28)</f>
        <v>244547.6895391609</v>
      </c>
      <c r="H29" s="96">
        <f>SUM(H16:H27)</f>
        <v>303897.56042366871</v>
      </c>
      <c r="I29" s="99"/>
      <c r="L29" s="3"/>
    </row>
    <row r="30" spans="2:12" x14ac:dyDescent="0.25">
      <c r="B30" s="6"/>
    </row>
    <row r="31" spans="2:12" ht="13.8" x14ac:dyDescent="0.25">
      <c r="B31" s="91"/>
      <c r="G31" s="97" t="s">
        <v>55</v>
      </c>
    </row>
    <row r="32" spans="2:12" ht="13.8" x14ac:dyDescent="0.25">
      <c r="B32" s="91"/>
      <c r="F32" s="95"/>
      <c r="G32" s="87"/>
    </row>
    <row r="33" spans="2:8" x14ac:dyDescent="0.25">
      <c r="B33" s="6"/>
    </row>
    <row r="34" spans="2:8" x14ac:dyDescent="0.25">
      <c r="H34" s="95"/>
    </row>
  </sheetData>
  <mergeCells count="1">
    <mergeCell ref="I28:I29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Kaynaklara Göre</vt:lpstr>
      <vt:lpstr>2018-2019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m.suat aksoy</dc:creator>
  <cp:lastModifiedBy>Nimet Nur Sevinç</cp:lastModifiedBy>
  <cp:lastPrinted>2020-01-21T06:49:47Z</cp:lastPrinted>
  <dcterms:created xsi:type="dcterms:W3CDTF">2012-10-12T10:58:19Z</dcterms:created>
  <dcterms:modified xsi:type="dcterms:W3CDTF">2025-05-20T14:36:31Z</dcterms:modified>
</cp:coreProperties>
</file>