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GitHub\emu660-spring2025-NimetSevinc\new_project_data\"/>
    </mc:Choice>
  </mc:AlternateContent>
  <xr:revisionPtr revIDLastSave="0" documentId="13_ncr:1_{CFDDAAF8-9E47-4758-A56D-9C2F125AA791}" xr6:coauthVersionLast="47" xr6:coauthVersionMax="47" xr10:uidLastSave="{00000000-0000-0000-0000-000000000000}"/>
  <bookViews>
    <workbookView xWindow="-108" yWindow="-108" windowWidth="23256" windowHeight="12456" tabRatio="725" xr2:uid="{00000000-000D-0000-FFFF-FFFF00000000}"/>
  </bookViews>
  <sheets>
    <sheet name="Kaynaklara Göre" sheetId="22" r:id="rId1"/>
    <sheet name="2019-2020" sheetId="2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2" l="1"/>
  <c r="E14" i="22"/>
  <c r="F14" i="22"/>
  <c r="G14" i="22"/>
  <c r="H14" i="22"/>
  <c r="I14" i="22"/>
  <c r="J14" i="22"/>
  <c r="K14" i="22"/>
  <c r="L14" i="22"/>
  <c r="M14" i="22"/>
  <c r="N14" i="22"/>
  <c r="C14" i="22"/>
  <c r="E27" i="26" l="1"/>
  <c r="N17" i="22"/>
  <c r="N20" i="22" s="1"/>
  <c r="I27" i="26" l="1"/>
  <c r="E26" i="26"/>
  <c r="M17" i="22"/>
  <c r="M20" i="22" s="1"/>
  <c r="G27" i="26" l="1"/>
  <c r="I26" i="26"/>
  <c r="E25" i="26"/>
  <c r="L17" i="22"/>
  <c r="L20" i="22" s="1"/>
  <c r="G26" i="26" l="1"/>
  <c r="I25" i="26"/>
  <c r="E24" i="26"/>
  <c r="K17" i="22"/>
  <c r="K20" i="22" s="1"/>
  <c r="G24" i="26" l="1"/>
  <c r="G25" i="26"/>
  <c r="E23" i="26"/>
  <c r="I24" i="26" l="1"/>
  <c r="G23" i="26"/>
  <c r="J17" i="22"/>
  <c r="J20" i="22" s="1"/>
  <c r="I23" i="26" l="1"/>
  <c r="E22" i="26"/>
  <c r="E21" i="26" l="1"/>
  <c r="E20" i="26" l="1"/>
  <c r="I22" i="26" l="1"/>
  <c r="G22" i="26"/>
  <c r="E19" i="26"/>
  <c r="E17" i="26" l="1"/>
  <c r="E18" i="26" l="1"/>
  <c r="H17" i="22" l="1"/>
  <c r="H20" i="22" s="1"/>
  <c r="I17" i="22"/>
  <c r="I20" i="22" s="1"/>
  <c r="G17" i="22"/>
  <c r="G20" i="22" s="1"/>
  <c r="D17" i="22"/>
  <c r="D20" i="22" s="1"/>
  <c r="E17" i="22"/>
  <c r="E20" i="22" s="1"/>
  <c r="F17" i="22"/>
  <c r="F20" i="22" s="1"/>
  <c r="O19" i="22"/>
  <c r="O16" i="22"/>
  <c r="O15" i="22"/>
  <c r="O13" i="22"/>
  <c r="O12" i="22"/>
  <c r="O11" i="22"/>
  <c r="O10" i="22"/>
  <c r="O9" i="22"/>
  <c r="O18" i="22"/>
  <c r="C17" i="22"/>
  <c r="C20" i="22" s="1"/>
  <c r="D29" i="26"/>
  <c r="C29" i="26"/>
  <c r="E16" i="26"/>
  <c r="G20" i="26" l="1"/>
  <c r="G17" i="26"/>
  <c r="G16" i="26"/>
  <c r="G21" i="26"/>
  <c r="F29" i="26"/>
  <c r="E29" i="26"/>
  <c r="G19" i="26"/>
  <c r="G18" i="26"/>
  <c r="O14" i="22"/>
  <c r="O17" i="22" s="1"/>
  <c r="O20" i="22"/>
  <c r="I17" i="26" l="1"/>
  <c r="I21" i="26"/>
  <c r="I18" i="26"/>
  <c r="I19" i="26" l="1"/>
  <c r="I20" i="26"/>
  <c r="H29" i="26"/>
  <c r="I28" i="26" s="1"/>
  <c r="I16" i="26"/>
  <c r="G29" i="26"/>
</calcChain>
</file>

<file path=xl/sharedStrings.xml><?xml version="1.0" encoding="utf-8"?>
<sst xmlns="http://schemas.openxmlformats.org/spreadsheetml/2006/main" count="66" uniqueCount="57">
  <si>
    <t>TOPLAM</t>
  </si>
  <si>
    <t>TÜRKİYE BRÜT ELEKTRİK ÜRETİMİNİN BİRİNCİL ENERJİ KAYNAKLARINA GÖRE AYLIK DAĞILIMI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</si>
  <si>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</si>
  <si>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</si>
  <si>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</si>
  <si>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</si>
  <si>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</si>
  <si>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</si>
  <si>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</si>
  <si>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</si>
  <si>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</si>
  <si>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</si>
  <si>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</si>
  <si>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</si>
  <si>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</si>
  <si>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Hard Coal + Imported Coal</t>
  </si>
  <si>
    <t>Lignite</t>
  </si>
  <si>
    <t>Liquid Fuels</t>
  </si>
  <si>
    <t>Renew and Wastes</t>
  </si>
  <si>
    <t>THERMAL</t>
  </si>
  <si>
    <t>HYDRO</t>
  </si>
  <si>
    <t>GROSS GENERATION</t>
  </si>
  <si>
    <t>IMPORTS</t>
  </si>
  <si>
    <t>EXPORTS</t>
  </si>
  <si>
    <t>GROSS DEMAND</t>
  </si>
  <si>
    <t xml:space="preserve">      MONTHLY DISTRIBUTION OF TURKEY'S GROSS ELECTRICITY GENERATION BY PRIMARY ENERGY RESOURCES</t>
  </si>
  <si>
    <t>PRODUCTION COMP. +</t>
  </si>
  <si>
    <t>AUTOPRODUCERS + TOOR</t>
  </si>
  <si>
    <t>İŞLETME HAKKI DEVİR</t>
  </si>
  <si>
    <t>AYLAR</t>
  </si>
  <si>
    <t>MONTS</t>
  </si>
  <si>
    <t>ARTIŞ %</t>
  </si>
  <si>
    <t>INCREASE %</t>
  </si>
  <si>
    <t xml:space="preserve">                                         MONTHLY ELECTRICITY GENERATION OF TURKEY COMPARED WITH PREVIOUS YEAR</t>
  </si>
  <si>
    <t xml:space="preserve">             Birim (Unit): GWh</t>
  </si>
  <si>
    <t>EÜAŞ</t>
  </si>
  <si>
    <t xml:space="preserve">                     ÖNCEKİ YILA GÖRE KARŞILAŞTIRMALI AYLIK TÜRKİYE BRÜT ELEKTRİK ÜRETİMİ</t>
  </si>
  <si>
    <r>
      <t>OCAK</t>
    </r>
    <r>
      <rPr>
        <sz val="8"/>
        <rFont val="Times New Roman"/>
        <family val="1"/>
        <charset val="162"/>
      </rPr>
      <t xml:space="preserve"> JANUARY</t>
    </r>
  </si>
  <si>
    <r>
      <t xml:space="preserve"> ŞUBAT</t>
    </r>
    <r>
      <rPr>
        <sz val="8"/>
        <rFont val="Times New Roman"/>
        <family val="1"/>
        <charset val="162"/>
      </rPr>
      <t xml:space="preserve"> FEBRUARY</t>
    </r>
  </si>
  <si>
    <r>
      <t xml:space="preserve">MART </t>
    </r>
    <r>
      <rPr>
        <sz val="8"/>
        <rFont val="Times New Roman"/>
        <family val="1"/>
        <charset val="162"/>
      </rPr>
      <t>MARCH</t>
    </r>
  </si>
  <si>
    <r>
      <t xml:space="preserve">NİSAN  </t>
    </r>
    <r>
      <rPr>
        <sz val="8"/>
        <rFont val="Times New Roman"/>
        <family val="1"/>
        <charset val="162"/>
      </rPr>
      <t xml:space="preserve"> APRIL</t>
    </r>
  </si>
  <si>
    <r>
      <t xml:space="preserve">MAYIS  </t>
    </r>
    <r>
      <rPr>
        <sz val="8"/>
        <rFont val="Times New Roman"/>
        <family val="1"/>
        <charset val="162"/>
      </rPr>
      <t xml:space="preserve"> MAY</t>
    </r>
  </si>
  <si>
    <r>
      <t>HAZİRAN</t>
    </r>
    <r>
      <rPr>
        <sz val="8"/>
        <rFont val="Times New Roman"/>
        <family val="1"/>
        <charset val="162"/>
      </rPr>
      <t xml:space="preserve"> JUNE</t>
    </r>
  </si>
  <si>
    <r>
      <t>TEMMUZ</t>
    </r>
    <r>
      <rPr>
        <sz val="8"/>
        <rFont val="Times New Roman"/>
        <family val="1"/>
        <charset val="162"/>
      </rPr>
      <t xml:space="preserve"> JULY</t>
    </r>
  </si>
  <si>
    <r>
      <t>AĞUSTOS</t>
    </r>
    <r>
      <rPr>
        <sz val="8"/>
        <rFont val="Times New Roman"/>
        <family val="1"/>
        <charset val="162"/>
      </rPr>
      <t xml:space="preserve"> AUGUST</t>
    </r>
  </si>
  <si>
    <r>
      <t>EYLÜL</t>
    </r>
    <r>
      <rPr>
        <sz val="8"/>
        <rFont val="Times New Roman"/>
        <family val="1"/>
        <charset val="162"/>
      </rPr>
      <t xml:space="preserve"> SEPTEMBER</t>
    </r>
  </si>
  <si>
    <r>
      <t>EKİM</t>
    </r>
    <r>
      <rPr>
        <sz val="8"/>
        <rFont val="Times New Roman"/>
        <family val="1"/>
        <charset val="162"/>
      </rPr>
      <t xml:space="preserve"> OCTOBER</t>
    </r>
  </si>
  <si>
    <r>
      <t>KASIM</t>
    </r>
    <r>
      <rPr>
        <sz val="8"/>
        <rFont val="Times New Roman"/>
        <family val="1"/>
        <charset val="162"/>
      </rPr>
      <t xml:space="preserve"> NOVEMBER</t>
    </r>
  </si>
  <si>
    <r>
      <t>ARALIK</t>
    </r>
    <r>
      <rPr>
        <sz val="8"/>
        <rFont val="Times New Roman"/>
        <family val="1"/>
        <charset val="162"/>
      </rPr>
      <t xml:space="preserve"> DECEMBER</t>
    </r>
  </si>
  <si>
    <t>GEOTHERMAL + WIND +SOLAR</t>
  </si>
  <si>
    <t xml:space="preserve">EÜAŞ </t>
  </si>
  <si>
    <t xml:space="preserve">ÜRETİM ŞRK. + </t>
  </si>
  <si>
    <t>ÜRETİM ŞRK. +</t>
  </si>
  <si>
    <t xml:space="preserve">EÜAŞ  </t>
  </si>
  <si>
    <t>Naturl Gas +Lng</t>
  </si>
  <si>
    <t>*Değerler Brüttür.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</si>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</sst>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#,##0.000"/>
    <numFmt numFmtId="166" formatCode="#,##0.0000"/>
    <numFmt numFmtId="167" formatCode="#,##0.00000"/>
    <numFmt numFmtId="168" formatCode="#,##0.0000000"/>
    <numFmt numFmtId="169" formatCode="#,##0.000000"/>
  </numFmts>
  <fonts count="20" x14ac:knownFonts="1">
    <font>
      <sz val="10"/>
      <name val="Arial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8"/>
      <name val="Arial"/>
      <family val="2"/>
      <charset val="162"/>
    </font>
    <font>
      <sz val="8"/>
      <name val="Arial"/>
      <family val="2"/>
      <charset val="162"/>
    </font>
    <font>
      <sz val="7"/>
      <name val="Arial Tur"/>
      <charset val="162"/>
    </font>
    <font>
      <sz val="8"/>
      <name val="Arial"/>
      <family val="2"/>
      <charset val="162"/>
    </font>
    <font>
      <sz val="8"/>
      <name val="Times New Roman"/>
      <family val="1"/>
      <charset val="162"/>
    </font>
    <font>
      <b/>
      <sz val="8"/>
      <name val="Times New Roman"/>
      <family val="1"/>
      <charset val="162"/>
    </font>
    <font>
      <sz val="7"/>
      <name val="Times New Roman"/>
      <family val="1"/>
      <charset val="162"/>
    </font>
    <font>
      <sz val="10"/>
      <name val="Times New Roman"/>
      <family val="1"/>
      <charset val="162"/>
    </font>
    <font>
      <b/>
      <sz val="10"/>
      <name val="Times New Roman"/>
      <family val="1"/>
      <charset val="162"/>
    </font>
    <font>
      <b/>
      <sz val="9"/>
      <name val="Times New Roman"/>
      <family val="1"/>
      <charset val="162"/>
    </font>
    <font>
      <sz val="9"/>
      <name val="Times New Roman"/>
      <family val="1"/>
      <charset val="162"/>
    </font>
    <font>
      <b/>
      <sz val="11"/>
      <name val="Times New Roman"/>
      <family val="1"/>
      <charset val="162"/>
    </font>
    <font>
      <b/>
      <sz val="12"/>
      <name val="Times New Roman"/>
      <family val="1"/>
      <charset val="162"/>
    </font>
    <font>
      <b/>
      <sz val="14"/>
      <name val="Times New Roman"/>
      <family val="1"/>
      <charset val="162"/>
    </font>
    <font>
      <sz val="10"/>
      <name val="Arial Tur"/>
      <charset val="162"/>
    </font>
    <font>
      <b/>
      <sz val="11"/>
      <name val="Arial"/>
      <family val="2"/>
      <charset val="162"/>
    </font>
    <font>
      <b/>
      <sz val="12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7" fillId="0" borderId="0"/>
    <xf numFmtId="0" fontId="17" fillId="0" borderId="0"/>
  </cellStyleXfs>
  <cellXfs count="98">
    <xf numFmtId="0" fontId="0" fillId="0" borderId="0" xfId="0"/>
    <xf numFmtId="3" fontId="0" fillId="0" borderId="0" xfId="0" applyNumberFormat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7" fillId="3" borderId="9" xfId="0" applyFont="1" applyFill="1" applyBorder="1" applyAlignment="1">
      <alignment horizontal="center"/>
    </xf>
    <xf numFmtId="0" fontId="10" fillId="3" borderId="17" xfId="0" applyFont="1" applyFill="1" applyBorder="1"/>
    <xf numFmtId="0" fontId="15" fillId="3" borderId="17" xfId="0" applyFont="1" applyFill="1" applyBorder="1" applyAlignment="1">
      <alignment horizontal="left"/>
    </xf>
    <xf numFmtId="0" fontId="10" fillId="3" borderId="18" xfId="0" applyFont="1" applyFill="1" applyBorder="1"/>
    <xf numFmtId="0" fontId="10" fillId="3" borderId="19" xfId="0" applyFont="1" applyFill="1" applyBorder="1"/>
    <xf numFmtId="0" fontId="10" fillId="3" borderId="20" xfId="0" applyFont="1" applyFill="1" applyBorder="1"/>
    <xf numFmtId="0" fontId="8" fillId="3" borderId="10" xfId="0" applyFont="1" applyFill="1" applyBorder="1" applyAlignment="1">
      <alignment horizontal="center"/>
    </xf>
    <xf numFmtId="0" fontId="11" fillId="3" borderId="21" xfId="0" applyFont="1" applyFill="1" applyBorder="1"/>
    <xf numFmtId="0" fontId="11" fillId="3" borderId="1" xfId="0" applyFont="1" applyFill="1" applyBorder="1"/>
    <xf numFmtId="0" fontId="11" fillId="3" borderId="22" xfId="0" applyFont="1" applyFill="1" applyBorder="1"/>
    <xf numFmtId="0" fontId="8" fillId="3" borderId="2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10" fillId="3" borderId="2" xfId="0" applyFont="1" applyFill="1" applyBorder="1"/>
    <xf numFmtId="0" fontId="7" fillId="3" borderId="2" xfId="0" applyFont="1" applyFill="1" applyBorder="1" applyAlignment="1">
      <alignment horizontal="center"/>
    </xf>
    <xf numFmtId="0" fontId="10" fillId="3" borderId="26" xfId="0" applyFont="1" applyFill="1" applyBorder="1"/>
    <xf numFmtId="0" fontId="7" fillId="3" borderId="10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/>
    <xf numFmtId="0" fontId="10" fillId="3" borderId="22" xfId="0" applyFont="1" applyFill="1" applyBorder="1"/>
    <xf numFmtId="0" fontId="7" fillId="3" borderId="13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 vertical="distributed"/>
    </xf>
    <xf numFmtId="0" fontId="11" fillId="3" borderId="14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164" fontId="11" fillId="3" borderId="25" xfId="0" applyNumberFormat="1" applyFont="1" applyFill="1" applyBorder="1"/>
    <xf numFmtId="164" fontId="11" fillId="3" borderId="2" xfId="0" applyNumberFormat="1" applyFont="1" applyFill="1" applyBorder="1"/>
    <xf numFmtId="164" fontId="11" fillId="3" borderId="27" xfId="0" applyNumberFormat="1" applyFont="1" applyFill="1" applyBorder="1" applyAlignment="1">
      <alignment horizontal="right"/>
    </xf>
    <xf numFmtId="0" fontId="7" fillId="2" borderId="8" xfId="0" applyFont="1" applyFill="1" applyBorder="1" applyAlignment="1">
      <alignment horizontal="center"/>
    </xf>
    <xf numFmtId="0" fontId="14" fillId="2" borderId="6" xfId="0" applyFont="1" applyFill="1" applyBorder="1"/>
    <xf numFmtId="0" fontId="10" fillId="2" borderId="6" xfId="0" applyFont="1" applyFill="1" applyBorder="1"/>
    <xf numFmtId="0" fontId="10" fillId="2" borderId="16" xfId="0" applyFont="1" applyFill="1" applyBorder="1"/>
    <xf numFmtId="0" fontId="7" fillId="2" borderId="4" xfId="0" applyFont="1" applyFill="1" applyBorder="1" applyAlignment="1">
      <alignment horizontal="center"/>
    </xf>
    <xf numFmtId="0" fontId="11" fillId="2" borderId="0" xfId="0" applyFont="1" applyFill="1"/>
    <xf numFmtId="0" fontId="10" fillId="2" borderId="0" xfId="0" applyFont="1" applyFill="1"/>
    <xf numFmtId="0" fontId="10" fillId="2" borderId="15" xfId="0" applyFont="1" applyFill="1" applyBorder="1"/>
    <xf numFmtId="0" fontId="7" fillId="2" borderId="7" xfId="0" applyFont="1" applyFill="1" applyBorder="1" applyAlignment="1">
      <alignment horizontal="center"/>
    </xf>
    <xf numFmtId="0" fontId="10" fillId="2" borderId="5" xfId="0" applyFont="1" applyFill="1" applyBorder="1"/>
    <xf numFmtId="0" fontId="10" fillId="2" borderId="30" xfId="0" applyFont="1" applyFill="1" applyBorder="1"/>
    <xf numFmtId="0" fontId="13" fillId="3" borderId="12" xfId="0" applyFont="1" applyFill="1" applyBorder="1"/>
    <xf numFmtId="0" fontId="12" fillId="3" borderId="31" xfId="0" applyFont="1" applyFill="1" applyBorder="1"/>
    <xf numFmtId="0" fontId="10" fillId="2" borderId="8" xfId="0" applyFont="1" applyFill="1" applyBorder="1"/>
    <xf numFmtId="0" fontId="15" fillId="2" borderId="6" xfId="0" applyFont="1" applyFill="1" applyBorder="1"/>
    <xf numFmtId="0" fontId="10" fillId="2" borderId="4" xfId="0" applyFont="1" applyFill="1" applyBorder="1"/>
    <xf numFmtId="0" fontId="10" fillId="2" borderId="7" xfId="0" applyFont="1" applyFill="1" applyBorder="1"/>
    <xf numFmtId="0" fontId="16" fillId="2" borderId="5" xfId="0" applyFont="1" applyFill="1" applyBorder="1"/>
    <xf numFmtId="164" fontId="11" fillId="3" borderId="28" xfId="0" applyNumberFormat="1" applyFont="1" applyFill="1" applyBorder="1"/>
    <xf numFmtId="164" fontId="11" fillId="3" borderId="29" xfId="0" applyNumberFormat="1" applyFont="1" applyFill="1" applyBorder="1"/>
    <xf numFmtId="0" fontId="9" fillId="0" borderId="7" xfId="0" applyFont="1" applyBorder="1" applyAlignment="1">
      <alignment horizontal="center"/>
    </xf>
    <xf numFmtId="0" fontId="9" fillId="3" borderId="28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164" fontId="8" fillId="2" borderId="1" xfId="0" applyNumberFormat="1" applyFont="1" applyFill="1" applyBorder="1"/>
    <xf numFmtId="164" fontId="8" fillId="2" borderId="22" xfId="0" applyNumberFormat="1" applyFont="1" applyFill="1" applyBorder="1"/>
    <xf numFmtId="164" fontId="8" fillId="2" borderId="3" xfId="0" applyNumberFormat="1" applyFont="1" applyFill="1" applyBorder="1"/>
    <xf numFmtId="164" fontId="8" fillId="2" borderId="24" xfId="0" applyNumberFormat="1" applyFont="1" applyFill="1" applyBorder="1"/>
    <xf numFmtId="164" fontId="12" fillId="2" borderId="23" xfId="0" applyNumberFormat="1" applyFont="1" applyFill="1" applyBorder="1" applyAlignment="1">
      <alignment horizontal="right"/>
    </xf>
    <xf numFmtId="164" fontId="12" fillId="2" borderId="3" xfId="0" applyNumberFormat="1" applyFont="1" applyFill="1" applyBorder="1" applyAlignment="1">
      <alignment horizontal="right"/>
    </xf>
    <xf numFmtId="164" fontId="12" fillId="2" borderId="3" xfId="0" applyNumberFormat="1" applyFont="1" applyFill="1" applyBorder="1"/>
    <xf numFmtId="164" fontId="12" fillId="2" borderId="24" xfId="0" applyNumberFormat="1" applyFont="1" applyFill="1" applyBorder="1" applyAlignment="1">
      <alignment horizontal="right"/>
    </xf>
    <xf numFmtId="0" fontId="12" fillId="2" borderId="33" xfId="0" applyFont="1" applyFill="1" applyBorder="1"/>
    <xf numFmtId="0" fontId="10" fillId="2" borderId="32" xfId="0" applyFont="1" applyFill="1" applyBorder="1"/>
    <xf numFmtId="164" fontId="11" fillId="2" borderId="1" xfId="0" applyNumberFormat="1" applyFont="1" applyFill="1" applyBorder="1"/>
    <xf numFmtId="0" fontId="13" fillId="3" borderId="34" xfId="0" applyFont="1" applyFill="1" applyBorder="1"/>
    <xf numFmtId="164" fontId="8" fillId="2" borderId="23" xfId="0" applyNumberFormat="1" applyFont="1" applyFill="1" applyBorder="1"/>
    <xf numFmtId="164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4" fontId="8" fillId="2" borderId="35" xfId="0" applyNumberFormat="1" applyFont="1" applyFill="1" applyBorder="1"/>
    <xf numFmtId="164" fontId="8" fillId="2" borderId="36" xfId="0" applyNumberFormat="1" applyFont="1" applyFill="1" applyBorder="1"/>
    <xf numFmtId="0" fontId="18" fillId="0" borderId="0" xfId="0" applyFont="1"/>
    <xf numFmtId="0" fontId="19" fillId="0" borderId="0" xfId="0" applyFont="1"/>
    <xf numFmtId="164" fontId="11" fillId="3" borderId="28" xfId="0" applyNumberFormat="1" applyFont="1" applyFill="1" applyBorder="1" applyAlignment="1">
      <alignment horizontal="right"/>
    </xf>
    <xf numFmtId="164" fontId="11" fillId="2" borderId="22" xfId="0" applyNumberFormat="1" applyFont="1" applyFill="1" applyBorder="1"/>
    <xf numFmtId="164" fontId="8" fillId="2" borderId="37" xfId="0" applyNumberFormat="1" applyFont="1" applyFill="1" applyBorder="1"/>
    <xf numFmtId="165" fontId="8" fillId="2" borderId="3" xfId="0" applyNumberFormat="1" applyFont="1" applyFill="1" applyBorder="1"/>
    <xf numFmtId="169" fontId="0" fillId="0" borderId="0" xfId="0" applyNumberFormat="1"/>
    <xf numFmtId="0" fontId="3" fillId="0" borderId="0" xfId="0" applyFont="1"/>
    <xf numFmtId="169" fontId="2" fillId="0" borderId="0" xfId="0" applyNumberFormat="1" applyFont="1"/>
    <xf numFmtId="0" fontId="11" fillId="0" borderId="0" xfId="0" applyFont="1"/>
    <xf numFmtId="164" fontId="11" fillId="3" borderId="2" xfId="0" applyNumberFormat="1" applyFont="1" applyFill="1" applyBorder="1" applyAlignment="1">
      <alignment horizontal="right"/>
    </xf>
    <xf numFmtId="164" fontId="11" fillId="3" borderId="28" xfId="0" applyNumberFormat="1" applyFon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 4" xfId="1" xr:uid="{00000000-0005-0000-0000-000003000000}"/>
  </cellStyles>
  <dxfs count="0"/>
  <tableStyles count="0" defaultTableStyle="TableStyleMedium9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29"/>
  <sheetViews>
    <sheetView tabSelected="1" workbookViewId="0">
      <selection activeCell="I27" sqref="I27"/>
    </sheetView>
  </sheetViews>
  <sheetFormatPr defaultRowHeight="13.2" x14ac:dyDescent="0.25"/>
  <cols>
    <col min="2" max="2" width="29.44140625" customWidth="1"/>
    <col min="3" max="3" width="13.33203125" customWidth="1"/>
    <col min="4" max="10" width="10.88671875" customWidth="1"/>
    <col min="11" max="11" width="11.88671875" customWidth="1"/>
    <col min="12" max="12" width="10.88671875" customWidth="1"/>
    <col min="13" max="13" width="11" bestFit="1" customWidth="1"/>
    <col min="14" max="14" width="9.5546875" bestFit="1" customWidth="1"/>
    <col min="15" max="15" width="11.44140625" customWidth="1"/>
  </cols>
  <sheetData>
    <row r="2" spans="2:18" ht="13.8" thickBot="1" x14ac:dyDescent="0.3"/>
    <row r="3" spans="2:18" ht="21" customHeight="1" x14ac:dyDescent="0.3">
      <c r="B3" s="56"/>
      <c r="C3" s="57" t="s">
        <v>1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2:18" x14ac:dyDescent="0.25">
      <c r="B4" s="58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50"/>
    </row>
    <row r="5" spans="2:18" x14ac:dyDescent="0.25">
      <c r="B5" s="58"/>
      <c r="C5" s="48" t="s">
        <v>25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50"/>
    </row>
    <row r="6" spans="2:18" x14ac:dyDescent="0.25">
      <c r="B6" s="58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50"/>
    </row>
    <row r="7" spans="2:18" ht="18" thickBot="1" x14ac:dyDescent="0.35">
      <c r="B7" s="59"/>
      <c r="C7" s="52"/>
      <c r="D7" s="52"/>
      <c r="E7" s="52"/>
      <c r="F7" s="52"/>
      <c r="G7" s="52"/>
      <c r="H7" s="60">
        <v>2020</v>
      </c>
      <c r="I7" s="52"/>
      <c r="J7" s="52"/>
      <c r="K7" s="52"/>
      <c r="L7" s="52"/>
      <c r="M7" s="52"/>
      <c r="N7" s="52"/>
      <c r="O7" s="53"/>
    </row>
    <row r="8" spans="2:18" s="3" customFormat="1" ht="23.25" customHeight="1" thickBot="1" x14ac:dyDescent="0.25">
      <c r="B8" s="63" t="s">
        <v>56</v>
      </c>
      <c r="C8" s="64" t="s">
        <v>2</v>
      </c>
      <c r="D8" s="64" t="s">
        <v>3</v>
      </c>
      <c r="E8" s="64" t="s">
        <v>4</v>
      </c>
      <c r="F8" s="64" t="s">
        <v>5</v>
      </c>
      <c r="G8" s="64" t="s">
        <v>6</v>
      </c>
      <c r="H8" s="64" t="s">
        <v>7</v>
      </c>
      <c r="I8" s="64" t="s">
        <v>8</v>
      </c>
      <c r="J8" s="64" t="s">
        <v>9</v>
      </c>
      <c r="K8" s="64" t="s">
        <v>10</v>
      </c>
      <c r="L8" s="64" t="s">
        <v>11</v>
      </c>
      <c r="M8" s="64" t="s">
        <v>12</v>
      </c>
      <c r="N8" s="64" t="s">
        <v>13</v>
      </c>
      <c r="O8" s="65" t="s">
        <v>14</v>
      </c>
    </row>
    <row r="9" spans="2:18" x14ac:dyDescent="0.25">
      <c r="B9" s="54" t="s">
        <v>15</v>
      </c>
      <c r="C9" s="68">
        <v>6639.5705414000004</v>
      </c>
      <c r="D9" s="68">
        <v>5806.4162196699999</v>
      </c>
      <c r="E9" s="68">
        <v>5217.5093689630003</v>
      </c>
      <c r="F9" s="68">
        <v>2903.22891028</v>
      </c>
      <c r="G9" s="68">
        <v>3543.5410019860001</v>
      </c>
      <c r="H9" s="68">
        <v>5916.7967058899994</v>
      </c>
      <c r="I9" s="68">
        <v>6619.9751911490002</v>
      </c>
      <c r="J9" s="68">
        <v>6660.0757311610005</v>
      </c>
      <c r="K9" s="68">
        <v>6372.8197374969996</v>
      </c>
      <c r="L9" s="68">
        <v>5761.3236745699996</v>
      </c>
      <c r="M9" s="68">
        <v>6060.2819376900006</v>
      </c>
      <c r="N9" s="68">
        <v>6372.1094385869992</v>
      </c>
      <c r="O9" s="67">
        <f>SUM(C9:N9)</f>
        <v>67873.648458842988</v>
      </c>
    </row>
    <row r="10" spans="2:18" x14ac:dyDescent="0.25">
      <c r="B10" s="54" t="s">
        <v>16</v>
      </c>
      <c r="C10" s="68">
        <v>3153.98345952</v>
      </c>
      <c r="D10" s="68">
        <v>2982.1606235699996</v>
      </c>
      <c r="E10" s="68">
        <v>2948.2405994399996</v>
      </c>
      <c r="F10" s="68">
        <v>2406.7878654800002</v>
      </c>
      <c r="G10" s="68">
        <v>2576.1690594199999</v>
      </c>
      <c r="H10" s="68">
        <v>3630.8435804300002</v>
      </c>
      <c r="I10" s="68">
        <v>3373.6183119899997</v>
      </c>
      <c r="J10" s="68">
        <v>3138.8256925200003</v>
      </c>
      <c r="K10" s="68">
        <v>3049.3670608500001</v>
      </c>
      <c r="L10" s="68">
        <v>3523.7324125999999</v>
      </c>
      <c r="M10" s="68">
        <v>3543.0653021019998</v>
      </c>
      <c r="N10" s="84">
        <v>3611.5616599040004</v>
      </c>
      <c r="O10" s="67">
        <f>SUM(C10:N10)</f>
        <v>37938.355627826</v>
      </c>
    </row>
    <row r="11" spans="2:18" x14ac:dyDescent="0.25">
      <c r="B11" s="54" t="s">
        <v>17</v>
      </c>
      <c r="C11" s="68">
        <v>24.813147995999998</v>
      </c>
      <c r="D11" s="68">
        <v>18.065492734000003</v>
      </c>
      <c r="E11" s="68">
        <v>26.684343733000002</v>
      </c>
      <c r="F11" s="68">
        <v>36.711871134999996</v>
      </c>
      <c r="G11" s="68">
        <v>21.388669910000001</v>
      </c>
      <c r="H11" s="68">
        <v>23.163495431000001</v>
      </c>
      <c r="I11" s="68">
        <v>25.144891112999996</v>
      </c>
      <c r="J11" s="68">
        <v>27.734319623000001</v>
      </c>
      <c r="K11" s="68">
        <v>26.212758966999999</v>
      </c>
      <c r="L11" s="68">
        <v>33.371705688999995</v>
      </c>
      <c r="M11" s="68">
        <v>28.300034791000002</v>
      </c>
      <c r="N11" s="84">
        <v>31.069414594999998</v>
      </c>
      <c r="O11" s="67">
        <f>SUM(C11:N11)</f>
        <v>322.66014571700009</v>
      </c>
    </row>
    <row r="12" spans="2:18" x14ac:dyDescent="0.25">
      <c r="B12" s="54" t="s">
        <v>54</v>
      </c>
      <c r="C12" s="68">
        <v>7567.9996916420996</v>
      </c>
      <c r="D12" s="68">
        <v>4960.1850739066513</v>
      </c>
      <c r="E12" s="68">
        <v>2582.47378443055</v>
      </c>
      <c r="F12" s="68">
        <v>1584.1095738784368</v>
      </c>
      <c r="G12" s="68">
        <v>1800.66976879</v>
      </c>
      <c r="H12" s="68">
        <v>3724.1980029704796</v>
      </c>
      <c r="I12" s="68">
        <v>6728.2910141263801</v>
      </c>
      <c r="J12" s="68">
        <v>7540.0513367354688</v>
      </c>
      <c r="K12" s="68">
        <v>8314.7977446130008</v>
      </c>
      <c r="L12" s="68">
        <v>8468.8309085509991</v>
      </c>
      <c r="M12" s="68">
        <v>8520.9963825787454</v>
      </c>
      <c r="N12" s="84">
        <v>9138.7298218653013</v>
      </c>
      <c r="O12" s="67">
        <f>SUM(C12:N12)</f>
        <v>70931.333104088117</v>
      </c>
    </row>
    <row r="13" spans="2:18" x14ac:dyDescent="0.25">
      <c r="B13" s="54" t="s">
        <v>18</v>
      </c>
      <c r="C13" s="68">
        <v>446.25216696999996</v>
      </c>
      <c r="D13" s="68">
        <v>423.41363166999997</v>
      </c>
      <c r="E13" s="68">
        <v>466.44495013499994</v>
      </c>
      <c r="F13" s="68">
        <v>454.08989782499992</v>
      </c>
      <c r="G13" s="91">
        <v>472.83221748999995</v>
      </c>
      <c r="H13" s="91">
        <v>452.36829969000007</v>
      </c>
      <c r="I13" s="91">
        <v>492.50676677499996</v>
      </c>
      <c r="J13" s="68">
        <v>484.30226754</v>
      </c>
      <c r="K13" s="68">
        <v>491.71700443999998</v>
      </c>
      <c r="L13" s="68">
        <v>512.63259057979997</v>
      </c>
      <c r="M13" s="68">
        <v>510.66346757499997</v>
      </c>
      <c r="N13" s="84">
        <v>529.40424538499997</v>
      </c>
      <c r="O13" s="69">
        <f>SUM(C13:N13)</f>
        <v>5736.6275060748003</v>
      </c>
    </row>
    <row r="14" spans="2:18" x14ac:dyDescent="0.25">
      <c r="B14" s="54" t="s">
        <v>19</v>
      </c>
      <c r="C14" s="68">
        <f>SUM(C9:C13)</f>
        <v>17832.619007528101</v>
      </c>
      <c r="D14" s="68">
        <f>SUM(D9:D13)</f>
        <v>14190.241041550651</v>
      </c>
      <c r="E14" s="68">
        <f>SUM(E9:E13)</f>
        <v>11241.353046701548</v>
      </c>
      <c r="F14" s="68">
        <f>SUM(F9:F13)</f>
        <v>7384.9281185984373</v>
      </c>
      <c r="G14" s="68">
        <f>SUM(G9:G13)</f>
        <v>8414.6007175960003</v>
      </c>
      <c r="H14" s="68">
        <f>SUM(H9:H13)</f>
        <v>13747.370084411479</v>
      </c>
      <c r="I14" s="68">
        <f>SUM(I9:I13)</f>
        <v>17239.536175153382</v>
      </c>
      <c r="J14" s="68">
        <f>SUM(J9:J13)</f>
        <v>17850.989347579467</v>
      </c>
      <c r="K14" s="68">
        <f>SUM(K9:K13)</f>
        <v>18254.914306367002</v>
      </c>
      <c r="L14" s="68">
        <f>SUM(L9:L13)</f>
        <v>18299.891291989799</v>
      </c>
      <c r="M14" s="68">
        <f>SUM(M9:M13)</f>
        <v>18663.307124736744</v>
      </c>
      <c r="N14" s="68">
        <f>SUM(N9:N13)</f>
        <v>19682.874580336302</v>
      </c>
      <c r="O14" s="69">
        <f>SUM(O9:O13)</f>
        <v>182802.62484254889</v>
      </c>
      <c r="R14" s="92"/>
    </row>
    <row r="15" spans="2:18" x14ac:dyDescent="0.25">
      <c r="B15" s="54" t="s">
        <v>20</v>
      </c>
      <c r="C15" s="68">
        <v>5480.5281184030009</v>
      </c>
      <c r="D15" s="68">
        <v>7172.7328712576891</v>
      </c>
      <c r="E15" s="68">
        <v>9627.6066763999988</v>
      </c>
      <c r="F15" s="68">
        <v>9140.0149007910004</v>
      </c>
      <c r="G15" s="68">
        <v>9023.4429923300013</v>
      </c>
      <c r="H15" s="68">
        <v>6583.4378792699999</v>
      </c>
      <c r="I15" s="68">
        <v>6741.4245749000002</v>
      </c>
      <c r="J15" s="68">
        <v>7025.8785740200001</v>
      </c>
      <c r="K15" s="68">
        <v>5558.5985543429997</v>
      </c>
      <c r="L15" s="68">
        <v>4463.9194382850001</v>
      </c>
      <c r="M15" s="68">
        <v>3316.3053597399999</v>
      </c>
      <c r="N15" s="68">
        <v>3960.4789087834997</v>
      </c>
      <c r="O15" s="69">
        <f>SUM(C15:N15)</f>
        <v>78094.368848523169</v>
      </c>
      <c r="R15" s="92"/>
    </row>
    <row r="16" spans="2:18" x14ac:dyDescent="0.25">
      <c r="B16" s="54" t="s">
        <v>49</v>
      </c>
      <c r="C16" s="68">
        <v>3818.726434111446</v>
      </c>
      <c r="D16" s="68">
        <v>3647.2158355099891</v>
      </c>
      <c r="E16" s="68">
        <v>3885.1384675989993</v>
      </c>
      <c r="F16" s="68">
        <v>3838.3174888869999</v>
      </c>
      <c r="G16" s="68">
        <v>3499.8037414419996</v>
      </c>
      <c r="H16" s="68">
        <v>3206.6173122583232</v>
      </c>
      <c r="I16" s="68">
        <v>4669.8859746800008</v>
      </c>
      <c r="J16" s="68">
        <v>4466.6736037359997</v>
      </c>
      <c r="K16" s="68">
        <v>3929.4764730400002</v>
      </c>
      <c r="L16" s="68">
        <v>2911.2262927322549</v>
      </c>
      <c r="M16" s="68">
        <v>3952.0520623864995</v>
      </c>
      <c r="N16" s="68">
        <v>3980.9650669629991</v>
      </c>
      <c r="O16" s="69">
        <f>SUM(C16:N16)</f>
        <v>45806.098753345512</v>
      </c>
    </row>
    <row r="17" spans="2:30" x14ac:dyDescent="0.25">
      <c r="B17" s="54" t="s">
        <v>21</v>
      </c>
      <c r="C17" s="76">
        <f>C14+C15+C16</f>
        <v>27131.873560042546</v>
      </c>
      <c r="D17" s="76">
        <f>D14+D15+D16</f>
        <v>25010.189748318327</v>
      </c>
      <c r="E17" s="76">
        <f>E14+E15+E16</f>
        <v>24754.098190700548</v>
      </c>
      <c r="F17" s="76">
        <f>F14+F15+F16</f>
        <v>20363.260508276435</v>
      </c>
      <c r="G17" s="76">
        <f>G14+G15+G16</f>
        <v>20937.847451368001</v>
      </c>
      <c r="H17" s="76">
        <f>H14+H15+H16</f>
        <v>23537.425275939804</v>
      </c>
      <c r="I17" s="76">
        <f>I14+I15+I16</f>
        <v>28650.846724733383</v>
      </c>
      <c r="J17" s="76">
        <f>J14+J15+J16</f>
        <v>29343.541525335466</v>
      </c>
      <c r="K17" s="76">
        <f>K14+K15+K16</f>
        <v>27742.989333750003</v>
      </c>
      <c r="L17" s="76">
        <f>L14+L15+L16</f>
        <v>25675.037023007055</v>
      </c>
      <c r="M17" s="76">
        <f>M14+M15+M16</f>
        <v>25931.664546863241</v>
      </c>
      <c r="N17" s="76">
        <f>N14+N15+N16</f>
        <v>27624.318556082799</v>
      </c>
      <c r="O17" s="89">
        <f>O14+O15+O16</f>
        <v>306703.09244441753</v>
      </c>
      <c r="R17" s="82"/>
    </row>
    <row r="18" spans="2:30" x14ac:dyDescent="0.25">
      <c r="B18" s="77" t="s">
        <v>22</v>
      </c>
      <c r="C18" s="66">
        <v>127.06215</v>
      </c>
      <c r="D18" s="78">
        <v>283.86799200000002</v>
      </c>
      <c r="E18" s="66">
        <v>307.78937500000001</v>
      </c>
      <c r="F18" s="68">
        <v>163.56622899999999</v>
      </c>
      <c r="G18" s="68">
        <v>210.579172</v>
      </c>
      <c r="H18" s="66">
        <v>344.00623999999999</v>
      </c>
      <c r="I18" s="68">
        <v>171.98028400000001</v>
      </c>
      <c r="J18" s="68">
        <v>106.35372</v>
      </c>
      <c r="K18" s="68">
        <v>52.933242999999997</v>
      </c>
      <c r="L18" s="68">
        <v>55.777161999999997</v>
      </c>
      <c r="M18" s="68">
        <v>30.643659999999997</v>
      </c>
      <c r="N18" s="66">
        <v>34.961410000000001</v>
      </c>
      <c r="O18" s="69">
        <f>SUM(C18:N18)</f>
        <v>1889.5206370000001</v>
      </c>
      <c r="Q18" s="81"/>
    </row>
    <row r="19" spans="2:30" x14ac:dyDescent="0.25">
      <c r="B19" s="77" t="s">
        <v>23</v>
      </c>
      <c r="C19" s="68">
        <v>227.428102</v>
      </c>
      <c r="D19" s="90">
        <v>184.322858</v>
      </c>
      <c r="E19" s="68">
        <v>190.57530600000001</v>
      </c>
      <c r="F19" s="78">
        <v>163.18365200000002</v>
      </c>
      <c r="G19" s="84">
        <v>120.680002</v>
      </c>
      <c r="H19" s="68">
        <v>56.341372</v>
      </c>
      <c r="I19" s="78">
        <v>139.648492</v>
      </c>
      <c r="J19" s="68">
        <v>153.05266799999998</v>
      </c>
      <c r="K19" s="68">
        <v>217.64844299999999</v>
      </c>
      <c r="L19" s="68">
        <v>320.21540499999998</v>
      </c>
      <c r="M19" s="84">
        <v>372.27967100000001</v>
      </c>
      <c r="N19" s="68">
        <v>338.26677100000001</v>
      </c>
      <c r="O19" s="85">
        <f>SUM(C19:N19)</f>
        <v>2483.642742</v>
      </c>
      <c r="Q19" s="80"/>
    </row>
    <row r="20" spans="2:30" s="6" customFormat="1" ht="13.8" thickBot="1" x14ac:dyDescent="0.3">
      <c r="B20" s="55" t="s">
        <v>24</v>
      </c>
      <c r="C20" s="61">
        <f>C17+C18-C19</f>
        <v>27031.507608042546</v>
      </c>
      <c r="D20" s="61">
        <f>D17+D18-D19</f>
        <v>25109.734882318327</v>
      </c>
      <c r="E20" s="61">
        <f>E17+E18-E19</f>
        <v>24871.312259700549</v>
      </c>
      <c r="F20" s="61">
        <f>F17+F18-F19</f>
        <v>20363.643085276435</v>
      </c>
      <c r="G20" s="61">
        <f>G17+G18-G19</f>
        <v>21027.746621368002</v>
      </c>
      <c r="H20" s="61">
        <f>H17+H18-H19</f>
        <v>23825.090143939804</v>
      </c>
      <c r="I20" s="61">
        <f>I17+I18-I19</f>
        <v>28683.178516733384</v>
      </c>
      <c r="J20" s="61">
        <f>J17+J18-J19</f>
        <v>29296.842577335465</v>
      </c>
      <c r="K20" s="61">
        <f>K17+K18-K19</f>
        <v>27578.274133750005</v>
      </c>
      <c r="L20" s="61">
        <f>L17+L18-L19</f>
        <v>25410.598780007054</v>
      </c>
      <c r="M20" s="61">
        <f>M17+M18-M19</f>
        <v>25590.028535863243</v>
      </c>
      <c r="N20" s="61">
        <f>N17+N18-N19</f>
        <v>27321.0131950828</v>
      </c>
      <c r="O20" s="62">
        <f>SUM(C20:N20)</f>
        <v>306108.97033941757</v>
      </c>
      <c r="Q20" s="79"/>
    </row>
    <row r="21" spans="2:30" x14ac:dyDescent="0.25"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15.6" x14ac:dyDescent="0.3">
      <c r="B22" s="87"/>
      <c r="I22" s="2"/>
      <c r="J22" s="93"/>
      <c r="K22" s="2"/>
      <c r="L22" s="2"/>
      <c r="M22" s="95"/>
      <c r="N22" s="2"/>
      <c r="P22" s="92"/>
    </row>
    <row r="23" spans="2:30" ht="15.6" x14ac:dyDescent="0.3">
      <c r="B23" s="87"/>
      <c r="C23" s="82"/>
      <c r="D23" s="82"/>
      <c r="E23" s="82"/>
      <c r="F23" s="82"/>
      <c r="G23" s="82"/>
      <c r="H23" s="82"/>
      <c r="I23" s="82"/>
      <c r="J23" s="82"/>
      <c r="K23" s="82"/>
      <c r="L23" s="2"/>
      <c r="M23" s="2"/>
      <c r="N23" s="2"/>
    </row>
    <row r="24" spans="2:30" x14ac:dyDescent="0.25"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</row>
    <row r="25" spans="2:30" x14ac:dyDescent="0.25"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</row>
    <row r="26" spans="2:30" x14ac:dyDescent="0.25"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</row>
    <row r="27" spans="2:30" x14ac:dyDescent="0.25"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</row>
    <row r="28" spans="2:30" x14ac:dyDescent="0.25"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</row>
    <row r="29" spans="2:30" x14ac:dyDescent="0.25">
      <c r="C29" s="83"/>
      <c r="D29" s="83"/>
    </row>
  </sheetData>
  <phoneticPr fontId="4" type="noConversion"/>
  <pageMargins left="0" right="0" top="0.59055118110236227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K37"/>
  <sheetViews>
    <sheetView topLeftCell="A7" workbookViewId="0">
      <selection activeCell="H34" sqref="H34"/>
    </sheetView>
  </sheetViews>
  <sheetFormatPr defaultRowHeight="13.2" x14ac:dyDescent="0.25"/>
  <cols>
    <col min="2" max="2" width="10" bestFit="1" customWidth="1"/>
    <col min="3" max="3" width="24.88671875" customWidth="1"/>
    <col min="4" max="4" width="21.33203125" customWidth="1"/>
    <col min="6" max="7" width="24.88671875" customWidth="1"/>
    <col min="8" max="8" width="10.6640625" customWidth="1"/>
    <col min="9" max="9" width="10.44140625" customWidth="1"/>
    <col min="11" max="11" width="15.44140625" bestFit="1" customWidth="1"/>
  </cols>
  <sheetData>
    <row r="4" spans="2:11" x14ac:dyDescent="0.25">
      <c r="B4" s="5"/>
    </row>
    <row r="5" spans="2:11" ht="13.8" thickBot="1" x14ac:dyDescent="0.3">
      <c r="B5" s="5"/>
    </row>
    <row r="6" spans="2:11" ht="20.25" customHeight="1" x14ac:dyDescent="0.25">
      <c r="B6" s="43"/>
      <c r="C6" s="44" t="s">
        <v>36</v>
      </c>
      <c r="D6" s="45"/>
      <c r="E6" s="45"/>
      <c r="F6" s="45"/>
      <c r="G6" s="45"/>
      <c r="H6" s="45"/>
      <c r="I6" s="46"/>
    </row>
    <row r="7" spans="2:11" ht="13.8" thickBot="1" x14ac:dyDescent="0.3">
      <c r="B7" s="47"/>
      <c r="C7" s="48" t="s">
        <v>33</v>
      </c>
      <c r="D7" s="48"/>
      <c r="E7" s="48"/>
      <c r="F7" s="48"/>
      <c r="G7" s="48"/>
      <c r="H7" s="49"/>
      <c r="I7" s="50"/>
    </row>
    <row r="8" spans="2:11" ht="13.8" thickBot="1" x14ac:dyDescent="0.3">
      <c r="B8" s="51"/>
      <c r="C8" s="52"/>
      <c r="D8" s="52"/>
      <c r="E8" s="52"/>
      <c r="F8" s="52"/>
      <c r="G8" s="52"/>
      <c r="H8" s="74" t="s">
        <v>34</v>
      </c>
      <c r="I8" s="75"/>
    </row>
    <row r="9" spans="2:11" ht="15.6" x14ac:dyDescent="0.3">
      <c r="B9" s="7"/>
      <c r="C9" s="8"/>
      <c r="D9" s="9">
        <v>2019</v>
      </c>
      <c r="E9" s="10"/>
      <c r="F9" s="11"/>
      <c r="G9" s="9">
        <v>2020</v>
      </c>
      <c r="H9" s="10"/>
      <c r="I9" s="12"/>
    </row>
    <row r="10" spans="2:11" x14ac:dyDescent="0.25">
      <c r="B10" s="13"/>
      <c r="C10" s="14"/>
      <c r="D10" s="15"/>
      <c r="E10" s="15"/>
      <c r="F10" s="15"/>
      <c r="G10" s="15"/>
      <c r="H10" s="15"/>
      <c r="I10" s="16"/>
    </row>
    <row r="11" spans="2:11" x14ac:dyDescent="0.25">
      <c r="B11" s="13"/>
      <c r="C11" s="17" t="s">
        <v>50</v>
      </c>
      <c r="D11" s="18" t="s">
        <v>52</v>
      </c>
      <c r="E11" s="18"/>
      <c r="F11" s="18" t="s">
        <v>35</v>
      </c>
      <c r="G11" s="18" t="s">
        <v>51</v>
      </c>
      <c r="H11" s="18"/>
      <c r="I11" s="16"/>
    </row>
    <row r="12" spans="2:11" x14ac:dyDescent="0.25">
      <c r="B12" s="19" t="s">
        <v>29</v>
      </c>
      <c r="C12" s="20"/>
      <c r="D12" s="21" t="s">
        <v>28</v>
      </c>
      <c r="E12" s="21" t="s">
        <v>0</v>
      </c>
      <c r="F12" s="21"/>
      <c r="G12" s="21" t="s">
        <v>28</v>
      </c>
      <c r="H12" s="21" t="s">
        <v>0</v>
      </c>
      <c r="I12" s="22" t="s">
        <v>31</v>
      </c>
    </row>
    <row r="13" spans="2:11" x14ac:dyDescent="0.25">
      <c r="B13" s="23"/>
      <c r="C13" s="24"/>
      <c r="D13" s="25"/>
      <c r="E13" s="25"/>
      <c r="F13" s="26"/>
      <c r="G13" s="25"/>
      <c r="H13" s="25"/>
      <c r="I13" s="27"/>
    </row>
    <row r="14" spans="2:11" x14ac:dyDescent="0.25">
      <c r="B14" s="28"/>
      <c r="C14" s="29" t="s">
        <v>53</v>
      </c>
      <c r="D14" s="30" t="s">
        <v>26</v>
      </c>
      <c r="E14" s="31"/>
      <c r="F14" s="30" t="s">
        <v>50</v>
      </c>
      <c r="G14" s="30" t="s">
        <v>26</v>
      </c>
      <c r="H14" s="31"/>
      <c r="I14" s="32"/>
    </row>
    <row r="15" spans="2:11" x14ac:dyDescent="0.25">
      <c r="B15" s="33" t="s">
        <v>30</v>
      </c>
      <c r="C15" s="34"/>
      <c r="D15" s="35" t="s">
        <v>27</v>
      </c>
      <c r="E15" s="35" t="s">
        <v>14</v>
      </c>
      <c r="F15" s="35"/>
      <c r="G15" s="35" t="s">
        <v>27</v>
      </c>
      <c r="H15" s="35" t="s">
        <v>14</v>
      </c>
      <c r="I15" s="36" t="s">
        <v>32</v>
      </c>
    </row>
    <row r="16" spans="2:11" ht="26.25" customHeight="1" x14ac:dyDescent="0.25">
      <c r="B16" s="37" t="s">
        <v>37</v>
      </c>
      <c r="C16" s="70">
        <v>4285.1879899999994</v>
      </c>
      <c r="D16" s="71">
        <v>21773.413006978641</v>
      </c>
      <c r="E16" s="71">
        <f t="shared" ref="E16" si="0">SUM(C16:D16)</f>
        <v>26058.600996978639</v>
      </c>
      <c r="F16" s="72">
        <v>5512.8290739999993</v>
      </c>
      <c r="G16" s="72">
        <f t="shared" ref="G16" si="1">H16-F16</f>
        <v>21619.044486042549</v>
      </c>
      <c r="H16" s="71">
        <v>27131.873560042546</v>
      </c>
      <c r="I16" s="73">
        <f t="shared" ref="I16" si="2">H16/E16*100-100</f>
        <v>4.1186883485738548</v>
      </c>
      <c r="K16" s="92"/>
    </row>
    <row r="17" spans="2:11" ht="26.25" customHeight="1" x14ac:dyDescent="0.25">
      <c r="B17" s="37" t="s">
        <v>38</v>
      </c>
      <c r="C17" s="70">
        <v>4012.0209599999998</v>
      </c>
      <c r="D17" s="71">
        <v>19510.104605367211</v>
      </c>
      <c r="E17" s="71">
        <f t="shared" ref="E17" si="3">SUM(C17:D17)</f>
        <v>23522.125565367212</v>
      </c>
      <c r="F17" s="72">
        <v>4192.8576189999994</v>
      </c>
      <c r="G17" s="72">
        <f t="shared" ref="G17" si="4">H17-F17</f>
        <v>20817.332129318329</v>
      </c>
      <c r="H17" s="71">
        <v>25010.189748318327</v>
      </c>
      <c r="I17" s="73">
        <f t="shared" ref="I17" si="5">H17/E17*100-100</f>
        <v>6.3262317804393575</v>
      </c>
      <c r="K17" s="92"/>
    </row>
    <row r="18" spans="2:11" ht="24.75" customHeight="1" x14ac:dyDescent="0.25">
      <c r="B18" s="37" t="s">
        <v>39</v>
      </c>
      <c r="C18" s="70">
        <v>4185.1665299999995</v>
      </c>
      <c r="D18" s="71">
        <v>20658.408779223482</v>
      </c>
      <c r="E18" s="71">
        <f t="shared" ref="E18" si="6">SUM(C18:D18)</f>
        <v>24843.575309223481</v>
      </c>
      <c r="F18" s="72">
        <v>4430.0933770000001</v>
      </c>
      <c r="G18" s="72">
        <f t="shared" ref="G18:G19" si="7">H18-F18</f>
        <v>20324.004813700547</v>
      </c>
      <c r="H18" s="71">
        <v>24754.098190700548</v>
      </c>
      <c r="I18" s="73">
        <f t="shared" ref="I18:I19" si="8">H18/E18*100-100</f>
        <v>-0.36016200329150649</v>
      </c>
      <c r="K18" s="92"/>
    </row>
    <row r="19" spans="2:11" ht="24.75" customHeight="1" x14ac:dyDescent="0.25">
      <c r="B19" s="37" t="s">
        <v>40</v>
      </c>
      <c r="C19" s="70">
        <v>4407.8557500000006</v>
      </c>
      <c r="D19" s="71">
        <v>19400.501896138958</v>
      </c>
      <c r="E19" s="71">
        <f t="shared" ref="E19" si="9">SUM(C19:D19)</f>
        <v>23808.35764613896</v>
      </c>
      <c r="F19" s="72">
        <v>3526.3291840000002</v>
      </c>
      <c r="G19" s="72">
        <f t="shared" si="7"/>
        <v>16836.93132427644</v>
      </c>
      <c r="H19" s="71">
        <v>20363.260508276438</v>
      </c>
      <c r="I19" s="73">
        <f t="shared" si="8"/>
        <v>-14.470116708874372</v>
      </c>
      <c r="K19" s="92"/>
    </row>
    <row r="20" spans="2:11" ht="24.75" customHeight="1" x14ac:dyDescent="0.25">
      <c r="B20" s="37" t="s">
        <v>41</v>
      </c>
      <c r="C20" s="70">
        <v>4745.5081179999997</v>
      </c>
      <c r="D20" s="71">
        <v>20267.836243581653</v>
      </c>
      <c r="E20" s="71">
        <f t="shared" ref="E20" si="10">SUM(C20:D20)</f>
        <v>25013.34436158165</v>
      </c>
      <c r="F20" s="72">
        <v>2713.2565707999997</v>
      </c>
      <c r="G20" s="72">
        <f t="shared" ref="G20" si="11">H20-F20</f>
        <v>18224.590880568005</v>
      </c>
      <c r="H20" s="71">
        <v>20937.847451368005</v>
      </c>
      <c r="I20" s="73">
        <f t="shared" ref="I20" si="12">H20/E20*100-100</f>
        <v>-16.293290698357225</v>
      </c>
      <c r="K20" s="92"/>
    </row>
    <row r="21" spans="2:11" ht="24.75" customHeight="1" x14ac:dyDescent="0.25">
      <c r="B21" s="37" t="s">
        <v>42</v>
      </c>
      <c r="C21" s="70">
        <v>5593.5656849999996</v>
      </c>
      <c r="D21" s="71">
        <v>18664.520201292034</v>
      </c>
      <c r="E21" s="71">
        <f t="shared" ref="E21" si="13">SUM(C21:D21)</f>
        <v>24258.085886292036</v>
      </c>
      <c r="F21" s="72">
        <v>2962.973488207324</v>
      </c>
      <c r="G21" s="72">
        <f t="shared" ref="G21" si="14">H21-F21</f>
        <v>20574.45178773248</v>
      </c>
      <c r="H21" s="71">
        <v>23537.425275939804</v>
      </c>
      <c r="I21" s="73">
        <f t="shared" ref="I21" si="15">H21/E21*100-100</f>
        <v>-2.9708057500096032</v>
      </c>
      <c r="K21" s="92"/>
    </row>
    <row r="22" spans="2:11" ht="26.25" customHeight="1" x14ac:dyDescent="0.25">
      <c r="B22" s="37" t="s">
        <v>43</v>
      </c>
      <c r="C22" s="70">
        <v>6072.3543840000002</v>
      </c>
      <c r="D22" s="71">
        <v>22717.309446655869</v>
      </c>
      <c r="E22" s="71">
        <f t="shared" ref="E22:E27" si="16">SUM(C22:D22)</f>
        <v>28789.663830655867</v>
      </c>
      <c r="F22" s="72">
        <v>4993.4155609999998</v>
      </c>
      <c r="G22" s="72">
        <f t="shared" ref="G22:G27" si="17">H22-F22</f>
        <v>23657.431163733381</v>
      </c>
      <c r="H22" s="71">
        <v>28650.846724733383</v>
      </c>
      <c r="I22" s="73">
        <f t="shared" ref="I22:I27" si="18">H22/E22*100-100</f>
        <v>-0.48217689077240777</v>
      </c>
      <c r="K22" s="1"/>
    </row>
    <row r="23" spans="2:11" ht="24.75" customHeight="1" x14ac:dyDescent="0.25">
      <c r="B23" s="37" t="s">
        <v>44</v>
      </c>
      <c r="C23" s="70">
        <v>6278.9481889999997</v>
      </c>
      <c r="D23" s="71">
        <v>21434.524312507572</v>
      </c>
      <c r="E23" s="71">
        <f t="shared" si="16"/>
        <v>27713.472501507571</v>
      </c>
      <c r="F23" s="72">
        <v>5983.4793959999997</v>
      </c>
      <c r="G23" s="72">
        <f t="shared" si="17"/>
        <v>23360.062129335471</v>
      </c>
      <c r="H23" s="71">
        <v>29343.541525335469</v>
      </c>
      <c r="I23" s="73">
        <f t="shared" si="18"/>
        <v>5.8818649439879067</v>
      </c>
      <c r="K23" s="1"/>
    </row>
    <row r="24" spans="2:11" ht="25.5" customHeight="1" x14ac:dyDescent="0.25">
      <c r="B24" s="37" t="s">
        <v>45</v>
      </c>
      <c r="C24" s="70">
        <v>4611.5988900000002</v>
      </c>
      <c r="D24" s="71">
        <v>20807.106864870409</v>
      </c>
      <c r="E24" s="71">
        <f t="shared" si="16"/>
        <v>25418.705754870411</v>
      </c>
      <c r="F24" s="72">
        <v>5917.8364270000002</v>
      </c>
      <c r="G24" s="72">
        <f t="shared" si="17"/>
        <v>21825.152906749994</v>
      </c>
      <c r="H24" s="71">
        <v>27742.989333749996</v>
      </c>
      <c r="I24" s="73">
        <f t="shared" si="18"/>
        <v>9.1439886880717154</v>
      </c>
      <c r="K24" s="1"/>
    </row>
    <row r="25" spans="2:11" ht="24.75" customHeight="1" x14ac:dyDescent="0.25">
      <c r="B25" s="37" t="s">
        <v>46</v>
      </c>
      <c r="C25" s="70">
        <v>4780.4494119999999</v>
      </c>
      <c r="D25" s="71">
        <v>19468.19609139907</v>
      </c>
      <c r="E25" s="71">
        <f t="shared" si="16"/>
        <v>24248.645503399071</v>
      </c>
      <c r="F25" s="72">
        <v>5685.3668250000001</v>
      </c>
      <c r="G25" s="72">
        <f t="shared" si="17"/>
        <v>19989.670198007054</v>
      </c>
      <c r="H25" s="71">
        <v>25675.037023007055</v>
      </c>
      <c r="I25" s="73">
        <f t="shared" si="18"/>
        <v>5.8823554470621247</v>
      </c>
      <c r="K25" s="1"/>
    </row>
    <row r="26" spans="2:11" ht="25.5" customHeight="1" x14ac:dyDescent="0.25">
      <c r="B26" s="37" t="s">
        <v>47</v>
      </c>
      <c r="C26" s="70">
        <v>4738.8111710000003</v>
      </c>
      <c r="D26" s="71">
        <v>19258.149089070881</v>
      </c>
      <c r="E26" s="71">
        <f t="shared" si="16"/>
        <v>23996.960260070882</v>
      </c>
      <c r="F26" s="72">
        <v>4490.2842300000002</v>
      </c>
      <c r="G26" s="72">
        <f t="shared" si="17"/>
        <v>21441.380316863248</v>
      </c>
      <c r="H26" s="71">
        <v>25931.664546863249</v>
      </c>
      <c r="I26" s="73">
        <f t="shared" si="18"/>
        <v>8.0622889975425949</v>
      </c>
      <c r="K26" s="1"/>
    </row>
    <row r="27" spans="2:11" ht="25.5" customHeight="1" x14ac:dyDescent="0.25">
      <c r="B27" s="37" t="s">
        <v>48</v>
      </c>
      <c r="C27" s="70">
        <v>5638.4038055077954</v>
      </c>
      <c r="D27" s="71">
        <v>20587.619002075131</v>
      </c>
      <c r="E27" s="71">
        <f t="shared" si="16"/>
        <v>26226.022807582925</v>
      </c>
      <c r="F27" s="72">
        <v>5176.424559</v>
      </c>
      <c r="G27" s="72">
        <f t="shared" si="17"/>
        <v>22447.8939970828</v>
      </c>
      <c r="H27" s="71">
        <v>27624.318556082799</v>
      </c>
      <c r="I27" s="73">
        <f t="shared" si="18"/>
        <v>5.3317110213736925</v>
      </c>
      <c r="K27" s="1"/>
    </row>
    <row r="28" spans="2:11" x14ac:dyDescent="0.25">
      <c r="B28" s="38" t="s">
        <v>0</v>
      </c>
      <c r="C28" s="40"/>
      <c r="D28" s="41"/>
      <c r="E28" s="41"/>
      <c r="F28" s="41"/>
      <c r="G28" s="41"/>
      <c r="H28" s="41"/>
      <c r="I28" s="96">
        <f>H29/E29*100-100</f>
        <v>0.92318346249231809</v>
      </c>
    </row>
    <row r="29" spans="2:11" ht="13.8" thickBot="1" x14ac:dyDescent="0.3">
      <c r="B29" s="39" t="s">
        <v>14</v>
      </c>
      <c r="C29" s="42">
        <f>SUM(C16:C28)</f>
        <v>59349.8708845078</v>
      </c>
      <c r="D29" s="42">
        <f>SUM(D16:D28)</f>
        <v>244547.6895391609</v>
      </c>
      <c r="E29" s="42">
        <f>SUM(C29:D29)</f>
        <v>303897.56042366871</v>
      </c>
      <c r="F29" s="88">
        <f>SUM(F16:F27)</f>
        <v>55585.146311007324</v>
      </c>
      <c r="G29" s="88">
        <f>SUM(G16:G28)</f>
        <v>251117.94613341033</v>
      </c>
      <c r="H29" s="88">
        <f>SUM(H16:H27)</f>
        <v>306703.09244441759</v>
      </c>
      <c r="I29" s="97"/>
    </row>
    <row r="30" spans="2:11" x14ac:dyDescent="0.25">
      <c r="B30" s="5"/>
    </row>
    <row r="31" spans="2:11" ht="13.8" x14ac:dyDescent="0.25">
      <c r="B31" s="86"/>
    </row>
    <row r="32" spans="2:11" ht="13.8" x14ac:dyDescent="0.25">
      <c r="B32" s="86"/>
      <c r="F32" s="94"/>
      <c r="G32" s="95" t="s">
        <v>55</v>
      </c>
    </row>
    <row r="33" spans="2:9" x14ac:dyDescent="0.25">
      <c r="B33" s="5"/>
    </row>
    <row r="34" spans="2:9" x14ac:dyDescent="0.25">
      <c r="H34" s="92"/>
    </row>
    <row r="35" spans="2:9" x14ac:dyDescent="0.25">
      <c r="H35" s="82"/>
    </row>
    <row r="37" spans="2:9" x14ac:dyDescent="0.25">
      <c r="I37" s="92"/>
    </row>
  </sheetData>
  <mergeCells count="1">
    <mergeCell ref="I28:I29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Kaynaklara Göre</vt:lpstr>
      <vt:lpstr>2019-2020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m.suat aksoy</dc:creator>
  <cp:lastModifiedBy>Nimet Nur Sevinç</cp:lastModifiedBy>
  <cp:lastPrinted>2015-12-11T08:32:51Z</cp:lastPrinted>
  <dcterms:created xsi:type="dcterms:W3CDTF">2012-10-12T10:58:19Z</dcterms:created>
  <dcterms:modified xsi:type="dcterms:W3CDTF">2025-05-17T14:04:27Z</dcterms:modified>
</cp:coreProperties>
</file>