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GitHub\emu660-spring2025-NimetSevinc\new_project_data\"/>
    </mc:Choice>
  </mc:AlternateContent>
  <xr:revisionPtr revIDLastSave="0" documentId="13_ncr:1_{A67D7C83-C393-4ED6-B977-17306D3F43DE}" xr6:coauthVersionLast="47" xr6:coauthVersionMax="47" xr10:uidLastSave="{00000000-0000-0000-0000-000000000000}"/>
  <bookViews>
    <workbookView xWindow="-108" yWindow="-108" windowWidth="23256" windowHeight="12456" tabRatio="725" xr2:uid="{00000000-000D-0000-FFFF-FFFF00000000}"/>
  </bookViews>
  <sheets>
    <sheet name="Kaynaklara Göre" sheetId="22" r:id="rId1"/>
    <sheet name="2020-2021" sheetId="2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6" l="1"/>
  <c r="G18" i="26"/>
  <c r="G19" i="26"/>
  <c r="G20" i="26"/>
  <c r="G21" i="26"/>
  <c r="G22" i="26"/>
  <c r="G23" i="26"/>
  <c r="G24" i="26"/>
  <c r="G25" i="26"/>
  <c r="G26" i="26"/>
  <c r="G27" i="26"/>
  <c r="G16" i="26"/>
  <c r="E17" i="26"/>
  <c r="E18" i="26"/>
  <c r="E19" i="26"/>
  <c r="E20" i="26"/>
  <c r="E21" i="26"/>
  <c r="E22" i="26"/>
  <c r="E23" i="26"/>
  <c r="E24" i="26"/>
  <c r="E25" i="26"/>
  <c r="E26" i="26"/>
  <c r="E27" i="26"/>
  <c r="E16" i="26"/>
  <c r="D14" i="22"/>
  <c r="D17" i="22" s="1"/>
  <c r="D20" i="22" s="1"/>
  <c r="E14" i="22"/>
  <c r="E17" i="22" s="1"/>
  <c r="E20" i="22" s="1"/>
  <c r="F14" i="22"/>
  <c r="F17" i="22" s="1"/>
  <c r="F20" i="22" s="1"/>
  <c r="G14" i="22"/>
  <c r="G17" i="22" s="1"/>
  <c r="G20" i="22" s="1"/>
  <c r="H14" i="22"/>
  <c r="H17" i="22" s="1"/>
  <c r="H20" i="22" s="1"/>
  <c r="I14" i="22"/>
  <c r="I17" i="22" s="1"/>
  <c r="I20" i="22" s="1"/>
  <c r="J14" i="22"/>
  <c r="J17" i="22" s="1"/>
  <c r="J20" i="22" s="1"/>
  <c r="K14" i="22"/>
  <c r="K17" i="22" s="1"/>
  <c r="K20" i="22" s="1"/>
  <c r="L14" i="22"/>
  <c r="L17" i="22" s="1"/>
  <c r="L20" i="22" s="1"/>
  <c r="M14" i="22"/>
  <c r="M17" i="22" s="1"/>
  <c r="M20" i="22" s="1"/>
  <c r="N14" i="22"/>
  <c r="N17" i="22" s="1"/>
  <c r="N20" i="22" s="1"/>
  <c r="C14" i="22"/>
  <c r="C17" i="22" s="1"/>
  <c r="C20" i="22" s="1"/>
  <c r="I27" i="26" l="1"/>
  <c r="I26" i="26" l="1"/>
  <c r="I25" i="26" l="1"/>
  <c r="I24" i="26" l="1"/>
  <c r="I23" i="26" l="1"/>
  <c r="I22" i="26" l="1"/>
  <c r="I21" i="26" l="1"/>
  <c r="I20" i="26" l="1"/>
  <c r="I19" i="26" l="1"/>
  <c r="I18" i="26"/>
  <c r="I17" i="26"/>
  <c r="I16" i="26"/>
  <c r="G29" i="26"/>
  <c r="F29" i="26"/>
  <c r="D29" i="26"/>
  <c r="C29" i="26"/>
  <c r="E29" i="26" s="1"/>
  <c r="O20" i="22"/>
  <c r="O19" i="22"/>
  <c r="O18" i="22"/>
  <c r="O17" i="22"/>
  <c r="O16" i="22"/>
  <c r="O15" i="22"/>
  <c r="O14" i="22"/>
  <c r="O13" i="22"/>
  <c r="O12" i="22"/>
  <c r="O11" i="22"/>
  <c r="O10" i="22"/>
  <c r="O9" i="22"/>
  <c r="H29" i="26" l="1"/>
  <c r="I29" i="26" s="1"/>
  <c r="I28" i="26" l="1"/>
</calcChain>
</file>

<file path=xl/sharedStrings.xml><?xml version="1.0" encoding="utf-8"?>
<sst xmlns="http://schemas.openxmlformats.org/spreadsheetml/2006/main" count="66" uniqueCount="57">
  <si>
    <t>TOPLAM</t>
  </si>
  <si>
    <t>TÜRKİYE BRÜT ELEKTRİK ÜRETİMİNİN BİRİNCİL ENERJİ KAYNAKLARINA GÖRE AYLIK DAĞILIMI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</si>
  <si>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</si>
  <si>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</si>
  <si>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</si>
  <si>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</si>
  <si>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</si>
  <si>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</si>
  <si>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</si>
  <si>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</si>
  <si>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</si>
  <si>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</si>
  <si>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</si>
  <si>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</si>
  <si>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</si>
  <si>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Hard Coal + Imported Coal</t>
  </si>
  <si>
    <t>Lignite</t>
  </si>
  <si>
    <t>Liquid Fuels</t>
  </si>
  <si>
    <t>Renew and Wastes</t>
  </si>
  <si>
    <t>THERMAL</t>
  </si>
  <si>
    <t>HYDRO</t>
  </si>
  <si>
    <t>GROSS GENERATION</t>
  </si>
  <si>
    <t>IMPORTS</t>
  </si>
  <si>
    <t>EXPORTS</t>
  </si>
  <si>
    <t>GROSS DEMAND</t>
  </si>
  <si>
    <t xml:space="preserve">      MONTHLY DISTRIBUTION OF TURKEY'S GROSS ELECTRICITY GENERATION BY PRIMARY ENERGY RESOURCES</t>
  </si>
  <si>
    <t>PRODUCTION COMP. +</t>
  </si>
  <si>
    <t>AUTOPRODUCERS + TOOR</t>
  </si>
  <si>
    <t>İŞLETME HAKKI DEVİR</t>
  </si>
  <si>
    <t>AYLAR</t>
  </si>
  <si>
    <t>MONTS</t>
  </si>
  <si>
    <t>ARTIŞ %</t>
  </si>
  <si>
    <t>INCREASE %</t>
  </si>
  <si>
    <t xml:space="preserve">                                         MONTHLY ELECTRICITY GENERATION OF TURKEY COMPARED WITH PREVIOUS YEAR</t>
  </si>
  <si>
    <t xml:space="preserve">             Birim (Unit): GWh</t>
  </si>
  <si>
    <t>EÜAŞ</t>
  </si>
  <si>
    <t xml:space="preserve">                     ÖNCEKİ YILA GÖRE KARŞILAŞTIRMALI AYLIK TÜRKİYE BRÜT ELEKTRİK ÜRETİMİ</t>
  </si>
  <si>
    <r>
      <t>OCAK</t>
    </r>
    <r>
      <rPr>
        <sz val="8"/>
        <rFont val="Times New Roman"/>
        <family val="1"/>
        <charset val="162"/>
      </rPr>
      <t xml:space="preserve"> JANUARY</t>
    </r>
  </si>
  <si>
    <r>
      <t xml:space="preserve"> ŞUBAT</t>
    </r>
    <r>
      <rPr>
        <sz val="8"/>
        <rFont val="Times New Roman"/>
        <family val="1"/>
        <charset val="162"/>
      </rPr>
      <t xml:space="preserve"> FEBRUARY</t>
    </r>
  </si>
  <si>
    <r>
      <t xml:space="preserve">MART </t>
    </r>
    <r>
      <rPr>
        <sz val="8"/>
        <rFont val="Times New Roman"/>
        <family val="1"/>
        <charset val="162"/>
      </rPr>
      <t>MARCH</t>
    </r>
  </si>
  <si>
    <r>
      <t xml:space="preserve">NİSAN  </t>
    </r>
    <r>
      <rPr>
        <sz val="8"/>
        <rFont val="Times New Roman"/>
        <family val="1"/>
        <charset val="162"/>
      </rPr>
      <t xml:space="preserve"> APRIL</t>
    </r>
  </si>
  <si>
    <r>
      <t xml:space="preserve">MAYIS  </t>
    </r>
    <r>
      <rPr>
        <sz val="8"/>
        <rFont val="Times New Roman"/>
        <family val="1"/>
        <charset val="162"/>
      </rPr>
      <t xml:space="preserve"> MAY</t>
    </r>
  </si>
  <si>
    <r>
      <t>HAZİRAN</t>
    </r>
    <r>
      <rPr>
        <sz val="8"/>
        <rFont val="Times New Roman"/>
        <family val="1"/>
        <charset val="162"/>
      </rPr>
      <t xml:space="preserve"> JUNE</t>
    </r>
  </si>
  <si>
    <r>
      <t>TEMMUZ</t>
    </r>
    <r>
      <rPr>
        <sz val="8"/>
        <rFont val="Times New Roman"/>
        <family val="1"/>
        <charset val="162"/>
      </rPr>
      <t xml:space="preserve"> JULY</t>
    </r>
  </si>
  <si>
    <r>
      <t>AĞUSTOS</t>
    </r>
    <r>
      <rPr>
        <sz val="8"/>
        <rFont val="Times New Roman"/>
        <family val="1"/>
        <charset val="162"/>
      </rPr>
      <t xml:space="preserve"> AUGUST</t>
    </r>
  </si>
  <si>
    <r>
      <t>EYLÜL</t>
    </r>
    <r>
      <rPr>
        <sz val="8"/>
        <rFont val="Times New Roman"/>
        <family val="1"/>
        <charset val="162"/>
      </rPr>
      <t xml:space="preserve"> SEPTEMBER</t>
    </r>
  </si>
  <si>
    <r>
      <t>EKİM</t>
    </r>
    <r>
      <rPr>
        <sz val="8"/>
        <rFont val="Times New Roman"/>
        <family val="1"/>
        <charset val="162"/>
      </rPr>
      <t xml:space="preserve"> OCTOBER</t>
    </r>
  </si>
  <si>
    <r>
      <t>KASIM</t>
    </r>
    <r>
      <rPr>
        <sz val="8"/>
        <rFont val="Times New Roman"/>
        <family val="1"/>
        <charset val="162"/>
      </rPr>
      <t xml:space="preserve"> NOVEMBER</t>
    </r>
  </si>
  <si>
    <r>
      <t>ARALIK</t>
    </r>
    <r>
      <rPr>
        <sz val="8"/>
        <rFont val="Times New Roman"/>
        <family val="1"/>
        <charset val="162"/>
      </rPr>
      <t xml:space="preserve"> DECEMBER</t>
    </r>
  </si>
  <si>
    <t>GEOTHERMAL + WIND +SOLAR</t>
  </si>
  <si>
    <t xml:space="preserve">EÜAŞ </t>
  </si>
  <si>
    <t xml:space="preserve">ÜRETİM ŞRK. + </t>
  </si>
  <si>
    <t>ÜRETİM ŞRK. +</t>
  </si>
  <si>
    <t xml:space="preserve">EÜAŞ  </t>
  </si>
  <si>
    <t>Naturl Gas +Lng</t>
  </si>
  <si>
    <t>*Değerler Brüttür.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</si>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</sst>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#,##0.000"/>
    <numFmt numFmtId="166" formatCode="#,##0.0000"/>
    <numFmt numFmtId="167" formatCode="#,##0.00000"/>
    <numFmt numFmtId="168" formatCode="#,##0.0000000"/>
    <numFmt numFmtId="169" formatCode="#,##0.000000"/>
    <numFmt numFmtId="170" formatCode="#,##0.00000000"/>
  </numFmts>
  <fonts count="16" x14ac:knownFonts="1">
    <font>
      <sz val="10"/>
      <name val="Arial"/>
      <charset val="162"/>
    </font>
    <font>
      <sz val="10"/>
      <name val="Arial"/>
      <family val="2"/>
      <charset val="162"/>
    </font>
    <font>
      <sz val="8"/>
      <name val="Arial"/>
      <family val="2"/>
      <charset val="162"/>
    </font>
    <font>
      <sz val="8"/>
      <name val="Arial"/>
      <family val="2"/>
      <charset val="162"/>
    </font>
    <font>
      <sz val="8"/>
      <name val="Times New Roman"/>
      <family val="1"/>
      <charset val="162"/>
    </font>
    <font>
      <b/>
      <sz val="8"/>
      <name val="Times New Roman"/>
      <family val="1"/>
      <charset val="162"/>
    </font>
    <font>
      <sz val="7"/>
      <name val="Times New Roman"/>
      <family val="1"/>
      <charset val="162"/>
    </font>
    <font>
      <sz val="10"/>
      <name val="Times New Roman"/>
      <family val="1"/>
      <charset val="162"/>
    </font>
    <font>
      <b/>
      <sz val="10"/>
      <name val="Times New Roman"/>
      <family val="1"/>
      <charset val="162"/>
    </font>
    <font>
      <b/>
      <sz val="9"/>
      <name val="Times New Roman"/>
      <family val="1"/>
      <charset val="162"/>
    </font>
    <font>
      <sz val="9"/>
      <name val="Times New Roman"/>
      <family val="1"/>
      <charset val="162"/>
    </font>
    <font>
      <b/>
      <sz val="11"/>
      <name val="Times New Roman"/>
      <family val="1"/>
      <charset val="162"/>
    </font>
    <font>
      <b/>
      <sz val="12"/>
      <name val="Times New Roman"/>
      <family val="1"/>
      <charset val="162"/>
    </font>
    <font>
      <b/>
      <sz val="14"/>
      <name val="Times New Roman"/>
      <family val="1"/>
      <charset val="162"/>
    </font>
    <font>
      <sz val="10"/>
      <name val="Arial Tur"/>
      <charset val="162"/>
    </font>
    <font>
      <sz val="10"/>
      <color rgb="FFFF0000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0" fontId="14" fillId="0" borderId="0"/>
  </cellStyleXfs>
  <cellXfs count="99">
    <xf numFmtId="0" fontId="0" fillId="0" borderId="0" xfId="0"/>
    <xf numFmtId="0" fontId="4" fillId="3" borderId="9" xfId="0" applyFont="1" applyFill="1" applyBorder="1" applyAlignment="1">
      <alignment horizontal="center"/>
    </xf>
    <xf numFmtId="0" fontId="7" fillId="3" borderId="17" xfId="0" applyFont="1" applyFill="1" applyBorder="1"/>
    <xf numFmtId="0" fontId="12" fillId="3" borderId="17" xfId="0" applyFont="1" applyFill="1" applyBorder="1" applyAlignment="1">
      <alignment horizontal="left"/>
    </xf>
    <xf numFmtId="0" fontId="7" fillId="3" borderId="18" xfId="0" applyFont="1" applyFill="1" applyBorder="1"/>
    <xf numFmtId="0" fontId="7" fillId="3" borderId="19" xfId="0" applyFont="1" applyFill="1" applyBorder="1"/>
    <xf numFmtId="0" fontId="7" fillId="3" borderId="20" xfId="0" applyFont="1" applyFill="1" applyBorder="1"/>
    <xf numFmtId="0" fontId="5" fillId="3" borderId="10" xfId="0" applyFont="1" applyFill="1" applyBorder="1" applyAlignment="1">
      <alignment horizontal="center"/>
    </xf>
    <xf numFmtId="0" fontId="8" fillId="3" borderId="21" xfId="0" applyFont="1" applyFill="1" applyBorder="1"/>
    <xf numFmtId="0" fontId="8" fillId="3" borderId="1" xfId="0" applyFont="1" applyFill="1" applyBorder="1"/>
    <xf numFmtId="0" fontId="8" fillId="3" borderId="22" xfId="0" applyFont="1" applyFill="1" applyBorder="1"/>
    <xf numFmtId="0" fontId="5" fillId="3" borderId="2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7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7" fillId="3" borderId="26" xfId="0" applyFont="1" applyFill="1" applyBorder="1"/>
    <xf numFmtId="0" fontId="4" fillId="3" borderId="1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7" fillId="3" borderId="22" xfId="0" applyFont="1" applyFill="1" applyBorder="1"/>
    <xf numFmtId="0" fontId="4" fillId="3" borderId="13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 vertical="distributed"/>
    </xf>
    <xf numFmtId="0" fontId="8" fillId="3" borderId="14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164" fontId="8" fillId="3" borderId="25" xfId="0" applyNumberFormat="1" applyFont="1" applyFill="1" applyBorder="1"/>
    <xf numFmtId="164" fontId="8" fillId="3" borderId="2" xfId="0" applyNumberFormat="1" applyFont="1" applyFill="1" applyBorder="1"/>
    <xf numFmtId="164" fontId="8" fillId="3" borderId="27" xfId="0" applyNumberFormat="1" applyFont="1" applyFill="1" applyBorder="1" applyAlignment="1">
      <alignment horizontal="right"/>
    </xf>
    <xf numFmtId="0" fontId="4" fillId="2" borderId="8" xfId="0" applyFont="1" applyFill="1" applyBorder="1" applyAlignment="1">
      <alignment horizontal="center"/>
    </xf>
    <xf numFmtId="0" fontId="11" fillId="2" borderId="6" xfId="0" applyFont="1" applyFill="1" applyBorder="1"/>
    <xf numFmtId="0" fontId="7" fillId="2" borderId="6" xfId="0" applyFont="1" applyFill="1" applyBorder="1"/>
    <xf numFmtId="0" fontId="7" fillId="2" borderId="16" xfId="0" applyFont="1" applyFill="1" applyBorder="1"/>
    <xf numFmtId="0" fontId="4" fillId="2" borderId="4" xfId="0" applyFont="1" applyFill="1" applyBorder="1" applyAlignment="1">
      <alignment horizontal="center"/>
    </xf>
    <xf numFmtId="0" fontId="8" fillId="2" borderId="0" xfId="0" applyFont="1" applyFill="1"/>
    <xf numFmtId="0" fontId="7" fillId="2" borderId="0" xfId="0" applyFont="1" applyFill="1"/>
    <xf numFmtId="0" fontId="7" fillId="2" borderId="15" xfId="0" applyFont="1" applyFill="1" applyBorder="1"/>
    <xf numFmtId="0" fontId="4" fillId="2" borderId="7" xfId="0" applyFont="1" applyFill="1" applyBorder="1" applyAlignment="1">
      <alignment horizontal="center"/>
    </xf>
    <xf numFmtId="0" fontId="7" fillId="2" borderId="5" xfId="0" applyFont="1" applyFill="1" applyBorder="1"/>
    <xf numFmtId="0" fontId="7" fillId="2" borderId="30" xfId="0" applyFont="1" applyFill="1" applyBorder="1"/>
    <xf numFmtId="0" fontId="10" fillId="3" borderId="12" xfId="0" applyFont="1" applyFill="1" applyBorder="1"/>
    <xf numFmtId="0" fontId="9" fillId="3" borderId="31" xfId="0" applyFont="1" applyFill="1" applyBorder="1"/>
    <xf numFmtId="0" fontId="7" fillId="2" borderId="8" xfId="0" applyFont="1" applyFill="1" applyBorder="1"/>
    <xf numFmtId="0" fontId="12" fillId="2" borderId="6" xfId="0" applyFont="1" applyFill="1" applyBorder="1"/>
    <xf numFmtId="0" fontId="7" fillId="2" borderId="4" xfId="0" applyFont="1" applyFill="1" applyBorder="1"/>
    <xf numFmtId="0" fontId="7" fillId="2" borderId="7" xfId="0" applyFont="1" applyFill="1" applyBorder="1"/>
    <xf numFmtId="0" fontId="13" fillId="2" borderId="5" xfId="0" applyFont="1" applyFill="1" applyBorder="1"/>
    <xf numFmtId="164" fontId="8" fillId="3" borderId="28" xfId="0" applyNumberFormat="1" applyFont="1" applyFill="1" applyBorder="1"/>
    <xf numFmtId="164" fontId="8" fillId="3" borderId="29" xfId="0" applyNumberFormat="1" applyFont="1" applyFill="1" applyBorder="1"/>
    <xf numFmtId="0" fontId="6" fillId="0" borderId="7" xfId="0" applyFont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164" fontId="5" fillId="2" borderId="1" xfId="0" applyNumberFormat="1" applyFont="1" applyFill="1" applyBorder="1"/>
    <xf numFmtId="164" fontId="5" fillId="2" borderId="22" xfId="0" applyNumberFormat="1" applyFont="1" applyFill="1" applyBorder="1"/>
    <xf numFmtId="164" fontId="5" fillId="2" borderId="3" xfId="0" applyNumberFormat="1" applyFont="1" applyFill="1" applyBorder="1"/>
    <xf numFmtId="164" fontId="5" fillId="2" borderId="24" xfId="0" applyNumberFormat="1" applyFont="1" applyFill="1" applyBorder="1"/>
    <xf numFmtId="164" fontId="9" fillId="2" borderId="23" xfId="0" applyNumberFormat="1" applyFont="1" applyFill="1" applyBorder="1" applyAlignment="1">
      <alignment horizontal="right"/>
    </xf>
    <xf numFmtId="164" fontId="9" fillId="2" borderId="3" xfId="0" applyNumberFormat="1" applyFont="1" applyFill="1" applyBorder="1" applyAlignment="1">
      <alignment horizontal="right"/>
    </xf>
    <xf numFmtId="164" fontId="9" fillId="2" borderId="3" xfId="0" applyNumberFormat="1" applyFont="1" applyFill="1" applyBorder="1"/>
    <xf numFmtId="164" fontId="9" fillId="2" borderId="24" xfId="0" applyNumberFormat="1" applyFont="1" applyFill="1" applyBorder="1" applyAlignment="1">
      <alignment horizontal="right"/>
    </xf>
    <xf numFmtId="0" fontId="9" fillId="2" borderId="33" xfId="0" applyFont="1" applyFill="1" applyBorder="1"/>
    <xf numFmtId="0" fontId="7" fillId="2" borderId="32" xfId="0" applyFont="1" applyFill="1" applyBorder="1"/>
    <xf numFmtId="164" fontId="8" fillId="2" borderId="1" xfId="0" applyNumberFormat="1" applyFont="1" applyFill="1" applyBorder="1"/>
    <xf numFmtId="0" fontId="10" fillId="3" borderId="34" xfId="0" applyFont="1" applyFill="1" applyBorder="1"/>
    <xf numFmtId="164" fontId="5" fillId="2" borderId="23" xfId="0" applyNumberFormat="1" applyFont="1" applyFill="1" applyBorder="1"/>
    <xf numFmtId="164" fontId="5" fillId="2" borderId="35" xfId="0" applyNumberFormat="1" applyFont="1" applyFill="1" applyBorder="1"/>
    <xf numFmtId="164" fontId="5" fillId="2" borderId="36" xfId="0" applyNumberFormat="1" applyFont="1" applyFill="1" applyBorder="1"/>
    <xf numFmtId="164" fontId="8" fillId="2" borderId="22" xfId="0" applyNumberFormat="1" applyFont="1" applyFill="1" applyBorder="1"/>
    <xf numFmtId="164" fontId="5" fillId="2" borderId="37" xfId="0" applyNumberFormat="1" applyFont="1" applyFill="1" applyBorder="1"/>
    <xf numFmtId="165" fontId="5" fillId="2" borderId="3" xfId="0" applyNumberFormat="1" applyFont="1" applyFill="1" applyBorder="1"/>
    <xf numFmtId="164" fontId="8" fillId="3" borderId="28" xfId="0" applyNumberFormat="1" applyFont="1" applyFill="1" applyBorder="1" applyAlignment="1">
      <alignment horizontal="right"/>
    </xf>
    <xf numFmtId="0" fontId="7" fillId="0" borderId="0" xfId="0" applyFont="1"/>
    <xf numFmtId="0" fontId="6" fillId="0" borderId="0" xfId="0" applyFont="1" applyAlignment="1">
      <alignment horizontal="center"/>
    </xf>
    <xf numFmtId="169" fontId="7" fillId="0" borderId="0" xfId="0" applyNumberFormat="1" applyFont="1"/>
    <xf numFmtId="167" fontId="7" fillId="0" borderId="0" xfId="0" applyNumberFormat="1" applyFont="1"/>
    <xf numFmtId="166" fontId="7" fillId="0" borderId="0" xfId="0" applyNumberFormat="1" applyFont="1"/>
    <xf numFmtId="165" fontId="7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7" fillId="0" borderId="0" xfId="0" applyFont="1" applyAlignment="1">
      <alignment horizontal="center"/>
    </xf>
    <xf numFmtId="0" fontId="12" fillId="0" borderId="0" xfId="0" applyFont="1"/>
    <xf numFmtId="0" fontId="4" fillId="0" borderId="0" xfId="0" applyFont="1"/>
    <xf numFmtId="170" fontId="15" fillId="0" borderId="0" xfId="0" applyNumberFormat="1" applyFont="1"/>
    <xf numFmtId="168" fontId="7" fillId="0" borderId="0" xfId="0" applyNumberFormat="1" applyFont="1"/>
    <xf numFmtId="0" fontId="4" fillId="0" borderId="0" xfId="0" applyFont="1" applyAlignment="1">
      <alignment horizontal="center"/>
    </xf>
    <xf numFmtId="164" fontId="7" fillId="0" borderId="0" xfId="0" applyNumberFormat="1" applyFont="1"/>
    <xf numFmtId="3" fontId="7" fillId="0" borderId="0" xfId="0" applyNumberFormat="1" applyFont="1"/>
    <xf numFmtId="0" fontId="11" fillId="0" borderId="0" xfId="0" applyFont="1"/>
    <xf numFmtId="167" fontId="8" fillId="0" borderId="0" xfId="0" applyNumberFormat="1" applyFont="1"/>
    <xf numFmtId="164" fontId="8" fillId="3" borderId="26" xfId="0" applyNumberFormat="1" applyFont="1" applyFill="1" applyBorder="1" applyAlignment="1">
      <alignment horizontal="right"/>
    </xf>
    <xf numFmtId="164" fontId="8" fillId="3" borderId="29" xfId="0" applyNumberFormat="1" applyFon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 4" xfId="1" xr:uid="{00000000-0005-0000-0000-000003000000}"/>
  </cellStyles>
  <dxfs count="0"/>
  <tableStyles count="0" defaultTableStyle="TableStyleMedium9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29"/>
  <sheetViews>
    <sheetView tabSelected="1" workbookViewId="0">
      <selection activeCell="B22" sqref="B22"/>
    </sheetView>
  </sheetViews>
  <sheetFormatPr defaultColWidth="9.109375" defaultRowHeight="13.2" x14ac:dyDescent="0.25"/>
  <cols>
    <col min="1" max="1" width="9.109375" style="79"/>
    <col min="2" max="2" width="29.44140625" style="79" customWidth="1"/>
    <col min="3" max="3" width="13.33203125" style="79" customWidth="1"/>
    <col min="4" max="10" width="10.88671875" style="79" customWidth="1"/>
    <col min="11" max="11" width="11.88671875" style="79" customWidth="1"/>
    <col min="12" max="12" width="10.88671875" style="79" customWidth="1"/>
    <col min="13" max="13" width="11" style="79" bestFit="1" customWidth="1"/>
    <col min="14" max="14" width="9.5546875" style="79" bestFit="1" customWidth="1"/>
    <col min="15" max="15" width="11.44140625" style="79" customWidth="1"/>
    <col min="16" max="16384" width="9.109375" style="79"/>
  </cols>
  <sheetData>
    <row r="2" spans="2:18" ht="13.8" thickBot="1" x14ac:dyDescent="0.3"/>
    <row r="3" spans="2:18" ht="21" customHeight="1" x14ac:dyDescent="0.3">
      <c r="B3" s="50"/>
      <c r="C3" s="51" t="s">
        <v>1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2:18" x14ac:dyDescent="0.25">
      <c r="B4" s="5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</row>
    <row r="5" spans="2:18" x14ac:dyDescent="0.25">
      <c r="B5" s="52"/>
      <c r="C5" s="42" t="s">
        <v>25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4"/>
    </row>
    <row r="6" spans="2:18" x14ac:dyDescent="0.25">
      <c r="B6" s="5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</row>
    <row r="7" spans="2:18" ht="18" thickBot="1" x14ac:dyDescent="0.35">
      <c r="B7" s="53"/>
      <c r="C7" s="46"/>
      <c r="D7" s="46"/>
      <c r="E7" s="46"/>
      <c r="F7" s="46"/>
      <c r="G7" s="46"/>
      <c r="H7" s="54">
        <v>2021</v>
      </c>
      <c r="I7" s="46"/>
      <c r="J7" s="46"/>
      <c r="K7" s="46"/>
      <c r="L7" s="46"/>
      <c r="M7" s="46"/>
      <c r="N7" s="46"/>
      <c r="O7" s="47"/>
    </row>
    <row r="8" spans="2:18" s="80" customFormat="1" ht="23.25" customHeight="1" thickBot="1" x14ac:dyDescent="0.25">
      <c r="B8" s="57" t="s">
        <v>56</v>
      </c>
      <c r="C8" s="58" t="s">
        <v>2</v>
      </c>
      <c r="D8" s="58" t="s">
        <v>3</v>
      </c>
      <c r="E8" s="58" t="s">
        <v>4</v>
      </c>
      <c r="F8" s="58" t="s">
        <v>5</v>
      </c>
      <c r="G8" s="58" t="s">
        <v>6</v>
      </c>
      <c r="H8" s="58" t="s">
        <v>7</v>
      </c>
      <c r="I8" s="58" t="s">
        <v>8</v>
      </c>
      <c r="J8" s="58" t="s">
        <v>9</v>
      </c>
      <c r="K8" s="58" t="s">
        <v>10</v>
      </c>
      <c r="L8" s="58" t="s">
        <v>11</v>
      </c>
      <c r="M8" s="58" t="s">
        <v>12</v>
      </c>
      <c r="N8" s="58" t="s">
        <v>13</v>
      </c>
      <c r="O8" s="59" t="s">
        <v>14</v>
      </c>
    </row>
    <row r="9" spans="2:18" x14ac:dyDescent="0.25">
      <c r="B9" s="48" t="s">
        <v>15</v>
      </c>
      <c r="C9" s="62">
        <v>5938.7489231499994</v>
      </c>
      <c r="D9" s="62">
        <v>5855.2139226999998</v>
      </c>
      <c r="E9" s="62">
        <v>5058.4862317500001</v>
      </c>
      <c r="F9" s="62">
        <v>3862.5310269700003</v>
      </c>
      <c r="G9" s="62">
        <v>3921.9032522799998</v>
      </c>
      <c r="H9" s="62">
        <v>4456.82569728</v>
      </c>
      <c r="I9" s="62">
        <v>5235.0895444300013</v>
      </c>
      <c r="J9" s="62">
        <v>5978.0938604699995</v>
      </c>
      <c r="K9" s="62">
        <v>4655.1209170199991</v>
      </c>
      <c r="L9" s="62">
        <v>3156.8464233856002</v>
      </c>
      <c r="M9" s="62">
        <v>5896.8522858176002</v>
      </c>
      <c r="N9" s="62">
        <v>6383.0350104711997</v>
      </c>
      <c r="O9" s="61">
        <f>SUM(C9:N9)</f>
        <v>60398.7470957244</v>
      </c>
    </row>
    <row r="10" spans="2:18" x14ac:dyDescent="0.25">
      <c r="B10" s="48" t="s">
        <v>16</v>
      </c>
      <c r="C10" s="62">
        <v>3419.3661469399999</v>
      </c>
      <c r="D10" s="62">
        <v>3067.1885700500002</v>
      </c>
      <c r="E10" s="62">
        <v>3408.0385006300003</v>
      </c>
      <c r="F10" s="62">
        <v>3412.0250703299998</v>
      </c>
      <c r="G10" s="62">
        <v>3401.35896675</v>
      </c>
      <c r="H10" s="62">
        <v>3552.6020198400001</v>
      </c>
      <c r="I10" s="62">
        <v>3578.0973828699998</v>
      </c>
      <c r="J10" s="62">
        <v>3722.05334141</v>
      </c>
      <c r="K10" s="62">
        <v>3779.54902137</v>
      </c>
      <c r="L10" s="62">
        <v>3683.8375919243999</v>
      </c>
      <c r="M10" s="62">
        <v>3913.1815788124004</v>
      </c>
      <c r="N10" s="73">
        <v>4046.0340530987996</v>
      </c>
      <c r="O10" s="61">
        <f>SUM(C10:N10)</f>
        <v>42983.332244025602</v>
      </c>
    </row>
    <row r="11" spans="2:18" x14ac:dyDescent="0.25">
      <c r="B11" s="48" t="s">
        <v>17</v>
      </c>
      <c r="C11" s="62">
        <v>32.384192761000001</v>
      </c>
      <c r="D11" s="62">
        <v>23.299862966999999</v>
      </c>
      <c r="E11" s="62">
        <v>21.155480064999999</v>
      </c>
      <c r="F11" s="62">
        <v>21.483002215999999</v>
      </c>
      <c r="G11" s="62">
        <v>19.450332975999999</v>
      </c>
      <c r="H11" s="62">
        <v>18.289146162000002</v>
      </c>
      <c r="I11" s="62">
        <v>18.421970027</v>
      </c>
      <c r="J11" s="62">
        <v>21.432041124999998</v>
      </c>
      <c r="K11" s="62">
        <v>19.498257537000001</v>
      </c>
      <c r="L11" s="62">
        <v>22.223405519999996</v>
      </c>
      <c r="M11" s="62">
        <v>34.670062825999992</v>
      </c>
      <c r="N11" s="73">
        <v>29.180425600000003</v>
      </c>
      <c r="O11" s="61">
        <f>SUM(C11:N11)</f>
        <v>281.48817978199997</v>
      </c>
    </row>
    <row r="12" spans="2:18" x14ac:dyDescent="0.25">
      <c r="B12" s="48" t="s">
        <v>54</v>
      </c>
      <c r="C12" s="62">
        <v>8558.4083732295057</v>
      </c>
      <c r="D12" s="62">
        <v>6842.3019719355152</v>
      </c>
      <c r="E12" s="62">
        <v>8392.2974823771547</v>
      </c>
      <c r="F12" s="62">
        <v>5872.7167761967794</v>
      </c>
      <c r="G12" s="62">
        <v>7158.3873587388107</v>
      </c>
      <c r="H12" s="62">
        <v>10104.705544694581</v>
      </c>
      <c r="I12" s="62">
        <v>11223.573564072758</v>
      </c>
      <c r="J12" s="62">
        <v>12779.98202880379</v>
      </c>
      <c r="K12" s="62">
        <v>11020.530647032971</v>
      </c>
      <c r="L12" s="62">
        <v>11008.5210804826</v>
      </c>
      <c r="M12" s="62">
        <v>8938.6068763298299</v>
      </c>
      <c r="N12" s="73">
        <v>9280.7232955533218</v>
      </c>
      <c r="O12" s="61">
        <f>SUM(C12:N12)</f>
        <v>111180.75499944761</v>
      </c>
    </row>
    <row r="13" spans="2:18" x14ac:dyDescent="0.25">
      <c r="B13" s="48" t="s">
        <v>18</v>
      </c>
      <c r="C13" s="62">
        <v>573.51737704100003</v>
      </c>
      <c r="D13" s="62">
        <v>551.69829352850002</v>
      </c>
      <c r="E13" s="62">
        <v>619.05386533599994</v>
      </c>
      <c r="F13" s="62">
        <v>607.81684310800006</v>
      </c>
      <c r="G13" s="77">
        <v>636.30500595800004</v>
      </c>
      <c r="H13" s="77">
        <v>635.79946444779989</v>
      </c>
      <c r="I13" s="77">
        <v>659.21518216949994</v>
      </c>
      <c r="J13" s="62">
        <v>684.10141232400008</v>
      </c>
      <c r="K13" s="62">
        <v>682.82618073399999</v>
      </c>
      <c r="L13" s="62">
        <v>711.43228633699994</v>
      </c>
      <c r="M13" s="62">
        <v>708.16870352500007</v>
      </c>
      <c r="N13" s="73">
        <v>709.20727698399992</v>
      </c>
      <c r="O13" s="63">
        <f>SUM(C13:N13)</f>
        <v>7779.1418914927999</v>
      </c>
    </row>
    <row r="14" spans="2:18" x14ac:dyDescent="0.25">
      <c r="B14" s="48" t="s">
        <v>19</v>
      </c>
      <c r="C14" s="62">
        <f>SUM(C9:C13)</f>
        <v>18522.425013121505</v>
      </c>
      <c r="D14" s="62">
        <f>SUM(D9:D13)</f>
        <v>16339.702621181013</v>
      </c>
      <c r="E14" s="62">
        <f>SUM(E9:E13)</f>
        <v>17499.031560158153</v>
      </c>
      <c r="F14" s="62">
        <f>SUM(F9:F13)</f>
        <v>13776.57271882078</v>
      </c>
      <c r="G14" s="62">
        <f>SUM(G9:G13)</f>
        <v>15137.404916702812</v>
      </c>
      <c r="H14" s="62">
        <f>SUM(H9:H13)</f>
        <v>18768.221872424379</v>
      </c>
      <c r="I14" s="62">
        <f>SUM(I9:I13)</f>
        <v>20714.39764356926</v>
      </c>
      <c r="J14" s="62">
        <f>SUM(J9:J13)</f>
        <v>23185.662684132785</v>
      </c>
      <c r="K14" s="62">
        <f>SUM(K9:K13)</f>
        <v>20157.525023693968</v>
      </c>
      <c r="L14" s="62">
        <f>SUM(L9:L13)</f>
        <v>18582.860787649599</v>
      </c>
      <c r="M14" s="62">
        <f>SUM(M9:M13)</f>
        <v>19491.479507310833</v>
      </c>
      <c r="N14" s="62">
        <f>SUM(N9:N13)</f>
        <v>20448.180061707324</v>
      </c>
      <c r="O14" s="63">
        <f>SUM(C14:N14)</f>
        <v>222623.46441047246</v>
      </c>
      <c r="R14" s="81"/>
    </row>
    <row r="15" spans="2:18" x14ac:dyDescent="0.25">
      <c r="B15" s="48" t="s">
        <v>20</v>
      </c>
      <c r="C15" s="62">
        <v>4326.2489550789996</v>
      </c>
      <c r="D15" s="62">
        <v>4029.0960383980005</v>
      </c>
      <c r="E15" s="62">
        <v>6206.365389956999</v>
      </c>
      <c r="F15" s="62">
        <v>8074.5813805639991</v>
      </c>
      <c r="G15" s="62">
        <v>5818.6946374328509</v>
      </c>
      <c r="H15" s="62">
        <v>4579.1138502697231</v>
      </c>
      <c r="I15" s="62">
        <v>5065.2112162120429</v>
      </c>
      <c r="J15" s="62">
        <v>4841.8748976665092</v>
      </c>
      <c r="K15" s="62">
        <v>2881.386215110555</v>
      </c>
      <c r="L15" s="62">
        <v>3289.3138396165323</v>
      </c>
      <c r="M15" s="62">
        <v>3125.1301023901701</v>
      </c>
      <c r="N15" s="62">
        <v>3689.7928529579794</v>
      </c>
      <c r="O15" s="63">
        <f>SUM(C15:N15)</f>
        <v>55926.80937565436</v>
      </c>
      <c r="R15" s="81"/>
    </row>
    <row r="16" spans="2:18" x14ac:dyDescent="0.25">
      <c r="B16" s="48" t="s">
        <v>49</v>
      </c>
      <c r="C16" s="62">
        <v>4442.0720247052086</v>
      </c>
      <c r="D16" s="62">
        <v>4277.1144865819706</v>
      </c>
      <c r="E16" s="62">
        <v>4508.50984005602</v>
      </c>
      <c r="F16" s="62">
        <v>4544.7391730151503</v>
      </c>
      <c r="G16" s="62">
        <v>4543.3488854152947</v>
      </c>
      <c r="H16" s="62">
        <v>3881.5610950969499</v>
      </c>
      <c r="I16" s="62">
        <v>5486.4559125447495</v>
      </c>
      <c r="J16" s="62">
        <v>4996.4209898148583</v>
      </c>
      <c r="K16" s="62">
        <v>5109.5495585601002</v>
      </c>
      <c r="L16" s="62">
        <v>4841.0690974302006</v>
      </c>
      <c r="M16" s="62">
        <v>4424.2849782564699</v>
      </c>
      <c r="N16" s="62">
        <v>5117.7121003662305</v>
      </c>
      <c r="O16" s="63">
        <f>SUM(C16:N16)</f>
        <v>56172.838141843211</v>
      </c>
    </row>
    <row r="17" spans="2:30" x14ac:dyDescent="0.25">
      <c r="B17" s="48" t="s">
        <v>21</v>
      </c>
      <c r="C17" s="70">
        <f>C14+C15+C16</f>
        <v>27290.745992905715</v>
      </c>
      <c r="D17" s="70">
        <f>D14+D15+D16</f>
        <v>24645.913146160983</v>
      </c>
      <c r="E17" s="70">
        <f>E14+E15+E16</f>
        <v>28213.906790171171</v>
      </c>
      <c r="F17" s="70">
        <f>F14+F15+F16</f>
        <v>26395.893272399931</v>
      </c>
      <c r="G17" s="70">
        <f>G14+G15+G16</f>
        <v>25499.448439550957</v>
      </c>
      <c r="H17" s="70">
        <f>H14+H15+H16</f>
        <v>27228.89681779105</v>
      </c>
      <c r="I17" s="70">
        <f>I14+I15+I16</f>
        <v>31266.064772326052</v>
      </c>
      <c r="J17" s="70">
        <f>J14+J15+J16</f>
        <v>33023.958571614152</v>
      </c>
      <c r="K17" s="70">
        <f>K14+K15+K16</f>
        <v>28148.460797364627</v>
      </c>
      <c r="L17" s="70">
        <f>L14+L15+L16</f>
        <v>26713.243724696335</v>
      </c>
      <c r="M17" s="70">
        <f>M14+M15+M16</f>
        <v>27040.894587957471</v>
      </c>
      <c r="N17" s="70">
        <f>N14+N15+N16</f>
        <v>29255.685015031537</v>
      </c>
      <c r="O17" s="75">
        <f>SUM(C17:N17)</f>
        <v>334723.11192796996</v>
      </c>
      <c r="R17" s="82"/>
    </row>
    <row r="18" spans="2:30" x14ac:dyDescent="0.25">
      <c r="B18" s="71" t="s">
        <v>22</v>
      </c>
      <c r="C18" s="60">
        <v>66.342505080199999</v>
      </c>
      <c r="D18" s="72">
        <v>84.108664934300009</v>
      </c>
      <c r="E18" s="60">
        <v>91.713547000000005</v>
      </c>
      <c r="F18" s="62">
        <v>89.192800562000002</v>
      </c>
      <c r="G18" s="62">
        <v>213.238035</v>
      </c>
      <c r="H18" s="60">
        <v>222.56989998904999</v>
      </c>
      <c r="I18" s="62">
        <v>115.380561</v>
      </c>
      <c r="J18" s="62">
        <v>198.005709</v>
      </c>
      <c r="K18" s="62">
        <v>226.02601199999998</v>
      </c>
      <c r="L18" s="62">
        <v>363.37998000000005</v>
      </c>
      <c r="M18" s="62">
        <v>297.19732500000003</v>
      </c>
      <c r="N18" s="60">
        <v>367.29805100000004</v>
      </c>
      <c r="O18" s="63">
        <f>SUM(C18:N18)</f>
        <v>2334.4530905655506</v>
      </c>
      <c r="Q18" s="83"/>
    </row>
    <row r="19" spans="2:30" x14ac:dyDescent="0.25">
      <c r="B19" s="71" t="s">
        <v>23</v>
      </c>
      <c r="C19" s="62">
        <v>163.3968068037</v>
      </c>
      <c r="D19" s="76">
        <v>223.43524762974999</v>
      </c>
      <c r="E19" s="62">
        <v>368.32656338999999</v>
      </c>
      <c r="F19" s="72">
        <v>302.12284669999997</v>
      </c>
      <c r="G19" s="73">
        <v>333.00621011750002</v>
      </c>
      <c r="H19" s="62">
        <v>323.60101559399999</v>
      </c>
      <c r="I19" s="72">
        <v>458.44718714850001</v>
      </c>
      <c r="J19" s="62">
        <v>438.14378396550001</v>
      </c>
      <c r="K19" s="62">
        <v>472.75580521999996</v>
      </c>
      <c r="L19" s="62">
        <v>416.09997499999997</v>
      </c>
      <c r="M19" s="73">
        <v>355.53874646999998</v>
      </c>
      <c r="N19" s="62">
        <v>331.50972406</v>
      </c>
      <c r="O19" s="74">
        <f>SUM(C19:N19)</f>
        <v>4186.3839120989496</v>
      </c>
      <c r="Q19" s="84"/>
    </row>
    <row r="20" spans="2:30" s="85" customFormat="1" ht="13.8" thickBot="1" x14ac:dyDescent="0.3">
      <c r="B20" s="49" t="s">
        <v>24</v>
      </c>
      <c r="C20" s="55">
        <f>C17+C18-C19</f>
        <v>27193.691691182215</v>
      </c>
      <c r="D20" s="55">
        <f>D17+D18-D19</f>
        <v>24506.586563465535</v>
      </c>
      <c r="E20" s="55">
        <f>E17+E18-E19</f>
        <v>27937.29377378117</v>
      </c>
      <c r="F20" s="55">
        <f>F17+F18-F19</f>
        <v>26182.963226261931</v>
      </c>
      <c r="G20" s="55">
        <f>G17+G18-G19</f>
        <v>25379.680264433457</v>
      </c>
      <c r="H20" s="55">
        <f>H17+H18-H19</f>
        <v>27127.8657021861</v>
      </c>
      <c r="I20" s="55">
        <f>I17+I18-I19</f>
        <v>30922.998146177553</v>
      </c>
      <c r="J20" s="55">
        <f>J17+J18-J19</f>
        <v>32783.820496648652</v>
      </c>
      <c r="K20" s="55">
        <f>K17+K18-K19</f>
        <v>27901.731004144625</v>
      </c>
      <c r="L20" s="55">
        <f>L17+L18-L19</f>
        <v>26660.523729696335</v>
      </c>
      <c r="M20" s="55">
        <f>M17+M18-M19</f>
        <v>26982.553166487472</v>
      </c>
      <c r="N20" s="55">
        <f>N17+N18-N19</f>
        <v>29291.473341971538</v>
      </c>
      <c r="O20" s="56">
        <f>SUM(C20:N20)</f>
        <v>332871.18110643659</v>
      </c>
      <c r="Q20" s="86"/>
    </row>
    <row r="21" spans="2:30" x14ac:dyDescent="0.25"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</row>
    <row r="22" spans="2:30" ht="15.6" x14ac:dyDescent="0.3">
      <c r="B22" s="88"/>
      <c r="I22" s="89"/>
      <c r="J22" s="89"/>
      <c r="K22" s="89"/>
      <c r="L22" s="89"/>
      <c r="M22" s="85"/>
      <c r="N22" s="89"/>
      <c r="P22" s="81"/>
    </row>
    <row r="23" spans="2:30" ht="15.6" x14ac:dyDescent="0.3">
      <c r="B23" s="88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</row>
    <row r="24" spans="2:30" x14ac:dyDescent="0.25"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</row>
    <row r="25" spans="2:30" x14ac:dyDescent="0.25"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</row>
    <row r="26" spans="2:30" x14ac:dyDescent="0.25"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</row>
    <row r="27" spans="2:30" x14ac:dyDescent="0.25"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</row>
    <row r="28" spans="2:30" x14ac:dyDescent="0.25"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</row>
    <row r="29" spans="2:30" x14ac:dyDescent="0.25">
      <c r="C29" s="91"/>
      <c r="D29" s="91"/>
    </row>
  </sheetData>
  <phoneticPr fontId="2" type="noConversion"/>
  <pageMargins left="0" right="0" top="0.59055118110236227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R37"/>
  <sheetViews>
    <sheetView topLeftCell="A4" workbookViewId="0">
      <selection activeCell="D31" sqref="D31"/>
    </sheetView>
  </sheetViews>
  <sheetFormatPr defaultColWidth="9.109375" defaultRowHeight="13.2" x14ac:dyDescent="0.25"/>
  <cols>
    <col min="1" max="1" width="9.109375" style="79"/>
    <col min="2" max="2" width="10" style="79" bestFit="1" customWidth="1"/>
    <col min="3" max="3" width="24.88671875" style="79" customWidth="1"/>
    <col min="4" max="4" width="21.33203125" style="79" customWidth="1"/>
    <col min="5" max="5" width="9.109375" style="79"/>
    <col min="6" max="7" width="24.88671875" style="79" customWidth="1"/>
    <col min="8" max="8" width="10.6640625" style="79" customWidth="1"/>
    <col min="9" max="9" width="10.44140625" style="79" customWidth="1"/>
    <col min="10" max="10" width="9.109375" style="79"/>
    <col min="11" max="11" width="15.44140625" style="79" bestFit="1" customWidth="1"/>
    <col min="12" max="12" width="9.109375" style="79"/>
    <col min="13" max="13" width="13" style="79" customWidth="1"/>
    <col min="14" max="14" width="10.88671875" style="79" customWidth="1"/>
    <col min="15" max="15" width="17.5546875" style="79" customWidth="1"/>
    <col min="16" max="16" width="18.6640625" style="79" customWidth="1"/>
    <col min="17" max="16384" width="9.109375" style="79"/>
  </cols>
  <sheetData>
    <row r="4" spans="2:18" x14ac:dyDescent="0.25">
      <c r="B4" s="92"/>
    </row>
    <row r="5" spans="2:18" ht="13.8" thickBot="1" x14ac:dyDescent="0.3">
      <c r="B5" s="92"/>
    </row>
    <row r="6" spans="2:18" ht="20.25" customHeight="1" x14ac:dyDescent="0.25">
      <c r="B6" s="37"/>
      <c r="C6" s="38" t="s">
        <v>36</v>
      </c>
      <c r="D6" s="39"/>
      <c r="E6" s="39"/>
      <c r="F6" s="39"/>
      <c r="G6" s="39"/>
      <c r="H6" s="39"/>
      <c r="I6" s="40"/>
    </row>
    <row r="7" spans="2:18" ht="13.8" thickBot="1" x14ac:dyDescent="0.3">
      <c r="B7" s="41"/>
      <c r="C7" s="42" t="s">
        <v>33</v>
      </c>
      <c r="D7" s="42"/>
      <c r="E7" s="42"/>
      <c r="F7" s="42"/>
      <c r="G7" s="42"/>
      <c r="H7" s="43"/>
      <c r="I7" s="44"/>
    </row>
    <row r="8" spans="2:18" ht="13.8" thickBot="1" x14ac:dyDescent="0.3">
      <c r="B8" s="45"/>
      <c r="C8" s="46"/>
      <c r="D8" s="46"/>
      <c r="E8" s="46"/>
      <c r="F8" s="46"/>
      <c r="G8" s="46"/>
      <c r="H8" s="68" t="s">
        <v>34</v>
      </c>
      <c r="I8" s="69"/>
    </row>
    <row r="9" spans="2:18" ht="15.6" x14ac:dyDescent="0.3">
      <c r="B9" s="1"/>
      <c r="C9" s="2"/>
      <c r="D9" s="3">
        <v>2020</v>
      </c>
      <c r="E9" s="4"/>
      <c r="F9" s="5"/>
      <c r="G9" s="3">
        <v>2021</v>
      </c>
      <c r="H9" s="4"/>
      <c r="I9" s="6"/>
    </row>
    <row r="10" spans="2:18" x14ac:dyDescent="0.25">
      <c r="B10" s="7"/>
      <c r="C10" s="8"/>
      <c r="D10" s="9"/>
      <c r="E10" s="9"/>
      <c r="F10" s="9"/>
      <c r="G10" s="9"/>
      <c r="H10" s="9"/>
      <c r="I10" s="10"/>
    </row>
    <row r="11" spans="2:18" x14ac:dyDescent="0.25">
      <c r="B11" s="7"/>
      <c r="C11" s="11" t="s">
        <v>50</v>
      </c>
      <c r="D11" s="12" t="s">
        <v>52</v>
      </c>
      <c r="E11" s="12"/>
      <c r="F11" s="12" t="s">
        <v>35</v>
      </c>
      <c r="G11" s="12" t="s">
        <v>51</v>
      </c>
      <c r="H11" s="12"/>
      <c r="I11" s="10"/>
    </row>
    <row r="12" spans="2:18" x14ac:dyDescent="0.25">
      <c r="B12" s="13" t="s">
        <v>29</v>
      </c>
      <c r="C12" s="14"/>
      <c r="D12" s="15" t="s">
        <v>28</v>
      </c>
      <c r="E12" s="15" t="s">
        <v>0</v>
      </c>
      <c r="F12" s="15"/>
      <c r="G12" s="15" t="s">
        <v>28</v>
      </c>
      <c r="H12" s="15" t="s">
        <v>0</v>
      </c>
      <c r="I12" s="16" t="s">
        <v>31</v>
      </c>
    </row>
    <row r="13" spans="2:18" x14ac:dyDescent="0.25">
      <c r="B13" s="17"/>
      <c r="C13" s="18"/>
      <c r="D13" s="19"/>
      <c r="E13" s="19"/>
      <c r="F13" s="20"/>
      <c r="G13" s="19"/>
      <c r="H13" s="19"/>
      <c r="I13" s="21"/>
    </row>
    <row r="14" spans="2:18" x14ac:dyDescent="0.25">
      <c r="B14" s="22"/>
      <c r="C14" s="23" t="s">
        <v>53</v>
      </c>
      <c r="D14" s="24" t="s">
        <v>26</v>
      </c>
      <c r="E14" s="25"/>
      <c r="F14" s="24" t="s">
        <v>50</v>
      </c>
      <c r="G14" s="24" t="s">
        <v>26</v>
      </c>
      <c r="H14" s="25"/>
      <c r="I14" s="26"/>
    </row>
    <row r="15" spans="2:18" x14ac:dyDescent="0.25">
      <c r="B15" s="27" t="s">
        <v>30</v>
      </c>
      <c r="C15" s="28"/>
      <c r="D15" s="29" t="s">
        <v>27</v>
      </c>
      <c r="E15" s="29" t="s">
        <v>14</v>
      </c>
      <c r="F15" s="29"/>
      <c r="G15" s="29" t="s">
        <v>27</v>
      </c>
      <c r="H15" s="29" t="s">
        <v>14</v>
      </c>
      <c r="I15" s="30" t="s">
        <v>32</v>
      </c>
    </row>
    <row r="16" spans="2:18" ht="26.25" customHeight="1" x14ac:dyDescent="0.25">
      <c r="B16" s="31" t="s">
        <v>37</v>
      </c>
      <c r="C16" s="64">
        <v>5512.8290739999993</v>
      </c>
      <c r="D16" s="65">
        <v>21619.044486042541</v>
      </c>
      <c r="E16" s="65">
        <f>SUM(C16:D16)</f>
        <v>27131.873560042543</v>
      </c>
      <c r="F16" s="66">
        <v>4512.4364017870457</v>
      </c>
      <c r="G16" s="66">
        <f>H16-F16</f>
        <v>22778.309591118668</v>
      </c>
      <c r="H16" s="65">
        <v>27290.745992905715</v>
      </c>
      <c r="I16" s="67">
        <f t="shared" ref="I16:I27" si="0">H16/E16*100-100</f>
        <v>0.58555643977769023</v>
      </c>
      <c r="K16" s="81"/>
      <c r="L16" s="93"/>
      <c r="R16" s="93"/>
    </row>
    <row r="17" spans="2:18" ht="26.25" customHeight="1" x14ac:dyDescent="0.25">
      <c r="B17" s="31" t="s">
        <v>38</v>
      </c>
      <c r="C17" s="64">
        <v>4192.8576189999994</v>
      </c>
      <c r="D17" s="65">
        <v>20817.332129318329</v>
      </c>
      <c r="E17" s="65">
        <f t="shared" ref="E17:E27" si="1">SUM(C17:D17)</f>
        <v>25010.189748318327</v>
      </c>
      <c r="F17" s="66">
        <v>3196.5951446768045</v>
      </c>
      <c r="G17" s="66">
        <f t="shared" ref="G17:G27" si="2">H17-F17</f>
        <v>21449.318001484182</v>
      </c>
      <c r="H17" s="65">
        <v>24645.913146160987</v>
      </c>
      <c r="I17" s="67">
        <f t="shared" si="0"/>
        <v>-1.4565127486960989</v>
      </c>
      <c r="K17" s="81"/>
      <c r="L17" s="93"/>
      <c r="R17" s="93"/>
    </row>
    <row r="18" spans="2:18" ht="24.75" customHeight="1" x14ac:dyDescent="0.25">
      <c r="B18" s="31" t="s">
        <v>39</v>
      </c>
      <c r="C18" s="64">
        <v>4430.0933770000001</v>
      </c>
      <c r="D18" s="65">
        <v>20324.004813700547</v>
      </c>
      <c r="E18" s="65">
        <f t="shared" si="1"/>
        <v>24754.098190700548</v>
      </c>
      <c r="F18" s="66">
        <v>4677.0869510570619</v>
      </c>
      <c r="G18" s="66">
        <f t="shared" si="2"/>
        <v>23536.819839114109</v>
      </c>
      <c r="H18" s="65">
        <v>28213.906790171171</v>
      </c>
      <c r="I18" s="67">
        <f t="shared" si="0"/>
        <v>13.976710332232514</v>
      </c>
      <c r="K18" s="81"/>
      <c r="L18" s="93"/>
      <c r="R18" s="93"/>
    </row>
    <row r="19" spans="2:18" ht="24.75" customHeight="1" x14ac:dyDescent="0.25">
      <c r="B19" s="31" t="s">
        <v>40</v>
      </c>
      <c r="C19" s="64">
        <v>3526.3291840000002</v>
      </c>
      <c r="D19" s="65">
        <v>16836.93132427644</v>
      </c>
      <c r="E19" s="65">
        <f t="shared" si="1"/>
        <v>20363.260508276442</v>
      </c>
      <c r="F19" s="66">
        <v>4654.2872520000001</v>
      </c>
      <c r="G19" s="66">
        <f t="shared" si="2"/>
        <v>21741.60602039993</v>
      </c>
      <c r="H19" s="65">
        <v>26395.893272399928</v>
      </c>
      <c r="I19" s="67">
        <f t="shared" si="0"/>
        <v>29.62508269081755</v>
      </c>
      <c r="K19" s="81"/>
      <c r="L19" s="93"/>
      <c r="R19" s="93"/>
    </row>
    <row r="20" spans="2:18" ht="24.75" customHeight="1" x14ac:dyDescent="0.25">
      <c r="B20" s="31" t="s">
        <v>41</v>
      </c>
      <c r="C20" s="64">
        <v>2713.2565707999997</v>
      </c>
      <c r="D20" s="65">
        <v>18224.590880568005</v>
      </c>
      <c r="E20" s="65">
        <f t="shared" si="1"/>
        <v>20937.847451368005</v>
      </c>
      <c r="F20" s="66">
        <v>4347.6411050000015</v>
      </c>
      <c r="G20" s="66">
        <f t="shared" si="2"/>
        <v>21151.807334550958</v>
      </c>
      <c r="H20" s="65">
        <v>25499.448439550961</v>
      </c>
      <c r="I20" s="67">
        <f t="shared" si="0"/>
        <v>21.786389449909365</v>
      </c>
      <c r="K20" s="81"/>
      <c r="L20" s="93"/>
      <c r="R20" s="93"/>
    </row>
    <row r="21" spans="2:18" ht="24.75" customHeight="1" x14ac:dyDescent="0.25">
      <c r="B21" s="31" t="s">
        <v>42</v>
      </c>
      <c r="C21" s="64">
        <v>2962.973488207324</v>
      </c>
      <c r="D21" s="65">
        <v>20574.45178773248</v>
      </c>
      <c r="E21" s="65">
        <f t="shared" si="1"/>
        <v>23537.425275939804</v>
      </c>
      <c r="F21" s="66">
        <v>4561.6582729999991</v>
      </c>
      <c r="G21" s="66">
        <f t="shared" si="2"/>
        <v>22667.238544791049</v>
      </c>
      <c r="H21" s="65">
        <v>27228.89681779105</v>
      </c>
      <c r="I21" s="67">
        <f t="shared" si="0"/>
        <v>15.683412686708365</v>
      </c>
      <c r="K21" s="81"/>
      <c r="L21" s="93"/>
      <c r="R21" s="93"/>
    </row>
    <row r="22" spans="2:18" ht="26.25" customHeight="1" x14ac:dyDescent="0.25">
      <c r="B22" s="31" t="s">
        <v>43</v>
      </c>
      <c r="C22" s="64">
        <v>4993.4155609999998</v>
      </c>
      <c r="D22" s="65">
        <v>23657.431163733381</v>
      </c>
      <c r="E22" s="65">
        <f t="shared" si="1"/>
        <v>28650.846724733383</v>
      </c>
      <c r="F22" s="66">
        <v>5315.7237869999999</v>
      </c>
      <c r="G22" s="66">
        <f t="shared" si="2"/>
        <v>25950.340985326049</v>
      </c>
      <c r="H22" s="65">
        <v>31266.064772326048</v>
      </c>
      <c r="I22" s="67">
        <f t="shared" si="0"/>
        <v>9.1278909580533565</v>
      </c>
      <c r="K22" s="94"/>
      <c r="L22" s="93"/>
      <c r="R22" s="93"/>
    </row>
    <row r="23" spans="2:18" ht="24.75" customHeight="1" x14ac:dyDescent="0.25">
      <c r="B23" s="31" t="s">
        <v>44</v>
      </c>
      <c r="C23" s="64">
        <v>5983.4793959999997</v>
      </c>
      <c r="D23" s="65">
        <v>23360.062129335471</v>
      </c>
      <c r="E23" s="65">
        <f t="shared" si="1"/>
        <v>29343.541525335469</v>
      </c>
      <c r="F23" s="66">
        <v>5851.8470499999976</v>
      </c>
      <c r="G23" s="66">
        <f t="shared" si="2"/>
        <v>27172.111521614162</v>
      </c>
      <c r="H23" s="65">
        <v>33023.958571614159</v>
      </c>
      <c r="I23" s="67">
        <f t="shared" si="0"/>
        <v>12.542511418061068</v>
      </c>
      <c r="K23" s="94"/>
      <c r="L23" s="93"/>
      <c r="R23" s="93"/>
    </row>
    <row r="24" spans="2:18" ht="25.5" customHeight="1" x14ac:dyDescent="0.25">
      <c r="B24" s="31" t="s">
        <v>45</v>
      </c>
      <c r="C24" s="64">
        <v>5917.8364270000002</v>
      </c>
      <c r="D24" s="65">
        <v>21825.152906750001</v>
      </c>
      <c r="E24" s="65">
        <f t="shared" si="1"/>
        <v>27742.989333750003</v>
      </c>
      <c r="F24" s="66">
        <v>4341.2276620000011</v>
      </c>
      <c r="G24" s="66">
        <f t="shared" si="2"/>
        <v>23807.233135364622</v>
      </c>
      <c r="H24" s="65">
        <v>28148.460797364623</v>
      </c>
      <c r="I24" s="67">
        <f t="shared" si="0"/>
        <v>1.4615276628512106</v>
      </c>
      <c r="K24" s="94"/>
      <c r="L24" s="93"/>
      <c r="R24" s="93"/>
    </row>
    <row r="25" spans="2:18" ht="24.75" customHeight="1" x14ac:dyDescent="0.25">
      <c r="B25" s="31" t="s">
        <v>46</v>
      </c>
      <c r="C25" s="64">
        <v>5685.3668250000001</v>
      </c>
      <c r="D25" s="65">
        <v>19989.670198007054</v>
      </c>
      <c r="E25" s="65">
        <f t="shared" si="1"/>
        <v>25675.037023007055</v>
      </c>
      <c r="F25" s="66">
        <v>4234.5062660000003</v>
      </c>
      <c r="G25" s="66">
        <f t="shared" si="2"/>
        <v>22478.737458696334</v>
      </c>
      <c r="H25" s="65">
        <v>26713.243724696335</v>
      </c>
      <c r="I25" s="67">
        <f t="shared" si="0"/>
        <v>4.0436424717088357</v>
      </c>
      <c r="K25" s="94"/>
      <c r="L25" s="93"/>
      <c r="R25" s="93"/>
    </row>
    <row r="26" spans="2:18" ht="25.5" customHeight="1" x14ac:dyDescent="0.25">
      <c r="B26" s="31" t="s">
        <v>47</v>
      </c>
      <c r="C26" s="64">
        <v>4490.2842300000002</v>
      </c>
      <c r="D26" s="65">
        <v>21441.380316863248</v>
      </c>
      <c r="E26" s="65">
        <f t="shared" si="1"/>
        <v>25931.664546863249</v>
      </c>
      <c r="F26" s="66">
        <v>3794.5221059999994</v>
      </c>
      <c r="G26" s="66">
        <f t="shared" si="2"/>
        <v>23246.372481957467</v>
      </c>
      <c r="H26" s="65">
        <v>27040.894587957468</v>
      </c>
      <c r="I26" s="67">
        <f t="shared" si="0"/>
        <v>4.2775119163277679</v>
      </c>
      <c r="K26" s="94"/>
      <c r="L26" s="93"/>
      <c r="R26" s="93"/>
    </row>
    <row r="27" spans="2:18" ht="25.5" customHeight="1" x14ac:dyDescent="0.25">
      <c r="B27" s="31" t="s">
        <v>48</v>
      </c>
      <c r="C27" s="64">
        <v>5176.424559</v>
      </c>
      <c r="D27" s="65">
        <v>22447.8939970828</v>
      </c>
      <c r="E27" s="65">
        <f t="shared" si="1"/>
        <v>27624.318556082799</v>
      </c>
      <c r="F27" s="66">
        <v>4035.6974294887718</v>
      </c>
      <c r="G27" s="66">
        <f t="shared" si="2"/>
        <v>25219.987585542756</v>
      </c>
      <c r="H27" s="65">
        <v>29255.685015031529</v>
      </c>
      <c r="I27" s="67">
        <f t="shared" si="0"/>
        <v>5.905544622346909</v>
      </c>
      <c r="K27" s="94"/>
      <c r="L27" s="93"/>
      <c r="R27" s="93"/>
    </row>
    <row r="28" spans="2:18" x14ac:dyDescent="0.25">
      <c r="B28" s="32" t="s">
        <v>0</v>
      </c>
      <c r="C28" s="34"/>
      <c r="D28" s="35"/>
      <c r="E28" s="35"/>
      <c r="F28" s="35"/>
      <c r="G28" s="35"/>
      <c r="H28" s="35"/>
      <c r="I28" s="97">
        <f>H29/E29*100-100</f>
        <v>9.1358777181649344</v>
      </c>
    </row>
    <row r="29" spans="2:18" ht="13.8" thickBot="1" x14ac:dyDescent="0.3">
      <c r="B29" s="33" t="s">
        <v>14</v>
      </c>
      <c r="C29" s="36">
        <f>SUM(C16:C28)</f>
        <v>55585.146311007324</v>
      </c>
      <c r="D29" s="36">
        <f>SUM(D16:D28)</f>
        <v>251117.94613341033</v>
      </c>
      <c r="E29" s="36">
        <f>SUM(C29:D29)</f>
        <v>306703.09244441765</v>
      </c>
      <c r="F29" s="78">
        <f>SUM(F16:F28)</f>
        <v>53523.229428009683</v>
      </c>
      <c r="G29" s="78">
        <f>SUM(G16:G28)</f>
        <v>281199.88249996025</v>
      </c>
      <c r="H29" s="78">
        <f>SUM(F29:G29)</f>
        <v>334723.11192796996</v>
      </c>
      <c r="I29" s="98">
        <f t="shared" ref="I29" si="3">H29/E29*100-100</f>
        <v>9.1358777181649344</v>
      </c>
      <c r="L29" s="93"/>
    </row>
    <row r="30" spans="2:18" x14ac:dyDescent="0.25">
      <c r="B30" s="92"/>
    </row>
    <row r="31" spans="2:18" ht="13.8" x14ac:dyDescent="0.25">
      <c r="B31" s="95"/>
    </row>
    <row r="32" spans="2:18" ht="13.8" x14ac:dyDescent="0.25">
      <c r="B32" s="95"/>
      <c r="F32" s="81"/>
      <c r="G32" s="96" t="s">
        <v>55</v>
      </c>
    </row>
    <row r="33" spans="2:9" x14ac:dyDescent="0.25">
      <c r="B33" s="92"/>
    </row>
    <row r="34" spans="2:9" x14ac:dyDescent="0.25">
      <c r="H34" s="81"/>
    </row>
    <row r="35" spans="2:9" x14ac:dyDescent="0.25">
      <c r="H35" s="82"/>
    </row>
    <row r="37" spans="2:9" x14ac:dyDescent="0.25">
      <c r="I37" s="81"/>
    </row>
  </sheetData>
  <mergeCells count="1">
    <mergeCell ref="I28:I29"/>
  </mergeCells>
  <phoneticPr fontId="3" type="noConversion"/>
  <pageMargins left="0.75" right="0.75" top="1" bottom="1" header="0.5" footer="0.5"/>
  <pageSetup paperSize="9" orientation="portrait" r:id="rId1"/>
  <headerFooter alignWithMargins="0"/>
  <ignoredErrors>
    <ignoredError sqref="E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Kaynaklara Göre</vt:lpstr>
      <vt:lpstr>2020-2021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m.suat aksoy</dc:creator>
  <cp:lastModifiedBy>Nimet Nur Sevinç</cp:lastModifiedBy>
  <cp:lastPrinted>2015-12-11T08:32:51Z</cp:lastPrinted>
  <dcterms:created xsi:type="dcterms:W3CDTF">2012-10-12T10:58:19Z</dcterms:created>
  <dcterms:modified xsi:type="dcterms:W3CDTF">2025-05-17T14:05:10Z</dcterms:modified>
</cp:coreProperties>
</file>