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GitHub\emu660-spring2025-NimetSevinc\new_project_data\"/>
    </mc:Choice>
  </mc:AlternateContent>
  <xr:revisionPtr revIDLastSave="0" documentId="13_ncr:1_{30DA69A2-AEF8-47A1-9B53-B02A0AD1DD60}" xr6:coauthVersionLast="47" xr6:coauthVersionMax="47" xr10:uidLastSave="{00000000-0000-0000-0000-000000000000}"/>
  <bookViews>
    <workbookView xWindow="11424" yWindow="0" windowWidth="11712" windowHeight="12336" tabRatio="725" xr2:uid="{00000000-000D-0000-FFFF-FFFF00000000}"/>
  </bookViews>
  <sheets>
    <sheet name="Kaynaklara Göre" sheetId="22" r:id="rId1"/>
    <sheet name="2021-2022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22" l="1"/>
  <c r="G17" i="26"/>
  <c r="G18" i="26"/>
  <c r="G19" i="26"/>
  <c r="G20" i="26"/>
  <c r="G21" i="26"/>
  <c r="G22" i="26"/>
  <c r="G23" i="26"/>
  <c r="G24" i="26"/>
  <c r="G25" i="26"/>
  <c r="G26" i="26"/>
  <c r="G27" i="26"/>
  <c r="G16" i="26"/>
  <c r="E17" i="26"/>
  <c r="E18" i="26"/>
  <c r="E19" i="26"/>
  <c r="E20" i="26"/>
  <c r="E21" i="26"/>
  <c r="E22" i="26"/>
  <c r="E23" i="26"/>
  <c r="E24" i="26"/>
  <c r="E25" i="26"/>
  <c r="E26" i="26"/>
  <c r="E27" i="26"/>
  <c r="E16" i="26"/>
  <c r="D14" i="22"/>
  <c r="D17" i="22" s="1"/>
  <c r="D20" i="22" s="1"/>
  <c r="E14" i="22"/>
  <c r="E17" i="22" s="1"/>
  <c r="E20" i="22" s="1"/>
  <c r="F14" i="22"/>
  <c r="F17" i="22" s="1"/>
  <c r="F20" i="22" s="1"/>
  <c r="G14" i="22"/>
  <c r="G17" i="22" s="1"/>
  <c r="G20" i="22" s="1"/>
  <c r="H14" i="22"/>
  <c r="H17" i="22" s="1"/>
  <c r="H20" i="22" s="1"/>
  <c r="I14" i="22"/>
  <c r="I17" i="22" s="1"/>
  <c r="I20" i="22" s="1"/>
  <c r="J14" i="22"/>
  <c r="J17" i="22" s="1"/>
  <c r="J20" i="22" s="1"/>
  <c r="K14" i="22"/>
  <c r="K17" i="22" s="1"/>
  <c r="K20" i="22" s="1"/>
  <c r="L14" i="22"/>
  <c r="L17" i="22" s="1"/>
  <c r="L20" i="22" s="1"/>
  <c r="M14" i="22"/>
  <c r="M17" i="22" s="1"/>
  <c r="M20" i="22" s="1"/>
  <c r="N14" i="22"/>
  <c r="N17" i="22" s="1"/>
  <c r="N20" i="22" s="1"/>
  <c r="C14" i="22"/>
  <c r="C17" i="22" s="1"/>
  <c r="C20" i="22" s="1"/>
  <c r="I27" i="26" l="1"/>
  <c r="I26" i="26" l="1"/>
  <c r="I25" i="26" l="1"/>
  <c r="I24" i="26" l="1"/>
  <c r="I23" i="26" l="1"/>
  <c r="I22" i="26" l="1"/>
  <c r="I21" i="26" l="1"/>
  <c r="I20" i="26" l="1"/>
  <c r="I19" i="26" l="1"/>
  <c r="I18" i="26"/>
  <c r="I17" i="26"/>
  <c r="I16" i="26"/>
  <c r="G29" i="26"/>
  <c r="F29" i="26"/>
  <c r="D29" i="26"/>
  <c r="C29" i="26"/>
  <c r="E29" i="26" s="1"/>
  <c r="O20" i="22"/>
  <c r="O18" i="22"/>
  <c r="O17" i="22"/>
  <c r="O16" i="22"/>
  <c r="O15" i="22"/>
  <c r="O14" i="22"/>
  <c r="O13" i="22"/>
  <c r="O12" i="22"/>
  <c r="O11" i="22"/>
  <c r="O10" i="22"/>
  <c r="O9" i="22"/>
  <c r="H29" i="26" l="1"/>
  <c r="I29" i="26" s="1"/>
  <c r="I28" i="26" l="1"/>
</calcChain>
</file>

<file path=xl/sharedStrings.xml><?xml version="1.0" encoding="utf-8"?>
<sst xmlns="http://schemas.openxmlformats.org/spreadsheetml/2006/main" count="66" uniqueCount="57">
  <si>
    <t>TOPLAM</t>
  </si>
  <si>
    <t>TÜRKİYE BRÜT ELEKTRİK ÜRETİMİNİN BİRİNCİL ENERJİ KAYNAKLARINA GÖRE AYLIK DAĞILIMI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</si>
  <si>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</si>
  <si>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</si>
  <si>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</si>
  <si>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</si>
  <si>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</si>
  <si>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</si>
  <si>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</si>
  <si>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</si>
  <si>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</si>
  <si>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</si>
  <si>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</si>
  <si>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</si>
  <si>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</si>
  <si>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Hard Coal + Imported Coal</t>
  </si>
  <si>
    <t>Lignite</t>
  </si>
  <si>
    <t>Liquid Fuels</t>
  </si>
  <si>
    <t>Renew and Wastes</t>
  </si>
  <si>
    <t>THERMAL</t>
  </si>
  <si>
    <t>HYDRO</t>
  </si>
  <si>
    <t>GROSS GENERATION</t>
  </si>
  <si>
    <t>IMPORTS</t>
  </si>
  <si>
    <t>EXPORTS</t>
  </si>
  <si>
    <t>GROSS DEMAND</t>
  </si>
  <si>
    <t xml:space="preserve">      MONTHLY DISTRIBUTION OF TURKEY'S GROSS ELECTRICITY GENERATION BY PRIMARY ENERGY RESOURCES</t>
  </si>
  <si>
    <t>PRODUCTION COMP. +</t>
  </si>
  <si>
    <t>AUTOPRODUCERS + TOOR</t>
  </si>
  <si>
    <t>İŞLETME HAKKI DEVİR</t>
  </si>
  <si>
    <t>AYLAR</t>
  </si>
  <si>
    <t>MONTS</t>
  </si>
  <si>
    <t>ARTIŞ %</t>
  </si>
  <si>
    <t>INCREASE %</t>
  </si>
  <si>
    <t xml:space="preserve">                                         MONTHLY ELECTRICITY GENERATION OF TURKEY COMPARED WITH PREVIOUS YEAR</t>
  </si>
  <si>
    <t xml:space="preserve">             Birim (Unit): GWh</t>
  </si>
  <si>
    <t>EÜAŞ</t>
  </si>
  <si>
    <t xml:space="preserve">                     ÖNCEKİ YILA GÖRE KARŞILAŞTIRMALI AYLIK TÜRKİYE BRÜT ELEKTRİK ÜRETİMİ</t>
  </si>
  <si>
    <r>
      <t>OCAK</t>
    </r>
    <r>
      <rPr>
        <sz val="8"/>
        <rFont val="Times New Roman"/>
        <family val="1"/>
        <charset val="162"/>
      </rPr>
      <t xml:space="preserve"> JANUARY</t>
    </r>
  </si>
  <si>
    <r>
      <t xml:space="preserve"> ŞUBAT</t>
    </r>
    <r>
      <rPr>
        <sz val="8"/>
        <rFont val="Times New Roman"/>
        <family val="1"/>
        <charset val="162"/>
      </rPr>
      <t xml:space="preserve"> FEBRUARY</t>
    </r>
  </si>
  <si>
    <r>
      <t xml:space="preserve">MART </t>
    </r>
    <r>
      <rPr>
        <sz val="8"/>
        <rFont val="Times New Roman"/>
        <family val="1"/>
        <charset val="162"/>
      </rPr>
      <t>MARCH</t>
    </r>
  </si>
  <si>
    <r>
      <t xml:space="preserve">NİSAN  </t>
    </r>
    <r>
      <rPr>
        <sz val="8"/>
        <rFont val="Times New Roman"/>
        <family val="1"/>
        <charset val="162"/>
      </rPr>
      <t xml:space="preserve"> APRIL</t>
    </r>
  </si>
  <si>
    <r>
      <t xml:space="preserve">MAYIS  </t>
    </r>
    <r>
      <rPr>
        <sz val="8"/>
        <rFont val="Times New Roman"/>
        <family val="1"/>
        <charset val="162"/>
      </rPr>
      <t xml:space="preserve"> MAY</t>
    </r>
  </si>
  <si>
    <r>
      <t>HAZİRAN</t>
    </r>
    <r>
      <rPr>
        <sz val="8"/>
        <rFont val="Times New Roman"/>
        <family val="1"/>
        <charset val="162"/>
      </rPr>
      <t xml:space="preserve"> JUNE</t>
    </r>
  </si>
  <si>
    <r>
      <t>TEMMUZ</t>
    </r>
    <r>
      <rPr>
        <sz val="8"/>
        <rFont val="Times New Roman"/>
        <family val="1"/>
        <charset val="162"/>
      </rPr>
      <t xml:space="preserve"> JULY</t>
    </r>
  </si>
  <si>
    <r>
      <t>AĞUSTOS</t>
    </r>
    <r>
      <rPr>
        <sz val="8"/>
        <rFont val="Times New Roman"/>
        <family val="1"/>
        <charset val="162"/>
      </rPr>
      <t xml:space="preserve"> AUGUST</t>
    </r>
  </si>
  <si>
    <r>
      <t>EYLÜL</t>
    </r>
    <r>
      <rPr>
        <sz val="8"/>
        <rFont val="Times New Roman"/>
        <family val="1"/>
        <charset val="162"/>
      </rPr>
      <t xml:space="preserve"> SEPTEMBER</t>
    </r>
  </si>
  <si>
    <r>
      <t>EKİM</t>
    </r>
    <r>
      <rPr>
        <sz val="8"/>
        <rFont val="Times New Roman"/>
        <family val="1"/>
        <charset val="162"/>
      </rPr>
      <t xml:space="preserve"> OCTOBER</t>
    </r>
  </si>
  <si>
    <r>
      <t>KASIM</t>
    </r>
    <r>
      <rPr>
        <sz val="8"/>
        <rFont val="Times New Roman"/>
        <family val="1"/>
        <charset val="162"/>
      </rPr>
      <t xml:space="preserve"> NOVEMBER</t>
    </r>
  </si>
  <si>
    <r>
      <t>ARALIK</t>
    </r>
    <r>
      <rPr>
        <sz val="8"/>
        <rFont val="Times New Roman"/>
        <family val="1"/>
        <charset val="162"/>
      </rPr>
      <t xml:space="preserve"> DECEMBER</t>
    </r>
  </si>
  <si>
    <t>GEOTHERMAL + WIND +SOLAR</t>
  </si>
  <si>
    <t xml:space="preserve">EÜAŞ </t>
  </si>
  <si>
    <t xml:space="preserve">ÜRETİM ŞRK. + </t>
  </si>
  <si>
    <t>ÜRETİM ŞRK. +</t>
  </si>
  <si>
    <t xml:space="preserve">EÜAŞ  </t>
  </si>
  <si>
    <t>Naturl Gas +Lng</t>
  </si>
  <si>
    <t>*Değerler Brüttür.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</si>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</sst>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0"/>
    <numFmt numFmtId="166" formatCode="#,##0.0000"/>
    <numFmt numFmtId="167" formatCode="#,##0.00000"/>
    <numFmt numFmtId="168" formatCode="#,##0.0000000"/>
    <numFmt numFmtId="169" formatCode="#,##0.000000"/>
    <numFmt numFmtId="170" formatCode="#,##0.00000000"/>
  </numFmts>
  <fonts count="17" x14ac:knownFonts="1">
    <font>
      <sz val="10"/>
      <name val="Arial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8"/>
      <name val="Arial"/>
      <family val="2"/>
      <charset val="162"/>
    </font>
    <font>
      <sz val="8"/>
      <name val="Times New Roman"/>
      <family val="1"/>
      <charset val="162"/>
    </font>
    <font>
      <b/>
      <sz val="8"/>
      <name val="Times New Roman"/>
      <family val="1"/>
      <charset val="162"/>
    </font>
    <font>
      <sz val="7"/>
      <name val="Times New Roman"/>
      <family val="1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sz val="9"/>
      <name val="Times New Roman"/>
      <family val="1"/>
      <charset val="162"/>
    </font>
    <font>
      <b/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4"/>
      <name val="Times New Roman"/>
      <family val="1"/>
      <charset val="162"/>
    </font>
    <font>
      <sz val="10"/>
      <name val="Arial Tur"/>
      <charset val="162"/>
    </font>
    <font>
      <sz val="10"/>
      <color rgb="FFFF0000"/>
      <name val="Times New Roman"/>
      <family val="1"/>
      <charset val="162"/>
    </font>
    <font>
      <b/>
      <sz val="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14" fillId="0" borderId="0"/>
  </cellStyleXfs>
  <cellXfs count="99">
    <xf numFmtId="0" fontId="0" fillId="0" borderId="0" xfId="0"/>
    <xf numFmtId="0" fontId="4" fillId="3" borderId="9" xfId="0" applyFont="1" applyFill="1" applyBorder="1" applyAlignment="1">
      <alignment horizontal="center"/>
    </xf>
    <xf numFmtId="0" fontId="7" fillId="3" borderId="17" xfId="0" applyFont="1" applyFill="1" applyBorder="1"/>
    <xf numFmtId="0" fontId="12" fillId="3" borderId="17" xfId="0" applyFont="1" applyFill="1" applyBorder="1" applyAlignment="1">
      <alignment horizontal="left"/>
    </xf>
    <xf numFmtId="0" fontId="7" fillId="3" borderId="18" xfId="0" applyFont="1" applyFill="1" applyBorder="1"/>
    <xf numFmtId="0" fontId="7" fillId="3" borderId="19" xfId="0" applyFont="1" applyFill="1" applyBorder="1"/>
    <xf numFmtId="0" fontId="7" fillId="3" borderId="20" xfId="0" applyFont="1" applyFill="1" applyBorder="1"/>
    <xf numFmtId="0" fontId="5" fillId="3" borderId="10" xfId="0" applyFont="1" applyFill="1" applyBorder="1" applyAlignment="1">
      <alignment horizontal="center"/>
    </xf>
    <xf numFmtId="0" fontId="8" fillId="3" borderId="21" xfId="0" applyFont="1" applyFill="1" applyBorder="1"/>
    <xf numFmtId="0" fontId="8" fillId="3" borderId="1" xfId="0" applyFont="1" applyFill="1" applyBorder="1"/>
    <xf numFmtId="0" fontId="8" fillId="3" borderId="22" xfId="0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7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7" fillId="3" borderId="26" xfId="0" applyFont="1" applyFill="1" applyBorder="1"/>
    <xf numFmtId="0" fontId="4" fillId="3" borderId="1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22" xfId="0" applyFont="1" applyFill="1" applyBorder="1"/>
    <xf numFmtId="0" fontId="4" fillId="3" borderId="1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distributed"/>
    </xf>
    <xf numFmtId="0" fontId="8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164" fontId="8" fillId="3" borderId="25" xfId="0" applyNumberFormat="1" applyFont="1" applyFill="1" applyBorder="1"/>
    <xf numFmtId="164" fontId="8" fillId="3" borderId="2" xfId="0" applyNumberFormat="1" applyFont="1" applyFill="1" applyBorder="1"/>
    <xf numFmtId="164" fontId="8" fillId="3" borderId="27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horizontal="center"/>
    </xf>
    <xf numFmtId="0" fontId="11" fillId="2" borderId="6" xfId="0" applyFont="1" applyFill="1" applyBorder="1"/>
    <xf numFmtId="0" fontId="7" fillId="2" borderId="6" xfId="0" applyFont="1" applyFill="1" applyBorder="1"/>
    <xf numFmtId="0" fontId="7" fillId="2" borderId="16" xfId="0" applyFont="1" applyFill="1" applyBorder="1"/>
    <xf numFmtId="0" fontId="4" fillId="2" borderId="4" xfId="0" applyFont="1" applyFill="1" applyBorder="1" applyAlignment="1">
      <alignment horizontal="center"/>
    </xf>
    <xf numFmtId="0" fontId="8" fillId="2" borderId="0" xfId="0" applyFont="1" applyFill="1"/>
    <xf numFmtId="0" fontId="7" fillId="2" borderId="0" xfId="0" applyFont="1" applyFill="1"/>
    <xf numFmtId="0" fontId="7" fillId="2" borderId="15" xfId="0" applyFont="1" applyFill="1" applyBorder="1"/>
    <xf numFmtId="0" fontId="4" fillId="2" borderId="7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30" xfId="0" applyFont="1" applyFill="1" applyBorder="1"/>
    <xf numFmtId="0" fontId="10" fillId="3" borderId="12" xfId="0" applyFont="1" applyFill="1" applyBorder="1"/>
    <xf numFmtId="0" fontId="9" fillId="3" borderId="31" xfId="0" applyFont="1" applyFill="1" applyBorder="1"/>
    <xf numFmtId="0" fontId="7" fillId="2" borderId="8" xfId="0" applyFont="1" applyFill="1" applyBorder="1"/>
    <xf numFmtId="0" fontId="12" fillId="2" borderId="6" xfId="0" applyFont="1" applyFill="1" applyBorder="1"/>
    <xf numFmtId="0" fontId="7" fillId="2" borderId="4" xfId="0" applyFont="1" applyFill="1" applyBorder="1"/>
    <xf numFmtId="0" fontId="7" fillId="2" borderId="7" xfId="0" applyFont="1" applyFill="1" applyBorder="1"/>
    <xf numFmtId="0" fontId="13" fillId="2" borderId="5" xfId="0" applyFont="1" applyFill="1" applyBorder="1"/>
    <xf numFmtId="164" fontId="8" fillId="3" borderId="28" xfId="0" applyNumberFormat="1" applyFont="1" applyFill="1" applyBorder="1"/>
    <xf numFmtId="164" fontId="8" fillId="3" borderId="29" xfId="0" applyNumberFormat="1" applyFont="1" applyFill="1" applyBorder="1"/>
    <xf numFmtId="164" fontId="5" fillId="2" borderId="1" xfId="0" applyNumberFormat="1" applyFont="1" applyFill="1" applyBorder="1"/>
    <xf numFmtId="164" fontId="5" fillId="2" borderId="22" xfId="0" applyNumberFormat="1" applyFont="1" applyFill="1" applyBorder="1"/>
    <xf numFmtId="164" fontId="5" fillId="2" borderId="3" xfId="0" applyNumberFormat="1" applyFont="1" applyFill="1" applyBorder="1"/>
    <xf numFmtId="164" fontId="5" fillId="2" borderId="24" xfId="0" applyNumberFormat="1" applyFont="1" applyFill="1" applyBorder="1"/>
    <xf numFmtId="164" fontId="9" fillId="2" borderId="23" xfId="0" applyNumberFormat="1" applyFont="1" applyFill="1" applyBorder="1" applyAlignment="1">
      <alignment horizontal="right"/>
    </xf>
    <xf numFmtId="164" fontId="9" fillId="2" borderId="3" xfId="0" applyNumberFormat="1" applyFont="1" applyFill="1" applyBorder="1" applyAlignment="1">
      <alignment horizontal="right"/>
    </xf>
    <xf numFmtId="164" fontId="9" fillId="2" borderId="3" xfId="0" applyNumberFormat="1" applyFont="1" applyFill="1" applyBorder="1"/>
    <xf numFmtId="164" fontId="9" fillId="2" borderId="24" xfId="0" applyNumberFormat="1" applyFont="1" applyFill="1" applyBorder="1" applyAlignment="1">
      <alignment horizontal="right"/>
    </xf>
    <xf numFmtId="0" fontId="9" fillId="2" borderId="33" xfId="0" applyFont="1" applyFill="1" applyBorder="1"/>
    <xf numFmtId="0" fontId="7" fillId="2" borderId="32" xfId="0" applyFont="1" applyFill="1" applyBorder="1"/>
    <xf numFmtId="164" fontId="8" fillId="2" borderId="1" xfId="0" applyNumberFormat="1" applyFont="1" applyFill="1" applyBorder="1"/>
    <xf numFmtId="0" fontId="10" fillId="3" borderId="34" xfId="0" applyFont="1" applyFill="1" applyBorder="1"/>
    <xf numFmtId="164" fontId="5" fillId="2" borderId="23" xfId="0" applyNumberFormat="1" applyFont="1" applyFill="1" applyBorder="1"/>
    <xf numFmtId="164" fontId="5" fillId="2" borderId="35" xfId="0" applyNumberFormat="1" applyFont="1" applyFill="1" applyBorder="1"/>
    <xf numFmtId="164" fontId="5" fillId="2" borderId="36" xfId="0" applyNumberFormat="1" applyFont="1" applyFill="1" applyBorder="1"/>
    <xf numFmtId="164" fontId="8" fillId="2" borderId="22" xfId="0" applyNumberFormat="1" applyFont="1" applyFill="1" applyBorder="1"/>
    <xf numFmtId="164" fontId="5" fillId="2" borderId="37" xfId="0" applyNumberFormat="1" applyFont="1" applyFill="1" applyBorder="1"/>
    <xf numFmtId="165" fontId="5" fillId="2" borderId="3" xfId="0" applyNumberFormat="1" applyFont="1" applyFill="1" applyBorder="1"/>
    <xf numFmtId="164" fontId="8" fillId="3" borderId="28" xfId="0" applyNumberFormat="1" applyFont="1" applyFill="1" applyBorder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center"/>
    </xf>
    <xf numFmtId="169" fontId="7" fillId="0" borderId="0" xfId="0" applyNumberFormat="1" applyFont="1"/>
    <xf numFmtId="167" fontId="7" fillId="0" borderId="0" xfId="0" applyNumberFormat="1" applyFont="1"/>
    <xf numFmtId="166" fontId="7" fillId="0" borderId="0" xfId="0" applyNumberFormat="1" applyFont="1"/>
    <xf numFmtId="165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 applyAlignment="1">
      <alignment horizontal="center"/>
    </xf>
    <xf numFmtId="0" fontId="12" fillId="0" borderId="0" xfId="0" applyFont="1"/>
    <xf numFmtId="0" fontId="4" fillId="0" borderId="0" xfId="0" applyFont="1"/>
    <xf numFmtId="170" fontId="15" fillId="0" borderId="0" xfId="0" applyNumberFormat="1" applyFont="1"/>
    <xf numFmtId="168" fontId="7" fillId="0" borderId="0" xfId="0" applyNumberFormat="1" applyFont="1"/>
    <xf numFmtId="0" fontId="4" fillId="0" borderId="0" xfId="0" applyFont="1" applyAlignment="1">
      <alignment horizontal="center"/>
    </xf>
    <xf numFmtId="164" fontId="7" fillId="0" borderId="0" xfId="0" applyNumberFormat="1" applyFont="1"/>
    <xf numFmtId="3" fontId="7" fillId="0" borderId="0" xfId="0" applyNumberFormat="1" applyFont="1"/>
    <xf numFmtId="0" fontId="11" fillId="0" borderId="0" xfId="0" applyFont="1"/>
    <xf numFmtId="167" fontId="8" fillId="0" borderId="0" xfId="0" applyNumberFormat="1" applyFont="1"/>
    <xf numFmtId="0" fontId="16" fillId="0" borderId="7" xfId="0" applyFont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164" fontId="8" fillId="3" borderId="26" xfId="0" applyNumberFormat="1" applyFont="1" applyFill="1" applyBorder="1" applyAlignment="1">
      <alignment horizontal="right"/>
    </xf>
    <xf numFmtId="164" fontId="8" fillId="3" borderId="29" xfId="0" applyNumberFormat="1" applyFon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</cellStyles>
  <dxfs count="0"/>
  <tableStyles count="0" defaultTableStyle="TableStyleMedium9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9"/>
  <sheetViews>
    <sheetView tabSelected="1" workbookViewId="0">
      <selection activeCell="A7" sqref="A7:XFD7"/>
    </sheetView>
  </sheetViews>
  <sheetFormatPr defaultColWidth="9.109375" defaultRowHeight="13.2" x14ac:dyDescent="0.25"/>
  <cols>
    <col min="1" max="1" width="9.109375" style="76"/>
    <col min="2" max="2" width="29.44140625" style="76" customWidth="1"/>
    <col min="3" max="3" width="13.33203125" style="76" customWidth="1"/>
    <col min="4" max="10" width="10.88671875" style="76" customWidth="1"/>
    <col min="11" max="11" width="11.88671875" style="76" customWidth="1"/>
    <col min="12" max="12" width="10.88671875" style="76" customWidth="1"/>
    <col min="13" max="13" width="11" style="76" bestFit="1" customWidth="1"/>
    <col min="14" max="14" width="9.5546875" style="76" bestFit="1" customWidth="1"/>
    <col min="15" max="15" width="11.44140625" style="76" customWidth="1"/>
    <col min="16" max="16384" width="9.109375" style="76"/>
  </cols>
  <sheetData>
    <row r="2" spans="2:18" ht="13.8" thickBot="1" x14ac:dyDescent="0.3"/>
    <row r="3" spans="2:18" ht="21" customHeight="1" x14ac:dyDescent="0.3">
      <c r="B3" s="50"/>
      <c r="C3" s="51" t="s">
        <v>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2:18" x14ac:dyDescent="0.25">
      <c r="B4" s="5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</row>
    <row r="5" spans="2:18" x14ac:dyDescent="0.25">
      <c r="B5" s="52"/>
      <c r="C5" s="42" t="s">
        <v>25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4"/>
    </row>
    <row r="6" spans="2:18" x14ac:dyDescent="0.25">
      <c r="B6" s="5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2:18" ht="18" thickBot="1" x14ac:dyDescent="0.35">
      <c r="B7" s="53"/>
      <c r="C7" s="46"/>
      <c r="D7" s="46"/>
      <c r="E7" s="46"/>
      <c r="F7" s="46"/>
      <c r="G7" s="46"/>
      <c r="H7" s="54">
        <v>2022</v>
      </c>
      <c r="I7" s="46"/>
      <c r="J7" s="46"/>
      <c r="K7" s="46"/>
      <c r="L7" s="46"/>
      <c r="M7" s="46"/>
      <c r="N7" s="46"/>
      <c r="O7" s="47"/>
    </row>
    <row r="8" spans="2:18" s="77" customFormat="1" ht="23.25" customHeight="1" thickBot="1" x14ac:dyDescent="0.25">
      <c r="B8" s="94" t="s">
        <v>56</v>
      </c>
      <c r="C8" s="95" t="s">
        <v>2</v>
      </c>
      <c r="D8" s="95" t="s">
        <v>3</v>
      </c>
      <c r="E8" s="95" t="s">
        <v>4</v>
      </c>
      <c r="F8" s="95" t="s">
        <v>5</v>
      </c>
      <c r="G8" s="95" t="s">
        <v>6</v>
      </c>
      <c r="H8" s="95" t="s">
        <v>7</v>
      </c>
      <c r="I8" s="95" t="s">
        <v>8</v>
      </c>
      <c r="J8" s="95" t="s">
        <v>9</v>
      </c>
      <c r="K8" s="95" t="s">
        <v>10</v>
      </c>
      <c r="L8" s="95" t="s">
        <v>11</v>
      </c>
      <c r="M8" s="95" t="s">
        <v>12</v>
      </c>
      <c r="N8" s="95" t="s">
        <v>13</v>
      </c>
      <c r="O8" s="96" t="s">
        <v>14</v>
      </c>
    </row>
    <row r="9" spans="2:18" x14ac:dyDescent="0.25">
      <c r="B9" s="48" t="s">
        <v>15</v>
      </c>
      <c r="C9" s="59">
        <v>6472.8330399999995</v>
      </c>
      <c r="D9" s="59">
        <v>5655.0537300000005</v>
      </c>
      <c r="E9" s="59">
        <v>4467.196379</v>
      </c>
      <c r="F9" s="59">
        <v>3149.069508</v>
      </c>
      <c r="G9" s="59">
        <v>3264.3242980000005</v>
      </c>
      <c r="H9" s="59">
        <v>4723.3482819999999</v>
      </c>
      <c r="I9" s="59">
        <v>5968.8174900000004</v>
      </c>
      <c r="J9" s="59">
        <v>6640.6074080000008</v>
      </c>
      <c r="K9" s="59">
        <v>6478.6274210000001</v>
      </c>
      <c r="L9" s="59">
        <v>6885.9212830800006</v>
      </c>
      <c r="M9" s="59">
        <v>7344.2094140400004</v>
      </c>
      <c r="N9" s="59">
        <v>7529.19496789</v>
      </c>
      <c r="O9" s="58">
        <f t="shared" ref="O9:O19" si="0">SUM(C9:N9)</f>
        <v>68579.203221010001</v>
      </c>
    </row>
    <row r="10" spans="2:18" x14ac:dyDescent="0.25">
      <c r="B10" s="48" t="s">
        <v>16</v>
      </c>
      <c r="C10" s="59">
        <v>4112.0586812900001</v>
      </c>
      <c r="D10" s="59">
        <v>3666.5520899899998</v>
      </c>
      <c r="E10" s="59">
        <v>4050.2036313299996</v>
      </c>
      <c r="F10" s="59">
        <v>3684.6704149200004</v>
      </c>
      <c r="G10" s="59">
        <v>3474.51702191</v>
      </c>
      <c r="H10" s="59">
        <v>3773.1193248999998</v>
      </c>
      <c r="I10" s="59">
        <v>3601.3412214199998</v>
      </c>
      <c r="J10" s="59">
        <v>3656.3836944099999</v>
      </c>
      <c r="K10" s="59">
        <v>3624.8548939300003</v>
      </c>
      <c r="L10" s="59">
        <v>3838.4593471199996</v>
      </c>
      <c r="M10" s="59">
        <v>3705.59266871</v>
      </c>
      <c r="N10" s="70">
        <v>3952.4977286500002</v>
      </c>
      <c r="O10" s="58">
        <f t="shared" si="0"/>
        <v>45140.250718579999</v>
      </c>
    </row>
    <row r="11" spans="2:18" x14ac:dyDescent="0.25">
      <c r="B11" s="48" t="s">
        <v>17</v>
      </c>
      <c r="C11" s="59">
        <v>59.502218723999995</v>
      </c>
      <c r="D11" s="59">
        <v>42.186569280000001</v>
      </c>
      <c r="E11" s="59">
        <v>22.11473045</v>
      </c>
      <c r="F11" s="59">
        <v>34.015799430000001</v>
      </c>
      <c r="G11" s="59">
        <v>30.553971399999998</v>
      </c>
      <c r="H11" s="59">
        <v>25.603030680000003</v>
      </c>
      <c r="I11" s="59">
        <v>31.346550229999998</v>
      </c>
      <c r="J11" s="59">
        <v>29.958529770000002</v>
      </c>
      <c r="K11" s="59">
        <v>17.447796999999998</v>
      </c>
      <c r="L11" s="59">
        <v>16.934258</v>
      </c>
      <c r="M11" s="59">
        <v>42.089555470000001</v>
      </c>
      <c r="N11" s="70">
        <v>42.602229149999999</v>
      </c>
      <c r="O11" s="58">
        <f t="shared" si="0"/>
        <v>394.35523958399995</v>
      </c>
    </row>
    <row r="12" spans="2:18" x14ac:dyDescent="0.25">
      <c r="B12" s="48" t="s">
        <v>54</v>
      </c>
      <c r="C12" s="59">
        <v>7866.385351416001</v>
      </c>
      <c r="D12" s="59">
        <v>6337.5867912800004</v>
      </c>
      <c r="E12" s="59">
        <v>6071.1751311699991</v>
      </c>
      <c r="F12" s="59">
        <v>4767.7410239199999</v>
      </c>
      <c r="G12" s="59">
        <v>4601.8144316962798</v>
      </c>
      <c r="H12" s="59">
        <v>5611.3413859200009</v>
      </c>
      <c r="I12" s="59">
        <v>5865.09492383</v>
      </c>
      <c r="J12" s="59">
        <v>9745.152309718982</v>
      </c>
      <c r="K12" s="59">
        <v>7551.7325883300009</v>
      </c>
      <c r="L12" s="59">
        <v>5050.6262360071596</v>
      </c>
      <c r="M12" s="59">
        <v>4886.4851996999996</v>
      </c>
      <c r="N12" s="70">
        <v>6703.5174042199997</v>
      </c>
      <c r="O12" s="58">
        <f t="shared" si="0"/>
        <v>75058.652777208423</v>
      </c>
    </row>
    <row r="13" spans="2:18" x14ac:dyDescent="0.25">
      <c r="B13" s="48" t="s">
        <v>18</v>
      </c>
      <c r="C13" s="59">
        <v>752.64778913499993</v>
      </c>
      <c r="D13" s="59">
        <v>702.80734667499996</v>
      </c>
      <c r="E13" s="59">
        <v>740.09128923000003</v>
      </c>
      <c r="F13" s="59">
        <v>761.06572759999892</v>
      </c>
      <c r="G13" s="74">
        <v>825.13628522909983</v>
      </c>
      <c r="H13" s="74">
        <v>810.77249041700009</v>
      </c>
      <c r="I13" s="74">
        <v>826.83273813790004</v>
      </c>
      <c r="J13" s="59">
        <v>802.40617374499993</v>
      </c>
      <c r="K13" s="59">
        <v>771.8740103639999</v>
      </c>
      <c r="L13" s="59">
        <v>769.84864716300581</v>
      </c>
      <c r="M13" s="59">
        <v>825.46593823187061</v>
      </c>
      <c r="N13" s="70">
        <v>863.6195220504236</v>
      </c>
      <c r="O13" s="60">
        <f t="shared" si="0"/>
        <v>9452.5679579782991</v>
      </c>
    </row>
    <row r="14" spans="2:18" x14ac:dyDescent="0.25">
      <c r="B14" s="48" t="s">
        <v>19</v>
      </c>
      <c r="C14" s="59">
        <f t="shared" ref="C14:N14" si="1">SUM(C9:C13)</f>
        <v>19263.427080565001</v>
      </c>
      <c r="D14" s="59">
        <f t="shared" si="1"/>
        <v>16404.186527225</v>
      </c>
      <c r="E14" s="59">
        <f t="shared" si="1"/>
        <v>15350.781161179997</v>
      </c>
      <c r="F14" s="59">
        <f t="shared" si="1"/>
        <v>12396.562473869999</v>
      </c>
      <c r="G14" s="59">
        <f t="shared" si="1"/>
        <v>12196.346008235379</v>
      </c>
      <c r="H14" s="59">
        <f t="shared" si="1"/>
        <v>14944.184513917002</v>
      </c>
      <c r="I14" s="59">
        <f t="shared" si="1"/>
        <v>16293.432923617902</v>
      </c>
      <c r="J14" s="59">
        <f t="shared" si="1"/>
        <v>20874.508115643981</v>
      </c>
      <c r="K14" s="59">
        <f t="shared" si="1"/>
        <v>18444.536710624005</v>
      </c>
      <c r="L14" s="59">
        <f t="shared" si="1"/>
        <v>16561.789771370168</v>
      </c>
      <c r="M14" s="59">
        <f t="shared" si="1"/>
        <v>16803.842776151872</v>
      </c>
      <c r="N14" s="59">
        <f t="shared" si="1"/>
        <v>19091.43185196042</v>
      </c>
      <c r="O14" s="60">
        <f t="shared" si="0"/>
        <v>198625.02991436076</v>
      </c>
      <c r="R14" s="78"/>
    </row>
    <row r="15" spans="2:18" x14ac:dyDescent="0.25">
      <c r="B15" s="48" t="s">
        <v>20</v>
      </c>
      <c r="C15" s="59">
        <v>4716.4291558946861</v>
      </c>
      <c r="D15" s="59">
        <v>5040.8870805650004</v>
      </c>
      <c r="E15" s="59">
        <v>8054.6312261430003</v>
      </c>
      <c r="F15" s="59">
        <v>8681.7652352929981</v>
      </c>
      <c r="G15" s="59">
        <v>8668.4269319560008</v>
      </c>
      <c r="H15" s="59">
        <v>6950.1097558769998</v>
      </c>
      <c r="I15" s="59">
        <v>5608.4502433298994</v>
      </c>
      <c r="J15" s="59">
        <v>5415.06472009967</v>
      </c>
      <c r="K15" s="59">
        <v>3935.9981377071199</v>
      </c>
      <c r="L15" s="59">
        <v>3298.0858696155001</v>
      </c>
      <c r="M15" s="59">
        <v>3155.0326350893401</v>
      </c>
      <c r="N15" s="59">
        <v>3277.61587196665</v>
      </c>
      <c r="O15" s="60">
        <f t="shared" si="0"/>
        <v>66802.496863536857</v>
      </c>
      <c r="R15" s="78"/>
    </row>
    <row r="16" spans="2:18" x14ac:dyDescent="0.25">
      <c r="B16" s="48" t="s">
        <v>49</v>
      </c>
      <c r="C16" s="59">
        <v>4767.2262276944484</v>
      </c>
      <c r="D16" s="59">
        <v>4461.4035240486191</v>
      </c>
      <c r="E16" s="59">
        <v>5419.2808445447727</v>
      </c>
      <c r="F16" s="59">
        <v>5091.8854856064027</v>
      </c>
      <c r="G16" s="59">
        <v>4801.9932524817705</v>
      </c>
      <c r="H16" s="59">
        <v>5555.2839904069997</v>
      </c>
      <c r="I16" s="59">
        <v>7200.9832793629994</v>
      </c>
      <c r="J16" s="59">
        <v>5571.737652455</v>
      </c>
      <c r="K16" s="59">
        <v>5111.4814079989992</v>
      </c>
      <c r="L16" s="59">
        <v>5582.960324103251</v>
      </c>
      <c r="M16" s="59">
        <v>4945.4130784126291</v>
      </c>
      <c r="N16" s="59">
        <v>4442.1656686710612</v>
      </c>
      <c r="O16" s="60">
        <f t="shared" si="0"/>
        <v>62951.814735786953</v>
      </c>
    </row>
    <row r="17" spans="2:30" x14ac:dyDescent="0.25">
      <c r="B17" s="48" t="s">
        <v>21</v>
      </c>
      <c r="C17" s="67">
        <f t="shared" ref="C17:N17" si="2">C14+C15+C16</f>
        <v>28747.082464154137</v>
      </c>
      <c r="D17" s="67">
        <f t="shared" si="2"/>
        <v>25906.477131838619</v>
      </c>
      <c r="E17" s="67">
        <f t="shared" si="2"/>
        <v>28824.693231867772</v>
      </c>
      <c r="F17" s="67">
        <f t="shared" si="2"/>
        <v>26170.2131947694</v>
      </c>
      <c r="G17" s="67">
        <f t="shared" si="2"/>
        <v>25666.766192673153</v>
      </c>
      <c r="H17" s="67">
        <f t="shared" si="2"/>
        <v>27449.578260201</v>
      </c>
      <c r="I17" s="67">
        <f t="shared" si="2"/>
        <v>29102.8664463108</v>
      </c>
      <c r="J17" s="67">
        <f t="shared" si="2"/>
        <v>31861.310488198651</v>
      </c>
      <c r="K17" s="67">
        <f t="shared" si="2"/>
        <v>27492.016256330124</v>
      </c>
      <c r="L17" s="67">
        <f t="shared" si="2"/>
        <v>25442.835965088918</v>
      </c>
      <c r="M17" s="67">
        <f t="shared" si="2"/>
        <v>24904.288489653842</v>
      </c>
      <c r="N17" s="67">
        <f t="shared" si="2"/>
        <v>26811.213392598132</v>
      </c>
      <c r="O17" s="72">
        <f t="shared" si="0"/>
        <v>328379.34151368454</v>
      </c>
      <c r="R17" s="79"/>
    </row>
    <row r="18" spans="2:30" x14ac:dyDescent="0.25">
      <c r="B18" s="68" t="s">
        <v>22</v>
      </c>
      <c r="C18" s="57">
        <v>472.86830500000002</v>
      </c>
      <c r="D18" s="69">
        <v>418.91430400000002</v>
      </c>
      <c r="E18" s="57">
        <v>300.21176700000001</v>
      </c>
      <c r="F18" s="59">
        <v>377.34195799999998</v>
      </c>
      <c r="G18" s="59">
        <v>431.36582699999997</v>
      </c>
      <c r="H18" s="57">
        <v>526.29795897999998</v>
      </c>
      <c r="I18" s="59">
        <v>537.02926200000002</v>
      </c>
      <c r="J18" s="59">
        <v>566.70603300000005</v>
      </c>
      <c r="K18" s="59">
        <v>641.19701299999997</v>
      </c>
      <c r="L18" s="59">
        <v>700.6367459999999</v>
      </c>
      <c r="M18" s="59">
        <v>741.27840100000003</v>
      </c>
      <c r="N18" s="57">
        <v>724.96798000000001</v>
      </c>
      <c r="O18" s="60">
        <f t="shared" si="0"/>
        <v>6438.8155549800003</v>
      </c>
      <c r="Q18" s="80"/>
    </row>
    <row r="19" spans="2:30" x14ac:dyDescent="0.25">
      <c r="B19" s="68" t="s">
        <v>23</v>
      </c>
      <c r="C19" s="59">
        <v>425.31248481999995</v>
      </c>
      <c r="D19" s="73">
        <v>383.48762548000002</v>
      </c>
      <c r="E19" s="59">
        <v>331.55789854</v>
      </c>
      <c r="F19" s="69">
        <v>343.38979648999998</v>
      </c>
      <c r="G19" s="70">
        <v>363.37806225000003</v>
      </c>
      <c r="H19" s="59">
        <v>286.45590606000002</v>
      </c>
      <c r="I19" s="69">
        <v>256.13677415000001</v>
      </c>
      <c r="J19" s="59">
        <v>239.9871751</v>
      </c>
      <c r="K19" s="59">
        <v>292.36834928000002</v>
      </c>
      <c r="L19" s="59">
        <v>287.50900121000001</v>
      </c>
      <c r="M19" s="70">
        <v>241.66155241999999</v>
      </c>
      <c r="N19" s="59">
        <v>261.71814752</v>
      </c>
      <c r="O19" s="71">
        <f t="shared" si="0"/>
        <v>3712.96277332</v>
      </c>
      <c r="Q19" s="81"/>
    </row>
    <row r="20" spans="2:30" s="82" customFormat="1" ht="13.8" thickBot="1" x14ac:dyDescent="0.3">
      <c r="B20" s="49" t="s">
        <v>24</v>
      </c>
      <c r="C20" s="55">
        <f t="shared" ref="C20:N20" si="3">C17+C18-C19</f>
        <v>28794.638284334138</v>
      </c>
      <c r="D20" s="55">
        <f t="shared" si="3"/>
        <v>25941.903810358621</v>
      </c>
      <c r="E20" s="55">
        <f t="shared" si="3"/>
        <v>28793.347100327774</v>
      </c>
      <c r="F20" s="55">
        <f t="shared" si="3"/>
        <v>26204.165356279402</v>
      </c>
      <c r="G20" s="55">
        <f t="shared" si="3"/>
        <v>25734.753957423152</v>
      </c>
      <c r="H20" s="55">
        <f t="shared" si="3"/>
        <v>27689.420313121002</v>
      </c>
      <c r="I20" s="55">
        <f t="shared" si="3"/>
        <v>29383.7589341608</v>
      </c>
      <c r="J20" s="55">
        <f t="shared" si="3"/>
        <v>32188.02934609865</v>
      </c>
      <c r="K20" s="55">
        <f t="shared" si="3"/>
        <v>27840.844920050124</v>
      </c>
      <c r="L20" s="55">
        <f t="shared" si="3"/>
        <v>25855.963709878917</v>
      </c>
      <c r="M20" s="55">
        <f t="shared" si="3"/>
        <v>25403.905338233842</v>
      </c>
      <c r="N20" s="55">
        <f t="shared" si="3"/>
        <v>27274.463225078132</v>
      </c>
      <c r="O20" s="56">
        <f>SUM(C20:N20)</f>
        <v>331105.19429534458</v>
      </c>
      <c r="Q20" s="83"/>
    </row>
    <row r="21" spans="2:30" x14ac:dyDescent="0.25"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</row>
    <row r="22" spans="2:30" ht="15.6" x14ac:dyDescent="0.3">
      <c r="B22" s="85"/>
      <c r="I22" s="86"/>
      <c r="J22" s="86"/>
      <c r="K22" s="86"/>
      <c r="L22" s="86"/>
      <c r="M22" s="82"/>
      <c r="N22" s="86"/>
      <c r="P22" s="78"/>
    </row>
    <row r="23" spans="2:30" ht="15.6" x14ac:dyDescent="0.3">
      <c r="B23" s="85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</row>
    <row r="24" spans="2:30" x14ac:dyDescent="0.25"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</row>
    <row r="25" spans="2:30" x14ac:dyDescent="0.25"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</row>
    <row r="26" spans="2:30" x14ac:dyDescent="0.25"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</row>
    <row r="27" spans="2:30" x14ac:dyDescent="0.25"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2:30" x14ac:dyDescent="0.25"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2:30" x14ac:dyDescent="0.25">
      <c r="C29" s="88"/>
      <c r="D29" s="88"/>
    </row>
  </sheetData>
  <phoneticPr fontId="2" type="noConversion"/>
  <pageMargins left="0" right="0" top="0.59055118110236227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R37"/>
  <sheetViews>
    <sheetView topLeftCell="A4" workbookViewId="0">
      <selection activeCell="J23" sqref="J23"/>
    </sheetView>
  </sheetViews>
  <sheetFormatPr defaultColWidth="9.109375" defaultRowHeight="13.2" x14ac:dyDescent="0.25"/>
  <cols>
    <col min="1" max="1" width="9.109375" style="76"/>
    <col min="2" max="2" width="10" style="76" bestFit="1" customWidth="1"/>
    <col min="3" max="3" width="24.88671875" style="76" customWidth="1"/>
    <col min="4" max="4" width="21.33203125" style="76" customWidth="1"/>
    <col min="5" max="5" width="9.109375" style="76"/>
    <col min="6" max="7" width="24.88671875" style="76" customWidth="1"/>
    <col min="8" max="8" width="10.6640625" style="76" customWidth="1"/>
    <col min="9" max="9" width="10.44140625" style="76" customWidth="1"/>
    <col min="10" max="10" width="9.109375" style="76"/>
    <col min="11" max="11" width="15.44140625" style="76" bestFit="1" customWidth="1"/>
    <col min="12" max="12" width="9.109375" style="76"/>
    <col min="13" max="13" width="13" style="76" customWidth="1"/>
    <col min="14" max="14" width="10.88671875" style="76" customWidth="1"/>
    <col min="15" max="15" width="17.5546875" style="76" customWidth="1"/>
    <col min="16" max="16" width="18.6640625" style="76" customWidth="1"/>
    <col min="17" max="16384" width="9.109375" style="76"/>
  </cols>
  <sheetData>
    <row r="4" spans="2:18" x14ac:dyDescent="0.25">
      <c r="B4" s="89"/>
    </row>
    <row r="5" spans="2:18" ht="13.8" thickBot="1" x14ac:dyDescent="0.3">
      <c r="B5" s="89"/>
    </row>
    <row r="6" spans="2:18" ht="20.25" customHeight="1" x14ac:dyDescent="0.25">
      <c r="B6" s="37"/>
      <c r="C6" s="38" t="s">
        <v>36</v>
      </c>
      <c r="D6" s="39"/>
      <c r="E6" s="39"/>
      <c r="F6" s="39"/>
      <c r="G6" s="39"/>
      <c r="H6" s="39"/>
      <c r="I6" s="40"/>
    </row>
    <row r="7" spans="2:18" ht="13.8" thickBot="1" x14ac:dyDescent="0.3">
      <c r="B7" s="41"/>
      <c r="C7" s="42" t="s">
        <v>33</v>
      </c>
      <c r="D7" s="42"/>
      <c r="E7" s="42"/>
      <c r="F7" s="42"/>
      <c r="G7" s="42"/>
      <c r="H7" s="43"/>
      <c r="I7" s="44"/>
    </row>
    <row r="8" spans="2:18" ht="13.8" thickBot="1" x14ac:dyDescent="0.3">
      <c r="B8" s="45"/>
      <c r="C8" s="46"/>
      <c r="D8" s="46"/>
      <c r="E8" s="46"/>
      <c r="F8" s="46"/>
      <c r="G8" s="46"/>
      <c r="H8" s="65" t="s">
        <v>34</v>
      </c>
      <c r="I8" s="66"/>
    </row>
    <row r="9" spans="2:18" ht="15.6" x14ac:dyDescent="0.3">
      <c r="B9" s="1"/>
      <c r="C9" s="2"/>
      <c r="D9" s="3">
        <v>2021</v>
      </c>
      <c r="E9" s="4"/>
      <c r="F9" s="5"/>
      <c r="G9" s="3">
        <v>2022</v>
      </c>
      <c r="H9" s="4"/>
      <c r="I9" s="6"/>
    </row>
    <row r="10" spans="2:18" x14ac:dyDescent="0.25">
      <c r="B10" s="7"/>
      <c r="C10" s="8"/>
      <c r="D10" s="9"/>
      <c r="E10" s="9"/>
      <c r="F10" s="9"/>
      <c r="G10" s="9"/>
      <c r="H10" s="9"/>
      <c r="I10" s="10"/>
    </row>
    <row r="11" spans="2:18" x14ac:dyDescent="0.25">
      <c r="B11" s="7"/>
      <c r="C11" s="11" t="s">
        <v>50</v>
      </c>
      <c r="D11" s="12" t="s">
        <v>52</v>
      </c>
      <c r="E11" s="12"/>
      <c r="F11" s="12" t="s">
        <v>35</v>
      </c>
      <c r="G11" s="12" t="s">
        <v>51</v>
      </c>
      <c r="H11" s="12"/>
      <c r="I11" s="10"/>
    </row>
    <row r="12" spans="2:18" x14ac:dyDescent="0.25">
      <c r="B12" s="13" t="s">
        <v>29</v>
      </c>
      <c r="C12" s="14"/>
      <c r="D12" s="15" t="s">
        <v>28</v>
      </c>
      <c r="E12" s="15" t="s">
        <v>0</v>
      </c>
      <c r="F12" s="15"/>
      <c r="G12" s="15" t="s">
        <v>28</v>
      </c>
      <c r="H12" s="15" t="s">
        <v>0</v>
      </c>
      <c r="I12" s="16" t="s">
        <v>31</v>
      </c>
    </row>
    <row r="13" spans="2:18" x14ac:dyDescent="0.25">
      <c r="B13" s="17"/>
      <c r="C13" s="18"/>
      <c r="D13" s="19"/>
      <c r="E13" s="19"/>
      <c r="F13" s="20"/>
      <c r="G13" s="19"/>
      <c r="H13" s="19"/>
      <c r="I13" s="21"/>
    </row>
    <row r="14" spans="2:18" x14ac:dyDescent="0.25">
      <c r="B14" s="22"/>
      <c r="C14" s="23" t="s">
        <v>53</v>
      </c>
      <c r="D14" s="24" t="s">
        <v>26</v>
      </c>
      <c r="E14" s="25"/>
      <c r="F14" s="24" t="s">
        <v>50</v>
      </c>
      <c r="G14" s="24" t="s">
        <v>26</v>
      </c>
      <c r="H14" s="25"/>
      <c r="I14" s="26"/>
    </row>
    <row r="15" spans="2:18" x14ac:dyDescent="0.25">
      <c r="B15" s="27" t="s">
        <v>30</v>
      </c>
      <c r="C15" s="28"/>
      <c r="D15" s="29" t="s">
        <v>27</v>
      </c>
      <c r="E15" s="29" t="s">
        <v>14</v>
      </c>
      <c r="F15" s="29"/>
      <c r="G15" s="29" t="s">
        <v>27</v>
      </c>
      <c r="H15" s="29" t="s">
        <v>14</v>
      </c>
      <c r="I15" s="30" t="s">
        <v>32</v>
      </c>
    </row>
    <row r="16" spans="2:18" ht="26.25" customHeight="1" x14ac:dyDescent="0.25">
      <c r="B16" s="31" t="s">
        <v>37</v>
      </c>
      <c r="C16" s="61">
        <v>4512.4364017870457</v>
      </c>
      <c r="D16" s="62">
        <v>22778.309591118668</v>
      </c>
      <c r="E16" s="62">
        <f>SUM(C16:D16)</f>
        <v>27290.745992905715</v>
      </c>
      <c r="F16" s="63">
        <v>3869.1117869999998</v>
      </c>
      <c r="G16" s="63">
        <f>H16-F16</f>
        <v>24877.970677154139</v>
      </c>
      <c r="H16" s="62">
        <v>28747.08246415414</v>
      </c>
      <c r="I16" s="64">
        <f t="shared" ref="I16:I27" si="0">H16/E16*100-100</f>
        <v>5.336374724336963</v>
      </c>
      <c r="K16" s="78"/>
      <c r="L16" s="90"/>
      <c r="R16" s="90"/>
    </row>
    <row r="17" spans="2:18" ht="26.25" customHeight="1" x14ac:dyDescent="0.25">
      <c r="B17" s="31" t="s">
        <v>38</v>
      </c>
      <c r="C17" s="61">
        <v>3196.5951446768045</v>
      </c>
      <c r="D17" s="62">
        <v>21449.318001484182</v>
      </c>
      <c r="E17" s="62">
        <f t="shared" ref="E17:E27" si="1">SUM(C17:D17)</f>
        <v>24645.913146160987</v>
      </c>
      <c r="F17" s="63">
        <v>3053.9360480000005</v>
      </c>
      <c r="G17" s="63">
        <f t="shared" ref="G17:G27" si="2">H17-F17</f>
        <v>22852.541083838623</v>
      </c>
      <c r="H17" s="62">
        <v>25906.477131838623</v>
      </c>
      <c r="I17" s="64">
        <f t="shared" si="0"/>
        <v>5.1146978332754003</v>
      </c>
      <c r="K17" s="78"/>
      <c r="L17" s="90"/>
      <c r="R17" s="90"/>
    </row>
    <row r="18" spans="2:18" ht="24.75" customHeight="1" x14ac:dyDescent="0.25">
      <c r="B18" s="31" t="s">
        <v>39</v>
      </c>
      <c r="C18" s="61">
        <v>4677.0869510570619</v>
      </c>
      <c r="D18" s="62">
        <v>23536.819839114109</v>
      </c>
      <c r="E18" s="62">
        <f t="shared" si="1"/>
        <v>28213.906790171171</v>
      </c>
      <c r="F18" s="63">
        <v>4600.4184029999997</v>
      </c>
      <c r="G18" s="63">
        <f t="shared" si="2"/>
        <v>24224.274828867779</v>
      </c>
      <c r="H18" s="62">
        <v>28824.693231867779</v>
      </c>
      <c r="I18" s="64">
        <f t="shared" si="0"/>
        <v>2.1648417790526935</v>
      </c>
      <c r="K18" s="78"/>
      <c r="L18" s="90"/>
      <c r="R18" s="90"/>
    </row>
    <row r="19" spans="2:18" ht="24.75" customHeight="1" x14ac:dyDescent="0.25">
      <c r="B19" s="31" t="s">
        <v>40</v>
      </c>
      <c r="C19" s="61">
        <v>4654.2872520000001</v>
      </c>
      <c r="D19" s="62">
        <v>21741.60602039993</v>
      </c>
      <c r="E19" s="62">
        <f t="shared" si="1"/>
        <v>26395.893272399931</v>
      </c>
      <c r="F19" s="63">
        <v>3299.2469310000001</v>
      </c>
      <c r="G19" s="63">
        <f t="shared" si="2"/>
        <v>22870.966263769395</v>
      </c>
      <c r="H19" s="62">
        <v>26170.213194769396</v>
      </c>
      <c r="I19" s="64">
        <f t="shared" si="0"/>
        <v>-0.85498177804238651</v>
      </c>
      <c r="K19" s="78"/>
      <c r="L19" s="90"/>
      <c r="R19" s="90"/>
    </row>
    <row r="20" spans="2:18" ht="24.75" customHeight="1" x14ac:dyDescent="0.25">
      <c r="B20" s="31" t="s">
        <v>41</v>
      </c>
      <c r="C20" s="61">
        <v>4347.6411050000015</v>
      </c>
      <c r="D20" s="62">
        <v>21151.807334550958</v>
      </c>
      <c r="E20" s="62">
        <f t="shared" si="1"/>
        <v>25499.448439550961</v>
      </c>
      <c r="F20" s="63">
        <v>3988.6425160000003</v>
      </c>
      <c r="G20" s="63">
        <f t="shared" si="2"/>
        <v>21678.123676673156</v>
      </c>
      <c r="H20" s="62">
        <v>25666.766192673156</v>
      </c>
      <c r="I20" s="64">
        <f t="shared" si="0"/>
        <v>0.65616224413183488</v>
      </c>
      <c r="K20" s="78"/>
      <c r="L20" s="90"/>
      <c r="R20" s="90"/>
    </row>
    <row r="21" spans="2:18" ht="24.75" customHeight="1" x14ac:dyDescent="0.25">
      <c r="B21" s="31" t="s">
        <v>42</v>
      </c>
      <c r="C21" s="61">
        <v>4561.6582729999991</v>
      </c>
      <c r="D21" s="62">
        <v>22667.238544791049</v>
      </c>
      <c r="E21" s="62">
        <f t="shared" si="1"/>
        <v>27228.89681779105</v>
      </c>
      <c r="F21" s="63">
        <v>4172.9219639999992</v>
      </c>
      <c r="G21" s="63">
        <f t="shared" si="2"/>
        <v>23276.656296200999</v>
      </c>
      <c r="H21" s="62">
        <v>27449.578260200997</v>
      </c>
      <c r="I21" s="64">
        <f t="shared" si="0"/>
        <v>0.81046780516555827</v>
      </c>
      <c r="K21" s="78"/>
      <c r="L21" s="90"/>
      <c r="R21" s="90"/>
    </row>
    <row r="22" spans="2:18" ht="26.25" customHeight="1" x14ac:dyDescent="0.25">
      <c r="B22" s="31" t="s">
        <v>43</v>
      </c>
      <c r="C22" s="61">
        <v>5315.7237869999999</v>
      </c>
      <c r="D22" s="62">
        <v>25950.340985326049</v>
      </c>
      <c r="E22" s="62">
        <f t="shared" si="1"/>
        <v>31266.064772326048</v>
      </c>
      <c r="F22" s="63">
        <v>4312.972651</v>
      </c>
      <c r="G22" s="63">
        <f t="shared" si="2"/>
        <v>24789.8937953108</v>
      </c>
      <c r="H22" s="62">
        <v>29102.8664463108</v>
      </c>
      <c r="I22" s="64">
        <f t="shared" si="0"/>
        <v>-6.9186779397000464</v>
      </c>
      <c r="K22" s="91"/>
      <c r="L22" s="90"/>
      <c r="R22" s="90"/>
    </row>
    <row r="23" spans="2:18" ht="24.75" customHeight="1" x14ac:dyDescent="0.25">
      <c r="B23" s="31" t="s">
        <v>44</v>
      </c>
      <c r="C23" s="61">
        <v>5851.8470499999976</v>
      </c>
      <c r="D23" s="62">
        <v>27172.111521614162</v>
      </c>
      <c r="E23" s="62">
        <f t="shared" si="1"/>
        <v>33023.958571614159</v>
      </c>
      <c r="F23" s="63">
        <v>5643.0230940000001</v>
      </c>
      <c r="G23" s="63">
        <f t="shared" si="2"/>
        <v>26218.287394198651</v>
      </c>
      <c r="H23" s="62">
        <v>31861.310488198651</v>
      </c>
      <c r="I23" s="64">
        <f t="shared" si="0"/>
        <v>-3.5206199792621646</v>
      </c>
      <c r="K23" s="91"/>
      <c r="L23" s="90"/>
      <c r="R23" s="90"/>
    </row>
    <row r="24" spans="2:18" ht="25.5" customHeight="1" x14ac:dyDescent="0.25">
      <c r="B24" s="31" t="s">
        <v>45</v>
      </c>
      <c r="C24" s="61">
        <v>4341.2276620000011</v>
      </c>
      <c r="D24" s="62">
        <v>23807.233135364622</v>
      </c>
      <c r="E24" s="62">
        <f t="shared" si="1"/>
        <v>28148.460797364623</v>
      </c>
      <c r="F24" s="63">
        <v>4489.1666899999991</v>
      </c>
      <c r="G24" s="63">
        <f t="shared" si="2"/>
        <v>23002.849566330122</v>
      </c>
      <c r="H24" s="62">
        <v>27492.01625633012</v>
      </c>
      <c r="I24" s="64">
        <f t="shared" si="0"/>
        <v>-2.3320797032566674</v>
      </c>
      <c r="K24" s="91"/>
      <c r="L24" s="90"/>
      <c r="R24" s="90"/>
    </row>
    <row r="25" spans="2:18" ht="24.75" customHeight="1" x14ac:dyDescent="0.25">
      <c r="B25" s="31" t="s">
        <v>46</v>
      </c>
      <c r="C25" s="61">
        <v>4234.5062660000003</v>
      </c>
      <c r="D25" s="62">
        <v>22478.737458696334</v>
      </c>
      <c r="E25" s="62">
        <f t="shared" si="1"/>
        <v>26713.243724696335</v>
      </c>
      <c r="F25" s="63">
        <v>3169.1671970000002</v>
      </c>
      <c r="G25" s="63">
        <f t="shared" si="2"/>
        <v>22273.668768088919</v>
      </c>
      <c r="H25" s="62">
        <v>25442.835965088918</v>
      </c>
      <c r="I25" s="64">
        <f t="shared" si="0"/>
        <v>-4.7557225648075416</v>
      </c>
      <c r="K25" s="91"/>
      <c r="L25" s="90"/>
      <c r="R25" s="90"/>
    </row>
    <row r="26" spans="2:18" ht="25.5" customHeight="1" x14ac:dyDescent="0.25">
      <c r="B26" s="31" t="s">
        <v>47</v>
      </c>
      <c r="C26" s="61">
        <v>3794.5221059999994</v>
      </c>
      <c r="D26" s="62">
        <v>23246.372481957467</v>
      </c>
      <c r="E26" s="62">
        <f t="shared" si="1"/>
        <v>27040.894587957468</v>
      </c>
      <c r="F26" s="63">
        <v>2986.2999300000001</v>
      </c>
      <c r="G26" s="63">
        <f t="shared" si="2"/>
        <v>21917.988559653837</v>
      </c>
      <c r="H26" s="62">
        <v>24904.288489653838</v>
      </c>
      <c r="I26" s="64">
        <f t="shared" si="0"/>
        <v>-7.9013883632945863</v>
      </c>
      <c r="K26" s="91"/>
      <c r="L26" s="90"/>
      <c r="R26" s="90"/>
    </row>
    <row r="27" spans="2:18" ht="25.5" customHeight="1" x14ac:dyDescent="0.25">
      <c r="B27" s="31" t="s">
        <v>48</v>
      </c>
      <c r="C27" s="61">
        <v>4035.6974294887718</v>
      </c>
      <c r="D27" s="62">
        <v>25219.987585542756</v>
      </c>
      <c r="E27" s="62">
        <f t="shared" si="1"/>
        <v>29255.685015031529</v>
      </c>
      <c r="F27" s="63">
        <v>3386.3835819999999</v>
      </c>
      <c r="G27" s="63">
        <f t="shared" si="2"/>
        <v>23424.829810598134</v>
      </c>
      <c r="H27" s="62">
        <v>26811.213392598132</v>
      </c>
      <c r="I27" s="64">
        <f t="shared" si="0"/>
        <v>-8.3555439606949164</v>
      </c>
      <c r="K27" s="91"/>
      <c r="L27" s="90"/>
      <c r="R27" s="90"/>
    </row>
    <row r="28" spans="2:18" x14ac:dyDescent="0.25">
      <c r="B28" s="32" t="s">
        <v>0</v>
      </c>
      <c r="C28" s="34"/>
      <c r="D28" s="35"/>
      <c r="E28" s="35"/>
      <c r="F28" s="35"/>
      <c r="G28" s="35"/>
      <c r="H28" s="35"/>
      <c r="I28" s="97">
        <f>H29/E29*100-100</f>
        <v>-1.8952292770421479</v>
      </c>
    </row>
    <row r="29" spans="2:18" ht="13.8" thickBot="1" x14ac:dyDescent="0.3">
      <c r="B29" s="33" t="s">
        <v>14</v>
      </c>
      <c r="C29" s="36">
        <f>SUM(C16:C28)</f>
        <v>53523.229428009683</v>
      </c>
      <c r="D29" s="36">
        <f>SUM(D16:D28)</f>
        <v>281199.88249996025</v>
      </c>
      <c r="E29" s="36">
        <f>SUM(C29:D29)</f>
        <v>334723.11192796996</v>
      </c>
      <c r="F29" s="75">
        <f>SUM(F16:F28)</f>
        <v>46971.290793000007</v>
      </c>
      <c r="G29" s="75">
        <f>SUM(G16:G28)</f>
        <v>281408.05072068452</v>
      </c>
      <c r="H29" s="75">
        <f>SUM(F29:G29)</f>
        <v>328379.34151368454</v>
      </c>
      <c r="I29" s="98">
        <f t="shared" ref="I29" si="3">H29/E29*100-100</f>
        <v>-1.8952292770421479</v>
      </c>
      <c r="L29" s="90"/>
    </row>
    <row r="30" spans="2:18" x14ac:dyDescent="0.25">
      <c r="B30" s="89"/>
    </row>
    <row r="31" spans="2:18" ht="13.8" x14ac:dyDescent="0.25">
      <c r="B31" s="92"/>
    </row>
    <row r="32" spans="2:18" ht="13.8" x14ac:dyDescent="0.25">
      <c r="B32" s="92"/>
      <c r="F32" s="78"/>
      <c r="G32" s="93" t="s">
        <v>55</v>
      </c>
    </row>
    <row r="33" spans="2:9" x14ac:dyDescent="0.25">
      <c r="B33" s="89"/>
    </row>
    <row r="34" spans="2:9" x14ac:dyDescent="0.25">
      <c r="H34" s="78"/>
    </row>
    <row r="35" spans="2:9" x14ac:dyDescent="0.25">
      <c r="H35" s="79"/>
    </row>
    <row r="37" spans="2:9" x14ac:dyDescent="0.25">
      <c r="I37" s="78"/>
    </row>
  </sheetData>
  <mergeCells count="1">
    <mergeCell ref="I28:I29"/>
  </mergeCells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E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Kaynaklara Göre</vt:lpstr>
      <vt:lpstr>2021-2022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m.suat aksoy</dc:creator>
  <cp:lastModifiedBy>Nimet Nur Sevinç</cp:lastModifiedBy>
  <cp:lastPrinted>2015-12-11T08:32:51Z</cp:lastPrinted>
  <dcterms:created xsi:type="dcterms:W3CDTF">2012-10-12T10:58:19Z</dcterms:created>
  <dcterms:modified xsi:type="dcterms:W3CDTF">2025-05-17T13:54:02Z</dcterms:modified>
</cp:coreProperties>
</file>