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GitHub\emu660-spring2025-NimetSevinc\new_project_data\"/>
    </mc:Choice>
  </mc:AlternateContent>
  <xr:revisionPtr revIDLastSave="0" documentId="13_ncr:1_{0687E07D-A81D-4250-A8EF-3A0044B50354}" xr6:coauthVersionLast="47" xr6:coauthVersionMax="47" xr10:uidLastSave="{00000000-0000-0000-0000-000000000000}"/>
  <bookViews>
    <workbookView xWindow="-108" yWindow="-108" windowWidth="23256" windowHeight="12456" tabRatio="725" xr2:uid="{00000000-000D-0000-FFFF-FFFF00000000}"/>
  </bookViews>
  <sheets>
    <sheet name="Kaynaklara Göre" sheetId="22" r:id="rId1"/>
    <sheet name="2022-2023" sheetId="2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6" l="1"/>
  <c r="G18" i="26"/>
  <c r="G19" i="26"/>
  <c r="G20" i="26"/>
  <c r="G21" i="26"/>
  <c r="G22" i="26"/>
  <c r="G23" i="26"/>
  <c r="G24" i="26"/>
  <c r="G25" i="26"/>
  <c r="G26" i="26"/>
  <c r="G27" i="26"/>
  <c r="G16" i="26"/>
  <c r="E17" i="26"/>
  <c r="E18" i="26"/>
  <c r="E19" i="26"/>
  <c r="E20" i="26"/>
  <c r="E21" i="26"/>
  <c r="E22" i="26"/>
  <c r="E23" i="26"/>
  <c r="E24" i="26"/>
  <c r="E25" i="26"/>
  <c r="E26" i="26"/>
  <c r="E27" i="26"/>
  <c r="E16" i="26"/>
  <c r="D14" i="22"/>
  <c r="D17" i="22" s="1"/>
  <c r="D20" i="22" s="1"/>
  <c r="E14" i="22"/>
  <c r="E17" i="22" s="1"/>
  <c r="E20" i="22" s="1"/>
  <c r="F14" i="22"/>
  <c r="F17" i="22" s="1"/>
  <c r="F20" i="22" s="1"/>
  <c r="G14" i="22"/>
  <c r="G17" i="22" s="1"/>
  <c r="G20" i="22" s="1"/>
  <c r="H14" i="22"/>
  <c r="H17" i="22" s="1"/>
  <c r="H20" i="22" s="1"/>
  <c r="I14" i="22"/>
  <c r="I17" i="22" s="1"/>
  <c r="I20" i="22" s="1"/>
  <c r="J14" i="22"/>
  <c r="J17" i="22" s="1"/>
  <c r="J20" i="22" s="1"/>
  <c r="K14" i="22"/>
  <c r="K17" i="22" s="1"/>
  <c r="K20" i="22" s="1"/>
  <c r="L14" i="22"/>
  <c r="L17" i="22" s="1"/>
  <c r="L20" i="22" s="1"/>
  <c r="M14" i="22"/>
  <c r="M17" i="22" s="1"/>
  <c r="M20" i="22" s="1"/>
  <c r="N14" i="22"/>
  <c r="N17" i="22" s="1"/>
  <c r="N20" i="22" s="1"/>
  <c r="C14" i="22"/>
  <c r="C17" i="22" s="1"/>
  <c r="C20" i="22" s="1"/>
  <c r="I27" i="26" l="1"/>
  <c r="I26" i="26" l="1"/>
  <c r="I25" i="26" l="1"/>
  <c r="I24" i="26" l="1"/>
  <c r="I23" i="26" l="1"/>
  <c r="I22" i="26" l="1"/>
  <c r="I21" i="26" l="1"/>
  <c r="I20" i="26" l="1"/>
  <c r="I19" i="26" l="1"/>
  <c r="I18" i="26"/>
  <c r="I17" i="26"/>
  <c r="I16" i="26"/>
  <c r="G29" i="26"/>
  <c r="F29" i="26"/>
  <c r="D29" i="26"/>
  <c r="C29" i="26"/>
  <c r="E29" i="26" s="1"/>
  <c r="O20" i="22"/>
  <c r="O19" i="22"/>
  <c r="O18" i="22"/>
  <c r="O17" i="22"/>
  <c r="O16" i="22"/>
  <c r="O15" i="22"/>
  <c r="O14" i="22"/>
  <c r="O13" i="22"/>
  <c r="O12" i="22"/>
  <c r="O11" i="22"/>
  <c r="O10" i="22"/>
  <c r="O9" i="22"/>
  <c r="H29" i="26" l="1"/>
  <c r="I29" i="26" s="1"/>
  <c r="I28" i="26" l="1"/>
</calcChain>
</file>

<file path=xl/sharedStrings.xml><?xml version="1.0" encoding="utf-8"?>
<sst xmlns="http://schemas.openxmlformats.org/spreadsheetml/2006/main" count="66" uniqueCount="57">
  <si>
    <t>TOPLAM</t>
  </si>
  <si>
    <t>TÜRKİYE BRÜT ELEKTRİK ÜRETİMİNİN BİRİNCİL ENERJİ KAYNAKLARINA GÖRE AYLIK DAĞILIMI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</si>
  <si>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</si>
  <si>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</si>
  <si>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</si>
  <si>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</si>
  <si>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</si>
  <si>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</si>
  <si>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</si>
  <si>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</si>
  <si>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</si>
  <si>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</si>
  <si>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</si>
  <si>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</si>
  <si>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</si>
  <si>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Hard Coal + Imported Coal</t>
  </si>
  <si>
    <t>Lignite</t>
  </si>
  <si>
    <t>Liquid Fuels</t>
  </si>
  <si>
    <t>Renew and Wastes</t>
  </si>
  <si>
    <t>THERMAL</t>
  </si>
  <si>
    <t>HYDRO</t>
  </si>
  <si>
    <t>GROSS GENERATION</t>
  </si>
  <si>
    <t>IMPORTS</t>
  </si>
  <si>
    <t>EXPORTS</t>
  </si>
  <si>
    <t>GROSS DEMAND</t>
  </si>
  <si>
    <t xml:space="preserve">      MONTHLY DISTRIBUTION OF TURKEY'S GROSS ELECTRICITY GENERATION BY PRIMARY ENERGY RESOURCES</t>
  </si>
  <si>
    <t>PRODUCTION COMP. +</t>
  </si>
  <si>
    <t>AUTOPRODUCERS + TOOR</t>
  </si>
  <si>
    <t>İŞLETME HAKKI DEVİR</t>
  </si>
  <si>
    <t>AYLAR</t>
  </si>
  <si>
    <t>MONTS</t>
  </si>
  <si>
    <t>ARTIŞ %</t>
  </si>
  <si>
    <t>INCREASE %</t>
  </si>
  <si>
    <t xml:space="preserve">                                         MONTHLY ELECTRICITY GENERATION OF TURKEY COMPARED WITH PREVIOUS YEAR</t>
  </si>
  <si>
    <t xml:space="preserve">             Birim (Unit): GWh</t>
  </si>
  <si>
    <t>EÜAŞ</t>
  </si>
  <si>
    <t xml:space="preserve">                     ÖNCEKİ YILA GÖRE KARŞILAŞTIRMALI AYLIK TÜRKİYE BRÜT ELEKTRİK ÜRETİMİ</t>
  </si>
  <si>
    <r>
      <t>OCAK</t>
    </r>
    <r>
      <rPr>
        <sz val="8"/>
        <rFont val="Times New Roman"/>
        <family val="1"/>
        <charset val="162"/>
      </rPr>
      <t xml:space="preserve"> JANUARY</t>
    </r>
  </si>
  <si>
    <r>
      <t xml:space="preserve"> ŞUBAT</t>
    </r>
    <r>
      <rPr>
        <sz val="8"/>
        <rFont val="Times New Roman"/>
        <family val="1"/>
        <charset val="162"/>
      </rPr>
      <t xml:space="preserve"> FEBRUARY</t>
    </r>
  </si>
  <si>
    <r>
      <t xml:space="preserve">MART </t>
    </r>
    <r>
      <rPr>
        <sz val="8"/>
        <rFont val="Times New Roman"/>
        <family val="1"/>
        <charset val="162"/>
      </rPr>
      <t>MARCH</t>
    </r>
  </si>
  <si>
    <r>
      <t xml:space="preserve">NİSAN  </t>
    </r>
    <r>
      <rPr>
        <sz val="8"/>
        <rFont val="Times New Roman"/>
        <family val="1"/>
        <charset val="162"/>
      </rPr>
      <t xml:space="preserve"> APRIL</t>
    </r>
  </si>
  <si>
    <r>
      <t xml:space="preserve">MAYIS  </t>
    </r>
    <r>
      <rPr>
        <sz val="8"/>
        <rFont val="Times New Roman"/>
        <family val="1"/>
        <charset val="162"/>
      </rPr>
      <t xml:space="preserve"> MAY</t>
    </r>
  </si>
  <si>
    <r>
      <t>HAZİRAN</t>
    </r>
    <r>
      <rPr>
        <sz val="8"/>
        <rFont val="Times New Roman"/>
        <family val="1"/>
        <charset val="162"/>
      </rPr>
      <t xml:space="preserve"> JUNE</t>
    </r>
  </si>
  <si>
    <r>
      <t>TEMMUZ</t>
    </r>
    <r>
      <rPr>
        <sz val="8"/>
        <rFont val="Times New Roman"/>
        <family val="1"/>
        <charset val="162"/>
      </rPr>
      <t xml:space="preserve"> JULY</t>
    </r>
  </si>
  <si>
    <r>
      <t>AĞUSTOS</t>
    </r>
    <r>
      <rPr>
        <sz val="8"/>
        <rFont val="Times New Roman"/>
        <family val="1"/>
        <charset val="162"/>
      </rPr>
      <t xml:space="preserve"> AUGUST</t>
    </r>
  </si>
  <si>
    <r>
      <t>EYLÜL</t>
    </r>
    <r>
      <rPr>
        <sz val="8"/>
        <rFont val="Times New Roman"/>
        <family val="1"/>
        <charset val="162"/>
      </rPr>
      <t xml:space="preserve"> SEPTEMBER</t>
    </r>
  </si>
  <si>
    <r>
      <t>EKİM</t>
    </r>
    <r>
      <rPr>
        <sz val="8"/>
        <rFont val="Times New Roman"/>
        <family val="1"/>
        <charset val="162"/>
      </rPr>
      <t xml:space="preserve"> OCTOBER</t>
    </r>
  </si>
  <si>
    <r>
      <t>KASIM</t>
    </r>
    <r>
      <rPr>
        <sz val="8"/>
        <rFont val="Times New Roman"/>
        <family val="1"/>
        <charset val="162"/>
      </rPr>
      <t xml:space="preserve"> NOVEMBER</t>
    </r>
  </si>
  <si>
    <r>
      <t>ARALIK</t>
    </r>
    <r>
      <rPr>
        <sz val="8"/>
        <rFont val="Times New Roman"/>
        <family val="1"/>
        <charset val="162"/>
      </rPr>
      <t xml:space="preserve"> DECEMBER</t>
    </r>
  </si>
  <si>
    <t>GEOTHERMAL + WIND +SOLAR</t>
  </si>
  <si>
    <t xml:space="preserve">EÜAŞ </t>
  </si>
  <si>
    <t xml:space="preserve">ÜRETİM ŞRK. + </t>
  </si>
  <si>
    <t>ÜRETİM ŞRK. +</t>
  </si>
  <si>
    <t xml:space="preserve">EÜAŞ  </t>
  </si>
  <si>
    <t>Naturl Gas +Lng</t>
  </si>
  <si>
    <t xml:space="preserve">*Değerler Brüttür. 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</si>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</sst>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#,##0.000"/>
    <numFmt numFmtId="166" formatCode="#,##0.0000"/>
    <numFmt numFmtId="167" formatCode="#,##0.00000"/>
    <numFmt numFmtId="168" formatCode="#,##0.0000000"/>
    <numFmt numFmtId="169" formatCode="#,##0.000000"/>
    <numFmt numFmtId="170" formatCode="#,##0.00000000"/>
  </numFmts>
  <fonts count="16" x14ac:knownFonts="1">
    <font>
      <sz val="10"/>
      <name val="Arial"/>
      <charset val="162"/>
    </font>
    <font>
      <sz val="10"/>
      <name val="Arial"/>
      <family val="2"/>
      <charset val="162"/>
    </font>
    <font>
      <sz val="8"/>
      <name val="Arial"/>
      <family val="2"/>
      <charset val="162"/>
    </font>
    <font>
      <sz val="8"/>
      <name val="Arial"/>
      <family val="2"/>
      <charset val="162"/>
    </font>
    <font>
      <sz val="8"/>
      <name val="Times New Roman"/>
      <family val="1"/>
      <charset val="162"/>
    </font>
    <font>
      <b/>
      <sz val="8"/>
      <name val="Times New Roman"/>
      <family val="1"/>
      <charset val="162"/>
    </font>
    <font>
      <sz val="7"/>
      <name val="Times New Roman"/>
      <family val="1"/>
      <charset val="162"/>
    </font>
    <font>
      <sz val="10"/>
      <name val="Times New Roman"/>
      <family val="1"/>
      <charset val="162"/>
    </font>
    <font>
      <b/>
      <sz val="10"/>
      <name val="Times New Roman"/>
      <family val="1"/>
      <charset val="162"/>
    </font>
    <font>
      <b/>
      <sz val="9"/>
      <name val="Times New Roman"/>
      <family val="1"/>
      <charset val="162"/>
    </font>
    <font>
      <sz val="9"/>
      <name val="Times New Roman"/>
      <family val="1"/>
      <charset val="162"/>
    </font>
    <font>
      <b/>
      <sz val="11"/>
      <name val="Times New Roman"/>
      <family val="1"/>
      <charset val="162"/>
    </font>
    <font>
      <b/>
      <sz val="12"/>
      <name val="Times New Roman"/>
      <family val="1"/>
      <charset val="162"/>
    </font>
    <font>
      <b/>
      <sz val="14"/>
      <name val="Times New Roman"/>
      <family val="1"/>
      <charset val="162"/>
    </font>
    <font>
      <sz val="10"/>
      <name val="Arial Tur"/>
      <charset val="162"/>
    </font>
    <font>
      <sz val="10"/>
      <color rgb="FFFF0000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14" fillId="0" borderId="0"/>
  </cellStyleXfs>
  <cellXfs count="98">
    <xf numFmtId="0" fontId="0" fillId="0" borderId="0" xfId="0"/>
    <xf numFmtId="0" fontId="4" fillId="3" borderId="9" xfId="0" applyFont="1" applyFill="1" applyBorder="1" applyAlignment="1">
      <alignment horizontal="center"/>
    </xf>
    <xf numFmtId="0" fontId="7" fillId="3" borderId="17" xfId="0" applyFont="1" applyFill="1" applyBorder="1"/>
    <xf numFmtId="0" fontId="12" fillId="3" borderId="17" xfId="0" applyFont="1" applyFill="1" applyBorder="1" applyAlignment="1">
      <alignment horizontal="left"/>
    </xf>
    <xf numFmtId="0" fontId="7" fillId="3" borderId="18" xfId="0" applyFont="1" applyFill="1" applyBorder="1"/>
    <xf numFmtId="0" fontId="7" fillId="3" borderId="19" xfId="0" applyFont="1" applyFill="1" applyBorder="1"/>
    <xf numFmtId="0" fontId="7" fillId="3" borderId="20" xfId="0" applyFont="1" applyFill="1" applyBorder="1"/>
    <xf numFmtId="0" fontId="5" fillId="3" borderId="10" xfId="0" applyFont="1" applyFill="1" applyBorder="1" applyAlignment="1">
      <alignment horizontal="center"/>
    </xf>
    <xf numFmtId="0" fontId="8" fillId="3" borderId="21" xfId="0" applyFont="1" applyFill="1" applyBorder="1"/>
    <xf numFmtId="0" fontId="8" fillId="3" borderId="1" xfId="0" applyFont="1" applyFill="1" applyBorder="1"/>
    <xf numFmtId="0" fontId="8" fillId="3" borderId="22" xfId="0" applyFont="1" applyFill="1" applyBorder="1"/>
    <xf numFmtId="0" fontId="5" fillId="3" borderId="2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7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7" fillId="3" borderId="26" xfId="0" applyFont="1" applyFill="1" applyBorder="1"/>
    <xf numFmtId="0" fontId="4" fillId="3" borderId="1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7" fillId="3" borderId="22" xfId="0" applyFont="1" applyFill="1" applyBorder="1"/>
    <xf numFmtId="0" fontId="4" fillId="3" borderId="13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distributed"/>
    </xf>
    <xf numFmtId="0" fontId="8" fillId="3" borderId="14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164" fontId="8" fillId="3" borderId="25" xfId="0" applyNumberFormat="1" applyFont="1" applyFill="1" applyBorder="1"/>
    <xf numFmtId="164" fontId="8" fillId="3" borderId="2" xfId="0" applyNumberFormat="1" applyFont="1" applyFill="1" applyBorder="1"/>
    <xf numFmtId="164" fontId="8" fillId="3" borderId="27" xfId="0" applyNumberFormat="1" applyFont="1" applyFill="1" applyBorder="1" applyAlignment="1">
      <alignment horizontal="right"/>
    </xf>
    <xf numFmtId="0" fontId="4" fillId="2" borderId="8" xfId="0" applyFont="1" applyFill="1" applyBorder="1" applyAlignment="1">
      <alignment horizontal="center"/>
    </xf>
    <xf numFmtId="0" fontId="11" fillId="2" borderId="6" xfId="0" applyFont="1" applyFill="1" applyBorder="1"/>
    <xf numFmtId="0" fontId="7" fillId="2" borderId="6" xfId="0" applyFont="1" applyFill="1" applyBorder="1"/>
    <xf numFmtId="0" fontId="7" fillId="2" borderId="16" xfId="0" applyFont="1" applyFill="1" applyBorder="1"/>
    <xf numFmtId="0" fontId="4" fillId="2" borderId="4" xfId="0" applyFont="1" applyFill="1" applyBorder="1" applyAlignment="1">
      <alignment horizontal="center"/>
    </xf>
    <xf numFmtId="0" fontId="8" fillId="2" borderId="0" xfId="0" applyFont="1" applyFill="1"/>
    <xf numFmtId="0" fontId="7" fillId="2" borderId="0" xfId="0" applyFont="1" applyFill="1"/>
    <xf numFmtId="0" fontId="7" fillId="2" borderId="15" xfId="0" applyFont="1" applyFill="1" applyBorder="1"/>
    <xf numFmtId="0" fontId="4" fillId="2" borderId="7" xfId="0" applyFont="1" applyFill="1" applyBorder="1" applyAlignment="1">
      <alignment horizontal="center"/>
    </xf>
    <xf numFmtId="0" fontId="7" fillId="2" borderId="5" xfId="0" applyFont="1" applyFill="1" applyBorder="1"/>
    <xf numFmtId="0" fontId="7" fillId="2" borderId="30" xfId="0" applyFont="1" applyFill="1" applyBorder="1"/>
    <xf numFmtId="0" fontId="10" fillId="3" borderId="12" xfId="0" applyFont="1" applyFill="1" applyBorder="1"/>
    <xf numFmtId="0" fontId="9" fillId="3" borderId="31" xfId="0" applyFont="1" applyFill="1" applyBorder="1"/>
    <xf numFmtId="0" fontId="7" fillId="2" borderId="8" xfId="0" applyFont="1" applyFill="1" applyBorder="1"/>
    <xf numFmtId="0" fontId="12" fillId="2" borderId="6" xfId="0" applyFont="1" applyFill="1" applyBorder="1"/>
    <xf numFmtId="0" fontId="7" fillId="2" borderId="4" xfId="0" applyFont="1" applyFill="1" applyBorder="1"/>
    <xf numFmtId="0" fontId="7" fillId="2" borderId="7" xfId="0" applyFont="1" applyFill="1" applyBorder="1"/>
    <xf numFmtId="0" fontId="13" fillId="2" borderId="5" xfId="0" applyFont="1" applyFill="1" applyBorder="1"/>
    <xf numFmtId="164" fontId="8" fillId="3" borderId="28" xfId="0" applyNumberFormat="1" applyFont="1" applyFill="1" applyBorder="1"/>
    <xf numFmtId="164" fontId="8" fillId="3" borderId="29" xfId="0" applyNumberFormat="1" applyFont="1" applyFill="1" applyBorder="1"/>
    <xf numFmtId="0" fontId="6" fillId="0" borderId="7" xfId="0" applyFont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4" fontId="5" fillId="2" borderId="1" xfId="0" applyNumberFormat="1" applyFont="1" applyFill="1" applyBorder="1"/>
    <xf numFmtId="164" fontId="5" fillId="2" borderId="22" xfId="0" applyNumberFormat="1" applyFont="1" applyFill="1" applyBorder="1"/>
    <xf numFmtId="164" fontId="5" fillId="2" borderId="3" xfId="0" applyNumberFormat="1" applyFont="1" applyFill="1" applyBorder="1"/>
    <xf numFmtId="164" fontId="5" fillId="2" borderId="24" xfId="0" applyNumberFormat="1" applyFont="1" applyFill="1" applyBorder="1"/>
    <xf numFmtId="164" fontId="9" fillId="2" borderId="23" xfId="0" applyNumberFormat="1" applyFont="1" applyFill="1" applyBorder="1" applyAlignment="1">
      <alignment horizontal="right"/>
    </xf>
    <xf numFmtId="164" fontId="9" fillId="2" borderId="3" xfId="0" applyNumberFormat="1" applyFont="1" applyFill="1" applyBorder="1" applyAlignment="1">
      <alignment horizontal="right"/>
    </xf>
    <xf numFmtId="164" fontId="9" fillId="2" borderId="3" xfId="0" applyNumberFormat="1" applyFont="1" applyFill="1" applyBorder="1"/>
    <xf numFmtId="164" fontId="9" fillId="2" borderId="24" xfId="0" applyNumberFormat="1" applyFont="1" applyFill="1" applyBorder="1" applyAlignment="1">
      <alignment horizontal="right"/>
    </xf>
    <xf numFmtId="0" fontId="9" fillId="2" borderId="33" xfId="0" applyFont="1" applyFill="1" applyBorder="1"/>
    <xf numFmtId="0" fontId="7" fillId="2" borderId="32" xfId="0" applyFont="1" applyFill="1" applyBorder="1"/>
    <xf numFmtId="164" fontId="8" fillId="2" borderId="1" xfId="0" applyNumberFormat="1" applyFont="1" applyFill="1" applyBorder="1"/>
    <xf numFmtId="0" fontId="10" fillId="3" borderId="34" xfId="0" applyFont="1" applyFill="1" applyBorder="1"/>
    <xf numFmtId="164" fontId="5" fillId="2" borderId="23" xfId="0" applyNumberFormat="1" applyFont="1" applyFill="1" applyBorder="1"/>
    <xf numFmtId="164" fontId="5" fillId="2" borderId="35" xfId="0" applyNumberFormat="1" applyFont="1" applyFill="1" applyBorder="1"/>
    <xf numFmtId="164" fontId="5" fillId="2" borderId="36" xfId="0" applyNumberFormat="1" applyFont="1" applyFill="1" applyBorder="1"/>
    <xf numFmtId="164" fontId="8" fillId="2" borderId="22" xfId="0" applyNumberFormat="1" applyFont="1" applyFill="1" applyBorder="1"/>
    <xf numFmtId="164" fontId="5" fillId="2" borderId="37" xfId="0" applyNumberFormat="1" applyFont="1" applyFill="1" applyBorder="1"/>
    <xf numFmtId="165" fontId="5" fillId="2" borderId="3" xfId="0" applyNumberFormat="1" applyFont="1" applyFill="1" applyBorder="1"/>
    <xf numFmtId="164" fontId="8" fillId="3" borderId="28" xfId="0" applyNumberFormat="1" applyFont="1" applyFill="1" applyBorder="1" applyAlignment="1">
      <alignment horizontal="right"/>
    </xf>
    <xf numFmtId="0" fontId="7" fillId="0" borderId="0" xfId="0" applyFont="1"/>
    <xf numFmtId="0" fontId="6" fillId="0" borderId="0" xfId="0" applyFont="1" applyAlignment="1">
      <alignment horizontal="center"/>
    </xf>
    <xf numFmtId="169" fontId="7" fillId="0" borderId="0" xfId="0" applyNumberFormat="1" applyFont="1"/>
    <xf numFmtId="167" fontId="7" fillId="0" borderId="0" xfId="0" applyNumberFormat="1" applyFont="1"/>
    <xf numFmtId="166" fontId="7" fillId="0" borderId="0" xfId="0" applyNumberFormat="1" applyFont="1"/>
    <xf numFmtId="165" fontId="7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 applyAlignment="1">
      <alignment horizontal="center"/>
    </xf>
    <xf numFmtId="0" fontId="12" fillId="0" borderId="0" xfId="0" applyFont="1"/>
    <xf numFmtId="0" fontId="4" fillId="0" borderId="0" xfId="0" applyFont="1"/>
    <xf numFmtId="170" fontId="15" fillId="0" borderId="0" xfId="0" applyNumberFormat="1" applyFont="1"/>
    <xf numFmtId="168" fontId="7" fillId="0" borderId="0" xfId="0" applyNumberFormat="1" applyFont="1"/>
    <xf numFmtId="0" fontId="4" fillId="0" borderId="0" xfId="0" applyFont="1" applyAlignment="1">
      <alignment horizontal="center"/>
    </xf>
    <xf numFmtId="164" fontId="7" fillId="0" borderId="0" xfId="0" applyNumberFormat="1" applyFont="1"/>
    <xf numFmtId="3" fontId="7" fillId="0" borderId="0" xfId="0" applyNumberFormat="1" applyFont="1"/>
    <xf numFmtId="0" fontId="11" fillId="0" borderId="0" xfId="0" applyFont="1"/>
    <xf numFmtId="164" fontId="8" fillId="3" borderId="26" xfId="0" applyNumberFormat="1" applyFont="1" applyFill="1" applyBorder="1" applyAlignment="1">
      <alignment horizontal="right"/>
    </xf>
    <xf numFmtId="164" fontId="8" fillId="3" borderId="29" xfId="0" applyNumberFormat="1" applyFon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4" xfId="1" xr:uid="{00000000-0005-0000-0000-000003000000}"/>
  </cellStyles>
  <dxfs count="0"/>
  <tableStyles count="0" defaultTableStyle="TableStyleMedium9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29"/>
  <sheetViews>
    <sheetView tabSelected="1" workbookViewId="0">
      <selection activeCell="E22" sqref="E22"/>
    </sheetView>
  </sheetViews>
  <sheetFormatPr defaultColWidth="9.109375" defaultRowHeight="13.2" x14ac:dyDescent="0.25"/>
  <cols>
    <col min="1" max="1" width="9.109375" style="79"/>
    <col min="2" max="2" width="29.44140625" style="79" customWidth="1"/>
    <col min="3" max="3" width="13.33203125" style="79" customWidth="1"/>
    <col min="4" max="10" width="10.88671875" style="79" customWidth="1"/>
    <col min="11" max="11" width="11.88671875" style="79" customWidth="1"/>
    <col min="12" max="12" width="10.88671875" style="79" customWidth="1"/>
    <col min="13" max="13" width="11" style="79" bestFit="1" customWidth="1"/>
    <col min="14" max="14" width="9.5546875" style="79" bestFit="1" customWidth="1"/>
    <col min="15" max="15" width="11.44140625" style="79" customWidth="1"/>
    <col min="16" max="16384" width="9.109375" style="79"/>
  </cols>
  <sheetData>
    <row r="2" spans="2:18" ht="13.8" thickBot="1" x14ac:dyDescent="0.3"/>
    <row r="3" spans="2:18" ht="21" customHeight="1" x14ac:dyDescent="0.3">
      <c r="B3" s="50"/>
      <c r="C3" s="51" t="s">
        <v>1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2:18" x14ac:dyDescent="0.25">
      <c r="B4" s="5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</row>
    <row r="5" spans="2:18" x14ac:dyDescent="0.25">
      <c r="B5" s="52"/>
      <c r="C5" s="42" t="s">
        <v>25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4"/>
    </row>
    <row r="6" spans="2:18" x14ac:dyDescent="0.25">
      <c r="B6" s="5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</row>
    <row r="7" spans="2:18" ht="18" thickBot="1" x14ac:dyDescent="0.35">
      <c r="B7" s="53"/>
      <c r="C7" s="46"/>
      <c r="D7" s="46"/>
      <c r="E7" s="46"/>
      <c r="F7" s="46"/>
      <c r="G7" s="46"/>
      <c r="H7" s="54">
        <v>2023</v>
      </c>
      <c r="I7" s="46"/>
      <c r="J7" s="46"/>
      <c r="K7" s="46"/>
      <c r="L7" s="46"/>
      <c r="M7" s="46"/>
      <c r="N7" s="46"/>
      <c r="O7" s="47"/>
    </row>
    <row r="8" spans="2:18" s="80" customFormat="1" ht="23.25" customHeight="1" thickBot="1" x14ac:dyDescent="0.25">
      <c r="B8" s="57" t="s">
        <v>56</v>
      </c>
      <c r="C8" s="58" t="s">
        <v>2</v>
      </c>
      <c r="D8" s="58" t="s">
        <v>3</v>
      </c>
      <c r="E8" s="58" t="s">
        <v>4</v>
      </c>
      <c r="F8" s="58" t="s">
        <v>5</v>
      </c>
      <c r="G8" s="58" t="s">
        <v>6</v>
      </c>
      <c r="H8" s="58" t="s">
        <v>7</v>
      </c>
      <c r="I8" s="58" t="s">
        <v>8</v>
      </c>
      <c r="J8" s="58" t="s">
        <v>9</v>
      </c>
      <c r="K8" s="58" t="s">
        <v>10</v>
      </c>
      <c r="L8" s="58" t="s">
        <v>11</v>
      </c>
      <c r="M8" s="58" t="s">
        <v>12</v>
      </c>
      <c r="N8" s="58" t="s">
        <v>13</v>
      </c>
      <c r="O8" s="59" t="s">
        <v>14</v>
      </c>
    </row>
    <row r="9" spans="2:18" x14ac:dyDescent="0.25">
      <c r="B9" s="48" t="s">
        <v>15</v>
      </c>
      <c r="C9" s="62">
        <v>7445.5796236299993</v>
      </c>
      <c r="D9" s="62">
        <v>6013.2558754299998</v>
      </c>
      <c r="E9" s="62">
        <v>6216.9766296099997</v>
      </c>
      <c r="F9" s="62">
        <v>4154.9501672899996</v>
      </c>
      <c r="G9" s="62">
        <v>4742.1221115400003</v>
      </c>
      <c r="H9" s="62">
        <v>5715.7709605099999</v>
      </c>
      <c r="I9" s="62">
        <v>7605.7068973699998</v>
      </c>
      <c r="J9" s="62">
        <v>7744.9926802999998</v>
      </c>
      <c r="K9" s="62">
        <v>7254.5003052799993</v>
      </c>
      <c r="L9" s="62">
        <v>7088.5266940299998</v>
      </c>
      <c r="M9" s="62">
        <v>7163.4624013000002</v>
      </c>
      <c r="N9" s="62">
        <v>6915.2390614299993</v>
      </c>
      <c r="O9" s="61">
        <f t="shared" ref="O9:O20" si="0">SUM(C9:N9)</f>
        <v>78061.083407719998</v>
      </c>
    </row>
    <row r="10" spans="2:18" x14ac:dyDescent="0.25">
      <c r="B10" s="48" t="s">
        <v>16</v>
      </c>
      <c r="C10" s="62">
        <v>4005.8202311499999</v>
      </c>
      <c r="D10" s="62">
        <v>3299.5862315900004</v>
      </c>
      <c r="E10" s="62">
        <v>3341.5494364499996</v>
      </c>
      <c r="F10" s="62">
        <v>2799.2372266599996</v>
      </c>
      <c r="G10" s="62">
        <v>3105.9290492799996</v>
      </c>
      <c r="H10" s="62">
        <v>3385.5455476899997</v>
      </c>
      <c r="I10" s="62">
        <v>3717.7154492899999</v>
      </c>
      <c r="J10" s="62">
        <v>3574.5955852400002</v>
      </c>
      <c r="K10" s="62">
        <v>3460.86824802</v>
      </c>
      <c r="L10" s="62">
        <v>3709.5136634599999</v>
      </c>
      <c r="M10" s="62">
        <v>3605.3425035599998</v>
      </c>
      <c r="N10" s="73">
        <v>3729.6019449200003</v>
      </c>
      <c r="O10" s="61">
        <f t="shared" si="0"/>
        <v>41735.305117310003</v>
      </c>
    </row>
    <row r="11" spans="2:18" x14ac:dyDescent="0.25">
      <c r="B11" s="48" t="s">
        <v>17</v>
      </c>
      <c r="C11" s="62">
        <v>43.834723236999999</v>
      </c>
      <c r="D11" s="62">
        <v>46.697971562999996</v>
      </c>
      <c r="E11" s="62">
        <v>44.731798179000009</v>
      </c>
      <c r="F11" s="62">
        <v>43.145509953999991</v>
      </c>
      <c r="G11" s="62">
        <v>37.6629364</v>
      </c>
      <c r="H11" s="62">
        <v>33.644447810999999</v>
      </c>
      <c r="I11" s="62">
        <v>36.017482523999995</v>
      </c>
      <c r="J11" s="62">
        <v>39.510823690999999</v>
      </c>
      <c r="K11" s="62">
        <v>33.853599763999995</v>
      </c>
      <c r="L11" s="62">
        <v>28.781193897999998</v>
      </c>
      <c r="M11" s="62">
        <v>40.150815596666668</v>
      </c>
      <c r="N11" s="73">
        <v>41.810606113333336</v>
      </c>
      <c r="O11" s="61">
        <f t="shared" si="0"/>
        <v>469.84190873099993</v>
      </c>
    </row>
    <row r="12" spans="2:18" x14ac:dyDescent="0.25">
      <c r="B12" s="48" t="s">
        <v>54</v>
      </c>
      <c r="C12" s="62">
        <v>7233.2250856611063</v>
      </c>
      <c r="D12" s="62">
        <v>6932.1414470384198</v>
      </c>
      <c r="E12" s="62">
        <v>5260.0144033272045</v>
      </c>
      <c r="F12" s="62">
        <v>3826.1802458255552</v>
      </c>
      <c r="G12" s="62">
        <v>4947.3584862204088</v>
      </c>
      <c r="H12" s="62">
        <v>2526.8931900482467</v>
      </c>
      <c r="I12" s="62">
        <v>6863.4960726619165</v>
      </c>
      <c r="J12" s="62">
        <v>9687.3841854366856</v>
      </c>
      <c r="K12" s="62">
        <v>6940.4458918026739</v>
      </c>
      <c r="L12" s="62">
        <v>5689.4783989484649</v>
      </c>
      <c r="M12" s="62">
        <v>4920.8844503973314</v>
      </c>
      <c r="N12" s="73">
        <v>4626.2985134779574</v>
      </c>
      <c r="O12" s="61">
        <f t="shared" si="0"/>
        <v>69453.800370845958</v>
      </c>
    </row>
    <row r="13" spans="2:18" x14ac:dyDescent="0.25">
      <c r="B13" s="48" t="s">
        <v>18</v>
      </c>
      <c r="C13" s="62">
        <v>872.57056078640005</v>
      </c>
      <c r="D13" s="62">
        <v>720.11612102670006</v>
      </c>
      <c r="E13" s="62">
        <v>827.49080381470003</v>
      </c>
      <c r="F13" s="62">
        <v>832.8739056940999</v>
      </c>
      <c r="G13" s="77">
        <v>856.55888588810001</v>
      </c>
      <c r="H13" s="77">
        <v>829.37490621389998</v>
      </c>
      <c r="I13" s="77">
        <v>844.65546544290009</v>
      </c>
      <c r="J13" s="62">
        <v>863.3212448941</v>
      </c>
      <c r="K13" s="62">
        <v>851.07302967690009</v>
      </c>
      <c r="L13" s="62">
        <v>847.23555108740015</v>
      </c>
      <c r="M13" s="62">
        <v>864.42274488049986</v>
      </c>
      <c r="N13" s="73">
        <v>915.03853535899987</v>
      </c>
      <c r="O13" s="63">
        <f t="shared" si="0"/>
        <v>10124.731754764698</v>
      </c>
    </row>
    <row r="14" spans="2:18" x14ac:dyDescent="0.25">
      <c r="B14" s="48" t="s">
        <v>19</v>
      </c>
      <c r="C14" s="62">
        <f t="shared" ref="C14:N14" si="1">SUM(C9:C13)</f>
        <v>19601.030224464506</v>
      </c>
      <c r="D14" s="62">
        <f t="shared" si="1"/>
        <v>17011.79764664812</v>
      </c>
      <c r="E14" s="62">
        <f t="shared" si="1"/>
        <v>15690.763071380905</v>
      </c>
      <c r="F14" s="62">
        <f t="shared" si="1"/>
        <v>11656.387055423655</v>
      </c>
      <c r="G14" s="62">
        <f t="shared" si="1"/>
        <v>13689.631469328508</v>
      </c>
      <c r="H14" s="62">
        <f t="shared" si="1"/>
        <v>12491.229052273145</v>
      </c>
      <c r="I14" s="62">
        <f t="shared" si="1"/>
        <v>19067.591367288813</v>
      </c>
      <c r="J14" s="62">
        <f t="shared" si="1"/>
        <v>21909.804519561785</v>
      </c>
      <c r="K14" s="62">
        <f t="shared" si="1"/>
        <v>18540.741074543574</v>
      </c>
      <c r="L14" s="62">
        <f t="shared" si="1"/>
        <v>17363.535501423863</v>
      </c>
      <c r="M14" s="62">
        <f t="shared" si="1"/>
        <v>16594.262915734496</v>
      </c>
      <c r="N14" s="62">
        <f t="shared" si="1"/>
        <v>16227.988661300289</v>
      </c>
      <c r="O14" s="63">
        <f t="shared" si="0"/>
        <v>199844.76255937165</v>
      </c>
      <c r="R14" s="81"/>
    </row>
    <row r="15" spans="2:18" x14ac:dyDescent="0.25">
      <c r="B15" s="48" t="s">
        <v>20</v>
      </c>
      <c r="C15" s="62">
        <v>2963.1632751116999</v>
      </c>
      <c r="D15" s="62">
        <v>2420.1682947695995</v>
      </c>
      <c r="E15" s="62">
        <v>5353.8860556709997</v>
      </c>
      <c r="F15" s="62">
        <v>7437.8514377900001</v>
      </c>
      <c r="G15" s="62">
        <v>7518.7222194470014</v>
      </c>
      <c r="H15" s="62">
        <v>7554.0656834180008</v>
      </c>
      <c r="I15" s="62">
        <v>6512.5934820354996</v>
      </c>
      <c r="J15" s="62">
        <v>5442.8359059017002</v>
      </c>
      <c r="K15" s="62">
        <v>3908.36675050231</v>
      </c>
      <c r="L15" s="62">
        <v>3875.3312520990994</v>
      </c>
      <c r="M15" s="62">
        <v>4205.9259538524993</v>
      </c>
      <c r="N15" s="62">
        <v>6809.5367393695997</v>
      </c>
      <c r="O15" s="63">
        <f t="shared" si="0"/>
        <v>64002.447049968017</v>
      </c>
      <c r="R15" s="81"/>
    </row>
    <row r="16" spans="2:18" x14ac:dyDescent="0.25">
      <c r="B16" s="48" t="s">
        <v>49</v>
      </c>
      <c r="C16" s="62">
        <v>4765.5992901059999</v>
      </c>
      <c r="D16" s="62">
        <v>5008.4266850265667</v>
      </c>
      <c r="E16" s="62">
        <v>5490.5285645679996</v>
      </c>
      <c r="F16" s="62">
        <v>5182.7594387115005</v>
      </c>
      <c r="G16" s="62">
        <v>5459.7238657559992</v>
      </c>
      <c r="H16" s="62">
        <v>5506.7096516620004</v>
      </c>
      <c r="I16" s="62">
        <v>6713.3728402710003</v>
      </c>
      <c r="J16" s="62">
        <v>6632.3710666210009</v>
      </c>
      <c r="K16" s="62">
        <v>6547.6022589007007</v>
      </c>
      <c r="L16" s="62">
        <v>5148.911039142451</v>
      </c>
      <c r="M16" s="62">
        <v>5568.958589638999</v>
      </c>
      <c r="N16" s="62">
        <v>5276.7222396519992</v>
      </c>
      <c r="O16" s="63">
        <f t="shared" si="0"/>
        <v>67301.685530056217</v>
      </c>
    </row>
    <row r="17" spans="2:30" x14ac:dyDescent="0.25">
      <c r="B17" s="48" t="s">
        <v>21</v>
      </c>
      <c r="C17" s="70">
        <f t="shared" ref="C17:N17" si="2">C14+C15+C16</f>
        <v>27329.792789682208</v>
      </c>
      <c r="D17" s="70">
        <f t="shared" si="2"/>
        <v>24440.392626444285</v>
      </c>
      <c r="E17" s="70">
        <f t="shared" si="2"/>
        <v>26535.177691619901</v>
      </c>
      <c r="F17" s="70">
        <f t="shared" si="2"/>
        <v>24276.997931925158</v>
      </c>
      <c r="G17" s="70">
        <f t="shared" si="2"/>
        <v>26668.077554531512</v>
      </c>
      <c r="H17" s="70">
        <f t="shared" si="2"/>
        <v>25552.004387353147</v>
      </c>
      <c r="I17" s="70">
        <f t="shared" si="2"/>
        <v>32293.557689595313</v>
      </c>
      <c r="J17" s="70">
        <f t="shared" si="2"/>
        <v>33985.011492084486</v>
      </c>
      <c r="K17" s="70">
        <f t="shared" si="2"/>
        <v>28996.710083946586</v>
      </c>
      <c r="L17" s="70">
        <f t="shared" si="2"/>
        <v>26387.777792665413</v>
      </c>
      <c r="M17" s="70">
        <f t="shared" si="2"/>
        <v>26369.147459225995</v>
      </c>
      <c r="N17" s="70">
        <f t="shared" si="2"/>
        <v>28314.24764032189</v>
      </c>
      <c r="O17" s="75">
        <f t="shared" si="0"/>
        <v>331148.8951393959</v>
      </c>
      <c r="R17" s="82"/>
    </row>
    <row r="18" spans="2:30" x14ac:dyDescent="0.25">
      <c r="B18" s="71" t="s">
        <v>22</v>
      </c>
      <c r="C18" s="60">
        <v>897.69075797999994</v>
      </c>
      <c r="D18" s="72">
        <v>569.58381399999996</v>
      </c>
      <c r="E18" s="60">
        <v>559.91298199999994</v>
      </c>
      <c r="F18" s="62">
        <v>375.89852400000001</v>
      </c>
      <c r="G18" s="62">
        <v>365.40346700000003</v>
      </c>
      <c r="H18" s="60">
        <v>332.53848199999999</v>
      </c>
      <c r="I18" s="62">
        <v>462.72067499999997</v>
      </c>
      <c r="J18" s="62">
        <v>495.51589201999997</v>
      </c>
      <c r="K18" s="62">
        <v>462.11778564000002</v>
      </c>
      <c r="L18" s="62">
        <v>553.77646929999992</v>
      </c>
      <c r="M18" s="62">
        <v>435.63925772999994</v>
      </c>
      <c r="N18" s="60">
        <v>583.61883151999996</v>
      </c>
      <c r="O18" s="63">
        <f t="shared" si="0"/>
        <v>6094.4169381900001</v>
      </c>
      <c r="Q18" s="83"/>
    </row>
    <row r="19" spans="2:30" x14ac:dyDescent="0.25">
      <c r="B19" s="71" t="s">
        <v>23</v>
      </c>
      <c r="C19" s="62">
        <v>225.72940746</v>
      </c>
      <c r="D19" s="76">
        <v>222.68720055000003</v>
      </c>
      <c r="E19" s="62">
        <v>164.22412822000001</v>
      </c>
      <c r="F19" s="72">
        <v>172.55774528000001</v>
      </c>
      <c r="G19" s="73">
        <v>120.40086944000001</v>
      </c>
      <c r="H19" s="62">
        <v>149.45907757000001</v>
      </c>
      <c r="I19" s="72">
        <v>189.33446800000002</v>
      </c>
      <c r="J19" s="62">
        <v>166.87963281999998</v>
      </c>
      <c r="K19" s="62">
        <v>164.91581335000001</v>
      </c>
      <c r="L19" s="62">
        <v>157.48366110000001</v>
      </c>
      <c r="M19" s="73">
        <v>161.56390749000002</v>
      </c>
      <c r="N19" s="62">
        <v>180.54222424</v>
      </c>
      <c r="O19" s="74">
        <f t="shared" si="0"/>
        <v>2075.77813552</v>
      </c>
      <c r="Q19" s="84"/>
    </row>
    <row r="20" spans="2:30" s="85" customFormat="1" ht="13.8" thickBot="1" x14ac:dyDescent="0.3">
      <c r="B20" s="49" t="s">
        <v>24</v>
      </c>
      <c r="C20" s="55">
        <f t="shared" ref="C20:N20" si="3">C17+C18-C19</f>
        <v>28001.754140202207</v>
      </c>
      <c r="D20" s="55">
        <f t="shared" si="3"/>
        <v>24787.289239894286</v>
      </c>
      <c r="E20" s="55">
        <f t="shared" si="3"/>
        <v>26930.866545399902</v>
      </c>
      <c r="F20" s="55">
        <f t="shared" si="3"/>
        <v>24480.338710645159</v>
      </c>
      <c r="G20" s="55">
        <f t="shared" si="3"/>
        <v>26913.080152091512</v>
      </c>
      <c r="H20" s="55">
        <f t="shared" si="3"/>
        <v>25735.083791783145</v>
      </c>
      <c r="I20" s="55">
        <f t="shared" si="3"/>
        <v>32566.943896595312</v>
      </c>
      <c r="J20" s="55">
        <f t="shared" si="3"/>
        <v>34313.647751284487</v>
      </c>
      <c r="K20" s="55">
        <f t="shared" si="3"/>
        <v>29293.912056236586</v>
      </c>
      <c r="L20" s="55">
        <f t="shared" si="3"/>
        <v>26784.070600865412</v>
      </c>
      <c r="M20" s="55">
        <f t="shared" si="3"/>
        <v>26643.222809465995</v>
      </c>
      <c r="N20" s="55">
        <f t="shared" si="3"/>
        <v>28717.324247601893</v>
      </c>
      <c r="O20" s="56">
        <f t="shared" si="0"/>
        <v>335167.5339420659</v>
      </c>
      <c r="Q20" s="86"/>
    </row>
    <row r="21" spans="2:30" x14ac:dyDescent="0.25"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</row>
    <row r="22" spans="2:30" ht="15.6" x14ac:dyDescent="0.3">
      <c r="B22" s="88"/>
      <c r="I22" s="89"/>
      <c r="J22" s="89"/>
      <c r="K22" s="89"/>
      <c r="L22" s="89"/>
      <c r="M22" s="85"/>
      <c r="N22" s="89"/>
      <c r="P22" s="81"/>
    </row>
    <row r="23" spans="2:30" ht="15.6" x14ac:dyDescent="0.3">
      <c r="B23" s="88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</row>
    <row r="24" spans="2:30" x14ac:dyDescent="0.25"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</row>
    <row r="25" spans="2:30" x14ac:dyDescent="0.25"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</row>
    <row r="26" spans="2:30" x14ac:dyDescent="0.25"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</row>
    <row r="27" spans="2:30" x14ac:dyDescent="0.25"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</row>
    <row r="28" spans="2:30" x14ac:dyDescent="0.25"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</row>
    <row r="29" spans="2:30" x14ac:dyDescent="0.25">
      <c r="C29" s="91"/>
      <c r="D29" s="91"/>
    </row>
  </sheetData>
  <phoneticPr fontId="2" type="noConversion"/>
  <pageMargins left="0" right="0" top="0.59055118110236227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R37"/>
  <sheetViews>
    <sheetView workbookViewId="0">
      <selection activeCell="I32" sqref="I32"/>
    </sheetView>
  </sheetViews>
  <sheetFormatPr defaultColWidth="9.109375" defaultRowHeight="13.2" x14ac:dyDescent="0.25"/>
  <cols>
    <col min="1" max="1" width="9.109375" style="79"/>
    <col min="2" max="2" width="10" style="79" bestFit="1" customWidth="1"/>
    <col min="3" max="3" width="24.88671875" style="79" customWidth="1"/>
    <col min="4" max="4" width="21.33203125" style="79" customWidth="1"/>
    <col min="5" max="5" width="9.109375" style="79"/>
    <col min="6" max="7" width="24.88671875" style="79" customWidth="1"/>
    <col min="8" max="8" width="10.6640625" style="79" customWidth="1"/>
    <col min="9" max="9" width="10.44140625" style="79" customWidth="1"/>
    <col min="10" max="10" width="9.109375" style="79"/>
    <col min="11" max="11" width="15.44140625" style="79" bestFit="1" customWidth="1"/>
    <col min="12" max="12" width="9.109375" style="79"/>
    <col min="13" max="13" width="13" style="79" customWidth="1"/>
    <col min="14" max="14" width="10.88671875" style="79" customWidth="1"/>
    <col min="15" max="15" width="17.5546875" style="79" customWidth="1"/>
    <col min="16" max="16" width="18.6640625" style="79" customWidth="1"/>
    <col min="17" max="16384" width="9.109375" style="79"/>
  </cols>
  <sheetData>
    <row r="4" spans="2:18" x14ac:dyDescent="0.25">
      <c r="B4" s="92"/>
    </row>
    <row r="5" spans="2:18" ht="13.8" thickBot="1" x14ac:dyDescent="0.3">
      <c r="B5" s="92"/>
    </row>
    <row r="6" spans="2:18" ht="20.25" customHeight="1" x14ac:dyDescent="0.25">
      <c r="B6" s="37"/>
      <c r="C6" s="38" t="s">
        <v>36</v>
      </c>
      <c r="D6" s="39"/>
      <c r="E6" s="39"/>
      <c r="F6" s="39"/>
      <c r="G6" s="39"/>
      <c r="H6" s="39"/>
      <c r="I6" s="40"/>
    </row>
    <row r="7" spans="2:18" ht="13.8" thickBot="1" x14ac:dyDescent="0.3">
      <c r="B7" s="41"/>
      <c r="C7" s="42" t="s">
        <v>33</v>
      </c>
      <c r="D7" s="42"/>
      <c r="E7" s="42"/>
      <c r="F7" s="42"/>
      <c r="G7" s="42"/>
      <c r="H7" s="43"/>
      <c r="I7" s="44"/>
    </row>
    <row r="8" spans="2:18" ht="13.8" thickBot="1" x14ac:dyDescent="0.3">
      <c r="B8" s="45"/>
      <c r="C8" s="46"/>
      <c r="D8" s="46"/>
      <c r="E8" s="46"/>
      <c r="F8" s="46"/>
      <c r="G8" s="46"/>
      <c r="H8" s="68" t="s">
        <v>34</v>
      </c>
      <c r="I8" s="69"/>
    </row>
    <row r="9" spans="2:18" ht="15.6" x14ac:dyDescent="0.3">
      <c r="B9" s="1"/>
      <c r="C9" s="2"/>
      <c r="D9" s="3">
        <v>2022</v>
      </c>
      <c r="E9" s="4"/>
      <c r="F9" s="5"/>
      <c r="G9" s="3">
        <v>2023</v>
      </c>
      <c r="H9" s="4"/>
      <c r="I9" s="6"/>
    </row>
    <row r="10" spans="2:18" x14ac:dyDescent="0.25">
      <c r="B10" s="7"/>
      <c r="C10" s="8"/>
      <c r="D10" s="9"/>
      <c r="E10" s="9"/>
      <c r="F10" s="9"/>
      <c r="G10" s="9"/>
      <c r="H10" s="9"/>
      <c r="I10" s="10"/>
    </row>
    <row r="11" spans="2:18" x14ac:dyDescent="0.25">
      <c r="B11" s="7"/>
      <c r="C11" s="11" t="s">
        <v>50</v>
      </c>
      <c r="D11" s="12" t="s">
        <v>52</v>
      </c>
      <c r="E11" s="12"/>
      <c r="F11" s="12" t="s">
        <v>35</v>
      </c>
      <c r="G11" s="12" t="s">
        <v>51</v>
      </c>
      <c r="H11" s="12"/>
      <c r="I11" s="10"/>
    </row>
    <row r="12" spans="2:18" x14ac:dyDescent="0.25">
      <c r="B12" s="13" t="s">
        <v>29</v>
      </c>
      <c r="C12" s="14"/>
      <c r="D12" s="15" t="s">
        <v>28</v>
      </c>
      <c r="E12" s="15" t="s">
        <v>0</v>
      </c>
      <c r="F12" s="15"/>
      <c r="G12" s="15" t="s">
        <v>28</v>
      </c>
      <c r="H12" s="15" t="s">
        <v>0</v>
      </c>
      <c r="I12" s="16" t="s">
        <v>31</v>
      </c>
    </row>
    <row r="13" spans="2:18" x14ac:dyDescent="0.25">
      <c r="B13" s="17"/>
      <c r="C13" s="18"/>
      <c r="D13" s="19"/>
      <c r="E13" s="19"/>
      <c r="F13" s="20"/>
      <c r="G13" s="19"/>
      <c r="H13" s="19"/>
      <c r="I13" s="21"/>
    </row>
    <row r="14" spans="2:18" x14ac:dyDescent="0.25">
      <c r="B14" s="22"/>
      <c r="C14" s="23" t="s">
        <v>53</v>
      </c>
      <c r="D14" s="24" t="s">
        <v>26</v>
      </c>
      <c r="E14" s="25"/>
      <c r="F14" s="24" t="s">
        <v>50</v>
      </c>
      <c r="G14" s="24" t="s">
        <v>26</v>
      </c>
      <c r="H14" s="25"/>
      <c r="I14" s="26"/>
    </row>
    <row r="15" spans="2:18" x14ac:dyDescent="0.25">
      <c r="B15" s="27" t="s">
        <v>30</v>
      </c>
      <c r="C15" s="28"/>
      <c r="D15" s="29" t="s">
        <v>27</v>
      </c>
      <c r="E15" s="29" t="s">
        <v>14</v>
      </c>
      <c r="F15" s="29"/>
      <c r="G15" s="29" t="s">
        <v>27</v>
      </c>
      <c r="H15" s="29" t="s">
        <v>14</v>
      </c>
      <c r="I15" s="30" t="s">
        <v>32</v>
      </c>
    </row>
    <row r="16" spans="2:18" ht="26.25" customHeight="1" x14ac:dyDescent="0.25">
      <c r="B16" s="31" t="s">
        <v>37</v>
      </c>
      <c r="C16" s="64">
        <v>3869.1117869999998</v>
      </c>
      <c r="D16" s="65">
        <v>24877.970677154139</v>
      </c>
      <c r="E16" s="65">
        <f>SUM(C16:D16)</f>
        <v>28747.08246415414</v>
      </c>
      <c r="F16" s="66">
        <v>3019.8000243001075</v>
      </c>
      <c r="G16" s="66">
        <f>H16-F16</f>
        <v>24309.9927653821</v>
      </c>
      <c r="H16" s="65">
        <v>27329.792789682208</v>
      </c>
      <c r="I16" s="67">
        <f t="shared" ref="I16:I27" si="0">H16/E16*100-100</f>
        <v>-4.9302035301815579</v>
      </c>
      <c r="K16" s="81"/>
      <c r="L16" s="93"/>
      <c r="R16" s="93"/>
    </row>
    <row r="17" spans="2:18" ht="26.25" customHeight="1" x14ac:dyDescent="0.25">
      <c r="B17" s="31" t="s">
        <v>38</v>
      </c>
      <c r="C17" s="64">
        <v>3053.9360480000005</v>
      </c>
      <c r="D17" s="65">
        <v>22852.541083838623</v>
      </c>
      <c r="E17" s="65">
        <f t="shared" ref="E17:E27" si="1">SUM(C17:D17)</f>
        <v>25906.477131838623</v>
      </c>
      <c r="F17" s="66">
        <v>2934.7347658911199</v>
      </c>
      <c r="G17" s="66">
        <f t="shared" ref="G17:G27" si="2">H17-F17</f>
        <v>21505.657860553172</v>
      </c>
      <c r="H17" s="65">
        <v>24440.392626444293</v>
      </c>
      <c r="I17" s="67">
        <f t="shared" si="0"/>
        <v>-5.6591426844082093</v>
      </c>
      <c r="K17" s="81"/>
      <c r="L17" s="93"/>
      <c r="R17" s="93"/>
    </row>
    <row r="18" spans="2:18" ht="24.75" customHeight="1" x14ac:dyDescent="0.25">
      <c r="B18" s="31" t="s">
        <v>39</v>
      </c>
      <c r="C18" s="64">
        <v>4600.4184029999997</v>
      </c>
      <c r="D18" s="65">
        <v>24224.274828867779</v>
      </c>
      <c r="E18" s="65">
        <f t="shared" si="1"/>
        <v>28824.693231867779</v>
      </c>
      <c r="F18" s="66">
        <v>2825.6682147714055</v>
      </c>
      <c r="G18" s="66">
        <f t="shared" si="2"/>
        <v>23709.509476848503</v>
      </c>
      <c r="H18" s="65">
        <v>26535.177691619909</v>
      </c>
      <c r="I18" s="67">
        <f t="shared" si="0"/>
        <v>-7.9428964666886515</v>
      </c>
      <c r="K18" s="81"/>
      <c r="L18" s="93"/>
      <c r="R18" s="93"/>
    </row>
    <row r="19" spans="2:18" ht="24.75" customHeight="1" x14ac:dyDescent="0.25">
      <c r="B19" s="31" t="s">
        <v>40</v>
      </c>
      <c r="C19" s="64">
        <v>3299.2469310000001</v>
      </c>
      <c r="D19" s="65">
        <v>22870.966263769395</v>
      </c>
      <c r="E19" s="65">
        <f t="shared" si="1"/>
        <v>26170.213194769396</v>
      </c>
      <c r="F19" s="66">
        <v>2803.3500643611774</v>
      </c>
      <c r="G19" s="66">
        <f t="shared" si="2"/>
        <v>21473.647867563974</v>
      </c>
      <c r="H19" s="65">
        <v>24276.997931925151</v>
      </c>
      <c r="I19" s="67">
        <f t="shared" si="0"/>
        <v>-7.2342370646894096</v>
      </c>
      <c r="K19" s="81"/>
      <c r="L19" s="93"/>
      <c r="R19" s="93"/>
    </row>
    <row r="20" spans="2:18" ht="24.75" customHeight="1" x14ac:dyDescent="0.25">
      <c r="B20" s="31" t="s">
        <v>41</v>
      </c>
      <c r="C20" s="64">
        <v>3988.6425160000003</v>
      </c>
      <c r="D20" s="65">
        <v>21678.123676673156</v>
      </c>
      <c r="E20" s="65">
        <f t="shared" si="1"/>
        <v>25666.766192673156</v>
      </c>
      <c r="F20" s="66">
        <v>3048.2397966291946</v>
      </c>
      <c r="G20" s="66">
        <f t="shared" si="2"/>
        <v>23619.837757902314</v>
      </c>
      <c r="H20" s="65">
        <v>26668.077554531508</v>
      </c>
      <c r="I20" s="67">
        <f t="shared" si="0"/>
        <v>3.9011979707213271</v>
      </c>
      <c r="K20" s="81"/>
      <c r="L20" s="93"/>
      <c r="R20" s="93"/>
    </row>
    <row r="21" spans="2:18" ht="24.75" customHeight="1" x14ac:dyDescent="0.25">
      <c r="B21" s="31" t="s">
        <v>42</v>
      </c>
      <c r="C21" s="64">
        <v>4172.9219639999992</v>
      </c>
      <c r="D21" s="65">
        <v>23276.656296200999</v>
      </c>
      <c r="E21" s="65">
        <f t="shared" si="1"/>
        <v>27449.578260201</v>
      </c>
      <c r="F21" s="66">
        <v>3253.3395494150941</v>
      </c>
      <c r="G21" s="66">
        <f t="shared" si="2"/>
        <v>22298.664837938046</v>
      </c>
      <c r="H21" s="65">
        <v>25552.004387353139</v>
      </c>
      <c r="I21" s="67">
        <f t="shared" si="0"/>
        <v>-6.9129436338158428</v>
      </c>
      <c r="K21" s="81"/>
      <c r="L21" s="93"/>
      <c r="R21" s="93"/>
    </row>
    <row r="22" spans="2:18" ht="26.25" customHeight="1" x14ac:dyDescent="0.25">
      <c r="B22" s="31" t="s">
        <v>43</v>
      </c>
      <c r="C22" s="64">
        <v>4312.972651</v>
      </c>
      <c r="D22" s="65">
        <v>24789.8937953108</v>
      </c>
      <c r="E22" s="65">
        <f t="shared" si="1"/>
        <v>29102.8664463108</v>
      </c>
      <c r="F22" s="66">
        <v>4708.6597067938237</v>
      </c>
      <c r="G22" s="66">
        <f t="shared" si="2"/>
        <v>27584.897982801493</v>
      </c>
      <c r="H22" s="65">
        <v>32293.557689595316</v>
      </c>
      <c r="I22" s="67">
        <f t="shared" si="0"/>
        <v>10.963494778669755</v>
      </c>
      <c r="K22" s="94"/>
      <c r="L22" s="93"/>
      <c r="R22" s="93"/>
    </row>
    <row r="23" spans="2:18" ht="24.75" customHeight="1" x14ac:dyDescent="0.25">
      <c r="B23" s="31" t="s">
        <v>44</v>
      </c>
      <c r="C23" s="64">
        <v>5643.0230940000001</v>
      </c>
      <c r="D23" s="65">
        <v>26218.287394198651</v>
      </c>
      <c r="E23" s="65">
        <f t="shared" si="1"/>
        <v>31861.310488198651</v>
      </c>
      <c r="F23" s="66">
        <v>5298.6497421550139</v>
      </c>
      <c r="G23" s="66">
        <f t="shared" si="2"/>
        <v>28686.361749929463</v>
      </c>
      <c r="H23" s="65">
        <v>33985.011492084479</v>
      </c>
      <c r="I23" s="67">
        <f t="shared" si="0"/>
        <v>6.6654540298097373</v>
      </c>
      <c r="K23" s="94"/>
      <c r="L23" s="93"/>
      <c r="R23" s="93"/>
    </row>
    <row r="24" spans="2:18" ht="25.5" customHeight="1" x14ac:dyDescent="0.25">
      <c r="B24" s="31" t="s">
        <v>45</v>
      </c>
      <c r="C24" s="64">
        <v>4489.1666899999991</v>
      </c>
      <c r="D24" s="65">
        <v>23002.849566330122</v>
      </c>
      <c r="E24" s="65">
        <f t="shared" si="1"/>
        <v>27492.01625633012</v>
      </c>
      <c r="F24" s="66">
        <v>4146.9867440243379</v>
      </c>
      <c r="G24" s="66">
        <f t="shared" si="2"/>
        <v>24849.723339922246</v>
      </c>
      <c r="H24" s="65">
        <v>28996.710083946586</v>
      </c>
      <c r="I24" s="67">
        <f t="shared" si="0"/>
        <v>5.4732028876565408</v>
      </c>
      <c r="K24" s="94"/>
      <c r="L24" s="93"/>
      <c r="R24" s="93"/>
    </row>
    <row r="25" spans="2:18" ht="24.75" customHeight="1" x14ac:dyDescent="0.25">
      <c r="B25" s="31" t="s">
        <v>46</v>
      </c>
      <c r="C25" s="64">
        <v>3169.1671970000002</v>
      </c>
      <c r="D25" s="65">
        <v>22273.668768088919</v>
      </c>
      <c r="E25" s="65">
        <f t="shared" si="1"/>
        <v>25442.835965088918</v>
      </c>
      <c r="F25" s="66">
        <v>3681.3121094999497</v>
      </c>
      <c r="G25" s="66">
        <f t="shared" si="2"/>
        <v>22706.465683165465</v>
      </c>
      <c r="H25" s="65">
        <v>26387.777792665416</v>
      </c>
      <c r="I25" s="67">
        <f t="shared" si="0"/>
        <v>3.7139799544087424</v>
      </c>
      <c r="K25" s="94"/>
      <c r="L25" s="93"/>
      <c r="R25" s="93"/>
    </row>
    <row r="26" spans="2:18" ht="25.5" customHeight="1" x14ac:dyDescent="0.25">
      <c r="B26" s="31" t="s">
        <v>47</v>
      </c>
      <c r="C26" s="64">
        <v>2986.2999300000001</v>
      </c>
      <c r="D26" s="65">
        <v>21917.988559653837</v>
      </c>
      <c r="E26" s="65">
        <f t="shared" si="1"/>
        <v>24904.288489653838</v>
      </c>
      <c r="F26" s="66">
        <v>3624.4760057868243</v>
      </c>
      <c r="G26" s="66">
        <f t="shared" si="2"/>
        <v>22744.671453439172</v>
      </c>
      <c r="H26" s="65">
        <v>26369.147459225998</v>
      </c>
      <c r="I26" s="67">
        <f t="shared" si="0"/>
        <v>5.8819547090482587</v>
      </c>
      <c r="K26" s="94"/>
      <c r="L26" s="93"/>
      <c r="R26" s="93"/>
    </row>
    <row r="27" spans="2:18" ht="25.5" customHeight="1" x14ac:dyDescent="0.25">
      <c r="B27" s="31" t="s">
        <v>48</v>
      </c>
      <c r="C27" s="64">
        <v>3386.3835819999999</v>
      </c>
      <c r="D27" s="65">
        <v>23424.829810598134</v>
      </c>
      <c r="E27" s="65">
        <f t="shared" si="1"/>
        <v>26811.213392598132</v>
      </c>
      <c r="F27" s="66">
        <v>4911.3393553719516</v>
      </c>
      <c r="G27" s="66">
        <f t="shared" si="2"/>
        <v>23402.908284949935</v>
      </c>
      <c r="H27" s="65">
        <v>28314.247640321886</v>
      </c>
      <c r="I27" s="67">
        <f t="shared" si="0"/>
        <v>5.6059911415225372</v>
      </c>
      <c r="K27" s="94"/>
      <c r="L27" s="93"/>
      <c r="R27" s="93"/>
    </row>
    <row r="28" spans="2:18" x14ac:dyDescent="0.25">
      <c r="B28" s="32" t="s">
        <v>0</v>
      </c>
      <c r="C28" s="34"/>
      <c r="D28" s="35"/>
      <c r="E28" s="35"/>
      <c r="F28" s="35"/>
      <c r="G28" s="35"/>
      <c r="H28" s="35"/>
      <c r="I28" s="96">
        <f>H29/E29*100-100</f>
        <v>0.8434006880411431</v>
      </c>
    </row>
    <row r="29" spans="2:18" ht="13.8" thickBot="1" x14ac:dyDescent="0.3">
      <c r="B29" s="33" t="s">
        <v>14</v>
      </c>
      <c r="C29" s="36">
        <f>SUM(C16:C28)</f>
        <v>46971.290793000007</v>
      </c>
      <c r="D29" s="36">
        <f>SUM(D16:D28)</f>
        <v>281408.05072068452</v>
      </c>
      <c r="E29" s="36">
        <f>SUM(C29:D29)</f>
        <v>328379.34151368454</v>
      </c>
      <c r="F29" s="78">
        <f>SUM(F16:F28)</f>
        <v>44256.556079000002</v>
      </c>
      <c r="G29" s="78">
        <f>SUM(G16:G28)</f>
        <v>286892.3390603959</v>
      </c>
      <c r="H29" s="78">
        <f>SUM(F29:G29)</f>
        <v>331148.8951393959</v>
      </c>
      <c r="I29" s="97">
        <f t="shared" ref="I29" si="3">H29/E29*100-100</f>
        <v>0.8434006880411431</v>
      </c>
      <c r="L29" s="93"/>
    </row>
    <row r="30" spans="2:18" x14ac:dyDescent="0.25">
      <c r="B30" s="92"/>
    </row>
    <row r="31" spans="2:18" ht="13.8" x14ac:dyDescent="0.25">
      <c r="B31" s="95"/>
    </row>
    <row r="32" spans="2:18" ht="13.8" x14ac:dyDescent="0.25">
      <c r="B32" s="95"/>
      <c r="F32" s="81"/>
      <c r="G32" s="85" t="s">
        <v>55</v>
      </c>
    </row>
    <row r="33" spans="2:9" x14ac:dyDescent="0.25">
      <c r="B33" s="92"/>
    </row>
    <row r="34" spans="2:9" x14ac:dyDescent="0.25">
      <c r="H34" s="81"/>
    </row>
    <row r="35" spans="2:9" x14ac:dyDescent="0.25">
      <c r="H35" s="82"/>
    </row>
    <row r="37" spans="2:9" x14ac:dyDescent="0.25">
      <c r="I37" s="81"/>
    </row>
  </sheetData>
  <mergeCells count="1">
    <mergeCell ref="I28:I29"/>
  </mergeCells>
  <phoneticPr fontId="3" type="noConversion"/>
  <pageMargins left="0.75" right="0.75" top="1" bottom="1" header="0.5" footer="0.5"/>
  <pageSetup paperSize="9" orientation="portrait" r:id="rId1"/>
  <headerFooter alignWithMargins="0"/>
  <ignoredErrors>
    <ignoredError sqref="E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Kaynaklara Göre</vt:lpstr>
      <vt:lpstr>2022-2023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m.suat aksoy</dc:creator>
  <cp:lastModifiedBy>Nimet Nur Sevinç</cp:lastModifiedBy>
  <cp:lastPrinted>2015-12-11T08:32:51Z</cp:lastPrinted>
  <dcterms:created xsi:type="dcterms:W3CDTF">2012-10-12T10:58:19Z</dcterms:created>
  <dcterms:modified xsi:type="dcterms:W3CDTF">2025-05-17T13:55:53Z</dcterms:modified>
</cp:coreProperties>
</file>