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GitHub\emu660-spring2025-NimetSevinc\new_project_data\"/>
    </mc:Choice>
  </mc:AlternateContent>
  <xr:revisionPtr revIDLastSave="0" documentId="13_ncr:1_{6E42AF25-A40F-4345-A122-2B577D08B77C}" xr6:coauthVersionLast="47" xr6:coauthVersionMax="47" xr10:uidLastSave="{00000000-0000-0000-0000-000000000000}"/>
  <bookViews>
    <workbookView xWindow="-108" yWindow="-108" windowWidth="23256" windowHeight="12456" tabRatio="725" xr2:uid="{00000000-000D-0000-FFFF-FFFF00000000}"/>
  </bookViews>
  <sheets>
    <sheet name="Kaynaklara Göre" sheetId="22" r:id="rId1"/>
    <sheet name="2023-2024" sheetId="2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26" l="1"/>
  <c r="H18" i="26"/>
  <c r="H19" i="26"/>
  <c r="H20" i="26"/>
  <c r="H21" i="26"/>
  <c r="H22" i="26"/>
  <c r="H23" i="26"/>
  <c r="H24" i="26"/>
  <c r="H25" i="26"/>
  <c r="H26" i="26"/>
  <c r="H27" i="26"/>
  <c r="H16" i="26"/>
  <c r="E17" i="26" l="1"/>
  <c r="E18" i="26"/>
  <c r="E19" i="26"/>
  <c r="E20" i="26"/>
  <c r="E21" i="26"/>
  <c r="E22" i="26"/>
  <c r="E23" i="26"/>
  <c r="E24" i="26"/>
  <c r="E25" i="26"/>
  <c r="E26" i="26"/>
  <c r="E27" i="26"/>
  <c r="E16" i="26"/>
  <c r="D14" i="22"/>
  <c r="D17" i="22" s="1"/>
  <c r="D20" i="22" s="1"/>
  <c r="E14" i="22"/>
  <c r="E17" i="22" s="1"/>
  <c r="E20" i="22" s="1"/>
  <c r="F14" i="22"/>
  <c r="F17" i="22" s="1"/>
  <c r="F20" i="22" s="1"/>
  <c r="G14" i="22"/>
  <c r="G17" i="22" s="1"/>
  <c r="G20" i="22" s="1"/>
  <c r="H14" i="22"/>
  <c r="H17" i="22" s="1"/>
  <c r="H20" i="22" s="1"/>
  <c r="I14" i="22"/>
  <c r="I17" i="22" s="1"/>
  <c r="I20" i="22" s="1"/>
  <c r="J14" i="22"/>
  <c r="J17" i="22" s="1"/>
  <c r="J20" i="22" s="1"/>
  <c r="K14" i="22"/>
  <c r="K17" i="22" s="1"/>
  <c r="K20" i="22" s="1"/>
  <c r="L14" i="22"/>
  <c r="L17" i="22" s="1"/>
  <c r="L20" i="22" s="1"/>
  <c r="M14" i="22"/>
  <c r="M17" i="22" s="1"/>
  <c r="M20" i="22" s="1"/>
  <c r="N14" i="22"/>
  <c r="N17" i="22" s="1"/>
  <c r="N20" i="22" s="1"/>
  <c r="C14" i="22"/>
  <c r="C17" i="22" s="1"/>
  <c r="C20" i="22" s="1"/>
  <c r="I27" i="26" l="1"/>
  <c r="I26" i="26" l="1"/>
  <c r="I25" i="26" l="1"/>
  <c r="I24" i="26" l="1"/>
  <c r="I23" i="26" l="1"/>
  <c r="I22" i="26" l="1"/>
  <c r="I21" i="26" l="1"/>
  <c r="I20" i="26" l="1"/>
  <c r="I19" i="26" l="1"/>
  <c r="I18" i="26"/>
  <c r="I17" i="26"/>
  <c r="I16" i="26"/>
  <c r="G29" i="26"/>
  <c r="F29" i="26"/>
  <c r="D29" i="26"/>
  <c r="C29" i="26"/>
  <c r="E29" i="26" s="1"/>
  <c r="O20" i="22"/>
  <c r="O19" i="22"/>
  <c r="O18" i="22"/>
  <c r="O17" i="22"/>
  <c r="O16" i="22"/>
  <c r="O15" i="22"/>
  <c r="O14" i="22"/>
  <c r="O13" i="22"/>
  <c r="O12" i="22"/>
  <c r="O11" i="22"/>
  <c r="O10" i="22"/>
  <c r="O9" i="22"/>
  <c r="H29" i="26" l="1"/>
  <c r="I29" i="26" s="1"/>
  <c r="I28" i="26" l="1"/>
</calcChain>
</file>

<file path=xl/sharedStrings.xml><?xml version="1.0" encoding="utf-8"?>
<sst xmlns="http://schemas.openxmlformats.org/spreadsheetml/2006/main" count="66" uniqueCount="57">
  <si>
    <t>TOPLAM</t>
  </si>
  <si>
    <t>TÜRKİYE BRÜT ELEKTRİK ÜRETİMİNİN BİRİNCİL ENERJİ KAYNAKLARINA GÖRE AYLIK DAĞILIMI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</si>
  <si>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</si>
  <si>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</si>
  <si>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</si>
  <si>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</si>
  <si>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</si>
  <si>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</si>
  <si>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</si>
  <si>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</si>
  <si>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</si>
  <si>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</si>
  <si>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</si>
  <si>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</si>
  <si>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</si>
  <si>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Hard Coal + Imported Coal</t>
  </si>
  <si>
    <t>Lignite</t>
  </si>
  <si>
    <t>Liquid Fuels</t>
  </si>
  <si>
    <t>Renew and Wastes</t>
  </si>
  <si>
    <t>THERMAL</t>
  </si>
  <si>
    <t>HYDRO</t>
  </si>
  <si>
    <t>GROSS GENERATION</t>
  </si>
  <si>
    <t>IMPORTS</t>
  </si>
  <si>
    <t>EXPORTS</t>
  </si>
  <si>
    <t>GROSS DEMAND</t>
  </si>
  <si>
    <t xml:space="preserve">      MONTHLY DISTRIBUTION OF TURKEY'S GROSS ELECTRICITY GENERATION BY PRIMARY ENERGY RESOURCES</t>
  </si>
  <si>
    <t>PRODUCTION COMP. +</t>
  </si>
  <si>
    <t>AUTOPRODUCERS + TOOR</t>
  </si>
  <si>
    <t>İŞLETME HAKKI DEVİR</t>
  </si>
  <si>
    <t>AYLAR</t>
  </si>
  <si>
    <t>MONTS</t>
  </si>
  <si>
    <t>ARTIŞ %</t>
  </si>
  <si>
    <t>INCREASE %</t>
  </si>
  <si>
    <t xml:space="preserve">                                         MONTHLY ELECTRICITY GENERATION OF TURKEY COMPARED WITH PREVIOUS YEAR</t>
  </si>
  <si>
    <t xml:space="preserve">             Birim (Unit): GWh</t>
  </si>
  <si>
    <t>EÜAŞ</t>
  </si>
  <si>
    <t xml:space="preserve">                     ÖNCEKİ YILA GÖRE KARŞILAŞTIRMALI AYLIK TÜRKİYE BRÜT ELEKTRİK ÜRETİMİ</t>
  </si>
  <si>
    <r>
      <t>OCAK</t>
    </r>
    <r>
      <rPr>
        <sz val="8"/>
        <rFont val="Times New Roman"/>
        <family val="1"/>
        <charset val="162"/>
      </rPr>
      <t xml:space="preserve"> JANUARY</t>
    </r>
  </si>
  <si>
    <r>
      <t xml:space="preserve"> ŞUBAT</t>
    </r>
    <r>
      <rPr>
        <sz val="8"/>
        <rFont val="Times New Roman"/>
        <family val="1"/>
        <charset val="162"/>
      </rPr>
      <t xml:space="preserve"> FEBRUARY</t>
    </r>
  </si>
  <si>
    <r>
      <t xml:space="preserve">MART </t>
    </r>
    <r>
      <rPr>
        <sz val="8"/>
        <rFont val="Times New Roman"/>
        <family val="1"/>
        <charset val="162"/>
      </rPr>
      <t>MARCH</t>
    </r>
  </si>
  <si>
    <r>
      <t xml:space="preserve">NİSAN  </t>
    </r>
    <r>
      <rPr>
        <sz val="8"/>
        <rFont val="Times New Roman"/>
        <family val="1"/>
        <charset val="162"/>
      </rPr>
      <t xml:space="preserve"> APRIL</t>
    </r>
  </si>
  <si>
    <r>
      <t xml:space="preserve">MAYIS  </t>
    </r>
    <r>
      <rPr>
        <sz val="8"/>
        <rFont val="Times New Roman"/>
        <family val="1"/>
        <charset val="162"/>
      </rPr>
      <t xml:space="preserve"> MAY</t>
    </r>
  </si>
  <si>
    <r>
      <t>HAZİRAN</t>
    </r>
    <r>
      <rPr>
        <sz val="8"/>
        <rFont val="Times New Roman"/>
        <family val="1"/>
        <charset val="162"/>
      </rPr>
      <t xml:space="preserve"> JUNE</t>
    </r>
  </si>
  <si>
    <r>
      <t>TEMMUZ</t>
    </r>
    <r>
      <rPr>
        <sz val="8"/>
        <rFont val="Times New Roman"/>
        <family val="1"/>
        <charset val="162"/>
      </rPr>
      <t xml:space="preserve"> JULY</t>
    </r>
  </si>
  <si>
    <r>
      <t>AĞUSTOS</t>
    </r>
    <r>
      <rPr>
        <sz val="8"/>
        <rFont val="Times New Roman"/>
        <family val="1"/>
        <charset val="162"/>
      </rPr>
      <t xml:space="preserve"> AUGUST</t>
    </r>
  </si>
  <si>
    <r>
      <t>EYLÜL</t>
    </r>
    <r>
      <rPr>
        <sz val="8"/>
        <rFont val="Times New Roman"/>
        <family val="1"/>
        <charset val="162"/>
      </rPr>
      <t xml:space="preserve"> SEPTEMBER</t>
    </r>
  </si>
  <si>
    <r>
      <t>EKİM</t>
    </r>
    <r>
      <rPr>
        <sz val="8"/>
        <rFont val="Times New Roman"/>
        <family val="1"/>
        <charset val="162"/>
      </rPr>
      <t xml:space="preserve"> OCTOBER</t>
    </r>
  </si>
  <si>
    <r>
      <t>KASIM</t>
    </r>
    <r>
      <rPr>
        <sz val="8"/>
        <rFont val="Times New Roman"/>
        <family val="1"/>
        <charset val="162"/>
      </rPr>
      <t xml:space="preserve"> NOVEMBER</t>
    </r>
  </si>
  <si>
    <r>
      <t>ARALIK</t>
    </r>
    <r>
      <rPr>
        <sz val="8"/>
        <rFont val="Times New Roman"/>
        <family val="1"/>
        <charset val="162"/>
      </rPr>
      <t xml:space="preserve"> DECEMBER</t>
    </r>
  </si>
  <si>
    <t>GEOTHERMAL + WIND +SOLAR</t>
  </si>
  <si>
    <t xml:space="preserve">EÜAŞ </t>
  </si>
  <si>
    <t xml:space="preserve">ÜRETİM ŞRK. + </t>
  </si>
  <si>
    <t>ÜRETİM ŞRK. +</t>
  </si>
  <si>
    <t xml:space="preserve">EÜAŞ  </t>
  </si>
  <si>
    <t>Naturl Gas +Lng</t>
  </si>
  <si>
    <t>*Değerler Brüt ve geçicidir.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</si>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</sst>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"/>
    <numFmt numFmtId="165" formatCode="#,##0.000"/>
    <numFmt numFmtId="166" formatCode="#,##0.0000"/>
    <numFmt numFmtId="167" formatCode="#,##0.00000"/>
    <numFmt numFmtId="168" formatCode="#,##0.0000000"/>
    <numFmt numFmtId="169" formatCode="#,##0.000000"/>
    <numFmt numFmtId="170" formatCode="#,##0.00000000"/>
  </numFmts>
  <fonts count="16" x14ac:knownFonts="1">
    <font>
      <sz val="10"/>
      <name val="Arial"/>
      <charset val="162"/>
    </font>
    <font>
      <sz val="10"/>
      <name val="Arial"/>
      <family val="2"/>
      <charset val="162"/>
    </font>
    <font>
      <sz val="8"/>
      <name val="Arial"/>
      <family val="2"/>
      <charset val="162"/>
    </font>
    <font>
      <sz val="8"/>
      <name val="Arial"/>
      <family val="2"/>
      <charset val="162"/>
    </font>
    <font>
      <sz val="8"/>
      <name val="Times New Roman"/>
      <family val="1"/>
      <charset val="162"/>
    </font>
    <font>
      <b/>
      <sz val="8"/>
      <name val="Times New Roman"/>
      <family val="1"/>
      <charset val="162"/>
    </font>
    <font>
      <sz val="7"/>
      <name val="Times New Roman"/>
      <family val="1"/>
      <charset val="162"/>
    </font>
    <font>
      <sz val="10"/>
      <name val="Times New Roman"/>
      <family val="1"/>
      <charset val="162"/>
    </font>
    <font>
      <b/>
      <sz val="10"/>
      <name val="Times New Roman"/>
      <family val="1"/>
      <charset val="162"/>
    </font>
    <font>
      <b/>
      <sz val="9"/>
      <name val="Times New Roman"/>
      <family val="1"/>
      <charset val="162"/>
    </font>
    <font>
      <sz val="9"/>
      <name val="Times New Roman"/>
      <family val="1"/>
      <charset val="162"/>
    </font>
    <font>
      <b/>
      <sz val="11"/>
      <name val="Times New Roman"/>
      <family val="1"/>
      <charset val="162"/>
    </font>
    <font>
      <b/>
      <sz val="12"/>
      <name val="Times New Roman"/>
      <family val="1"/>
      <charset val="162"/>
    </font>
    <font>
      <b/>
      <sz val="14"/>
      <name val="Times New Roman"/>
      <family val="1"/>
      <charset val="162"/>
    </font>
    <font>
      <sz val="10"/>
      <name val="Arial Tur"/>
      <charset val="162"/>
    </font>
    <font>
      <sz val="10"/>
      <color rgb="FFFF0000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4" fillId="0" borderId="0"/>
    <xf numFmtId="0" fontId="14" fillId="0" borderId="0"/>
  </cellStyleXfs>
  <cellXfs count="98">
    <xf numFmtId="0" fontId="0" fillId="0" borderId="0" xfId="0"/>
    <xf numFmtId="0" fontId="4" fillId="3" borderId="9" xfId="0" applyFont="1" applyFill="1" applyBorder="1" applyAlignment="1">
      <alignment horizontal="center"/>
    </xf>
    <xf numFmtId="0" fontId="7" fillId="3" borderId="17" xfId="0" applyFont="1" applyFill="1" applyBorder="1"/>
    <xf numFmtId="0" fontId="12" fillId="3" borderId="17" xfId="0" applyFont="1" applyFill="1" applyBorder="1" applyAlignment="1">
      <alignment horizontal="left"/>
    </xf>
    <xf numFmtId="0" fontId="7" fillId="3" borderId="18" xfId="0" applyFont="1" applyFill="1" applyBorder="1"/>
    <xf numFmtId="0" fontId="7" fillId="3" borderId="19" xfId="0" applyFont="1" applyFill="1" applyBorder="1"/>
    <xf numFmtId="0" fontId="7" fillId="3" borderId="20" xfId="0" applyFont="1" applyFill="1" applyBorder="1"/>
    <xf numFmtId="0" fontId="5" fillId="3" borderId="10" xfId="0" applyFont="1" applyFill="1" applyBorder="1" applyAlignment="1">
      <alignment horizontal="center"/>
    </xf>
    <xf numFmtId="0" fontId="8" fillId="3" borderId="21" xfId="0" applyFont="1" applyFill="1" applyBorder="1"/>
    <xf numFmtId="0" fontId="8" fillId="3" borderId="1" xfId="0" applyFont="1" applyFill="1" applyBorder="1"/>
    <xf numFmtId="0" fontId="8" fillId="3" borderId="22" xfId="0" applyFont="1" applyFill="1" applyBorder="1"/>
    <xf numFmtId="0" fontId="5" fillId="3" borderId="2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3" borderId="2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25" xfId="0" applyFont="1" applyFill="1" applyBorder="1" applyAlignment="1">
      <alignment horizontal="center"/>
    </xf>
    <xf numFmtId="0" fontId="7" fillId="3" borderId="2" xfId="0" applyFont="1" applyFill="1" applyBorder="1"/>
    <xf numFmtId="0" fontId="4" fillId="3" borderId="2" xfId="0" applyFont="1" applyFill="1" applyBorder="1" applyAlignment="1">
      <alignment horizontal="center"/>
    </xf>
    <xf numFmtId="0" fontId="7" fillId="3" borderId="26" xfId="0" applyFont="1" applyFill="1" applyBorder="1"/>
    <xf numFmtId="0" fontId="4" fillId="3" borderId="10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/>
    <xf numFmtId="0" fontId="7" fillId="3" borderId="22" xfId="0" applyFont="1" applyFill="1" applyBorder="1"/>
    <xf numFmtId="0" fontId="4" fillId="3" borderId="13" xfId="0" applyFont="1" applyFill="1" applyBorder="1" applyAlignment="1">
      <alignment horizontal="center"/>
    </xf>
    <xf numFmtId="0" fontId="6" fillId="3" borderId="2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4" fillId="3" borderId="24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 vertical="distributed"/>
    </xf>
    <xf numFmtId="0" fontId="8" fillId="3" borderId="14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164" fontId="8" fillId="3" borderId="25" xfId="0" applyNumberFormat="1" applyFont="1" applyFill="1" applyBorder="1"/>
    <xf numFmtId="164" fontId="8" fillId="3" borderId="2" xfId="0" applyNumberFormat="1" applyFont="1" applyFill="1" applyBorder="1"/>
    <xf numFmtId="164" fontId="8" fillId="3" borderId="27" xfId="0" applyNumberFormat="1" applyFont="1" applyFill="1" applyBorder="1" applyAlignment="1">
      <alignment horizontal="right"/>
    </xf>
    <xf numFmtId="0" fontId="4" fillId="2" borderId="8" xfId="0" applyFont="1" applyFill="1" applyBorder="1" applyAlignment="1">
      <alignment horizontal="center"/>
    </xf>
    <xf numFmtId="0" fontId="11" fillId="2" borderId="6" xfId="0" applyFont="1" applyFill="1" applyBorder="1"/>
    <xf numFmtId="0" fontId="7" fillId="2" borderId="6" xfId="0" applyFont="1" applyFill="1" applyBorder="1"/>
    <xf numFmtId="0" fontId="7" fillId="2" borderId="16" xfId="0" applyFont="1" applyFill="1" applyBorder="1"/>
    <xf numFmtId="0" fontId="4" fillId="2" borderId="4" xfId="0" applyFont="1" applyFill="1" applyBorder="1" applyAlignment="1">
      <alignment horizontal="center"/>
    </xf>
    <xf numFmtId="0" fontId="8" fillId="2" borderId="0" xfId="0" applyFont="1" applyFill="1"/>
    <xf numFmtId="0" fontId="7" fillId="2" borderId="0" xfId="0" applyFont="1" applyFill="1"/>
    <xf numFmtId="0" fontId="7" fillId="2" borderId="15" xfId="0" applyFont="1" applyFill="1" applyBorder="1"/>
    <xf numFmtId="0" fontId="4" fillId="2" borderId="7" xfId="0" applyFont="1" applyFill="1" applyBorder="1" applyAlignment="1">
      <alignment horizontal="center"/>
    </xf>
    <xf numFmtId="0" fontId="7" fillId="2" borderId="5" xfId="0" applyFont="1" applyFill="1" applyBorder="1"/>
    <xf numFmtId="0" fontId="7" fillId="2" borderId="30" xfId="0" applyFont="1" applyFill="1" applyBorder="1"/>
    <xf numFmtId="0" fontId="10" fillId="3" borderId="12" xfId="0" applyFont="1" applyFill="1" applyBorder="1"/>
    <xf numFmtId="0" fontId="9" fillId="3" borderId="31" xfId="0" applyFont="1" applyFill="1" applyBorder="1"/>
    <xf numFmtId="0" fontId="7" fillId="2" borderId="8" xfId="0" applyFont="1" applyFill="1" applyBorder="1"/>
    <xf numFmtId="0" fontId="12" fillId="2" borderId="6" xfId="0" applyFont="1" applyFill="1" applyBorder="1"/>
    <xf numFmtId="0" fontId="7" fillId="2" borderId="4" xfId="0" applyFont="1" applyFill="1" applyBorder="1"/>
    <xf numFmtId="0" fontId="7" fillId="2" borderId="7" xfId="0" applyFont="1" applyFill="1" applyBorder="1"/>
    <xf numFmtId="0" fontId="13" fillId="2" borderId="5" xfId="0" applyFont="1" applyFill="1" applyBorder="1"/>
    <xf numFmtId="164" fontId="8" fillId="3" borderId="28" xfId="0" applyNumberFormat="1" applyFont="1" applyFill="1" applyBorder="1"/>
    <xf numFmtId="164" fontId="8" fillId="3" borderId="29" xfId="0" applyNumberFormat="1" applyFont="1" applyFill="1" applyBorder="1"/>
    <xf numFmtId="0" fontId="6" fillId="0" borderId="7" xfId="0" applyFont="1" applyBorder="1" applyAlignment="1">
      <alignment horizontal="center"/>
    </xf>
    <xf numFmtId="0" fontId="6" fillId="3" borderId="28" xfId="0" applyFont="1" applyFill="1" applyBorder="1" applyAlignment="1">
      <alignment horizontal="center"/>
    </xf>
    <xf numFmtId="0" fontId="6" fillId="3" borderId="29" xfId="0" applyFont="1" applyFill="1" applyBorder="1" applyAlignment="1">
      <alignment horizontal="center"/>
    </xf>
    <xf numFmtId="164" fontId="5" fillId="2" borderId="1" xfId="0" applyNumberFormat="1" applyFont="1" applyFill="1" applyBorder="1"/>
    <xf numFmtId="164" fontId="5" fillId="2" borderId="22" xfId="0" applyNumberFormat="1" applyFont="1" applyFill="1" applyBorder="1"/>
    <xf numFmtId="164" fontId="5" fillId="2" borderId="3" xfId="0" applyNumberFormat="1" applyFont="1" applyFill="1" applyBorder="1"/>
    <xf numFmtId="164" fontId="5" fillId="2" borderId="24" xfId="0" applyNumberFormat="1" applyFont="1" applyFill="1" applyBorder="1"/>
    <xf numFmtId="164" fontId="9" fillId="2" borderId="23" xfId="0" applyNumberFormat="1" applyFont="1" applyFill="1" applyBorder="1" applyAlignment="1">
      <alignment horizontal="right"/>
    </xf>
    <xf numFmtId="164" fontId="9" fillId="2" borderId="3" xfId="0" applyNumberFormat="1" applyFont="1" applyFill="1" applyBorder="1" applyAlignment="1">
      <alignment horizontal="right"/>
    </xf>
    <xf numFmtId="164" fontId="9" fillId="2" borderId="3" xfId="0" applyNumberFormat="1" applyFont="1" applyFill="1" applyBorder="1"/>
    <xf numFmtId="164" fontId="9" fillId="2" borderId="24" xfId="0" applyNumberFormat="1" applyFont="1" applyFill="1" applyBorder="1" applyAlignment="1">
      <alignment horizontal="right"/>
    </xf>
    <xf numFmtId="0" fontId="9" fillId="2" borderId="33" xfId="0" applyFont="1" applyFill="1" applyBorder="1"/>
    <xf numFmtId="0" fontId="7" fillId="2" borderId="32" xfId="0" applyFont="1" applyFill="1" applyBorder="1"/>
    <xf numFmtId="164" fontId="8" fillId="2" borderId="1" xfId="0" applyNumberFormat="1" applyFont="1" applyFill="1" applyBorder="1"/>
    <xf numFmtId="0" fontId="10" fillId="3" borderId="34" xfId="0" applyFont="1" applyFill="1" applyBorder="1"/>
    <xf numFmtId="164" fontId="5" fillId="2" borderId="23" xfId="0" applyNumberFormat="1" applyFont="1" applyFill="1" applyBorder="1"/>
    <xf numFmtId="164" fontId="5" fillId="2" borderId="35" xfId="0" applyNumberFormat="1" applyFont="1" applyFill="1" applyBorder="1"/>
    <xf numFmtId="164" fontId="5" fillId="2" borderId="36" xfId="0" applyNumberFormat="1" applyFont="1" applyFill="1" applyBorder="1"/>
    <xf numFmtId="164" fontId="8" fillId="2" borderId="22" xfId="0" applyNumberFormat="1" applyFont="1" applyFill="1" applyBorder="1"/>
    <xf numFmtId="164" fontId="5" fillId="2" borderId="37" xfId="0" applyNumberFormat="1" applyFont="1" applyFill="1" applyBorder="1"/>
    <xf numFmtId="165" fontId="5" fillId="2" borderId="3" xfId="0" applyNumberFormat="1" applyFont="1" applyFill="1" applyBorder="1"/>
    <xf numFmtId="164" fontId="8" fillId="3" borderId="28" xfId="0" applyNumberFormat="1" applyFont="1" applyFill="1" applyBorder="1" applyAlignment="1">
      <alignment horizontal="right"/>
    </xf>
    <xf numFmtId="0" fontId="7" fillId="0" borderId="0" xfId="0" applyFont="1"/>
    <xf numFmtId="0" fontId="6" fillId="0" borderId="0" xfId="0" applyFont="1" applyAlignment="1">
      <alignment horizontal="center"/>
    </xf>
    <xf numFmtId="169" fontId="7" fillId="0" borderId="0" xfId="0" applyNumberFormat="1" applyFont="1"/>
    <xf numFmtId="167" fontId="7" fillId="0" borderId="0" xfId="0" applyNumberFormat="1" applyFont="1"/>
    <xf numFmtId="166" fontId="7" fillId="0" borderId="0" xfId="0" applyNumberFormat="1" applyFont="1"/>
    <xf numFmtId="165" fontId="7" fillId="0" borderId="0" xfId="0" applyNumberFormat="1" applyFont="1"/>
    <xf numFmtId="0" fontId="8" fillId="0" borderId="0" xfId="0" applyFont="1"/>
    <xf numFmtId="164" fontId="8" fillId="0" borderId="0" xfId="0" applyNumberFormat="1" applyFont="1"/>
    <xf numFmtId="0" fontId="7" fillId="0" borderId="0" xfId="0" applyFont="1" applyAlignment="1">
      <alignment horizontal="center"/>
    </xf>
    <xf numFmtId="0" fontId="12" fillId="0" borderId="0" xfId="0" applyFont="1"/>
    <xf numFmtId="0" fontId="4" fillId="0" borderId="0" xfId="0" applyFont="1"/>
    <xf numFmtId="170" fontId="15" fillId="0" borderId="0" xfId="0" applyNumberFormat="1" applyFont="1"/>
    <xf numFmtId="168" fontId="7" fillId="0" borderId="0" xfId="0" applyNumberFormat="1" applyFont="1"/>
    <xf numFmtId="0" fontId="4" fillId="0" borderId="0" xfId="0" applyFont="1" applyAlignment="1">
      <alignment horizontal="center"/>
    </xf>
    <xf numFmtId="164" fontId="7" fillId="0" borderId="0" xfId="0" applyNumberFormat="1" applyFont="1"/>
    <xf numFmtId="3" fontId="7" fillId="0" borderId="0" xfId="0" applyNumberFormat="1" applyFont="1"/>
    <xf numFmtId="0" fontId="11" fillId="0" borderId="0" xfId="0" applyFont="1"/>
    <xf numFmtId="164" fontId="8" fillId="3" borderId="26" xfId="0" applyNumberFormat="1" applyFont="1" applyFill="1" applyBorder="1" applyAlignment="1">
      <alignment horizontal="right"/>
    </xf>
    <xf numFmtId="164" fontId="8" fillId="3" borderId="29" xfId="0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3" xfId="3" xr:uid="{00000000-0005-0000-0000-000002000000}"/>
    <cellStyle name="Normal 4" xfId="1" xr:uid="{00000000-0005-0000-0000-000003000000}"/>
  </cellStyles>
  <dxfs count="0"/>
  <tableStyles count="0" defaultTableStyle="TableStyleMedium9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29"/>
  <sheetViews>
    <sheetView tabSelected="1" workbookViewId="0">
      <selection activeCell="F25" sqref="F25"/>
    </sheetView>
  </sheetViews>
  <sheetFormatPr defaultColWidth="9.109375" defaultRowHeight="13.2" x14ac:dyDescent="0.25"/>
  <cols>
    <col min="1" max="1" width="9.109375" style="79"/>
    <col min="2" max="2" width="29.44140625" style="79" customWidth="1"/>
    <col min="3" max="3" width="13.33203125" style="79" customWidth="1"/>
    <col min="4" max="10" width="10.88671875" style="79" customWidth="1"/>
    <col min="11" max="11" width="11.88671875" style="79" customWidth="1"/>
    <col min="12" max="12" width="10.88671875" style="79" customWidth="1"/>
    <col min="13" max="13" width="11" style="79" bestFit="1" customWidth="1"/>
    <col min="14" max="14" width="9.5546875" style="79" bestFit="1" customWidth="1"/>
    <col min="15" max="15" width="11.44140625" style="79" customWidth="1"/>
    <col min="16" max="16384" width="9.109375" style="79"/>
  </cols>
  <sheetData>
    <row r="2" spans="2:18" ht="13.8" thickBot="1" x14ac:dyDescent="0.3"/>
    <row r="3" spans="2:18" ht="21" customHeight="1" x14ac:dyDescent="0.3">
      <c r="B3" s="50"/>
      <c r="C3" s="51" t="s">
        <v>1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40"/>
    </row>
    <row r="4" spans="2:18" x14ac:dyDescent="0.25">
      <c r="B4" s="52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4"/>
    </row>
    <row r="5" spans="2:18" x14ac:dyDescent="0.25">
      <c r="B5" s="52"/>
      <c r="C5" s="42" t="s">
        <v>25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4"/>
    </row>
    <row r="6" spans="2:18" x14ac:dyDescent="0.25">
      <c r="B6" s="52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4"/>
    </row>
    <row r="7" spans="2:18" ht="18" thickBot="1" x14ac:dyDescent="0.35">
      <c r="B7" s="53"/>
      <c r="C7" s="46"/>
      <c r="D7" s="46"/>
      <c r="E7" s="46"/>
      <c r="F7" s="46"/>
      <c r="G7" s="46"/>
      <c r="H7" s="54">
        <v>2024</v>
      </c>
      <c r="I7" s="46"/>
      <c r="J7" s="46"/>
      <c r="K7" s="46"/>
      <c r="L7" s="46"/>
      <c r="M7" s="46"/>
      <c r="N7" s="46"/>
      <c r="O7" s="47"/>
    </row>
    <row r="8" spans="2:18" s="80" customFormat="1" ht="23.25" customHeight="1" thickBot="1" x14ac:dyDescent="0.25">
      <c r="B8" s="57" t="s">
        <v>56</v>
      </c>
      <c r="C8" s="58" t="s">
        <v>2</v>
      </c>
      <c r="D8" s="58" t="s">
        <v>3</v>
      </c>
      <c r="E8" s="58" t="s">
        <v>4</v>
      </c>
      <c r="F8" s="58" t="s">
        <v>5</v>
      </c>
      <c r="G8" s="58" t="s">
        <v>6</v>
      </c>
      <c r="H8" s="58" t="s">
        <v>7</v>
      </c>
      <c r="I8" s="58" t="s">
        <v>8</v>
      </c>
      <c r="J8" s="58" t="s">
        <v>9</v>
      </c>
      <c r="K8" s="58" t="s">
        <v>10</v>
      </c>
      <c r="L8" s="58" t="s">
        <v>11</v>
      </c>
      <c r="M8" s="58" t="s">
        <v>12</v>
      </c>
      <c r="N8" s="58" t="s">
        <v>13</v>
      </c>
      <c r="O8" s="59" t="s">
        <v>14</v>
      </c>
    </row>
    <row r="9" spans="2:18" x14ac:dyDescent="0.25">
      <c r="B9" s="48" t="s">
        <v>15</v>
      </c>
      <c r="C9" s="62">
        <v>6797.745136442667</v>
      </c>
      <c r="D9" s="62">
        <v>6836.304230765697</v>
      </c>
      <c r="E9" s="62">
        <v>6622.0894817207736</v>
      </c>
      <c r="F9" s="62">
        <v>3761.113518720847</v>
      </c>
      <c r="G9" s="62">
        <v>4941.2712759281121</v>
      </c>
      <c r="H9" s="62">
        <v>6048.0790274800083</v>
      </c>
      <c r="I9" s="62">
        <v>7594.4287772913458</v>
      </c>
      <c r="J9" s="62">
        <v>7847.005379683208</v>
      </c>
      <c r="K9" s="62">
        <v>7555.7382195627151</v>
      </c>
      <c r="L9" s="62">
        <v>7466.5350457253389</v>
      </c>
      <c r="M9" s="62">
        <v>7501.675438378099</v>
      </c>
      <c r="N9" s="62">
        <v>7721.7594006353156</v>
      </c>
      <c r="O9" s="61">
        <f t="shared" ref="O9:O20" si="0">SUM(C9:N9)</f>
        <v>80693.744932334128</v>
      </c>
    </row>
    <row r="10" spans="2:18" x14ac:dyDescent="0.25">
      <c r="B10" s="48" t="s">
        <v>16</v>
      </c>
      <c r="C10" s="62">
        <v>3523.8817378115623</v>
      </c>
      <c r="D10" s="62">
        <v>3262.6774567308244</v>
      </c>
      <c r="E10" s="62">
        <v>3493.5881830647299</v>
      </c>
      <c r="F10" s="62">
        <v>2637.7940128302675</v>
      </c>
      <c r="G10" s="62">
        <v>3356.0140248972903</v>
      </c>
      <c r="H10" s="62">
        <v>3428.1508449371254</v>
      </c>
      <c r="I10" s="62">
        <v>4028.3108836168112</v>
      </c>
      <c r="J10" s="62">
        <v>3942.6810610319321</v>
      </c>
      <c r="K10" s="62">
        <v>3654.1228029618633</v>
      </c>
      <c r="L10" s="62">
        <v>3560.9174753145644</v>
      </c>
      <c r="M10" s="62">
        <v>3538.5580541972877</v>
      </c>
      <c r="N10" s="73">
        <v>3628.3951913390524</v>
      </c>
      <c r="O10" s="61">
        <f t="shared" si="0"/>
        <v>42055.091728733314</v>
      </c>
    </row>
    <row r="11" spans="2:18" x14ac:dyDescent="0.25">
      <c r="B11" s="48" t="s">
        <v>17</v>
      </c>
      <c r="C11" s="62">
        <v>55.50710999999999</v>
      </c>
      <c r="D11" s="62">
        <v>51.57753000000001</v>
      </c>
      <c r="E11" s="62">
        <v>68.452390000000008</v>
      </c>
      <c r="F11" s="62">
        <v>58.79781000000002</v>
      </c>
      <c r="G11" s="62">
        <v>64.980580000000003</v>
      </c>
      <c r="H11" s="62">
        <v>63.235089999999985</v>
      </c>
      <c r="I11" s="62">
        <v>55.95046</v>
      </c>
      <c r="J11" s="62">
        <v>63.949120000000001</v>
      </c>
      <c r="K11" s="62">
        <v>60.949289999999991</v>
      </c>
      <c r="L11" s="62">
        <v>59.09404</v>
      </c>
      <c r="M11" s="62">
        <v>60.105419999999988</v>
      </c>
      <c r="N11" s="73">
        <v>65.083119999999994</v>
      </c>
      <c r="O11" s="61">
        <f t="shared" si="0"/>
        <v>727.68196</v>
      </c>
    </row>
    <row r="12" spans="2:18" x14ac:dyDescent="0.25">
      <c r="B12" s="48" t="s">
        <v>54</v>
      </c>
      <c r="C12" s="62">
        <v>3839.7121628598879</v>
      </c>
      <c r="D12" s="62">
        <v>3204.7369798837981</v>
      </c>
      <c r="E12" s="62">
        <v>4898.4262221480858</v>
      </c>
      <c r="F12" s="62">
        <v>2340.2288964349937</v>
      </c>
      <c r="G12" s="62">
        <v>3698.7548495944275</v>
      </c>
      <c r="H12" s="62">
        <v>4744.8098315280922</v>
      </c>
      <c r="I12" s="62">
        <v>7744.3110341489682</v>
      </c>
      <c r="J12" s="62">
        <v>8522.757488800331</v>
      </c>
      <c r="K12" s="62">
        <v>6277.9870749067131</v>
      </c>
      <c r="L12" s="62">
        <v>5386.7894824774148</v>
      </c>
      <c r="M12" s="62">
        <v>6876.6180054864326</v>
      </c>
      <c r="N12" s="73">
        <v>8471.0453258918096</v>
      </c>
      <c r="O12" s="61">
        <f t="shared" si="0"/>
        <v>66006.177354160944</v>
      </c>
    </row>
    <row r="13" spans="2:18" x14ac:dyDescent="0.25">
      <c r="B13" s="48" t="s">
        <v>18</v>
      </c>
      <c r="C13" s="62">
        <v>908.08441120785892</v>
      </c>
      <c r="D13" s="62">
        <v>875.88802645819987</v>
      </c>
      <c r="E13" s="62">
        <v>896.44917211015934</v>
      </c>
      <c r="F13" s="62">
        <v>862.27924103123974</v>
      </c>
      <c r="G13" s="77">
        <v>891.71347903708067</v>
      </c>
      <c r="H13" s="77">
        <v>843.3607155904599</v>
      </c>
      <c r="I13" s="77">
        <v>867.75862255259119</v>
      </c>
      <c r="J13" s="62">
        <v>877.38380141796733</v>
      </c>
      <c r="K13" s="62">
        <v>799.48409777364793</v>
      </c>
      <c r="L13" s="62">
        <v>879.98904954960256</v>
      </c>
      <c r="M13" s="62">
        <v>832.68496095968362</v>
      </c>
      <c r="N13" s="73">
        <v>874.21144178088127</v>
      </c>
      <c r="O13" s="63">
        <f t="shared" si="0"/>
        <v>10409.287019469371</v>
      </c>
    </row>
    <row r="14" spans="2:18" x14ac:dyDescent="0.25">
      <c r="B14" s="48" t="s">
        <v>19</v>
      </c>
      <c r="C14" s="62">
        <f t="shared" ref="C14:N14" si="1">SUM(C9:C13)</f>
        <v>15124.930558321976</v>
      </c>
      <c r="D14" s="62">
        <f t="shared" si="1"/>
        <v>14231.184223838522</v>
      </c>
      <c r="E14" s="62">
        <f t="shared" si="1"/>
        <v>15979.005449043749</v>
      </c>
      <c r="F14" s="62">
        <f t="shared" si="1"/>
        <v>9660.2134790173477</v>
      </c>
      <c r="G14" s="62">
        <f t="shared" si="1"/>
        <v>12952.73420945691</v>
      </c>
      <c r="H14" s="62">
        <f t="shared" si="1"/>
        <v>15127.635509535687</v>
      </c>
      <c r="I14" s="62">
        <f t="shared" si="1"/>
        <v>20290.759777609717</v>
      </c>
      <c r="J14" s="62">
        <f t="shared" si="1"/>
        <v>21253.776850933438</v>
      </c>
      <c r="K14" s="62">
        <f t="shared" si="1"/>
        <v>18348.281485204941</v>
      </c>
      <c r="L14" s="62">
        <f t="shared" si="1"/>
        <v>17353.325093066924</v>
      </c>
      <c r="M14" s="62">
        <f t="shared" si="1"/>
        <v>18809.641879021503</v>
      </c>
      <c r="N14" s="62">
        <f t="shared" si="1"/>
        <v>20760.494479647055</v>
      </c>
      <c r="O14" s="63">
        <f t="shared" si="0"/>
        <v>199891.98299469776</v>
      </c>
      <c r="R14" s="81"/>
    </row>
    <row r="15" spans="2:18" x14ac:dyDescent="0.25">
      <c r="B15" s="48" t="s">
        <v>20</v>
      </c>
      <c r="C15" s="62">
        <v>8362.2384256105288</v>
      </c>
      <c r="D15" s="62">
        <v>7493.8785871398613</v>
      </c>
      <c r="E15" s="62">
        <v>6822.4924530595099</v>
      </c>
      <c r="F15" s="62">
        <v>8090.4795219620173</v>
      </c>
      <c r="G15" s="62">
        <v>8266.904738932466</v>
      </c>
      <c r="H15" s="62">
        <v>6527.5647199885689</v>
      </c>
      <c r="I15" s="62">
        <v>6300.4705149884303</v>
      </c>
      <c r="J15" s="62">
        <v>5341.4948962596463</v>
      </c>
      <c r="K15" s="62">
        <v>4764.347700207948</v>
      </c>
      <c r="L15" s="62">
        <v>4196.1196698879139</v>
      </c>
      <c r="M15" s="62">
        <v>4273.2534105169116</v>
      </c>
      <c r="N15" s="62">
        <v>4427.8176142342027</v>
      </c>
      <c r="O15" s="63">
        <f t="shared" si="0"/>
        <v>74867.062252788019</v>
      </c>
      <c r="R15" s="81"/>
    </row>
    <row r="16" spans="2:18" x14ac:dyDescent="0.25">
      <c r="B16" s="48" t="s">
        <v>49</v>
      </c>
      <c r="C16" s="62">
        <v>5921.6932116016105</v>
      </c>
      <c r="D16" s="62">
        <v>5199.2697704357543</v>
      </c>
      <c r="E16" s="62">
        <v>5065.0690558919905</v>
      </c>
      <c r="F16" s="62">
        <v>6583.5212987458708</v>
      </c>
      <c r="G16" s="62">
        <v>5935.2439264047562</v>
      </c>
      <c r="H16" s="62">
        <v>7035.5278546943264</v>
      </c>
      <c r="I16" s="62">
        <v>8072.4403519165171</v>
      </c>
      <c r="J16" s="62">
        <v>7179.4778199190514</v>
      </c>
      <c r="K16" s="62">
        <v>5602.5169254593857</v>
      </c>
      <c r="L16" s="62">
        <v>6323.8372276318632</v>
      </c>
      <c r="M16" s="62">
        <v>5498.3433115995012</v>
      </c>
      <c r="N16" s="62">
        <v>5729.8794461544949</v>
      </c>
      <c r="O16" s="63">
        <f t="shared" si="0"/>
        <v>74146.820200455113</v>
      </c>
    </row>
    <row r="17" spans="2:30" x14ac:dyDescent="0.25">
      <c r="B17" s="48" t="s">
        <v>21</v>
      </c>
      <c r="C17" s="70">
        <f t="shared" ref="C17:N17" si="2">C14+C15+C16</f>
        <v>29408.862195534115</v>
      </c>
      <c r="D17" s="70">
        <f t="shared" si="2"/>
        <v>26924.332581414135</v>
      </c>
      <c r="E17" s="70">
        <f t="shared" si="2"/>
        <v>27866.566957995252</v>
      </c>
      <c r="F17" s="70">
        <f t="shared" si="2"/>
        <v>24334.214299725238</v>
      </c>
      <c r="G17" s="70">
        <f t="shared" si="2"/>
        <v>27154.882874794133</v>
      </c>
      <c r="H17" s="70">
        <f t="shared" si="2"/>
        <v>28690.728084218583</v>
      </c>
      <c r="I17" s="70">
        <f t="shared" si="2"/>
        <v>34663.67064451467</v>
      </c>
      <c r="J17" s="70">
        <f t="shared" si="2"/>
        <v>33774.749567112136</v>
      </c>
      <c r="K17" s="70">
        <f t="shared" si="2"/>
        <v>28715.146110872276</v>
      </c>
      <c r="L17" s="70">
        <f t="shared" si="2"/>
        <v>27873.2819905867</v>
      </c>
      <c r="M17" s="70">
        <f t="shared" si="2"/>
        <v>28581.238601137913</v>
      </c>
      <c r="N17" s="70">
        <f t="shared" si="2"/>
        <v>30918.191540035754</v>
      </c>
      <c r="O17" s="75">
        <f t="shared" si="0"/>
        <v>348905.86544794089</v>
      </c>
      <c r="R17" s="82"/>
    </row>
    <row r="18" spans="2:30" x14ac:dyDescent="0.25">
      <c r="B18" s="71" t="s">
        <v>22</v>
      </c>
      <c r="C18" s="60">
        <v>133.27546000000001</v>
      </c>
      <c r="D18" s="72">
        <v>142.96499</v>
      </c>
      <c r="E18" s="60">
        <v>233.96029000000001</v>
      </c>
      <c r="F18" s="62">
        <v>195.92831000000001</v>
      </c>
      <c r="G18" s="62">
        <v>365.00611000000004</v>
      </c>
      <c r="H18" s="60">
        <v>426.62090000000001</v>
      </c>
      <c r="I18" s="62">
        <v>223.49490999999998</v>
      </c>
      <c r="J18" s="62">
        <v>429.79476000000011</v>
      </c>
      <c r="K18" s="62">
        <v>423.10841000000005</v>
      </c>
      <c r="L18" s="62">
        <v>60.490209999999998</v>
      </c>
      <c r="M18" s="62">
        <v>18.574260000000006</v>
      </c>
      <c r="N18" s="60">
        <v>22.722270000000005</v>
      </c>
      <c r="O18" s="63">
        <f t="shared" si="0"/>
        <v>2675.9408800000006</v>
      </c>
      <c r="Q18" s="83"/>
    </row>
    <row r="19" spans="2:30" x14ac:dyDescent="0.25">
      <c r="B19" s="71" t="s">
        <v>23</v>
      </c>
      <c r="C19" s="62">
        <v>201.42354</v>
      </c>
      <c r="D19" s="76">
        <v>171.39949000000001</v>
      </c>
      <c r="E19" s="62">
        <v>135.65644</v>
      </c>
      <c r="F19" s="72">
        <v>129.47466</v>
      </c>
      <c r="G19" s="73">
        <v>170.40743000000001</v>
      </c>
      <c r="H19" s="62">
        <v>203.45268000000002</v>
      </c>
      <c r="I19" s="72">
        <v>277.48441000000003</v>
      </c>
      <c r="J19" s="62">
        <v>430.00758999999999</v>
      </c>
      <c r="K19" s="62">
        <v>445.25682</v>
      </c>
      <c r="L19" s="62">
        <v>468.91138999999998</v>
      </c>
      <c r="M19" s="73">
        <v>505.64017999999993</v>
      </c>
      <c r="N19" s="62">
        <v>522.12713999999994</v>
      </c>
      <c r="O19" s="74">
        <f t="shared" si="0"/>
        <v>3661.2417699999996</v>
      </c>
      <c r="Q19" s="84"/>
    </row>
    <row r="20" spans="2:30" s="85" customFormat="1" ht="13.8" thickBot="1" x14ac:dyDescent="0.3">
      <c r="B20" s="49" t="s">
        <v>24</v>
      </c>
      <c r="C20" s="55">
        <f t="shared" ref="C20:N20" si="3">C17+C18-C19</f>
        <v>29340.714115534116</v>
      </c>
      <c r="D20" s="55">
        <f t="shared" si="3"/>
        <v>26895.898081414136</v>
      </c>
      <c r="E20" s="55">
        <f t="shared" si="3"/>
        <v>27964.870807995252</v>
      </c>
      <c r="F20" s="55">
        <f t="shared" si="3"/>
        <v>24400.667949725237</v>
      </c>
      <c r="G20" s="55">
        <f t="shared" si="3"/>
        <v>27349.481554794133</v>
      </c>
      <c r="H20" s="55">
        <f t="shared" si="3"/>
        <v>28913.896304218586</v>
      </c>
      <c r="I20" s="55">
        <f t="shared" si="3"/>
        <v>34609.681144514674</v>
      </c>
      <c r="J20" s="55">
        <f t="shared" si="3"/>
        <v>33774.536737112132</v>
      </c>
      <c r="K20" s="55">
        <f t="shared" si="3"/>
        <v>28692.997700872278</v>
      </c>
      <c r="L20" s="55">
        <f t="shared" si="3"/>
        <v>27464.860810586699</v>
      </c>
      <c r="M20" s="55">
        <f t="shared" si="3"/>
        <v>28094.172681137916</v>
      </c>
      <c r="N20" s="55">
        <f t="shared" si="3"/>
        <v>30418.786670035752</v>
      </c>
      <c r="O20" s="56">
        <f t="shared" si="0"/>
        <v>347920.56455794087</v>
      </c>
      <c r="Q20" s="86"/>
    </row>
    <row r="21" spans="2:30" x14ac:dyDescent="0.25"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</row>
    <row r="22" spans="2:30" ht="15.6" x14ac:dyDescent="0.3">
      <c r="B22" s="88"/>
      <c r="I22" s="89"/>
      <c r="J22" s="89"/>
      <c r="K22" s="89"/>
      <c r="L22" s="89"/>
      <c r="M22" s="85"/>
      <c r="N22" s="89"/>
      <c r="P22" s="81"/>
    </row>
    <row r="23" spans="2:30" ht="15.6" x14ac:dyDescent="0.3">
      <c r="B23" s="88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</row>
    <row r="24" spans="2:30" x14ac:dyDescent="0.25"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</row>
    <row r="25" spans="2:30" x14ac:dyDescent="0.25"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</row>
    <row r="26" spans="2:30" x14ac:dyDescent="0.25">
      <c r="C26" s="91"/>
      <c r="D26" s="91"/>
      <c r="E26" s="91"/>
      <c r="F26" s="91"/>
      <c r="G26" s="91"/>
      <c r="H26" s="91"/>
      <c r="I26" s="91"/>
      <c r="J26" s="91"/>
      <c r="K26" s="91"/>
      <c r="L26" s="91"/>
      <c r="M26" s="91"/>
    </row>
    <row r="27" spans="2:30" x14ac:dyDescent="0.25"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</row>
    <row r="28" spans="2:30" x14ac:dyDescent="0.25"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</row>
    <row r="29" spans="2:30" x14ac:dyDescent="0.25">
      <c r="C29" s="91"/>
      <c r="D29" s="91"/>
    </row>
  </sheetData>
  <phoneticPr fontId="2" type="noConversion"/>
  <pageMargins left="0" right="0" top="0.59055118110236227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R37"/>
  <sheetViews>
    <sheetView topLeftCell="A7" workbookViewId="0">
      <selection activeCell="H32" sqref="H32"/>
    </sheetView>
  </sheetViews>
  <sheetFormatPr defaultColWidth="9.109375" defaultRowHeight="13.2" x14ac:dyDescent="0.25"/>
  <cols>
    <col min="1" max="1" width="9.109375" style="79"/>
    <col min="2" max="2" width="10" style="79" bestFit="1" customWidth="1"/>
    <col min="3" max="3" width="24.88671875" style="79" customWidth="1"/>
    <col min="4" max="4" width="21.33203125" style="79" customWidth="1"/>
    <col min="5" max="5" width="9.109375" style="79"/>
    <col min="6" max="7" width="24.88671875" style="79" customWidth="1"/>
    <col min="8" max="8" width="10.6640625" style="79" customWidth="1"/>
    <col min="9" max="9" width="10.44140625" style="79" customWidth="1"/>
    <col min="10" max="10" width="9.109375" style="79"/>
    <col min="11" max="11" width="15.44140625" style="79" bestFit="1" customWidth="1"/>
    <col min="12" max="12" width="9.109375" style="79"/>
    <col min="13" max="13" width="13" style="79" customWidth="1"/>
    <col min="14" max="14" width="10.88671875" style="79" customWidth="1"/>
    <col min="15" max="15" width="17.5546875" style="79" customWidth="1"/>
    <col min="16" max="16" width="18.6640625" style="79" customWidth="1"/>
    <col min="17" max="16384" width="9.109375" style="79"/>
  </cols>
  <sheetData>
    <row r="4" spans="2:18" x14ac:dyDescent="0.25">
      <c r="B4" s="92"/>
    </row>
    <row r="5" spans="2:18" ht="13.8" thickBot="1" x14ac:dyDescent="0.3">
      <c r="B5" s="92"/>
    </row>
    <row r="6" spans="2:18" ht="20.25" customHeight="1" x14ac:dyDescent="0.25">
      <c r="B6" s="37"/>
      <c r="C6" s="38" t="s">
        <v>36</v>
      </c>
      <c r="D6" s="39"/>
      <c r="E6" s="39"/>
      <c r="F6" s="39"/>
      <c r="G6" s="39"/>
      <c r="H6" s="39"/>
      <c r="I6" s="40"/>
    </row>
    <row r="7" spans="2:18" ht="13.8" thickBot="1" x14ac:dyDescent="0.3">
      <c r="B7" s="41"/>
      <c r="C7" s="42" t="s">
        <v>33</v>
      </c>
      <c r="D7" s="42"/>
      <c r="E7" s="42"/>
      <c r="F7" s="42"/>
      <c r="G7" s="42"/>
      <c r="H7" s="43"/>
      <c r="I7" s="44"/>
    </row>
    <row r="8" spans="2:18" ht="13.8" thickBot="1" x14ac:dyDescent="0.3">
      <c r="B8" s="45"/>
      <c r="C8" s="46"/>
      <c r="D8" s="46"/>
      <c r="E8" s="46"/>
      <c r="F8" s="46"/>
      <c r="G8" s="46"/>
      <c r="H8" s="68" t="s">
        <v>34</v>
      </c>
      <c r="I8" s="69"/>
    </row>
    <row r="9" spans="2:18" ht="15.6" x14ac:dyDescent="0.3">
      <c r="B9" s="1"/>
      <c r="C9" s="2"/>
      <c r="D9" s="3">
        <v>2023</v>
      </c>
      <c r="E9" s="4"/>
      <c r="F9" s="5"/>
      <c r="G9" s="3">
        <v>2024</v>
      </c>
      <c r="H9" s="4"/>
      <c r="I9" s="6"/>
    </row>
    <row r="10" spans="2:18" x14ac:dyDescent="0.25">
      <c r="B10" s="7"/>
      <c r="C10" s="8"/>
      <c r="D10" s="9"/>
      <c r="E10" s="9"/>
      <c r="F10" s="9"/>
      <c r="G10" s="9"/>
      <c r="H10" s="9"/>
      <c r="I10" s="10"/>
    </row>
    <row r="11" spans="2:18" x14ac:dyDescent="0.25">
      <c r="B11" s="7"/>
      <c r="C11" s="11" t="s">
        <v>50</v>
      </c>
      <c r="D11" s="12" t="s">
        <v>52</v>
      </c>
      <c r="E11" s="12"/>
      <c r="F11" s="12" t="s">
        <v>35</v>
      </c>
      <c r="G11" s="12" t="s">
        <v>51</v>
      </c>
      <c r="H11" s="12"/>
      <c r="I11" s="10"/>
    </row>
    <row r="12" spans="2:18" x14ac:dyDescent="0.25">
      <c r="B12" s="13" t="s">
        <v>29</v>
      </c>
      <c r="C12" s="14"/>
      <c r="D12" s="15" t="s">
        <v>28</v>
      </c>
      <c r="E12" s="15" t="s">
        <v>0</v>
      </c>
      <c r="F12" s="15"/>
      <c r="G12" s="15" t="s">
        <v>28</v>
      </c>
      <c r="H12" s="15" t="s">
        <v>0</v>
      </c>
      <c r="I12" s="16" t="s">
        <v>31</v>
      </c>
    </row>
    <row r="13" spans="2:18" x14ac:dyDescent="0.25">
      <c r="B13" s="17"/>
      <c r="C13" s="18"/>
      <c r="D13" s="19"/>
      <c r="E13" s="19"/>
      <c r="F13" s="20"/>
      <c r="G13" s="19"/>
      <c r="H13" s="19"/>
      <c r="I13" s="21"/>
    </row>
    <row r="14" spans="2:18" x14ac:dyDescent="0.25">
      <c r="B14" s="22"/>
      <c r="C14" s="23" t="s">
        <v>53</v>
      </c>
      <c r="D14" s="24" t="s">
        <v>26</v>
      </c>
      <c r="E14" s="25"/>
      <c r="F14" s="24" t="s">
        <v>50</v>
      </c>
      <c r="G14" s="24" t="s">
        <v>26</v>
      </c>
      <c r="H14" s="25"/>
      <c r="I14" s="26"/>
    </row>
    <row r="15" spans="2:18" x14ac:dyDescent="0.25">
      <c r="B15" s="27" t="s">
        <v>30</v>
      </c>
      <c r="C15" s="28"/>
      <c r="D15" s="29" t="s">
        <v>27</v>
      </c>
      <c r="E15" s="29" t="s">
        <v>14</v>
      </c>
      <c r="F15" s="29"/>
      <c r="G15" s="29" t="s">
        <v>27</v>
      </c>
      <c r="H15" s="29" t="s">
        <v>14</v>
      </c>
      <c r="I15" s="30" t="s">
        <v>32</v>
      </c>
    </row>
    <row r="16" spans="2:18" ht="26.25" customHeight="1" x14ac:dyDescent="0.25">
      <c r="B16" s="31" t="s">
        <v>37</v>
      </c>
      <c r="C16" s="64">
        <v>3019.8000243001075</v>
      </c>
      <c r="D16" s="65">
        <v>24309.9927653821</v>
      </c>
      <c r="E16" s="65">
        <f>SUM(C16:D16)</f>
        <v>27329.792789682208</v>
      </c>
      <c r="F16" s="66">
        <v>5787.8062989999999</v>
      </c>
      <c r="G16" s="66">
        <v>23621.055896534115</v>
      </c>
      <c r="H16" s="65">
        <f>F16+G16</f>
        <v>29408.862195534115</v>
      </c>
      <c r="I16" s="67">
        <f t="shared" ref="I16:I27" si="0">H16/E16*100-100</f>
        <v>7.6073368790297451</v>
      </c>
      <c r="K16" s="81"/>
      <c r="L16" s="93"/>
      <c r="R16" s="93"/>
    </row>
    <row r="17" spans="2:18" ht="26.25" customHeight="1" x14ac:dyDescent="0.25">
      <c r="B17" s="31" t="s">
        <v>38</v>
      </c>
      <c r="C17" s="64">
        <v>2934.7347658911199</v>
      </c>
      <c r="D17" s="65">
        <v>21505.657860553172</v>
      </c>
      <c r="E17" s="65">
        <f t="shared" ref="E17:E27" si="1">SUM(C17:D17)</f>
        <v>24440.392626444293</v>
      </c>
      <c r="F17" s="66">
        <v>4902.3185080000003</v>
      </c>
      <c r="G17" s="66">
        <v>22022.014073414131</v>
      </c>
      <c r="H17" s="65">
        <f t="shared" ref="H17:H27" si="2">F17+G17</f>
        <v>26924.332581414132</v>
      </c>
      <c r="I17" s="67">
        <f t="shared" si="0"/>
        <v>10.163257165853537</v>
      </c>
      <c r="K17" s="81"/>
      <c r="L17" s="93"/>
      <c r="R17" s="93"/>
    </row>
    <row r="18" spans="2:18" ht="24.75" customHeight="1" x14ac:dyDescent="0.25">
      <c r="B18" s="31" t="s">
        <v>39</v>
      </c>
      <c r="C18" s="64">
        <v>2825.6682147714055</v>
      </c>
      <c r="D18" s="65">
        <v>23709.509476848503</v>
      </c>
      <c r="E18" s="65">
        <f t="shared" si="1"/>
        <v>26535.177691619909</v>
      </c>
      <c r="F18" s="66">
        <v>4464.0595470000007</v>
      </c>
      <c r="G18" s="66">
        <v>23402.507410995251</v>
      </c>
      <c r="H18" s="65">
        <f t="shared" si="2"/>
        <v>27866.566957995252</v>
      </c>
      <c r="I18" s="67">
        <f t="shared" si="0"/>
        <v>5.0174499747021031</v>
      </c>
      <c r="K18" s="81"/>
      <c r="L18" s="93"/>
      <c r="R18" s="93"/>
    </row>
    <row r="19" spans="2:18" ht="24.75" customHeight="1" x14ac:dyDescent="0.25">
      <c r="B19" s="31" t="s">
        <v>40</v>
      </c>
      <c r="C19" s="64">
        <v>2803.3500643611774</v>
      </c>
      <c r="D19" s="65">
        <v>21473.647867563974</v>
      </c>
      <c r="E19" s="65">
        <f t="shared" si="1"/>
        <v>24276.997931925151</v>
      </c>
      <c r="F19" s="66">
        <v>3644.7315550000003</v>
      </c>
      <c r="G19" s="66">
        <v>20689.482744725239</v>
      </c>
      <c r="H19" s="65">
        <f t="shared" si="2"/>
        <v>24334.214299725238</v>
      </c>
      <c r="I19" s="67">
        <f t="shared" si="0"/>
        <v>0.2356813966888609</v>
      </c>
      <c r="K19" s="81"/>
      <c r="L19" s="93"/>
      <c r="R19" s="93"/>
    </row>
    <row r="20" spans="2:18" ht="24.75" customHeight="1" x14ac:dyDescent="0.25">
      <c r="B20" s="31" t="s">
        <v>41</v>
      </c>
      <c r="C20" s="64">
        <v>3048.2397966291946</v>
      </c>
      <c r="D20" s="65">
        <v>23619.837757902314</v>
      </c>
      <c r="E20" s="65">
        <f t="shared" si="1"/>
        <v>26668.077554531508</v>
      </c>
      <c r="F20" s="66">
        <v>4377.4272849999998</v>
      </c>
      <c r="G20" s="66">
        <v>22777.455589794132</v>
      </c>
      <c r="H20" s="65">
        <f t="shared" si="2"/>
        <v>27154.88287479413</v>
      </c>
      <c r="I20" s="67">
        <f t="shared" si="0"/>
        <v>1.8254233709467513</v>
      </c>
      <c r="K20" s="81"/>
      <c r="L20" s="93"/>
      <c r="R20" s="93"/>
    </row>
    <row r="21" spans="2:18" ht="24.75" customHeight="1" x14ac:dyDescent="0.25">
      <c r="B21" s="31" t="s">
        <v>42</v>
      </c>
      <c r="C21" s="64">
        <v>3253.3395494150941</v>
      </c>
      <c r="D21" s="65">
        <v>22298.664837938046</v>
      </c>
      <c r="E21" s="65">
        <f t="shared" si="1"/>
        <v>25552.004387353139</v>
      </c>
      <c r="F21" s="66">
        <v>4281.0242719999997</v>
      </c>
      <c r="G21" s="66">
        <v>24409.70381221858</v>
      </c>
      <c r="H21" s="65">
        <f t="shared" si="2"/>
        <v>28690.728084218579</v>
      </c>
      <c r="I21" s="67">
        <f t="shared" si="0"/>
        <v>12.283669215472344</v>
      </c>
      <c r="K21" s="81"/>
      <c r="L21" s="93"/>
      <c r="R21" s="93"/>
    </row>
    <row r="22" spans="2:18" ht="26.25" customHeight="1" x14ac:dyDescent="0.25">
      <c r="B22" s="31" t="s">
        <v>43</v>
      </c>
      <c r="C22" s="64">
        <v>4708.6597067938237</v>
      </c>
      <c r="D22" s="65">
        <v>27584.897982801493</v>
      </c>
      <c r="E22" s="65">
        <f t="shared" si="1"/>
        <v>32293.557689595316</v>
      </c>
      <c r="F22" s="66">
        <v>5967.8320400000002</v>
      </c>
      <c r="G22" s="66">
        <v>28695.838604514669</v>
      </c>
      <c r="H22" s="65">
        <f t="shared" si="2"/>
        <v>34663.67064451467</v>
      </c>
      <c r="I22" s="67">
        <f t="shared" si="0"/>
        <v>7.3392748414430145</v>
      </c>
      <c r="K22" s="94"/>
      <c r="L22" s="93"/>
      <c r="R22" s="93"/>
    </row>
    <row r="23" spans="2:18" ht="24.75" customHeight="1" x14ac:dyDescent="0.25">
      <c r="B23" s="31" t="s">
        <v>44</v>
      </c>
      <c r="C23" s="64">
        <v>5298.6497421550139</v>
      </c>
      <c r="D23" s="65">
        <v>28686.361749929463</v>
      </c>
      <c r="E23" s="65">
        <f t="shared" si="1"/>
        <v>33985.011492084479</v>
      </c>
      <c r="F23" s="66">
        <v>5502.9687130000002</v>
      </c>
      <c r="G23" s="66">
        <v>28271.780854112134</v>
      </c>
      <c r="H23" s="65">
        <f t="shared" si="2"/>
        <v>33774.749567112136</v>
      </c>
      <c r="I23" s="67">
        <f t="shared" si="0"/>
        <v>-0.61869016881549044</v>
      </c>
      <c r="K23" s="94"/>
      <c r="L23" s="93"/>
      <c r="R23" s="93"/>
    </row>
    <row r="24" spans="2:18" ht="25.5" customHeight="1" x14ac:dyDescent="0.25">
      <c r="B24" s="31" t="s">
        <v>45</v>
      </c>
      <c r="C24" s="64">
        <v>4146.9867440243379</v>
      </c>
      <c r="D24" s="65">
        <v>24849.723339922246</v>
      </c>
      <c r="E24" s="65">
        <f t="shared" si="1"/>
        <v>28996.710083946586</v>
      </c>
      <c r="F24" s="66">
        <v>4354.6019720000004</v>
      </c>
      <c r="G24" s="66">
        <v>24360.544138872272</v>
      </c>
      <c r="H24" s="65">
        <f t="shared" si="2"/>
        <v>28715.146110872272</v>
      </c>
      <c r="I24" s="67">
        <f t="shared" si="0"/>
        <v>-0.97102040976088233</v>
      </c>
      <c r="K24" s="94"/>
      <c r="L24" s="93"/>
      <c r="R24" s="93"/>
    </row>
    <row r="25" spans="2:18" ht="24.75" customHeight="1" x14ac:dyDescent="0.25">
      <c r="B25" s="31" t="s">
        <v>46</v>
      </c>
      <c r="C25" s="64">
        <v>3681.3121094999497</v>
      </c>
      <c r="D25" s="65">
        <v>22706.465683165465</v>
      </c>
      <c r="E25" s="65">
        <f t="shared" si="1"/>
        <v>26387.777792665416</v>
      </c>
      <c r="F25" s="66">
        <v>3201.2169910000002</v>
      </c>
      <c r="G25" s="66">
        <v>24672.064999586699</v>
      </c>
      <c r="H25" s="65">
        <f t="shared" si="2"/>
        <v>27873.2819905867</v>
      </c>
      <c r="I25" s="67">
        <f t="shared" si="0"/>
        <v>5.6295160948876202</v>
      </c>
      <c r="K25" s="94"/>
      <c r="L25" s="93"/>
      <c r="R25" s="93"/>
    </row>
    <row r="26" spans="2:18" ht="25.5" customHeight="1" x14ac:dyDescent="0.25">
      <c r="B26" s="31" t="s">
        <v>47</v>
      </c>
      <c r="C26" s="64">
        <v>3624.4760057868243</v>
      </c>
      <c r="D26" s="65">
        <v>22744.671453439172</v>
      </c>
      <c r="E26" s="65">
        <f t="shared" si="1"/>
        <v>26369.147459225998</v>
      </c>
      <c r="F26" s="66">
        <v>3969.1264250000004</v>
      </c>
      <c r="G26" s="66">
        <v>24612.112176137918</v>
      </c>
      <c r="H26" s="65">
        <f t="shared" si="2"/>
        <v>28581.23860113792</v>
      </c>
      <c r="I26" s="67">
        <f t="shared" si="0"/>
        <v>8.38893690185634</v>
      </c>
      <c r="K26" s="94"/>
      <c r="L26" s="93"/>
      <c r="R26" s="93"/>
    </row>
    <row r="27" spans="2:18" ht="25.5" customHeight="1" x14ac:dyDescent="0.25">
      <c r="B27" s="31" t="s">
        <v>48</v>
      </c>
      <c r="C27" s="64">
        <v>4911.3393553719516</v>
      </c>
      <c r="D27" s="65">
        <v>23402.908284949935</v>
      </c>
      <c r="E27" s="65">
        <f t="shared" si="1"/>
        <v>28314.247640321886</v>
      </c>
      <c r="F27" s="66">
        <v>4321.0289560000001</v>
      </c>
      <c r="G27" s="66">
        <v>26597.162584035752</v>
      </c>
      <c r="H27" s="65">
        <f t="shared" si="2"/>
        <v>30918.191540035754</v>
      </c>
      <c r="I27" s="67">
        <f t="shared" si="0"/>
        <v>9.1965851708015265</v>
      </c>
      <c r="K27" s="94"/>
      <c r="L27" s="93"/>
      <c r="R27" s="93"/>
    </row>
    <row r="28" spans="2:18" x14ac:dyDescent="0.25">
      <c r="B28" s="32" t="s">
        <v>0</v>
      </c>
      <c r="C28" s="34"/>
      <c r="D28" s="35"/>
      <c r="E28" s="35"/>
      <c r="F28" s="35"/>
      <c r="G28" s="35"/>
      <c r="H28" s="35"/>
      <c r="I28" s="96">
        <f>H29/E29*100-100</f>
        <v>5.3622314823277009</v>
      </c>
    </row>
    <row r="29" spans="2:18" ht="13.8" thickBot="1" x14ac:dyDescent="0.3">
      <c r="B29" s="33" t="s">
        <v>14</v>
      </c>
      <c r="C29" s="36">
        <f>SUM(C16:C28)</f>
        <v>44256.556079000002</v>
      </c>
      <c r="D29" s="36">
        <f>SUM(D16:D28)</f>
        <v>286892.3390603959</v>
      </c>
      <c r="E29" s="36">
        <f>SUM(C29:D29)</f>
        <v>331148.8951393959</v>
      </c>
      <c r="F29" s="78">
        <f>SUM(F16:F28)</f>
        <v>54774.142563000009</v>
      </c>
      <c r="G29" s="78">
        <f>SUM(G16:G28)</f>
        <v>294131.72288494091</v>
      </c>
      <c r="H29" s="78">
        <f>SUM(F29:G29)</f>
        <v>348905.86544794095</v>
      </c>
      <c r="I29" s="97">
        <f t="shared" ref="I29" si="3">H29/E29*100-100</f>
        <v>5.3622314823277009</v>
      </c>
      <c r="L29" s="93"/>
    </row>
    <row r="30" spans="2:18" x14ac:dyDescent="0.25">
      <c r="B30" s="92"/>
    </row>
    <row r="31" spans="2:18" ht="13.8" x14ac:dyDescent="0.25">
      <c r="B31" s="95"/>
    </row>
    <row r="32" spans="2:18" ht="13.8" x14ac:dyDescent="0.25">
      <c r="B32" s="95"/>
      <c r="F32" s="81"/>
      <c r="G32" s="85" t="s">
        <v>55</v>
      </c>
    </row>
    <row r="33" spans="2:9" x14ac:dyDescent="0.25">
      <c r="B33" s="92"/>
    </row>
    <row r="34" spans="2:9" x14ac:dyDescent="0.25">
      <c r="H34" s="81"/>
    </row>
    <row r="35" spans="2:9" x14ac:dyDescent="0.25">
      <c r="H35" s="82"/>
    </row>
    <row r="37" spans="2:9" x14ac:dyDescent="0.25">
      <c r="I37" s="81"/>
    </row>
  </sheetData>
  <mergeCells count="1">
    <mergeCell ref="I28:I29"/>
  </mergeCells>
  <phoneticPr fontId="3" type="noConversion"/>
  <pageMargins left="0.75" right="0.75" top="1" bottom="1" header="0.5" footer="0.5"/>
  <pageSetup paperSize="9" orientation="portrait" r:id="rId1"/>
  <headerFooter alignWithMargins="0"/>
  <ignoredErrors>
    <ignoredError sqref="E2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Kaynaklara Göre</vt:lpstr>
      <vt:lpstr>2023-2024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m.suat aksoy</dc:creator>
  <cp:lastModifiedBy>Nimet Nur Sevinç</cp:lastModifiedBy>
  <cp:lastPrinted>2015-12-11T08:32:51Z</cp:lastPrinted>
  <dcterms:created xsi:type="dcterms:W3CDTF">2012-10-12T10:58:19Z</dcterms:created>
  <dcterms:modified xsi:type="dcterms:W3CDTF">2025-05-17T13:58:32Z</dcterms:modified>
</cp:coreProperties>
</file>