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as\Downloads\"/>
    </mc:Choice>
  </mc:AlternateContent>
  <xr:revisionPtr revIDLastSave="0" documentId="13_ncr:1_{8FA47132-81A9-4313-BF13-5DBEDDE08C91}" xr6:coauthVersionLast="47" xr6:coauthVersionMax="47" xr10:uidLastSave="{00000000-0000-0000-0000-000000000000}"/>
  <bookViews>
    <workbookView xWindow="-120" yWindow="-120" windowWidth="20730" windowHeight="11160" xr2:uid="{06FF2503-FB66-AE4E-B16D-87564BEE7742}"/>
  </bookViews>
  <sheets>
    <sheet name="Datos_entrada" sheetId="7" r:id="rId1"/>
    <sheet name="M_Heun" sheetId="6" r:id="rId2"/>
    <sheet name="M_Ralston" sheetId="11" r:id="rId3"/>
    <sheet name="M_PuntoMedio" sheetId="13" r:id="rId4"/>
    <sheet name="Tabla_resumen" sheetId="10" r:id="rId5"/>
  </sheets>
  <definedNames>
    <definedName name="alfa" localSheetId="3">M_PuntoMedio!#REF!</definedName>
    <definedName name="alfa" localSheetId="2">M_Ralston!#REF!</definedName>
    <definedName name="alfa" localSheetId="4">Tabla_resumen!#REF!</definedName>
    <definedName name="alfa">M_Heun!#REF!</definedName>
    <definedName name="GL" localSheetId="3">M_PuntoMedio!#REF!</definedName>
    <definedName name="GL" localSheetId="2">M_Ralston!#REF!</definedName>
    <definedName name="GL" localSheetId="4">Tabla_resumen!#REF!</definedName>
    <definedName name="GL">M_Heun!#REF!</definedName>
    <definedName name="GLd">#REF!</definedName>
    <definedName name="k">#REF!</definedName>
    <definedName name="n" localSheetId="3">M_PuntoMedio!#REF!</definedName>
    <definedName name="n" localSheetId="2">M_Ralston!#REF!</definedName>
    <definedName name="n" localSheetId="4">Tabla_resumen!#REF!</definedName>
    <definedName name="n">M_Heun!#REF!</definedName>
    <definedName name="nd">#REF!</definedName>
    <definedName name="rk">#REF!</definedName>
    <definedName name="SE">#REF!</definedName>
    <definedName name="SEd">#REF!</definedName>
    <definedName name="sig" localSheetId="3">M_PuntoMedio!#REF!</definedName>
    <definedName name="sig" localSheetId="2">M_Ralston!#REF!</definedName>
    <definedName name="sig" localSheetId="4">Tabla_resumen!#REF!</definedName>
    <definedName name="sig">M_Heun!#REF!</definedName>
    <definedName name="sigd">#REF!</definedName>
    <definedName name="ts">#REF!</definedName>
    <definedName name="tsd">#REF!</definedName>
    <definedName name="y" localSheetId="3">M_PuntoMedio!#REF!</definedName>
    <definedName name="y" localSheetId="2">M_Ralston!#REF!</definedName>
    <definedName name="y" localSheetId="4">Tabla_resumen!#REF!</definedName>
    <definedName name="y">M_Heun!#REF!</definedName>
    <definedName name="y_media" localSheetId="3">M_PuntoMedio!#REF!</definedName>
    <definedName name="y_media" localSheetId="2">M_Ralston!#REF!</definedName>
    <definedName name="y_media" localSheetId="4">Tabla_resumen!#REF!</definedName>
    <definedName name="y_media">M_Heun!#REF!</definedName>
    <definedName name="yd">#REF!</definedName>
    <definedName name="yd_medi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3" l="1"/>
  <c r="B5" i="13" s="1"/>
  <c r="B3" i="11"/>
  <c r="B5" i="11" s="1"/>
  <c r="A33" i="13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C32" i="13"/>
  <c r="B32" i="13"/>
  <c r="C25" i="13"/>
  <c r="B7" i="13"/>
  <c r="B6" i="13"/>
  <c r="A33" i="1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C32" i="11"/>
  <c r="B32" i="11"/>
  <c r="D32" i="11" s="1"/>
  <c r="C25" i="11"/>
  <c r="B7" i="11"/>
  <c r="B6" i="11"/>
  <c r="B32" i="6"/>
  <c r="B33" i="6" s="1"/>
  <c r="B34" i="6" s="1"/>
  <c r="B5" i="6"/>
  <c r="B4" i="6"/>
  <c r="E9" i="10"/>
  <c r="D9" i="10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C9" i="10"/>
  <c r="B9" i="10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C2" i="10"/>
  <c r="B7" i="6"/>
  <c r="B6" i="6"/>
  <c r="C32" i="6"/>
  <c r="A33" i="6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C25" i="6"/>
  <c r="B3" i="6"/>
  <c r="D32" i="6" l="1"/>
  <c r="B33" i="11"/>
  <c r="E32" i="6"/>
  <c r="G32" i="6" s="1"/>
  <c r="H32" i="6" s="1"/>
  <c r="C33" i="6" s="1"/>
  <c r="D33" i="6" s="1"/>
  <c r="F32" i="6"/>
  <c r="D32" i="13"/>
  <c r="F32" i="13"/>
  <c r="E32" i="13"/>
  <c r="B4" i="13"/>
  <c r="E32" i="11"/>
  <c r="F32" i="11"/>
  <c r="B4" i="11"/>
  <c r="B33" i="13"/>
  <c r="B34" i="11"/>
  <c r="E33" i="11"/>
  <c r="B35" i="6"/>
  <c r="E34" i="6"/>
  <c r="E33" i="6"/>
  <c r="G32" i="13" l="1"/>
  <c r="H32" i="13" s="1"/>
  <c r="C33" i="13" s="1"/>
  <c r="E10" i="10" s="1"/>
  <c r="C10" i="10"/>
  <c r="F33" i="6"/>
  <c r="G33" i="6" s="1"/>
  <c r="G32" i="11"/>
  <c r="H32" i="11" s="1"/>
  <c r="C33" i="11" s="1"/>
  <c r="D33" i="13"/>
  <c r="B34" i="13"/>
  <c r="E33" i="13"/>
  <c r="E34" i="11"/>
  <c r="B35" i="11"/>
  <c r="B36" i="6"/>
  <c r="E35" i="6"/>
  <c r="H33" i="6" l="1"/>
  <c r="C34" i="6" s="1"/>
  <c r="D34" i="6" s="1"/>
  <c r="D33" i="11"/>
  <c r="F33" i="11" s="1"/>
  <c r="G33" i="11" s="1"/>
  <c r="H33" i="11" s="1"/>
  <c r="C34" i="11" s="1"/>
  <c r="D11" i="10" s="1"/>
  <c r="D10" i="10"/>
  <c r="F33" i="13"/>
  <c r="G33" i="13" s="1"/>
  <c r="H33" i="13" s="1"/>
  <c r="C34" i="13" s="1"/>
  <c r="E11" i="10" s="1"/>
  <c r="E34" i="13"/>
  <c r="B35" i="13"/>
  <c r="E35" i="11"/>
  <c r="B36" i="11"/>
  <c r="B37" i="6"/>
  <c r="E36" i="6"/>
  <c r="F34" i="6" l="1"/>
  <c r="C11" i="10"/>
  <c r="D34" i="13"/>
  <c r="F34" i="13" s="1"/>
  <c r="G34" i="13" s="1"/>
  <c r="H34" i="13" s="1"/>
  <c r="C35" i="13" s="1"/>
  <c r="E12" i="10" s="1"/>
  <c r="B36" i="13"/>
  <c r="E35" i="13"/>
  <c r="D34" i="11"/>
  <c r="E36" i="11"/>
  <c r="B37" i="11"/>
  <c r="E37" i="6"/>
  <c r="B38" i="6"/>
  <c r="G34" i="6" l="1"/>
  <c r="H34" i="6" s="1"/>
  <c r="C35" i="6" s="1"/>
  <c r="D35" i="6" s="1"/>
  <c r="D35" i="13"/>
  <c r="F35" i="13" s="1"/>
  <c r="G35" i="13" s="1"/>
  <c r="H35" i="13" s="1"/>
  <c r="C36" i="13" s="1"/>
  <c r="E13" i="10" s="1"/>
  <c r="B37" i="13"/>
  <c r="E36" i="13"/>
  <c r="E37" i="11"/>
  <c r="B38" i="11"/>
  <c r="F34" i="11"/>
  <c r="G34" i="11" s="1"/>
  <c r="H34" i="11" s="1"/>
  <c r="C35" i="11" s="1"/>
  <c r="D12" i="10" s="1"/>
  <c r="E38" i="6"/>
  <c r="B39" i="6"/>
  <c r="F35" i="6" l="1"/>
  <c r="G35" i="6" s="1"/>
  <c r="H35" i="6" s="1"/>
  <c r="C36" i="6" s="1"/>
  <c r="D36" i="6" s="1"/>
  <c r="C12" i="10"/>
  <c r="D36" i="13"/>
  <c r="F36" i="13" s="1"/>
  <c r="G36" i="13" s="1"/>
  <c r="H36" i="13" s="1"/>
  <c r="C37" i="13" s="1"/>
  <c r="E14" i="10" s="1"/>
  <c r="E37" i="13"/>
  <c r="B38" i="13"/>
  <c r="D35" i="11"/>
  <c r="E38" i="11"/>
  <c r="B39" i="11"/>
  <c r="B40" i="6"/>
  <c r="E39" i="6"/>
  <c r="C13" i="10" l="1"/>
  <c r="F36" i="6"/>
  <c r="G36" i="6" s="1"/>
  <c r="D37" i="13"/>
  <c r="B39" i="13"/>
  <c r="E38" i="13"/>
  <c r="E39" i="11"/>
  <c r="B40" i="11"/>
  <c r="F35" i="11"/>
  <c r="G35" i="11" s="1"/>
  <c r="H35" i="11" s="1"/>
  <c r="C36" i="11" s="1"/>
  <c r="D13" i="10" s="1"/>
  <c r="B41" i="6"/>
  <c r="E40" i="6"/>
  <c r="H36" i="6" l="1"/>
  <c r="C37" i="6" s="1"/>
  <c r="D37" i="6" s="1"/>
  <c r="F37" i="13"/>
  <c r="G37" i="13" s="1"/>
  <c r="H37" i="13" s="1"/>
  <c r="C38" i="13" s="1"/>
  <c r="E15" i="10" s="1"/>
  <c r="B40" i="13"/>
  <c r="E39" i="13"/>
  <c r="D36" i="11"/>
  <c r="E40" i="11"/>
  <c r="B41" i="11"/>
  <c r="B42" i="6"/>
  <c r="E41" i="6"/>
  <c r="C14" i="10" l="1"/>
  <c r="F37" i="6"/>
  <c r="G37" i="6" s="1"/>
  <c r="D38" i="13"/>
  <c r="B41" i="13"/>
  <c r="E40" i="13"/>
  <c r="E41" i="11"/>
  <c r="B42" i="11"/>
  <c r="F36" i="11"/>
  <c r="G36" i="11" s="1"/>
  <c r="H36" i="11" s="1"/>
  <c r="C37" i="11" s="1"/>
  <c r="D14" i="10" s="1"/>
  <c r="B43" i="6"/>
  <c r="E42" i="6"/>
  <c r="H37" i="6" l="1"/>
  <c r="C38" i="6" s="1"/>
  <c r="D38" i="6" s="1"/>
  <c r="B42" i="13"/>
  <c r="E41" i="13"/>
  <c r="F38" i="13"/>
  <c r="G38" i="13" s="1"/>
  <c r="H38" i="13" s="1"/>
  <c r="C39" i="13" s="1"/>
  <c r="E16" i="10" s="1"/>
  <c r="D37" i="11"/>
  <c r="F37" i="11" s="1"/>
  <c r="G37" i="11" s="1"/>
  <c r="H37" i="11" s="1"/>
  <c r="C38" i="11" s="1"/>
  <c r="D15" i="10" s="1"/>
  <c r="E42" i="11"/>
  <c r="B43" i="11"/>
  <c r="E43" i="6"/>
  <c r="B44" i="6"/>
  <c r="C15" i="10" l="1"/>
  <c r="F38" i="6"/>
  <c r="G38" i="6" s="1"/>
  <c r="D39" i="13"/>
  <c r="B43" i="13"/>
  <c r="E42" i="13"/>
  <c r="D38" i="11"/>
  <c r="E43" i="11"/>
  <c r="B44" i="11"/>
  <c r="B45" i="6"/>
  <c r="E44" i="6"/>
  <c r="H38" i="6" l="1"/>
  <c r="C39" i="6" s="1"/>
  <c r="D39" i="6" s="1"/>
  <c r="F39" i="13"/>
  <c r="G39" i="13" s="1"/>
  <c r="H39" i="13" s="1"/>
  <c r="C40" i="13" s="1"/>
  <c r="E17" i="10" s="1"/>
  <c r="E43" i="13"/>
  <c r="B44" i="13"/>
  <c r="E44" i="11"/>
  <c r="B45" i="11"/>
  <c r="F38" i="11"/>
  <c r="G38" i="11" s="1"/>
  <c r="H38" i="11" s="1"/>
  <c r="C39" i="11" s="1"/>
  <c r="D16" i="10" s="1"/>
  <c r="B46" i="6"/>
  <c r="E45" i="6"/>
  <c r="C16" i="10" l="1"/>
  <c r="F39" i="6"/>
  <c r="G39" i="6" s="1"/>
  <c r="D40" i="13"/>
  <c r="E44" i="13"/>
  <c r="B45" i="13"/>
  <c r="D39" i="11"/>
  <c r="E45" i="11"/>
  <c r="B46" i="11"/>
  <c r="B47" i="6"/>
  <c r="E46" i="6"/>
  <c r="H39" i="6" l="1"/>
  <c r="C40" i="6" s="1"/>
  <c r="D40" i="6" s="1"/>
  <c r="E45" i="13"/>
  <c r="B46" i="13"/>
  <c r="F40" i="13"/>
  <c r="G40" i="13" s="1"/>
  <c r="H40" i="13" s="1"/>
  <c r="C41" i="13" s="1"/>
  <c r="E18" i="10" s="1"/>
  <c r="F39" i="11"/>
  <c r="G39" i="11" s="1"/>
  <c r="H39" i="11" s="1"/>
  <c r="C40" i="11" s="1"/>
  <c r="D17" i="10" s="1"/>
  <c r="E46" i="11"/>
  <c r="B47" i="11"/>
  <c r="B48" i="6"/>
  <c r="E47" i="6"/>
  <c r="C17" i="10" l="1"/>
  <c r="F40" i="6"/>
  <c r="D41" i="13"/>
  <c r="B47" i="13"/>
  <c r="E46" i="13"/>
  <c r="D40" i="11"/>
  <c r="E47" i="11"/>
  <c r="B48" i="11"/>
  <c r="B49" i="6"/>
  <c r="E48" i="6"/>
  <c r="G40" i="6" l="1"/>
  <c r="H40" i="6" s="1"/>
  <c r="C41" i="6" s="1"/>
  <c r="D41" i="6" s="1"/>
  <c r="F41" i="13"/>
  <c r="G41" i="13" s="1"/>
  <c r="H41" i="13" s="1"/>
  <c r="C42" i="13" s="1"/>
  <c r="E19" i="10" s="1"/>
  <c r="E47" i="13"/>
  <c r="B48" i="13"/>
  <c r="E48" i="11"/>
  <c r="B49" i="11"/>
  <c r="F40" i="11"/>
  <c r="G40" i="11" s="1"/>
  <c r="H40" i="11" s="1"/>
  <c r="C41" i="11" s="1"/>
  <c r="D18" i="10" s="1"/>
  <c r="B50" i="6"/>
  <c r="E49" i="6"/>
  <c r="C18" i="10" l="1"/>
  <c r="F41" i="6"/>
  <c r="G41" i="6" s="1"/>
  <c r="H41" i="6" s="1"/>
  <c r="C42" i="6" s="1"/>
  <c r="D42" i="6" s="1"/>
  <c r="D42" i="13"/>
  <c r="E48" i="13"/>
  <c r="B49" i="13"/>
  <c r="D41" i="11"/>
  <c r="E49" i="11"/>
  <c r="B50" i="11"/>
  <c r="B51" i="6"/>
  <c r="E50" i="6"/>
  <c r="C19" i="10" l="1"/>
  <c r="F42" i="6"/>
  <c r="G42" i="6" s="1"/>
  <c r="E49" i="13"/>
  <c r="B50" i="13"/>
  <c r="F42" i="13"/>
  <c r="G42" i="13" s="1"/>
  <c r="H42" i="13" s="1"/>
  <c r="C43" i="13" s="1"/>
  <c r="E20" i="10" s="1"/>
  <c r="F41" i="11"/>
  <c r="G41" i="11" s="1"/>
  <c r="H41" i="11" s="1"/>
  <c r="C42" i="11" s="1"/>
  <c r="D19" i="10" s="1"/>
  <c r="E50" i="11"/>
  <c r="B51" i="11"/>
  <c r="E51" i="6"/>
  <c r="B52" i="6"/>
  <c r="E52" i="6" s="1"/>
  <c r="H42" i="6" l="1"/>
  <c r="C43" i="6" s="1"/>
  <c r="D43" i="6" s="1"/>
  <c r="D43" i="13"/>
  <c r="B51" i="13"/>
  <c r="E50" i="13"/>
  <c r="D42" i="11"/>
  <c r="F42" i="11" s="1"/>
  <c r="G42" i="11" s="1"/>
  <c r="B52" i="11"/>
  <c r="E51" i="11"/>
  <c r="C20" i="10" l="1"/>
  <c r="F43" i="6"/>
  <c r="G43" i="6" s="1"/>
  <c r="F43" i="13"/>
  <c r="G43" i="13" s="1"/>
  <c r="H43" i="13" s="1"/>
  <c r="C44" i="13" s="1"/>
  <c r="E51" i="13"/>
  <c r="B52" i="13"/>
  <c r="E52" i="11"/>
  <c r="H42" i="11"/>
  <c r="C43" i="11" s="1"/>
  <c r="D20" i="10" s="1"/>
  <c r="H43" i="6" l="1"/>
  <c r="C44" i="6" s="1"/>
  <c r="D44" i="6" s="1"/>
  <c r="D44" i="13"/>
  <c r="F44" i="13" s="1"/>
  <c r="G44" i="13" s="1"/>
  <c r="H44" i="13" s="1"/>
  <c r="C45" i="13" s="1"/>
  <c r="E22" i="10" s="1"/>
  <c r="E21" i="10"/>
  <c r="E52" i="13"/>
  <c r="D43" i="11"/>
  <c r="C21" i="10" l="1"/>
  <c r="F44" i="6"/>
  <c r="G44" i="6" s="1"/>
  <c r="D45" i="13"/>
  <c r="F45" i="13" s="1"/>
  <c r="G45" i="13" s="1"/>
  <c r="H45" i="13" s="1"/>
  <c r="C46" i="13" s="1"/>
  <c r="E23" i="10" s="1"/>
  <c r="F43" i="11"/>
  <c r="G43" i="11" s="1"/>
  <c r="H43" i="11" s="1"/>
  <c r="C44" i="11" s="1"/>
  <c r="D21" i="10" s="1"/>
  <c r="H44" i="6" l="1"/>
  <c r="C45" i="6" s="1"/>
  <c r="D45" i="6" s="1"/>
  <c r="D46" i="13"/>
  <c r="F46" i="13" s="1"/>
  <c r="G46" i="13" s="1"/>
  <c r="H46" i="13" s="1"/>
  <c r="C47" i="13" s="1"/>
  <c r="E24" i="10" s="1"/>
  <c r="D44" i="11"/>
  <c r="C22" i="10" l="1"/>
  <c r="F45" i="6"/>
  <c r="G45" i="6" s="1"/>
  <c r="D47" i="13"/>
  <c r="F47" i="13" s="1"/>
  <c r="G47" i="13" s="1"/>
  <c r="H47" i="13" s="1"/>
  <c r="C48" i="13" s="1"/>
  <c r="E25" i="10" s="1"/>
  <c r="F44" i="11"/>
  <c r="G44" i="11" s="1"/>
  <c r="H44" i="11" s="1"/>
  <c r="C45" i="11" s="1"/>
  <c r="D22" i="10" s="1"/>
  <c r="H45" i="6" l="1"/>
  <c r="C46" i="6" s="1"/>
  <c r="D46" i="6" s="1"/>
  <c r="D48" i="13"/>
  <c r="F48" i="13" s="1"/>
  <c r="G48" i="13" s="1"/>
  <c r="H48" i="13" s="1"/>
  <c r="C49" i="13" s="1"/>
  <c r="E26" i="10" s="1"/>
  <c r="D45" i="11"/>
  <c r="F46" i="6" l="1"/>
  <c r="G46" i="6" s="1"/>
  <c r="C23" i="10"/>
  <c r="D49" i="13"/>
  <c r="F45" i="11"/>
  <c r="G45" i="11" s="1"/>
  <c r="H45" i="11" s="1"/>
  <c r="C46" i="11" s="1"/>
  <c r="D23" i="10" s="1"/>
  <c r="H46" i="6" l="1"/>
  <c r="C47" i="6" s="1"/>
  <c r="D47" i="6" s="1"/>
  <c r="F49" i="13"/>
  <c r="G49" i="13" s="1"/>
  <c r="H49" i="13" s="1"/>
  <c r="C50" i="13" s="1"/>
  <c r="E27" i="10" s="1"/>
  <c r="D46" i="11"/>
  <c r="F46" i="11" s="1"/>
  <c r="G46" i="11" s="1"/>
  <c r="H46" i="11" s="1"/>
  <c r="C47" i="11" s="1"/>
  <c r="D24" i="10" s="1"/>
  <c r="C24" i="10" l="1"/>
  <c r="F47" i="6"/>
  <c r="G47" i="6" s="1"/>
  <c r="D50" i="13"/>
  <c r="D47" i="11"/>
  <c r="F47" i="11" s="1"/>
  <c r="G47" i="11" s="1"/>
  <c r="H47" i="11" s="1"/>
  <c r="C48" i="11" s="1"/>
  <c r="D25" i="10" s="1"/>
  <c r="H47" i="6" l="1"/>
  <c r="C48" i="6" s="1"/>
  <c r="D48" i="6" s="1"/>
  <c r="F50" i="13"/>
  <c r="G50" i="13" s="1"/>
  <c r="H50" i="13" s="1"/>
  <c r="C51" i="13" s="1"/>
  <c r="E28" i="10" s="1"/>
  <c r="D48" i="11"/>
  <c r="F48" i="6" l="1"/>
  <c r="G48" i="6" s="1"/>
  <c r="C25" i="10"/>
  <c r="D51" i="13"/>
  <c r="F48" i="11"/>
  <c r="G48" i="11" s="1"/>
  <c r="H48" i="11" s="1"/>
  <c r="C49" i="11" s="1"/>
  <c r="D26" i="10" s="1"/>
  <c r="H48" i="6" l="1"/>
  <c r="C49" i="6" s="1"/>
  <c r="D49" i="6" s="1"/>
  <c r="F51" i="13"/>
  <c r="G51" i="13" s="1"/>
  <c r="H51" i="13" s="1"/>
  <c r="C52" i="13" s="1"/>
  <c r="E29" i="10" s="1"/>
  <c r="D49" i="11"/>
  <c r="F49" i="6" l="1"/>
  <c r="G49" i="6" s="1"/>
  <c r="C26" i="10"/>
  <c r="D52" i="13"/>
  <c r="F52" i="13" s="1"/>
  <c r="G52" i="13" s="1"/>
  <c r="H52" i="13" s="1"/>
  <c r="F49" i="11"/>
  <c r="G49" i="11" s="1"/>
  <c r="H49" i="11" s="1"/>
  <c r="C50" i="11" s="1"/>
  <c r="D27" i="10" s="1"/>
  <c r="H49" i="6" l="1"/>
  <c r="C50" i="6" s="1"/>
  <c r="D50" i="6" s="1"/>
  <c r="D50" i="11"/>
  <c r="F50" i="6" l="1"/>
  <c r="G50" i="6" s="1"/>
  <c r="C27" i="10"/>
  <c r="F50" i="11"/>
  <c r="G50" i="11" s="1"/>
  <c r="H50" i="11" s="1"/>
  <c r="C51" i="11" s="1"/>
  <c r="D28" i="10" s="1"/>
  <c r="H50" i="6" l="1"/>
  <c r="C51" i="6" s="1"/>
  <c r="D51" i="6" s="1"/>
  <c r="D51" i="11"/>
  <c r="F51" i="6" l="1"/>
  <c r="G51" i="6" s="1"/>
  <c r="C28" i="10"/>
  <c r="F51" i="11"/>
  <c r="G51" i="11" s="1"/>
  <c r="H51" i="11" s="1"/>
  <c r="C52" i="11" s="1"/>
  <c r="D29" i="10" s="1"/>
  <c r="H51" i="6" l="1"/>
  <c r="C52" i="6" s="1"/>
  <c r="D52" i="6" s="1"/>
  <c r="D52" i="11"/>
  <c r="F52" i="6" l="1"/>
  <c r="C29" i="10"/>
  <c r="F52" i="11"/>
  <c r="G52" i="11" s="1"/>
  <c r="H52" i="11" s="1"/>
  <c r="G52" i="6" l="1"/>
  <c r="H52" i="6" s="1"/>
</calcChain>
</file>

<file path=xl/sharedStrings.xml><?xml version="1.0" encoding="utf-8"?>
<sst xmlns="http://schemas.openxmlformats.org/spreadsheetml/2006/main" count="103" uniqueCount="45">
  <si>
    <t>h</t>
  </si>
  <si>
    <t>Datos de entrada</t>
  </si>
  <si>
    <t># [-] incremento</t>
  </si>
  <si>
    <t>x_0</t>
  </si>
  <si>
    <t>y_0</t>
  </si>
  <si>
    <r>
      <t xml:space="preserve"># [-] valor inicial de </t>
    </r>
    <r>
      <rPr>
        <i/>
        <sz val="12"/>
        <color theme="1"/>
        <rFont val="Times New Roman"/>
        <family val="1"/>
      </rPr>
      <t>y</t>
    </r>
  </si>
  <si>
    <r>
      <t xml:space="preserve"># [-] valor inicial de </t>
    </r>
    <r>
      <rPr>
        <i/>
        <sz val="12"/>
        <color theme="1"/>
        <rFont val="Times New Roman"/>
        <family val="1"/>
      </rPr>
      <t>x</t>
    </r>
  </si>
  <si>
    <t>f(x,y)</t>
  </si>
  <si>
    <r>
      <t xml:space="preserve"># [-] función </t>
    </r>
    <r>
      <rPr>
        <i/>
        <sz val="12"/>
        <color theme="1"/>
        <rFont val="Times New Roman"/>
        <family val="1"/>
      </rPr>
      <t>f(x,y)</t>
    </r>
  </si>
  <si>
    <t>Método Heun</t>
  </si>
  <si>
    <t>Ecuaciones generales de Runge Kutta</t>
  </si>
  <si>
    <t>y_{i+1}=y_i+(a_1 \cdot k_1 + a_2 \cdot k_2)\cdot h</t>
  </si>
  <si>
    <t>k_1 =f(x_i,y_i)</t>
  </si>
  <si>
    <t>a_1 = 1-a_2</t>
  </si>
  <si>
    <t>a_2 se define por el método de solución</t>
  </si>
  <si>
    <t>k_2 = f(x_i+q\cdot h, y_i + q \cdot k_1 \cdot h)</t>
  </si>
  <si>
    <t>q=\dfrac{1}{2a_2}</t>
  </si>
  <si>
    <t>a_2 =</t>
  </si>
  <si>
    <t>a_1 =</t>
  </si>
  <si>
    <t>#[-]</t>
  </si>
  <si>
    <t>q =</t>
  </si>
  <si>
    <t>Ecuaciones de Runge Kutta con Método Heun</t>
  </si>
  <si>
    <t>y_{i+1}=y_i+ \dfrac{1}{2}(k_1 + k_2)\cdot h</t>
  </si>
  <si>
    <t>k_2 = f(x_i+ h, y_i + k_1 \cdot h)</t>
  </si>
  <si>
    <t>i</t>
  </si>
  <si>
    <t>x_i</t>
  </si>
  <si>
    <t>y_i</t>
  </si>
  <si>
    <t>k_1</t>
  </si>
  <si>
    <t>Ecuación</t>
  </si>
  <si>
    <t>k_2</t>
  </si>
  <si>
    <t>y_{i+1}</t>
  </si>
  <si>
    <t>Solución</t>
  </si>
  <si>
    <t>x_{k_2}</t>
  </si>
  <si>
    <t>y_{k_2}</t>
  </si>
  <si>
    <t>h =</t>
  </si>
  <si>
    <r>
      <t xml:space="preserve"># [-] valor límite en </t>
    </r>
    <r>
      <rPr>
        <i/>
        <sz val="12"/>
        <color theme="1"/>
        <rFont val="Times New Roman"/>
        <family val="1"/>
      </rPr>
      <t>x</t>
    </r>
  </si>
  <si>
    <t>x_{lim}</t>
  </si>
  <si>
    <t>x_{lim} =</t>
  </si>
  <si>
    <t>M_Heun</t>
  </si>
  <si>
    <t>M_Ralston</t>
  </si>
  <si>
    <t>M_Punto_Medio</t>
  </si>
  <si>
    <t>x*sqrt(y)</t>
  </si>
  <si>
    <t>Analítica</t>
  </si>
  <si>
    <t>Método Ralston</t>
  </si>
  <si>
    <t>Método Punto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</si>
</sst>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rgb="FF9330FF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Times New Roman"/>
      <family val="1"/>
    </font>
    <font>
      <sz val="8"/>
      <color theme="1"/>
      <name val="Calibri"/>
      <family val="2"/>
      <scheme val="minor"/>
    </font>
    <font>
      <sz val="12"/>
      <color rgb="FF000000"/>
      <name val="Monaco"/>
      <family val="2"/>
    </font>
    <font>
      <b/>
      <i/>
      <sz val="12"/>
      <color theme="1"/>
      <name val="Times New Roman"/>
      <family val="1"/>
    </font>
    <font>
      <b/>
      <i/>
      <sz val="12"/>
      <color rgb="FFFF0000"/>
      <name val="Times New Roman"/>
      <family val="1"/>
    </font>
    <font>
      <i/>
      <sz val="12"/>
      <color rgb="FF000000"/>
      <name val="Times New Roman"/>
      <family val="1"/>
    </font>
    <font>
      <b/>
      <i/>
      <sz val="12"/>
      <color theme="9" tint="-0.249977111117893"/>
      <name val="Times New Roman"/>
      <family val="1"/>
    </font>
    <font>
      <sz val="12"/>
      <color theme="9" tint="-0.249977111117893"/>
      <name val="Calibri"/>
      <family val="2"/>
      <scheme val="minor"/>
    </font>
    <font>
      <b/>
      <i/>
      <sz val="12"/>
      <color theme="4"/>
      <name val="Times New Roman"/>
      <family val="1"/>
    </font>
    <font>
      <sz val="12"/>
      <color theme="4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i/>
      <sz val="12"/>
      <color rgb="FFC00000"/>
      <name val="Times New Roman"/>
      <family val="1"/>
    </font>
    <font>
      <b/>
      <sz val="12"/>
      <color theme="9" tint="-0.249977111117893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2"/>
      <color rgb="FFFFC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2" borderId="0" xfId="0" applyFill="1"/>
    <xf numFmtId="0" fontId="6" fillId="0" borderId="0" xfId="0" applyFont="1" applyAlignment="1">
      <alignment horizontal="center" vertical="center"/>
    </xf>
    <xf numFmtId="0" fontId="8" fillId="0" borderId="0" xfId="0" applyFont="1"/>
    <xf numFmtId="0" fontId="2" fillId="0" borderId="0" xfId="0" applyFont="1" applyAlignment="1">
      <alignment vertical="center" wrapText="1"/>
    </xf>
    <xf numFmtId="0" fontId="10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7" xfId="0" applyFont="1" applyBorder="1" applyAlignment="1">
      <alignment horizontal="center" vertical="center"/>
    </xf>
    <xf numFmtId="164" fontId="16" fillId="0" borderId="0" xfId="0" applyNumberFormat="1" applyFont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  <xf numFmtId="164" fontId="13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5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6">
    <dxf>
      <fill>
        <patternFill>
          <bgColor rgb="FFDED6FE"/>
        </patternFill>
      </fill>
    </dxf>
    <dxf>
      <font>
        <b/>
        <i/>
      </font>
    </dxf>
    <dxf>
      <fill>
        <patternFill>
          <bgColor rgb="FFDED6FE"/>
        </patternFill>
      </fill>
    </dxf>
    <dxf>
      <font>
        <b/>
        <i/>
      </font>
    </dxf>
    <dxf>
      <fill>
        <patternFill>
          <bgColor rgb="FFDED6FE"/>
        </patternFill>
      </fill>
    </dxf>
    <dxf>
      <fill>
        <patternFill>
          <bgColor rgb="FFDED6FE"/>
        </patternFill>
      </fill>
    </dxf>
  </dxfs>
  <tableStyles count="0" defaultTableStyle="TableStyleMedium2" defaultPivotStyle="PivotStyleLight16"/>
  <colors>
    <mruColors>
      <color rgb="FFDED6FE"/>
      <color rgb="FF797ED6"/>
      <color rgb="FFECE7FF"/>
      <color rgb="FF9330FF"/>
      <color rgb="FFB6A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2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2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2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239889</xdr:colOff>
      <xdr:row>13</xdr:row>
      <xdr:rowOff>162277</xdr:rowOff>
    </xdr:from>
    <xdr:to>
      <xdr:col>4</xdr:col>
      <xdr:colOff>584200</xdr:colOff>
      <xdr:row>15</xdr:row>
      <xdr:rowOff>19754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9E4252B-406A-E703-A624-6FAEA2DF9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9" y="2949221"/>
          <a:ext cx="3505200" cy="266700"/>
        </a:xfrm>
        <a:prstGeom prst="rect">
          <a:avLst/>
        </a:prstGeom>
      </xdr:spPr>
    </xdr:pic>
    <xdr:clientData/>
  </xdr:twoCellAnchor>
  <xdr:twoCellAnchor editAs="oneCell">
    <xdr:from>
      <xdr:col>1</xdr:col>
      <xdr:colOff>543278</xdr:colOff>
      <xdr:row>21</xdr:row>
      <xdr:rowOff>176389</xdr:rowOff>
    </xdr:from>
    <xdr:to>
      <xdr:col>3</xdr:col>
      <xdr:colOff>136878</xdr:colOff>
      <xdr:row>22</xdr:row>
      <xdr:rowOff>187678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B6DF913-0B4E-2806-00F6-848D4AFBB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7667" y="4600222"/>
          <a:ext cx="1244600" cy="215900"/>
        </a:xfrm>
        <a:prstGeom prst="rect">
          <a:avLst/>
        </a:prstGeom>
      </xdr:spPr>
    </xdr:pic>
    <xdr:clientData/>
  </xdr:twoCellAnchor>
  <xdr:twoCellAnchor editAs="oneCell">
    <xdr:from>
      <xdr:col>1</xdr:col>
      <xdr:colOff>529166</xdr:colOff>
      <xdr:row>30</xdr:row>
      <xdr:rowOff>134056</xdr:rowOff>
    </xdr:from>
    <xdr:to>
      <xdr:col>3</xdr:col>
      <xdr:colOff>325966</xdr:colOff>
      <xdr:row>31</xdr:row>
      <xdr:rowOff>196145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03A8694-BC6C-09ED-40FD-4CC334641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3555" y="6399389"/>
          <a:ext cx="1447800" cy="266700"/>
        </a:xfrm>
        <a:prstGeom prst="rect">
          <a:avLst/>
        </a:prstGeom>
      </xdr:spPr>
    </xdr:pic>
    <xdr:clientData/>
  </xdr:twoCellAnchor>
  <xdr:twoCellAnchor editAs="oneCell">
    <xdr:from>
      <xdr:col>0</xdr:col>
      <xdr:colOff>289278</xdr:colOff>
      <xdr:row>38</xdr:row>
      <xdr:rowOff>155223</xdr:rowOff>
    </xdr:from>
    <xdr:to>
      <xdr:col>4</xdr:col>
      <xdr:colOff>531989</xdr:colOff>
      <xdr:row>40</xdr:row>
      <xdr:rowOff>12701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3D80D215-214D-136B-34A5-9201FFD28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9278" y="8057445"/>
          <a:ext cx="3403600" cy="2667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46</xdr:row>
      <xdr:rowOff>21167</xdr:rowOff>
    </xdr:from>
    <xdr:to>
      <xdr:col>3</xdr:col>
      <xdr:colOff>50800</xdr:colOff>
      <xdr:row>48</xdr:row>
      <xdr:rowOff>170745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93C21CC3-4161-958F-4CCB-F7117EE6A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09889" y="9560278"/>
          <a:ext cx="876300" cy="558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661736</xdr:colOff>
      <xdr:row>3</xdr:row>
      <xdr:rowOff>133684</xdr:rowOff>
    </xdr:from>
    <xdr:to>
      <xdr:col>5</xdr:col>
      <xdr:colOff>161757</xdr:colOff>
      <xdr:row>3</xdr:row>
      <xdr:rowOff>349584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1EBDECB-5E2C-224F-AE33-74DE4896D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4473" y="982579"/>
          <a:ext cx="1244600" cy="215900"/>
        </a:xfrm>
        <a:prstGeom prst="rect">
          <a:avLst/>
        </a:prstGeom>
      </xdr:spPr>
    </xdr:pic>
    <xdr:clientData/>
  </xdr:twoCellAnchor>
  <xdr:twoCellAnchor editAs="oneCell">
    <xdr:from>
      <xdr:col>3</xdr:col>
      <xdr:colOff>701842</xdr:colOff>
      <xdr:row>4</xdr:row>
      <xdr:rowOff>46789</xdr:rowOff>
    </xdr:from>
    <xdr:to>
      <xdr:col>4</xdr:col>
      <xdr:colOff>662405</xdr:colOff>
      <xdr:row>5</xdr:row>
      <xdr:rowOff>151063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78E1C2B-EBA8-694E-8259-6A7ECF675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84579" y="1350210"/>
          <a:ext cx="876300" cy="558800"/>
        </a:xfrm>
        <a:prstGeom prst="rect">
          <a:avLst/>
        </a:prstGeom>
      </xdr:spPr>
    </xdr:pic>
    <xdr:clientData/>
  </xdr:twoCellAnchor>
  <xdr:twoCellAnchor editAs="oneCell">
    <xdr:from>
      <xdr:col>2</xdr:col>
      <xdr:colOff>180473</xdr:colOff>
      <xdr:row>11</xdr:row>
      <xdr:rowOff>73526</xdr:rowOff>
    </xdr:from>
    <xdr:to>
      <xdr:col>5</xdr:col>
      <xdr:colOff>71520</xdr:colOff>
      <xdr:row>13</xdr:row>
      <xdr:rowOff>193173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C9B1A5C-65E0-A19A-224E-792327382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66736" y="3863473"/>
          <a:ext cx="2832100" cy="520700"/>
        </a:xfrm>
        <a:prstGeom prst="rect">
          <a:avLst/>
        </a:prstGeom>
      </xdr:spPr>
    </xdr:pic>
    <xdr:clientData/>
  </xdr:twoCellAnchor>
  <xdr:twoCellAnchor editAs="oneCell">
    <xdr:from>
      <xdr:col>2</xdr:col>
      <xdr:colOff>193842</xdr:colOff>
      <xdr:row>18</xdr:row>
      <xdr:rowOff>140369</xdr:rowOff>
    </xdr:from>
    <xdr:to>
      <xdr:col>5</xdr:col>
      <xdr:colOff>46789</xdr:colOff>
      <xdr:row>20</xdr:row>
      <xdr:rowOff>6017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4943567-F9D2-81E5-C23B-FC9CC479D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0105" y="5334001"/>
          <a:ext cx="2794000" cy="266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661736</xdr:colOff>
      <xdr:row>3</xdr:row>
      <xdr:rowOff>133684</xdr:rowOff>
    </xdr:from>
    <xdr:to>
      <xdr:col>5</xdr:col>
      <xdr:colOff>161757</xdr:colOff>
      <xdr:row>3</xdr:row>
      <xdr:rowOff>349584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7606167-DB42-495B-80AA-DF741B052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3136" y="981409"/>
          <a:ext cx="1243096" cy="215900"/>
        </a:xfrm>
        <a:prstGeom prst="rect">
          <a:avLst/>
        </a:prstGeom>
      </xdr:spPr>
    </xdr:pic>
    <xdr:clientData/>
  </xdr:twoCellAnchor>
  <xdr:twoCellAnchor editAs="oneCell">
    <xdr:from>
      <xdr:col>3</xdr:col>
      <xdr:colOff>701842</xdr:colOff>
      <xdr:row>4</xdr:row>
      <xdr:rowOff>46789</xdr:rowOff>
    </xdr:from>
    <xdr:to>
      <xdr:col>4</xdr:col>
      <xdr:colOff>662405</xdr:colOff>
      <xdr:row>5</xdr:row>
      <xdr:rowOff>151063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E4DDC0D-0884-4BEA-89DC-CD7618856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83242" y="1351714"/>
          <a:ext cx="874963" cy="561474"/>
        </a:xfrm>
        <a:prstGeom prst="rect">
          <a:avLst/>
        </a:prstGeom>
      </xdr:spPr>
    </xdr:pic>
    <xdr:clientData/>
  </xdr:twoCellAnchor>
  <xdr:twoCellAnchor editAs="oneCell">
    <xdr:from>
      <xdr:col>2</xdr:col>
      <xdr:colOff>180473</xdr:colOff>
      <xdr:row>11</xdr:row>
      <xdr:rowOff>73526</xdr:rowOff>
    </xdr:from>
    <xdr:to>
      <xdr:col>5</xdr:col>
      <xdr:colOff>71520</xdr:colOff>
      <xdr:row>13</xdr:row>
      <xdr:rowOff>193173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C4EBFFC-271B-4957-BE40-53F88C61E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71248" y="3874001"/>
          <a:ext cx="2824747" cy="519697"/>
        </a:xfrm>
        <a:prstGeom prst="rect">
          <a:avLst/>
        </a:prstGeom>
      </xdr:spPr>
    </xdr:pic>
    <xdr:clientData/>
  </xdr:twoCellAnchor>
  <xdr:twoCellAnchor editAs="oneCell">
    <xdr:from>
      <xdr:col>2</xdr:col>
      <xdr:colOff>193842</xdr:colOff>
      <xdr:row>18</xdr:row>
      <xdr:rowOff>140369</xdr:rowOff>
    </xdr:from>
    <xdr:to>
      <xdr:col>5</xdr:col>
      <xdr:colOff>46789</xdr:colOff>
      <xdr:row>20</xdr:row>
      <xdr:rowOff>6017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FEF6F5B-7E14-47E5-8950-284432407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4617" y="5341019"/>
          <a:ext cx="2786647" cy="2656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661736</xdr:colOff>
      <xdr:row>3</xdr:row>
      <xdr:rowOff>133684</xdr:rowOff>
    </xdr:from>
    <xdr:to>
      <xdr:col>5</xdr:col>
      <xdr:colOff>161757</xdr:colOff>
      <xdr:row>3</xdr:row>
      <xdr:rowOff>349584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61432A-A335-4BC8-8281-FD1AA2E3F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3136" y="981409"/>
          <a:ext cx="1243096" cy="215900"/>
        </a:xfrm>
        <a:prstGeom prst="rect">
          <a:avLst/>
        </a:prstGeom>
      </xdr:spPr>
    </xdr:pic>
    <xdr:clientData/>
  </xdr:twoCellAnchor>
  <xdr:twoCellAnchor editAs="oneCell">
    <xdr:from>
      <xdr:col>3</xdr:col>
      <xdr:colOff>701842</xdr:colOff>
      <xdr:row>4</xdr:row>
      <xdr:rowOff>46789</xdr:rowOff>
    </xdr:from>
    <xdr:to>
      <xdr:col>4</xdr:col>
      <xdr:colOff>662405</xdr:colOff>
      <xdr:row>5</xdr:row>
      <xdr:rowOff>151063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95D4E56-BDB0-4180-A6F2-465419A78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83242" y="1351714"/>
          <a:ext cx="874963" cy="561474"/>
        </a:xfrm>
        <a:prstGeom prst="rect">
          <a:avLst/>
        </a:prstGeom>
      </xdr:spPr>
    </xdr:pic>
    <xdr:clientData/>
  </xdr:twoCellAnchor>
  <xdr:twoCellAnchor editAs="oneCell">
    <xdr:from>
      <xdr:col>2</xdr:col>
      <xdr:colOff>180473</xdr:colOff>
      <xdr:row>11</xdr:row>
      <xdr:rowOff>73526</xdr:rowOff>
    </xdr:from>
    <xdr:to>
      <xdr:col>5</xdr:col>
      <xdr:colOff>71520</xdr:colOff>
      <xdr:row>13</xdr:row>
      <xdr:rowOff>193173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C64DC38-0D54-4EBC-B92B-36CEF246C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71248" y="3874001"/>
          <a:ext cx="2824747" cy="519697"/>
        </a:xfrm>
        <a:prstGeom prst="rect">
          <a:avLst/>
        </a:prstGeom>
      </xdr:spPr>
    </xdr:pic>
    <xdr:clientData/>
  </xdr:twoCellAnchor>
  <xdr:twoCellAnchor editAs="oneCell">
    <xdr:from>
      <xdr:col>2</xdr:col>
      <xdr:colOff>193842</xdr:colOff>
      <xdr:row>18</xdr:row>
      <xdr:rowOff>140369</xdr:rowOff>
    </xdr:from>
    <xdr:to>
      <xdr:col>5</xdr:col>
      <xdr:colOff>46789</xdr:colOff>
      <xdr:row>20</xdr:row>
      <xdr:rowOff>6017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8FAC326-33B0-41AE-AEE7-01F560EAF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4617" y="5341019"/>
          <a:ext cx="2786647" cy="2656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1D877-8D66-804B-B250-86A890E1FEB2}">
  <dimension ref="A2:I51"/>
  <sheetViews>
    <sheetView tabSelected="1" zoomScale="95" zoomScaleNormal="95" workbookViewId="0">
      <selection activeCell="B7" sqref="B7"/>
    </sheetView>
  </sheetViews>
  <sheetFormatPr baseColWidth="10" defaultRowHeight="15.75"/>
  <cols>
    <col min="1" max="1" width="9" customWidth="1"/>
  </cols>
  <sheetData>
    <row r="2" spans="1:6" ht="21" customHeight="1">
      <c r="A2" s="34" t="s">
        <v>1</v>
      </c>
      <c r="B2" s="34"/>
      <c r="C2" s="34"/>
      <c r="D2" s="34"/>
      <c r="E2" s="34"/>
      <c r="F2" s="4"/>
    </row>
    <row r="4" spans="1:6">
      <c r="A4" s="9" t="s">
        <v>0</v>
      </c>
      <c r="B4" s="8">
        <v>0.2</v>
      </c>
      <c r="C4" t="s">
        <v>2</v>
      </c>
    </row>
    <row r="5" spans="1:6">
      <c r="A5" s="9" t="s">
        <v>3</v>
      </c>
      <c r="B5" s="8">
        <v>1</v>
      </c>
      <c r="C5" t="s">
        <v>6</v>
      </c>
    </row>
    <row r="6" spans="1:6">
      <c r="A6" s="9" t="s">
        <v>4</v>
      </c>
      <c r="B6" s="8">
        <v>4</v>
      </c>
      <c r="C6" t="s">
        <v>5</v>
      </c>
    </row>
    <row r="7" spans="1:6">
      <c r="A7" s="9" t="s">
        <v>7</v>
      </c>
      <c r="B7" s="47" t="s">
        <v>41</v>
      </c>
      <c r="C7" t="s">
        <v>8</v>
      </c>
    </row>
    <row r="8" spans="1:6">
      <c r="A8" s="9" t="s">
        <v>36</v>
      </c>
      <c r="B8" s="8">
        <v>1.6</v>
      </c>
      <c r="C8" t="s">
        <v>35</v>
      </c>
    </row>
    <row r="11" spans="1:6" ht="21">
      <c r="A11" s="34" t="s">
        <v>10</v>
      </c>
      <c r="B11" s="34"/>
      <c r="C11" s="34"/>
      <c r="D11" s="34"/>
      <c r="E11" s="34"/>
    </row>
    <row r="13" spans="1:6">
      <c r="A13" s="35"/>
      <c r="B13" s="35"/>
      <c r="C13" s="35"/>
      <c r="D13" s="35"/>
      <c r="E13" s="35"/>
    </row>
    <row r="14" spans="1:6">
      <c r="A14" s="35"/>
      <c r="B14" s="35"/>
      <c r="C14" s="35"/>
      <c r="D14" s="35"/>
      <c r="E14" s="35"/>
    </row>
    <row r="15" spans="1:6">
      <c r="A15" s="35"/>
      <c r="B15" s="35"/>
      <c r="C15" s="35"/>
      <c r="D15" s="35"/>
      <c r="E15" s="35"/>
    </row>
    <row r="16" spans="1:6">
      <c r="A16" s="35"/>
      <c r="B16" s="35"/>
      <c r="C16" s="35"/>
      <c r="D16" s="35"/>
      <c r="E16" s="35"/>
    </row>
    <row r="17" spans="1:9">
      <c r="A17" s="35"/>
      <c r="B17" s="35"/>
      <c r="C17" s="35"/>
      <c r="D17" s="35"/>
      <c r="E17" s="35"/>
    </row>
    <row r="18" spans="1:9">
      <c r="A18" s="36" t="s">
        <v>11</v>
      </c>
      <c r="B18" s="36"/>
      <c r="C18" s="36"/>
      <c r="D18" s="36"/>
      <c r="E18" s="36"/>
    </row>
    <row r="20" spans="1:9">
      <c r="I20" s="10"/>
    </row>
    <row r="21" spans="1:9">
      <c r="A21" s="35"/>
      <c r="B21" s="35"/>
      <c r="C21" s="35"/>
      <c r="D21" s="35"/>
      <c r="E21" s="35"/>
    </row>
    <row r="22" spans="1:9">
      <c r="A22" s="35"/>
      <c r="B22" s="35"/>
      <c r="C22" s="35"/>
      <c r="D22" s="35"/>
      <c r="E22" s="35"/>
    </row>
    <row r="23" spans="1:9">
      <c r="A23" s="35"/>
      <c r="B23" s="35"/>
      <c r="C23" s="35"/>
      <c r="D23" s="35"/>
      <c r="E23" s="35"/>
    </row>
    <row r="24" spans="1:9">
      <c r="A24" s="35"/>
      <c r="B24" s="35"/>
      <c r="C24" s="35"/>
      <c r="D24" s="35"/>
      <c r="E24" s="35"/>
    </row>
    <row r="25" spans="1:9">
      <c r="A25" s="35"/>
      <c r="B25" s="35"/>
      <c r="C25" s="35"/>
      <c r="D25" s="35"/>
      <c r="E25" s="35"/>
    </row>
    <row r="26" spans="1:9">
      <c r="A26" s="36" t="s">
        <v>13</v>
      </c>
      <c r="B26" s="36"/>
      <c r="C26" s="36"/>
      <c r="D26" s="36"/>
      <c r="E26" s="36"/>
    </row>
    <row r="28" spans="1:9">
      <c r="A28" s="37" t="s">
        <v>14</v>
      </c>
      <c r="B28" s="37"/>
      <c r="C28" s="37"/>
      <c r="D28" s="37"/>
      <c r="E28" s="37"/>
    </row>
    <row r="30" spans="1:9">
      <c r="A30" s="35"/>
      <c r="B30" s="35"/>
      <c r="C30" s="35"/>
      <c r="D30" s="35"/>
      <c r="E30" s="35"/>
    </row>
    <row r="31" spans="1:9">
      <c r="A31" s="35"/>
      <c r="B31" s="35"/>
      <c r="C31" s="35"/>
      <c r="D31" s="35"/>
      <c r="E31" s="35"/>
    </row>
    <row r="32" spans="1:9">
      <c r="A32" s="35"/>
      <c r="B32" s="35"/>
      <c r="C32" s="35"/>
      <c r="D32" s="35"/>
      <c r="E32" s="35"/>
    </row>
    <row r="33" spans="1:5">
      <c r="A33" s="35"/>
      <c r="B33" s="35"/>
      <c r="C33" s="35"/>
      <c r="D33" s="35"/>
      <c r="E33" s="35"/>
    </row>
    <row r="34" spans="1:5">
      <c r="A34" s="35"/>
      <c r="B34" s="35"/>
      <c r="C34" s="35"/>
      <c r="D34" s="35"/>
      <c r="E34" s="35"/>
    </row>
    <row r="35" spans="1:5">
      <c r="A35" s="36" t="s">
        <v>12</v>
      </c>
      <c r="B35" s="36"/>
      <c r="C35" s="36"/>
      <c r="D35" s="36"/>
      <c r="E35" s="36"/>
    </row>
    <row r="38" spans="1:5">
      <c r="A38" s="35"/>
      <c r="B38" s="35"/>
      <c r="C38" s="35"/>
      <c r="D38" s="35"/>
      <c r="E38" s="35"/>
    </row>
    <row r="39" spans="1:5">
      <c r="A39" s="35"/>
      <c r="B39" s="35"/>
      <c r="C39" s="35"/>
      <c r="D39" s="35"/>
      <c r="E39" s="35"/>
    </row>
    <row r="40" spans="1:5">
      <c r="A40" s="35"/>
      <c r="B40" s="35"/>
      <c r="C40" s="35"/>
      <c r="D40" s="35"/>
      <c r="E40" s="35"/>
    </row>
    <row r="41" spans="1:5">
      <c r="A41" s="35"/>
      <c r="B41" s="35"/>
      <c r="C41" s="35"/>
      <c r="D41" s="35"/>
      <c r="E41" s="35"/>
    </row>
    <row r="42" spans="1:5">
      <c r="A42" s="35"/>
      <c r="B42" s="35"/>
      <c r="C42" s="35"/>
      <c r="D42" s="35"/>
      <c r="E42" s="35"/>
    </row>
    <row r="43" spans="1:5">
      <c r="A43" s="36" t="s">
        <v>15</v>
      </c>
      <c r="B43" s="36"/>
      <c r="C43" s="36"/>
      <c r="D43" s="36"/>
      <c r="E43" s="36"/>
    </row>
    <row r="46" spans="1:5">
      <c r="A46" s="35"/>
      <c r="B46" s="35"/>
      <c r="C46" s="35"/>
      <c r="D46" s="35"/>
      <c r="E46" s="35"/>
    </row>
    <row r="47" spans="1:5">
      <c r="A47" s="35"/>
      <c r="B47" s="35"/>
      <c r="C47" s="35"/>
      <c r="D47" s="35"/>
      <c r="E47" s="35"/>
    </row>
    <row r="48" spans="1:5">
      <c r="A48" s="35"/>
      <c r="B48" s="35"/>
      <c r="C48" s="35"/>
      <c r="D48" s="35"/>
      <c r="E48" s="35"/>
    </row>
    <row r="49" spans="1:5">
      <c r="A49" s="35"/>
      <c r="B49" s="35"/>
      <c r="C49" s="35"/>
      <c r="D49" s="35"/>
      <c r="E49" s="35"/>
    </row>
    <row r="50" spans="1:5">
      <c r="A50" s="35"/>
      <c r="B50" s="35"/>
      <c r="C50" s="35"/>
      <c r="D50" s="35"/>
      <c r="E50" s="35"/>
    </row>
    <row r="51" spans="1:5">
      <c r="A51" s="36" t="s">
        <v>16</v>
      </c>
      <c r="B51" s="36"/>
      <c r="C51" s="36"/>
      <c r="D51" s="36"/>
      <c r="E51" s="36"/>
    </row>
  </sheetData>
  <mergeCells count="13">
    <mergeCell ref="A46:E50"/>
    <mergeCell ref="A51:E51"/>
    <mergeCell ref="A21:E25"/>
    <mergeCell ref="A26:E26"/>
    <mergeCell ref="A30:E34"/>
    <mergeCell ref="A35:E35"/>
    <mergeCell ref="A28:E28"/>
    <mergeCell ref="A38:E42"/>
    <mergeCell ref="A2:E2"/>
    <mergeCell ref="A11:E11"/>
    <mergeCell ref="A13:E17"/>
    <mergeCell ref="A18:E18"/>
    <mergeCell ref="A43:E4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454E8-25A4-A148-BFCA-0F669E388290}">
  <dimension ref="A1:N52"/>
  <sheetViews>
    <sheetView topLeftCell="A24" zoomScale="89" zoomScaleNormal="89" workbookViewId="0">
      <selection activeCell="D32" sqref="D32"/>
    </sheetView>
  </sheetViews>
  <sheetFormatPr baseColWidth="10" defaultColWidth="10.875" defaultRowHeight="15.75"/>
  <cols>
    <col min="1" max="1" width="12.875" style="1" customWidth="1"/>
    <col min="2" max="2" width="18.5" style="1" customWidth="1"/>
    <col min="3" max="3" width="15.625" style="1" customWidth="1"/>
    <col min="4" max="4" width="12" style="1" bestFit="1" customWidth="1"/>
    <col min="5" max="6" width="10.875" style="1"/>
    <col min="7" max="8" width="14" style="1" bestFit="1" customWidth="1"/>
    <col min="9" max="16384" width="10.875" style="1"/>
  </cols>
  <sheetData>
    <row r="1" spans="1:14" s="3" customFormat="1" ht="21" customHeight="1">
      <c r="A1" s="38" t="s">
        <v>9</v>
      </c>
      <c r="B1" s="38"/>
      <c r="C1" s="38"/>
      <c r="D1" s="38"/>
      <c r="E1" s="38"/>
      <c r="F1" s="38"/>
      <c r="G1" s="38"/>
      <c r="H1" s="38"/>
      <c r="I1" s="4"/>
      <c r="J1" s="4"/>
      <c r="K1" s="4"/>
      <c r="L1" s="2"/>
      <c r="M1" s="2"/>
      <c r="N1" s="2"/>
    </row>
    <row r="2" spans="1:14" s="3" customFormat="1" ht="15.95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4" s="3" customFormat="1" ht="30" customHeight="1">
      <c r="A3" s="12" t="s">
        <v>17</v>
      </c>
      <c r="B3" s="13">
        <f>1/2</f>
        <v>0.5</v>
      </c>
      <c r="C3" s="14" t="s">
        <v>19</v>
      </c>
      <c r="D3" s="11"/>
      <c r="E3" s="11"/>
      <c r="F3" s="11"/>
      <c r="G3" s="11"/>
      <c r="H3" s="11"/>
      <c r="I3" s="11"/>
      <c r="J3" s="11"/>
      <c r="K3" s="11"/>
    </row>
    <row r="4" spans="1:14" s="3" customFormat="1" ht="36" customHeight="1">
      <c r="A4" s="12" t="s">
        <v>18</v>
      </c>
      <c r="B4" s="32">
        <f>1-B3</f>
        <v>0.5</v>
      </c>
      <c r="C4" s="14" t="s">
        <v>19</v>
      </c>
      <c r="D4" s="46"/>
      <c r="E4" s="46"/>
      <c r="F4" s="46"/>
      <c r="G4" s="11"/>
      <c r="H4" s="11"/>
      <c r="I4" s="11"/>
      <c r="J4" s="11"/>
      <c r="K4" s="11"/>
    </row>
    <row r="5" spans="1:14" s="3" customFormat="1" ht="36" customHeight="1">
      <c r="A5" s="12" t="s">
        <v>20</v>
      </c>
      <c r="B5" s="33">
        <f>1/(2*B3)</f>
        <v>1</v>
      </c>
      <c r="C5" s="14" t="s">
        <v>19</v>
      </c>
      <c r="D5" s="46"/>
      <c r="E5" s="46"/>
      <c r="F5" s="46"/>
      <c r="G5" s="7"/>
      <c r="H5" s="7"/>
      <c r="I5" s="7"/>
      <c r="J5" s="7"/>
      <c r="K5" s="7"/>
    </row>
    <row r="6" spans="1:14" s="3" customFormat="1" ht="36" customHeight="1">
      <c r="A6" s="12" t="s">
        <v>34</v>
      </c>
      <c r="B6" s="13">
        <f>Datos_entrada!B4</f>
        <v>0.2</v>
      </c>
      <c r="C6" s="14" t="s">
        <v>19</v>
      </c>
      <c r="D6" s="5"/>
      <c r="E6" s="5"/>
      <c r="F6" s="5"/>
      <c r="G6" s="7"/>
      <c r="H6" s="7"/>
      <c r="I6" s="7"/>
      <c r="J6" s="7"/>
      <c r="K6" s="7"/>
    </row>
    <row r="7" spans="1:14" s="3" customFormat="1" ht="36" customHeight="1">
      <c r="A7" s="12" t="s">
        <v>37</v>
      </c>
      <c r="B7" s="13">
        <f>Datos_entrada!B8</f>
        <v>1.6</v>
      </c>
      <c r="C7" s="14" t="s">
        <v>19</v>
      </c>
      <c r="D7" s="5"/>
      <c r="E7" s="5"/>
      <c r="F7" s="5"/>
      <c r="G7" s="7"/>
      <c r="H7" s="7"/>
      <c r="I7" s="7"/>
      <c r="J7" s="7"/>
      <c r="K7" s="7"/>
    </row>
    <row r="8" spans="1:14" s="3" customFormat="1" ht="36" customHeight="1">
      <c r="A8" s="12"/>
      <c r="B8" s="13"/>
      <c r="C8" s="14"/>
      <c r="D8" s="5"/>
      <c r="E8" s="5"/>
      <c r="F8" s="5"/>
      <c r="G8" s="7"/>
      <c r="H8" s="7"/>
      <c r="I8" s="7"/>
      <c r="J8" s="7"/>
      <c r="K8" s="7"/>
    </row>
    <row r="9" spans="1:14" s="3" customFormat="1" ht="21" customHeight="1">
      <c r="A9" s="34" t="s">
        <v>21</v>
      </c>
      <c r="B9" s="34"/>
      <c r="C9" s="34"/>
      <c r="D9" s="34"/>
      <c r="E9" s="34"/>
      <c r="F9" s="34"/>
      <c r="G9" s="34"/>
      <c r="H9" s="34"/>
      <c r="I9" s="7"/>
      <c r="J9" s="7"/>
      <c r="K9" s="7"/>
    </row>
    <row r="10" spans="1:14" s="3" customFormat="1" ht="15.95" customHeight="1">
      <c r="A10" s="12"/>
      <c r="B10" s="13"/>
      <c r="C10" s="14"/>
      <c r="D10" s="5"/>
      <c r="E10" s="5"/>
      <c r="F10" s="5"/>
      <c r="G10" s="7"/>
      <c r="H10" s="7"/>
      <c r="I10" s="7"/>
      <c r="J10" s="7"/>
      <c r="K10" s="7"/>
    </row>
    <row r="11" spans="1:14" s="3" customFormat="1" ht="15.95" customHeight="1">
      <c r="B11" s="35"/>
      <c r="C11" s="35"/>
      <c r="D11" s="35"/>
      <c r="E11" s="35"/>
      <c r="F11" s="35"/>
      <c r="G11" s="7"/>
      <c r="H11" s="7"/>
    </row>
    <row r="12" spans="1:14" s="3" customFormat="1" ht="15.95" customHeight="1">
      <c r="B12" s="35"/>
      <c r="C12" s="35"/>
      <c r="D12" s="35"/>
      <c r="E12" s="35"/>
      <c r="F12" s="35"/>
      <c r="G12" s="7"/>
      <c r="H12" s="7"/>
    </row>
    <row r="13" spans="1:14" s="3" customFormat="1" ht="15.95" customHeight="1">
      <c r="B13" s="35"/>
      <c r="C13" s="35"/>
      <c r="D13" s="35"/>
      <c r="E13" s="35"/>
      <c r="F13" s="35"/>
      <c r="G13" s="7"/>
      <c r="H13" s="7"/>
    </row>
    <row r="14" spans="1:14" s="3" customFormat="1" ht="15.95" customHeight="1">
      <c r="B14" s="35"/>
      <c r="C14" s="35"/>
      <c r="D14" s="35"/>
      <c r="E14" s="35"/>
      <c r="F14" s="35"/>
      <c r="G14" s="7"/>
      <c r="H14" s="7"/>
    </row>
    <row r="15" spans="1:14" s="3" customFormat="1" ht="15.95" customHeight="1">
      <c r="B15" s="35"/>
      <c r="C15" s="35"/>
      <c r="D15" s="35"/>
      <c r="E15" s="35"/>
      <c r="F15" s="35"/>
      <c r="G15" s="7"/>
      <c r="H15" s="7"/>
    </row>
    <row r="16" spans="1:14" s="3" customFormat="1" ht="15.95" customHeight="1">
      <c r="B16" s="36" t="s">
        <v>22</v>
      </c>
      <c r="C16" s="36"/>
      <c r="D16" s="36"/>
      <c r="E16" s="36"/>
      <c r="F16" s="36"/>
      <c r="G16" s="7"/>
      <c r="H16" s="7"/>
    </row>
    <row r="17" spans="1:11" s="3" customFormat="1" ht="15.95" customHeight="1">
      <c r="A17" s="12"/>
      <c r="B17" s="13"/>
      <c r="C17" s="14"/>
      <c r="D17" s="5"/>
      <c r="E17" s="5"/>
      <c r="F17" s="5"/>
      <c r="G17" s="7"/>
    </row>
    <row r="18" spans="1:11" s="3" customFormat="1" ht="15.95" customHeight="1">
      <c r="B18" s="35"/>
      <c r="C18" s="35"/>
      <c r="D18" s="35"/>
      <c r="E18" s="35"/>
      <c r="F18" s="35"/>
      <c r="G18" s="7"/>
    </row>
    <row r="19" spans="1:11" s="3" customFormat="1" ht="15.95" customHeight="1">
      <c r="B19" s="35"/>
      <c r="C19" s="35"/>
      <c r="D19" s="35"/>
      <c r="E19" s="35"/>
      <c r="F19" s="35"/>
      <c r="G19" s="7"/>
    </row>
    <row r="20" spans="1:11" s="3" customFormat="1" ht="15.95" customHeight="1">
      <c r="B20" s="35"/>
      <c r="C20" s="35"/>
      <c r="D20" s="35"/>
      <c r="E20" s="35"/>
      <c r="F20" s="35"/>
      <c r="G20" s="7"/>
    </row>
    <row r="21" spans="1:11" s="3" customFormat="1" ht="15.95" customHeight="1">
      <c r="B21" s="35"/>
      <c r="C21" s="35"/>
      <c r="D21" s="35"/>
      <c r="E21" s="35"/>
      <c r="F21" s="35"/>
      <c r="G21" s="7"/>
    </row>
    <row r="22" spans="1:11" s="3" customFormat="1" ht="15.95" customHeight="1">
      <c r="B22" s="35"/>
      <c r="C22" s="35"/>
      <c r="D22" s="35"/>
      <c r="E22" s="35"/>
      <c r="F22" s="35"/>
      <c r="G22" s="7"/>
    </row>
    <row r="23" spans="1:11" s="3" customFormat="1" ht="15.95" customHeight="1">
      <c r="B23" s="36" t="s">
        <v>23</v>
      </c>
      <c r="C23" s="36"/>
      <c r="D23" s="36"/>
      <c r="E23" s="36"/>
      <c r="F23" s="36"/>
      <c r="G23" s="7"/>
      <c r="H23" s="7"/>
      <c r="I23" s="7"/>
      <c r="J23" s="7"/>
      <c r="K23" s="7"/>
    </row>
    <row r="24" spans="1:11" s="3" customFormat="1" ht="15.95" customHeight="1">
      <c r="A24" s="12"/>
      <c r="B24" s="13"/>
      <c r="C24" s="14"/>
      <c r="D24" s="5"/>
      <c r="E24" s="5"/>
      <c r="F24" s="5"/>
      <c r="G24" s="7"/>
      <c r="H24" s="7"/>
      <c r="I24" s="7"/>
      <c r="J24" s="7"/>
      <c r="K24" s="7"/>
    </row>
    <row r="25" spans="1:11" s="3" customFormat="1" ht="15.95" customHeight="1">
      <c r="A25" s="34" t="s">
        <v>28</v>
      </c>
      <c r="B25" s="34"/>
      <c r="C25" s="39" t="str">
        <f>Datos_entrada!B7</f>
        <v>x*sqrt(y)</v>
      </c>
      <c r="D25" s="40"/>
      <c r="E25" s="41"/>
      <c r="F25" s="5"/>
      <c r="G25" s="7"/>
      <c r="H25" s="7"/>
      <c r="I25" s="7"/>
      <c r="J25" s="7"/>
      <c r="K25" s="7"/>
    </row>
    <row r="26" spans="1:11" s="3" customFormat="1" ht="15.95" customHeight="1">
      <c r="A26" s="34"/>
      <c r="B26" s="34"/>
      <c r="C26" s="42"/>
      <c r="D26" s="43"/>
      <c r="E26" s="44"/>
      <c r="F26" s="5"/>
      <c r="G26" s="7"/>
      <c r="H26" s="7"/>
      <c r="I26" s="7"/>
      <c r="J26" s="7"/>
      <c r="K26" s="7"/>
    </row>
    <row r="27" spans="1:11" s="3" customFormat="1" ht="15.95" customHeight="1">
      <c r="A27" s="12"/>
      <c r="B27" s="13"/>
      <c r="C27" s="14"/>
      <c r="D27" s="5"/>
      <c r="E27" s="5"/>
      <c r="F27" s="5"/>
      <c r="G27" s="7"/>
      <c r="H27" s="7"/>
      <c r="I27" s="7"/>
      <c r="J27" s="7"/>
      <c r="K27" s="7"/>
    </row>
    <row r="28" spans="1:11" s="3" customFormat="1" ht="15.95" customHeight="1">
      <c r="A28" s="12"/>
      <c r="B28" s="13"/>
      <c r="C28" s="14"/>
      <c r="D28" s="5"/>
      <c r="E28" s="5"/>
      <c r="F28" s="5"/>
      <c r="G28" s="7"/>
      <c r="H28" s="7"/>
      <c r="I28" s="7"/>
      <c r="J28" s="7"/>
      <c r="K28" s="7"/>
    </row>
    <row r="29" spans="1:11" s="3" customFormat="1" ht="26.1" customHeight="1">
      <c r="A29" s="45" t="s">
        <v>31</v>
      </c>
      <c r="B29" s="45"/>
      <c r="C29" s="45"/>
      <c r="D29" s="45"/>
      <c r="E29" s="45"/>
      <c r="F29" s="45"/>
      <c r="G29" s="45"/>
      <c r="H29" s="45"/>
      <c r="I29" s="7"/>
      <c r="J29" s="7"/>
      <c r="K29" s="7"/>
    </row>
    <row r="30" spans="1:11" s="3" customFormat="1" ht="15.95" customHeight="1">
      <c r="B30" s="13"/>
      <c r="C30" s="14"/>
      <c r="D30" s="5"/>
      <c r="E30" s="5"/>
      <c r="F30" s="5"/>
      <c r="G30" s="7"/>
      <c r="H30" s="7"/>
      <c r="I30" s="7"/>
      <c r="J30" s="7"/>
      <c r="K30" s="7"/>
    </row>
    <row r="31" spans="1:11" s="3" customFormat="1" ht="29.1" customHeight="1" thickBot="1">
      <c r="A31" s="15" t="s">
        <v>24</v>
      </c>
      <c r="B31" s="16" t="s">
        <v>25</v>
      </c>
      <c r="C31" s="17" t="s">
        <v>26</v>
      </c>
      <c r="D31" s="17" t="s">
        <v>27</v>
      </c>
      <c r="E31" s="17" t="s">
        <v>32</v>
      </c>
      <c r="F31" s="17" t="s">
        <v>33</v>
      </c>
      <c r="G31" s="17" t="s">
        <v>29</v>
      </c>
      <c r="H31" s="17" t="s">
        <v>30</v>
      </c>
      <c r="I31" s="7"/>
      <c r="J31" s="7"/>
      <c r="K31" s="7"/>
    </row>
    <row r="32" spans="1:11" s="3" customFormat="1" ht="15.95" customHeight="1">
      <c r="A32" s="6">
        <v>0</v>
      </c>
      <c r="B32" s="6">
        <f>Datos_entrada!$B$5</f>
        <v>1</v>
      </c>
      <c r="C32" s="6">
        <f>Datos_entrada!$B$6</f>
        <v>4</v>
      </c>
      <c r="D32" s="18">
        <f>B32*SQRT(C32)</f>
        <v>2</v>
      </c>
      <c r="E32" s="18">
        <f>B32+$B$5*$B$6</f>
        <v>1.2</v>
      </c>
      <c r="F32" s="18">
        <f>C32+$B$5*D32*$B$6</f>
        <v>4.4000000000000004</v>
      </c>
      <c r="G32" s="19">
        <f>E32*SQRT(F32)</f>
        <v>2.517141235608364</v>
      </c>
      <c r="H32" s="20">
        <f>C32+($B$4*D32+$B$3*G32)*$B$6</f>
        <v>4.4517141235608362</v>
      </c>
      <c r="I32" s="7"/>
      <c r="J32" s="7"/>
      <c r="K32" s="7"/>
    </row>
    <row r="33" spans="1:11" s="3" customFormat="1" ht="15.95" customHeight="1">
      <c r="A33" s="18">
        <f>A32+1</f>
        <v>1</v>
      </c>
      <c r="B33" s="18">
        <f>B32+$B$6</f>
        <v>1.2</v>
      </c>
      <c r="C33" s="19">
        <f>H32</f>
        <v>4.4517141235608362</v>
      </c>
      <c r="D33" s="18">
        <f t="shared" ref="D33:D52" si="0">B33*SQRT(C33)</f>
        <v>2.5318902697248955</v>
      </c>
      <c r="E33" s="18">
        <f t="shared" ref="E33:E52" si="1">B33+$B$5*$B$6</f>
        <v>1.4</v>
      </c>
      <c r="F33" s="18">
        <f t="shared" ref="F33:F52" si="2">C33+$B$5*D33*$B$6</f>
        <v>4.9580921775058151</v>
      </c>
      <c r="G33" s="19">
        <f t="shared" ref="G33:G52" si="3">E33*SQRT(F33)</f>
        <v>3.1173483391997432</v>
      </c>
      <c r="H33" s="20">
        <f t="shared" ref="H33:H52" si="4">C33+($B$4*D33+$B$3*G33)*$B$6</f>
        <v>5.0166379844533004</v>
      </c>
      <c r="I33" s="7"/>
      <c r="J33" s="7"/>
      <c r="K33" s="7"/>
    </row>
    <row r="34" spans="1:11" s="3" customFormat="1" ht="15.95" customHeight="1">
      <c r="A34" s="18">
        <f t="shared" ref="A34:A52" si="5">A33+1</f>
        <v>2</v>
      </c>
      <c r="B34" s="18">
        <f t="shared" ref="B34:B52" si="6">B33+$B$6</f>
        <v>1.4</v>
      </c>
      <c r="C34" s="19">
        <f t="shared" ref="C34:C52" si="7">H33</f>
        <v>5.0166379844533004</v>
      </c>
      <c r="D34" s="18">
        <f t="shared" si="0"/>
        <v>3.1356993557304671</v>
      </c>
      <c r="E34" s="18">
        <f t="shared" si="1"/>
        <v>1.5999999999999999</v>
      </c>
      <c r="F34" s="18">
        <f t="shared" si="2"/>
        <v>5.643777855599394</v>
      </c>
      <c r="G34" s="19">
        <f t="shared" si="3"/>
        <v>3.8010618661545683</v>
      </c>
      <c r="H34" s="20">
        <f t="shared" si="4"/>
        <v>5.7103141066418042</v>
      </c>
      <c r="I34" s="7"/>
      <c r="J34" s="7"/>
      <c r="K34" s="7"/>
    </row>
    <row r="35" spans="1:11" ht="18.75">
      <c r="A35" s="18">
        <f t="shared" si="5"/>
        <v>3</v>
      </c>
      <c r="B35" s="18">
        <f t="shared" si="6"/>
        <v>1.5999999999999999</v>
      </c>
      <c r="C35" s="19">
        <f t="shared" si="7"/>
        <v>5.7103141066418042</v>
      </c>
      <c r="D35" s="18">
        <f t="shared" si="0"/>
        <v>3.8234021646961249</v>
      </c>
      <c r="E35" s="18">
        <f t="shared" si="1"/>
        <v>1.7999999999999998</v>
      </c>
      <c r="F35" s="18">
        <f t="shared" si="2"/>
        <v>6.4749945395810293</v>
      </c>
      <c r="G35" s="19">
        <f t="shared" si="3"/>
        <v>4.5802819027045194</v>
      </c>
      <c r="H35" s="20">
        <f t="shared" si="4"/>
        <v>6.5506825133818687</v>
      </c>
    </row>
    <row r="36" spans="1:11" ht="18.75">
      <c r="A36" s="18">
        <f t="shared" si="5"/>
        <v>4</v>
      </c>
      <c r="B36" s="18">
        <f t="shared" si="6"/>
        <v>1.7999999999999998</v>
      </c>
      <c r="C36" s="19">
        <f t="shared" si="7"/>
        <v>6.5506825133818687</v>
      </c>
      <c r="D36" s="18">
        <f t="shared" si="0"/>
        <v>4.6069742069342263</v>
      </c>
      <c r="E36" s="18">
        <f t="shared" si="1"/>
        <v>1.9999999999999998</v>
      </c>
      <c r="F36" s="18">
        <f t="shared" si="2"/>
        <v>7.4720773547687145</v>
      </c>
      <c r="G36" s="19">
        <f t="shared" si="3"/>
        <v>5.4670201590148588</v>
      </c>
      <c r="H36" s="20">
        <f t="shared" si="4"/>
        <v>7.5580819499767777</v>
      </c>
    </row>
    <row r="37" spans="1:11" ht="18.75">
      <c r="A37" s="18">
        <f t="shared" si="5"/>
        <v>5</v>
      </c>
      <c r="B37" s="18">
        <f t="shared" si="6"/>
        <v>1.9999999999999998</v>
      </c>
      <c r="C37" s="19">
        <f t="shared" si="7"/>
        <v>7.5580819499767777</v>
      </c>
      <c r="D37" s="18">
        <f t="shared" si="0"/>
        <v>5.4983932016460138</v>
      </c>
      <c r="E37" s="18">
        <f t="shared" si="1"/>
        <v>2.1999999999999997</v>
      </c>
      <c r="F37" s="18">
        <f t="shared" si="2"/>
        <v>8.6577605903059798</v>
      </c>
      <c r="G37" s="19">
        <f t="shared" si="3"/>
        <v>6.4732960118536935</v>
      </c>
      <c r="H37" s="20">
        <f t="shared" si="4"/>
        <v>8.7552508713267478</v>
      </c>
    </row>
    <row r="38" spans="1:11" ht="18.75">
      <c r="A38" s="18">
        <f t="shared" si="5"/>
        <v>6</v>
      </c>
      <c r="B38" s="18">
        <f t="shared" si="6"/>
        <v>2.1999999999999997</v>
      </c>
      <c r="C38" s="19">
        <f t="shared" si="7"/>
        <v>8.7552508713267478</v>
      </c>
      <c r="D38" s="18">
        <f t="shared" si="0"/>
        <v>6.5096400989011247</v>
      </c>
      <c r="E38" s="18">
        <f t="shared" si="1"/>
        <v>2.4</v>
      </c>
      <c r="F38" s="18">
        <f t="shared" si="2"/>
        <v>10.057178891106973</v>
      </c>
      <c r="G38" s="19">
        <f t="shared" si="3"/>
        <v>7.6111333198661129</v>
      </c>
      <c r="H38" s="20">
        <f t="shared" si="4"/>
        <v>10.167328213203472</v>
      </c>
    </row>
    <row r="39" spans="1:11" ht="18.75">
      <c r="A39" s="18">
        <f t="shared" si="5"/>
        <v>7</v>
      </c>
      <c r="B39" s="18">
        <f t="shared" si="6"/>
        <v>2.4</v>
      </c>
      <c r="C39" s="19">
        <f t="shared" si="7"/>
        <v>10.167328213203472</v>
      </c>
      <c r="D39" s="18">
        <f t="shared" si="0"/>
        <v>7.652699556891803</v>
      </c>
      <c r="E39" s="18">
        <f t="shared" si="1"/>
        <v>2.6</v>
      </c>
      <c r="F39" s="18">
        <f t="shared" si="2"/>
        <v>11.697868124581833</v>
      </c>
      <c r="G39" s="19">
        <f t="shared" si="3"/>
        <v>8.8925580415408696</v>
      </c>
      <c r="H39" s="20">
        <f t="shared" si="4"/>
        <v>11.821853973046739</v>
      </c>
    </row>
    <row r="40" spans="1:11" ht="18.75">
      <c r="A40" s="18">
        <f t="shared" si="5"/>
        <v>8</v>
      </c>
      <c r="B40" s="18">
        <f t="shared" si="6"/>
        <v>2.6</v>
      </c>
      <c r="C40" s="19">
        <f t="shared" si="7"/>
        <v>11.821853973046739</v>
      </c>
      <c r="D40" s="18">
        <f t="shared" si="0"/>
        <v>8.9395599924043232</v>
      </c>
      <c r="E40" s="18">
        <f t="shared" si="1"/>
        <v>2.8000000000000003</v>
      </c>
      <c r="F40" s="18">
        <f t="shared" si="2"/>
        <v>13.609765971527604</v>
      </c>
      <c r="G40" s="19">
        <f t="shared" si="3"/>
        <v>10.329596566022142</v>
      </c>
      <c r="H40" s="20">
        <f t="shared" si="4"/>
        <v>13.748769628889386</v>
      </c>
    </row>
    <row r="41" spans="1:11" ht="18.75">
      <c r="A41" s="18">
        <f t="shared" si="5"/>
        <v>9</v>
      </c>
      <c r="B41" s="18">
        <f t="shared" si="6"/>
        <v>2.8000000000000003</v>
      </c>
      <c r="C41" s="19">
        <f t="shared" si="7"/>
        <v>13.748769628889386</v>
      </c>
      <c r="D41" s="18">
        <f t="shared" si="0"/>
        <v>10.382213342562981</v>
      </c>
      <c r="E41" s="18">
        <f t="shared" si="1"/>
        <v>3.0000000000000004</v>
      </c>
      <c r="F41" s="18">
        <f t="shared" si="2"/>
        <v>15.825212297401983</v>
      </c>
      <c r="G41" s="19">
        <f t="shared" si="3"/>
        <v>11.934274618786761</v>
      </c>
      <c r="H41" s="20">
        <f t="shared" si="4"/>
        <v>15.980418425024361</v>
      </c>
    </row>
    <row r="42" spans="1:11" ht="18.75">
      <c r="A42" s="18">
        <f t="shared" si="5"/>
        <v>10</v>
      </c>
      <c r="B42" s="18">
        <f t="shared" si="6"/>
        <v>3.0000000000000004</v>
      </c>
      <c r="C42" s="19">
        <f t="shared" si="7"/>
        <v>15.980418425024361</v>
      </c>
      <c r="D42" s="18">
        <f t="shared" si="0"/>
        <v>11.992654661300779</v>
      </c>
      <c r="E42" s="18">
        <f t="shared" si="1"/>
        <v>3.2000000000000006</v>
      </c>
      <c r="F42" s="18">
        <f t="shared" si="2"/>
        <v>18.378949357284519</v>
      </c>
      <c r="G42" s="19">
        <f t="shared" si="3"/>
        <v>13.718616600029085</v>
      </c>
      <c r="H42" s="20">
        <f t="shared" si="4"/>
        <v>18.551545551157346</v>
      </c>
    </row>
    <row r="43" spans="1:11" ht="18.75">
      <c r="A43" s="18">
        <f t="shared" si="5"/>
        <v>11</v>
      </c>
      <c r="B43" s="18">
        <f t="shared" si="6"/>
        <v>3.2000000000000006</v>
      </c>
      <c r="C43" s="19">
        <f t="shared" si="7"/>
        <v>18.551545551157346</v>
      </c>
      <c r="D43" s="18">
        <f t="shared" si="0"/>
        <v>13.782881645136888</v>
      </c>
      <c r="E43" s="18">
        <f t="shared" si="1"/>
        <v>3.4000000000000008</v>
      </c>
      <c r="F43" s="18">
        <f t="shared" si="2"/>
        <v>21.308121880184725</v>
      </c>
      <c r="G43" s="19">
        <f t="shared" si="3"/>
        <v>15.69464523125437</v>
      </c>
      <c r="H43" s="20">
        <f t="shared" si="4"/>
        <v>21.499298238796474</v>
      </c>
    </row>
    <row r="44" spans="1:11" ht="18.75">
      <c r="A44" s="18">
        <f t="shared" si="5"/>
        <v>12</v>
      </c>
      <c r="B44" s="18">
        <f t="shared" si="6"/>
        <v>3.4000000000000008</v>
      </c>
      <c r="C44" s="19">
        <f t="shared" si="7"/>
        <v>21.499298238796474</v>
      </c>
      <c r="D44" s="18">
        <f t="shared" si="0"/>
        <v>15.764894152530406</v>
      </c>
      <c r="E44" s="18">
        <f t="shared" si="1"/>
        <v>3.600000000000001</v>
      </c>
      <c r="F44" s="18">
        <f t="shared" si="2"/>
        <v>24.652277069302556</v>
      </c>
      <c r="G44" s="19">
        <f t="shared" si="3"/>
        <v>17.87438141078346</v>
      </c>
      <c r="H44" s="20">
        <f t="shared" si="4"/>
        <v>24.86322579512786</v>
      </c>
    </row>
    <row r="45" spans="1:11" ht="18.75">
      <c r="A45" s="18">
        <f t="shared" si="5"/>
        <v>13</v>
      </c>
      <c r="B45" s="18">
        <f t="shared" si="6"/>
        <v>3.600000000000001</v>
      </c>
      <c r="C45" s="19">
        <f t="shared" si="7"/>
        <v>24.86322579512786</v>
      </c>
      <c r="D45" s="18">
        <f t="shared" si="0"/>
        <v>17.950693755530935</v>
      </c>
      <c r="E45" s="18">
        <f t="shared" si="1"/>
        <v>3.8000000000000012</v>
      </c>
      <c r="F45" s="18">
        <f t="shared" si="2"/>
        <v>28.453364546234049</v>
      </c>
      <c r="G45" s="19">
        <f t="shared" si="3"/>
        <v>20.269844203831955</v>
      </c>
      <c r="H45" s="20">
        <f t="shared" si="4"/>
        <v>28.685279591064148</v>
      </c>
    </row>
    <row r="46" spans="1:11" ht="18.75">
      <c r="A46" s="18">
        <f t="shared" si="5"/>
        <v>14</v>
      </c>
      <c r="B46" s="18">
        <f t="shared" si="6"/>
        <v>3.8000000000000012</v>
      </c>
      <c r="C46" s="19">
        <f t="shared" si="7"/>
        <v>28.685279591064148</v>
      </c>
      <c r="D46" s="18">
        <f t="shared" si="0"/>
        <v>20.352283343521101</v>
      </c>
      <c r="E46" s="18">
        <f t="shared" si="1"/>
        <v>4.0000000000000009</v>
      </c>
      <c r="F46" s="18">
        <f t="shared" si="2"/>
        <v>32.755736259768369</v>
      </c>
      <c r="G46" s="19">
        <f t="shared" si="3"/>
        <v>22.893050914115708</v>
      </c>
      <c r="H46" s="20">
        <f t="shared" si="4"/>
        <v>33.009813016827827</v>
      </c>
    </row>
    <row r="47" spans="1:11" ht="18.75">
      <c r="A47" s="18">
        <f t="shared" si="5"/>
        <v>15</v>
      </c>
      <c r="B47" s="18">
        <f t="shared" si="6"/>
        <v>4.0000000000000009</v>
      </c>
      <c r="C47" s="19">
        <f t="shared" si="7"/>
        <v>33.009813016827827</v>
      </c>
      <c r="D47" s="18">
        <f t="shared" si="0"/>
        <v>22.981666786141631</v>
      </c>
      <c r="E47" s="18">
        <f t="shared" si="1"/>
        <v>4.2000000000000011</v>
      </c>
      <c r="F47" s="18">
        <f t="shared" si="2"/>
        <v>37.606146374056152</v>
      </c>
      <c r="G47" s="19">
        <f t="shared" si="3"/>
        <v>25.756017200614519</v>
      </c>
      <c r="H47" s="20">
        <f t="shared" si="4"/>
        <v>37.883581415503443</v>
      </c>
    </row>
    <row r="48" spans="1:11" ht="18.75">
      <c r="A48" s="18">
        <f t="shared" si="5"/>
        <v>16</v>
      </c>
      <c r="B48" s="18">
        <f t="shared" si="6"/>
        <v>4.2000000000000011</v>
      </c>
      <c r="C48" s="19">
        <f t="shared" si="7"/>
        <v>37.883581415503443</v>
      </c>
      <c r="D48" s="18">
        <f t="shared" si="0"/>
        <v>25.850848654724686</v>
      </c>
      <c r="E48" s="18">
        <f t="shared" si="1"/>
        <v>4.4000000000000012</v>
      </c>
      <c r="F48" s="18">
        <f t="shared" si="2"/>
        <v>43.053751146448377</v>
      </c>
      <c r="G48" s="19">
        <f t="shared" si="3"/>
        <v>28.870757215480875</v>
      </c>
      <c r="H48" s="20">
        <f t="shared" si="4"/>
        <v>43.355742002523996</v>
      </c>
    </row>
    <row r="49" spans="1:8" ht="18.75">
      <c r="A49" s="18">
        <f t="shared" si="5"/>
        <v>17</v>
      </c>
      <c r="B49" s="18">
        <f t="shared" si="6"/>
        <v>4.4000000000000012</v>
      </c>
      <c r="C49" s="19">
        <f t="shared" si="7"/>
        <v>43.355742002523996</v>
      </c>
      <c r="D49" s="18">
        <f t="shared" si="0"/>
        <v>28.971833997330322</v>
      </c>
      <c r="E49" s="18">
        <f t="shared" si="1"/>
        <v>4.6000000000000014</v>
      </c>
      <c r="F49" s="18">
        <f t="shared" si="2"/>
        <v>49.150108801990058</v>
      </c>
      <c r="G49" s="19">
        <f t="shared" si="3"/>
        <v>32.249283747861909</v>
      </c>
      <c r="H49" s="20">
        <f t="shared" si="4"/>
        <v>49.477853777043222</v>
      </c>
    </row>
    <row r="50" spans="1:8" ht="18.75">
      <c r="A50" s="18">
        <f t="shared" si="5"/>
        <v>18</v>
      </c>
      <c r="B50" s="18">
        <f t="shared" si="6"/>
        <v>4.6000000000000014</v>
      </c>
      <c r="C50" s="19">
        <f t="shared" si="7"/>
        <v>49.477853777043222</v>
      </c>
      <c r="D50" s="18">
        <f t="shared" si="0"/>
        <v>32.356628160583035</v>
      </c>
      <c r="E50" s="18">
        <f t="shared" si="1"/>
        <v>4.8000000000000016</v>
      </c>
      <c r="F50" s="18">
        <f t="shared" si="2"/>
        <v>55.949179409159832</v>
      </c>
      <c r="G50" s="19">
        <f t="shared" si="3"/>
        <v>35.903608364439407</v>
      </c>
      <c r="H50" s="20">
        <f t="shared" si="4"/>
        <v>56.303877429545466</v>
      </c>
    </row>
    <row r="51" spans="1:8" ht="18.75">
      <c r="A51" s="18">
        <f t="shared" si="5"/>
        <v>19</v>
      </c>
      <c r="B51" s="18">
        <f t="shared" si="6"/>
        <v>4.8000000000000016</v>
      </c>
      <c r="C51" s="19">
        <f t="shared" si="7"/>
        <v>56.303877429545466</v>
      </c>
      <c r="D51" s="18">
        <f t="shared" si="0"/>
        <v>36.017236651035965</v>
      </c>
      <c r="E51" s="18">
        <f t="shared" si="1"/>
        <v>5.0000000000000018</v>
      </c>
      <c r="F51" s="18">
        <f t="shared" si="2"/>
        <v>63.507324759752663</v>
      </c>
      <c r="G51" s="19">
        <f t="shared" si="3"/>
        <v>39.845741541522578</v>
      </c>
      <c r="H51" s="20">
        <f t="shared" si="4"/>
        <v>63.89017524880132</v>
      </c>
    </row>
    <row r="52" spans="1:8" ht="18.75">
      <c r="A52" s="18">
        <f t="shared" si="5"/>
        <v>20</v>
      </c>
      <c r="B52" s="18">
        <f t="shared" si="6"/>
        <v>5.0000000000000018</v>
      </c>
      <c r="C52" s="19">
        <f t="shared" si="7"/>
        <v>63.89017524880132</v>
      </c>
      <c r="D52" s="18">
        <f t="shared" si="0"/>
        <v>39.965665029122611</v>
      </c>
      <c r="E52" s="18">
        <f t="shared" si="1"/>
        <v>5.200000000000002</v>
      </c>
      <c r="F52" s="18">
        <f t="shared" si="2"/>
        <v>71.883308254625845</v>
      </c>
      <c r="G52" s="19">
        <f t="shared" si="3"/>
        <v>44.087692786140266</v>
      </c>
      <c r="H52" s="20">
        <f t="shared" si="4"/>
        <v>72.295511030327603</v>
      </c>
    </row>
  </sheetData>
  <mergeCells count="11">
    <mergeCell ref="A9:H9"/>
    <mergeCell ref="A1:H1"/>
    <mergeCell ref="C25:E26"/>
    <mergeCell ref="A29:H29"/>
    <mergeCell ref="D4:F4"/>
    <mergeCell ref="D5:F5"/>
    <mergeCell ref="B11:F15"/>
    <mergeCell ref="B16:F16"/>
    <mergeCell ref="B18:F22"/>
    <mergeCell ref="B23:F23"/>
    <mergeCell ref="A25:B26"/>
  </mergeCells>
  <conditionalFormatting sqref="B32:B52">
    <cfRule type="cellIs" dxfId="5" priority="1" operator="equal">
      <formula>$B$7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C555-39C4-4095-BE97-D20F7912EBDB}">
  <dimension ref="A1:N52"/>
  <sheetViews>
    <sheetView zoomScale="89" zoomScaleNormal="89" workbookViewId="0">
      <selection sqref="A1:H1"/>
    </sheetView>
  </sheetViews>
  <sheetFormatPr baseColWidth="10" defaultColWidth="10.875" defaultRowHeight="15.75"/>
  <cols>
    <col min="1" max="1" width="12.875" style="3" customWidth="1"/>
    <col min="2" max="2" width="18.5" style="3" customWidth="1"/>
    <col min="3" max="3" width="15.625" style="3" customWidth="1"/>
    <col min="4" max="4" width="12" style="3" bestFit="1" customWidth="1"/>
    <col min="5" max="6" width="10.875" style="3"/>
    <col min="7" max="8" width="14" style="3" bestFit="1" customWidth="1"/>
    <col min="9" max="16384" width="10.875" style="3"/>
  </cols>
  <sheetData>
    <row r="1" spans="1:14" ht="21" customHeight="1">
      <c r="A1" s="38" t="s">
        <v>43</v>
      </c>
      <c r="B1" s="38"/>
      <c r="C1" s="38"/>
      <c r="D1" s="38"/>
      <c r="E1" s="38"/>
      <c r="F1" s="38"/>
      <c r="G1" s="38"/>
      <c r="H1" s="38"/>
      <c r="I1" s="4"/>
      <c r="J1" s="4"/>
      <c r="K1" s="4"/>
      <c r="L1" s="2"/>
      <c r="M1" s="2"/>
      <c r="N1" s="2"/>
    </row>
    <row r="2" spans="1:14" ht="15.95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4" ht="30" customHeight="1">
      <c r="A3" s="12" t="s">
        <v>17</v>
      </c>
      <c r="B3" s="13">
        <f>2/3</f>
        <v>0.66666666666666663</v>
      </c>
      <c r="C3" s="14" t="s">
        <v>19</v>
      </c>
      <c r="D3" s="11"/>
      <c r="E3" s="11"/>
      <c r="F3" s="11"/>
      <c r="G3" s="11"/>
      <c r="H3" s="11"/>
      <c r="I3" s="11"/>
      <c r="J3" s="11"/>
      <c r="K3" s="11"/>
    </row>
    <row r="4" spans="1:14" ht="36" customHeight="1">
      <c r="A4" s="12" t="s">
        <v>18</v>
      </c>
      <c r="B4" s="32">
        <f>1-B3</f>
        <v>0.33333333333333337</v>
      </c>
      <c r="C4" s="14" t="s">
        <v>19</v>
      </c>
      <c r="D4" s="46"/>
      <c r="E4" s="46"/>
      <c r="F4" s="46"/>
      <c r="G4" s="11"/>
      <c r="H4" s="11"/>
      <c r="I4" s="11"/>
      <c r="J4" s="11"/>
      <c r="K4" s="11"/>
    </row>
    <row r="5" spans="1:14" ht="36" customHeight="1">
      <c r="A5" s="12" t="s">
        <v>20</v>
      </c>
      <c r="B5" s="33">
        <f>1/(2*B3)</f>
        <v>0.75</v>
      </c>
      <c r="C5" s="14" t="s">
        <v>19</v>
      </c>
      <c r="D5" s="46"/>
      <c r="E5" s="46"/>
      <c r="F5" s="46"/>
      <c r="G5" s="7"/>
      <c r="H5" s="7"/>
      <c r="I5" s="7"/>
      <c r="J5" s="7"/>
      <c r="K5" s="7"/>
    </row>
    <row r="6" spans="1:14" ht="36" customHeight="1">
      <c r="A6" s="12" t="s">
        <v>34</v>
      </c>
      <c r="B6" s="13">
        <f>Datos_entrada!B4</f>
        <v>0.2</v>
      </c>
      <c r="C6" s="14" t="s">
        <v>19</v>
      </c>
      <c r="D6" s="31"/>
      <c r="E6" s="31"/>
      <c r="F6" s="31"/>
      <c r="G6" s="7"/>
      <c r="H6" s="7"/>
      <c r="I6" s="7"/>
      <c r="J6" s="7"/>
      <c r="K6" s="7"/>
    </row>
    <row r="7" spans="1:14" ht="36" customHeight="1">
      <c r="A7" s="12" t="s">
        <v>37</v>
      </c>
      <c r="B7" s="13">
        <f>Datos_entrada!B8</f>
        <v>1.6</v>
      </c>
      <c r="C7" s="14" t="s">
        <v>19</v>
      </c>
      <c r="D7" s="31"/>
      <c r="E7" s="31"/>
      <c r="F7" s="31"/>
      <c r="G7" s="7"/>
      <c r="H7" s="7"/>
      <c r="I7" s="7"/>
      <c r="J7" s="7"/>
      <c r="K7" s="7"/>
    </row>
    <row r="8" spans="1:14" ht="36" customHeight="1">
      <c r="A8" s="12"/>
      <c r="B8" s="13"/>
      <c r="C8" s="14"/>
      <c r="D8" s="31"/>
      <c r="E8" s="31"/>
      <c r="F8" s="31"/>
      <c r="G8" s="7"/>
      <c r="H8" s="7"/>
      <c r="I8" s="7"/>
      <c r="J8" s="7"/>
      <c r="K8" s="7"/>
    </row>
    <row r="9" spans="1:14" ht="21" customHeight="1">
      <c r="A9" s="34" t="s">
        <v>21</v>
      </c>
      <c r="B9" s="34"/>
      <c r="C9" s="34"/>
      <c r="D9" s="34"/>
      <c r="E9" s="34"/>
      <c r="F9" s="34"/>
      <c r="G9" s="34"/>
      <c r="H9" s="34"/>
      <c r="I9" s="7"/>
      <c r="J9" s="7"/>
      <c r="K9" s="7"/>
    </row>
    <row r="10" spans="1:14" ht="15.95" customHeight="1">
      <c r="A10" s="12"/>
      <c r="B10" s="13"/>
      <c r="C10" s="14"/>
      <c r="D10" s="31"/>
      <c r="E10" s="31"/>
      <c r="F10" s="31"/>
      <c r="G10" s="7"/>
      <c r="H10" s="7"/>
      <c r="I10" s="7"/>
      <c r="J10" s="7"/>
      <c r="K10" s="7"/>
    </row>
    <row r="11" spans="1:14" ht="15.95" customHeight="1">
      <c r="B11" s="35"/>
      <c r="C11" s="35"/>
      <c r="D11" s="35"/>
      <c r="E11" s="35"/>
      <c r="F11" s="35"/>
      <c r="G11" s="7"/>
      <c r="H11" s="7"/>
    </row>
    <row r="12" spans="1:14" ht="15.95" customHeight="1">
      <c r="B12" s="35"/>
      <c r="C12" s="35"/>
      <c r="D12" s="35"/>
      <c r="E12" s="35"/>
      <c r="F12" s="35"/>
      <c r="G12" s="7"/>
      <c r="H12" s="7"/>
    </row>
    <row r="13" spans="1:14" ht="15.95" customHeight="1">
      <c r="B13" s="35"/>
      <c r="C13" s="35"/>
      <c r="D13" s="35"/>
      <c r="E13" s="35"/>
      <c r="F13" s="35"/>
      <c r="G13" s="7"/>
      <c r="H13" s="7"/>
    </row>
    <row r="14" spans="1:14" ht="15.95" customHeight="1">
      <c r="B14" s="35"/>
      <c r="C14" s="35"/>
      <c r="D14" s="35"/>
      <c r="E14" s="35"/>
      <c r="F14" s="35"/>
      <c r="G14" s="7"/>
      <c r="H14" s="7"/>
    </row>
    <row r="15" spans="1:14" ht="15.95" customHeight="1">
      <c r="B15" s="35"/>
      <c r="C15" s="35"/>
      <c r="D15" s="35"/>
      <c r="E15" s="35"/>
      <c r="F15" s="35"/>
      <c r="G15" s="7"/>
      <c r="H15" s="7"/>
    </row>
    <row r="16" spans="1:14" ht="15.95" customHeight="1">
      <c r="B16" s="36" t="s">
        <v>22</v>
      </c>
      <c r="C16" s="36"/>
      <c r="D16" s="36"/>
      <c r="E16" s="36"/>
      <c r="F16" s="36"/>
      <c r="G16" s="7"/>
      <c r="H16" s="7"/>
    </row>
    <row r="17" spans="1:11" ht="15.95" customHeight="1">
      <c r="A17" s="12"/>
      <c r="B17" s="13"/>
      <c r="C17" s="14"/>
      <c r="D17" s="31"/>
      <c r="E17" s="31"/>
      <c r="F17" s="31"/>
      <c r="G17" s="7"/>
    </row>
    <row r="18" spans="1:11" ht="15.95" customHeight="1">
      <c r="B18" s="35"/>
      <c r="C18" s="35"/>
      <c r="D18" s="35"/>
      <c r="E18" s="35"/>
      <c r="F18" s="35"/>
      <c r="G18" s="7"/>
    </row>
    <row r="19" spans="1:11" ht="15.95" customHeight="1">
      <c r="B19" s="35"/>
      <c r="C19" s="35"/>
      <c r="D19" s="35"/>
      <c r="E19" s="35"/>
      <c r="F19" s="35"/>
      <c r="G19" s="7"/>
    </row>
    <row r="20" spans="1:11" ht="15.95" customHeight="1">
      <c r="B20" s="35"/>
      <c r="C20" s="35"/>
      <c r="D20" s="35"/>
      <c r="E20" s="35"/>
      <c r="F20" s="35"/>
      <c r="G20" s="7"/>
    </row>
    <row r="21" spans="1:11" ht="15.95" customHeight="1">
      <c r="B21" s="35"/>
      <c r="C21" s="35"/>
      <c r="D21" s="35"/>
      <c r="E21" s="35"/>
      <c r="F21" s="35"/>
      <c r="G21" s="7"/>
    </row>
    <row r="22" spans="1:11" ht="15.95" customHeight="1">
      <c r="B22" s="35"/>
      <c r="C22" s="35"/>
      <c r="D22" s="35"/>
      <c r="E22" s="35"/>
      <c r="F22" s="35"/>
      <c r="G22" s="7"/>
    </row>
    <row r="23" spans="1:11" ht="15.95" customHeight="1">
      <c r="B23" s="36" t="s">
        <v>23</v>
      </c>
      <c r="C23" s="36"/>
      <c r="D23" s="36"/>
      <c r="E23" s="36"/>
      <c r="F23" s="36"/>
      <c r="G23" s="7"/>
      <c r="H23" s="7"/>
      <c r="I23" s="7"/>
      <c r="J23" s="7"/>
      <c r="K23" s="7"/>
    </row>
    <row r="24" spans="1:11" ht="15.95" customHeight="1">
      <c r="A24" s="12"/>
      <c r="B24" s="13"/>
      <c r="C24" s="14"/>
      <c r="D24" s="31"/>
      <c r="E24" s="31"/>
      <c r="F24" s="31"/>
      <c r="G24" s="7"/>
      <c r="H24" s="7"/>
      <c r="I24" s="7"/>
      <c r="J24" s="7"/>
      <c r="K24" s="7"/>
    </row>
    <row r="25" spans="1:11" ht="15.95" customHeight="1">
      <c r="A25" s="34" t="s">
        <v>28</v>
      </c>
      <c r="B25" s="34"/>
      <c r="C25" s="39" t="str">
        <f>Datos_entrada!B7</f>
        <v>x*sqrt(y)</v>
      </c>
      <c r="D25" s="40"/>
      <c r="E25" s="41"/>
      <c r="F25" s="31"/>
      <c r="G25" s="7"/>
      <c r="H25" s="7"/>
      <c r="I25" s="7"/>
      <c r="J25" s="7"/>
      <c r="K25" s="7"/>
    </row>
    <row r="26" spans="1:11" ht="15.95" customHeight="1">
      <c r="A26" s="34"/>
      <c r="B26" s="34"/>
      <c r="C26" s="42"/>
      <c r="D26" s="43"/>
      <c r="E26" s="44"/>
      <c r="F26" s="31"/>
      <c r="G26" s="7"/>
      <c r="H26" s="7"/>
      <c r="I26" s="7"/>
      <c r="J26" s="7"/>
      <c r="K26" s="7"/>
    </row>
    <row r="27" spans="1:11" ht="15.95" customHeight="1">
      <c r="A27" s="12"/>
      <c r="B27" s="13"/>
      <c r="C27" s="14"/>
      <c r="D27" s="31"/>
      <c r="E27" s="31"/>
      <c r="F27" s="31"/>
      <c r="G27" s="7"/>
      <c r="H27" s="7"/>
      <c r="I27" s="7"/>
      <c r="J27" s="7"/>
      <c r="K27" s="7"/>
    </row>
    <row r="28" spans="1:11" ht="15.95" customHeight="1">
      <c r="A28" s="12"/>
      <c r="B28" s="13"/>
      <c r="C28" s="14"/>
      <c r="D28" s="31"/>
      <c r="E28" s="31"/>
      <c r="F28" s="31"/>
      <c r="G28" s="7"/>
      <c r="H28" s="7"/>
      <c r="I28" s="7"/>
      <c r="J28" s="7"/>
      <c r="K28" s="7"/>
    </row>
    <row r="29" spans="1:11" ht="26.1" customHeight="1">
      <c r="A29" s="45" t="s">
        <v>31</v>
      </c>
      <c r="B29" s="45"/>
      <c r="C29" s="45"/>
      <c r="D29" s="45"/>
      <c r="E29" s="45"/>
      <c r="F29" s="45"/>
      <c r="G29" s="45"/>
      <c r="H29" s="45"/>
      <c r="I29" s="7"/>
      <c r="J29" s="7"/>
      <c r="K29" s="7"/>
    </row>
    <row r="30" spans="1:11" ht="15.95" customHeight="1">
      <c r="B30" s="13"/>
      <c r="C30" s="14"/>
      <c r="D30" s="31"/>
      <c r="E30" s="31"/>
      <c r="F30" s="31"/>
      <c r="G30" s="7"/>
      <c r="H30" s="7"/>
      <c r="I30" s="7"/>
      <c r="J30" s="7"/>
      <c r="K30" s="7"/>
    </row>
    <row r="31" spans="1:11" ht="29.1" customHeight="1" thickBot="1">
      <c r="A31" s="15" t="s">
        <v>24</v>
      </c>
      <c r="B31" s="16" t="s">
        <v>25</v>
      </c>
      <c r="C31" s="17" t="s">
        <v>26</v>
      </c>
      <c r="D31" s="17" t="s">
        <v>27</v>
      </c>
      <c r="E31" s="17" t="s">
        <v>32</v>
      </c>
      <c r="F31" s="17" t="s">
        <v>33</v>
      </c>
      <c r="G31" s="17" t="s">
        <v>29</v>
      </c>
      <c r="H31" s="17" t="s">
        <v>30</v>
      </c>
      <c r="I31" s="7"/>
      <c r="J31" s="7"/>
      <c r="K31" s="7"/>
    </row>
    <row r="32" spans="1:11" ht="15.95" customHeight="1">
      <c r="A32" s="6">
        <v>0</v>
      </c>
      <c r="B32" s="6">
        <f>Datos_entrada!$B$5</f>
        <v>1</v>
      </c>
      <c r="C32" s="6">
        <f>Datos_entrada!$B$6</f>
        <v>4</v>
      </c>
      <c r="D32" s="18">
        <f>B32*SQRT(C32)</f>
        <v>2</v>
      </c>
      <c r="E32" s="18">
        <f>B32+$B$5*$B$6</f>
        <v>1.1499999999999999</v>
      </c>
      <c r="F32" s="18">
        <f>C32+$B$5*D32*$B$6</f>
        <v>4.3</v>
      </c>
      <c r="G32" s="19">
        <f>E32*SQRT(F32)</f>
        <v>2.3846907556326875</v>
      </c>
      <c r="H32" s="20">
        <f>C32+($B$4*D32+$B$3*G32)*$B$6</f>
        <v>4.4512921007510249</v>
      </c>
      <c r="I32" s="7"/>
      <c r="J32" s="7"/>
      <c r="K32" s="7"/>
    </row>
    <row r="33" spans="1:11" ht="15.95" customHeight="1">
      <c r="A33" s="18">
        <f>A32+1</f>
        <v>1</v>
      </c>
      <c r="B33" s="18">
        <f>B32+$B$6</f>
        <v>1.2</v>
      </c>
      <c r="C33" s="19">
        <f>H32</f>
        <v>4.4512921007510249</v>
      </c>
      <c r="D33" s="18">
        <f t="shared" ref="D33:D52" si="0">B33*SQRT(C33)</f>
        <v>2.5317702551932859</v>
      </c>
      <c r="E33" s="18">
        <f t="shared" ref="E33:E52" si="1">B33+$B$5*$B$6</f>
        <v>1.35</v>
      </c>
      <c r="F33" s="18">
        <f t="shared" ref="F33:F52" si="2">C33+$B$5*D33*$B$6</f>
        <v>4.8310576390300177</v>
      </c>
      <c r="G33" s="19">
        <f t="shared" ref="G33:G52" si="3">E33*SQRT(F33)</f>
        <v>2.9672550525919084</v>
      </c>
      <c r="H33" s="20">
        <f t="shared" ref="H33:H52" si="4">C33+($B$4*D33+$B$3*G33)*$B$6</f>
        <v>5.0157107914428316</v>
      </c>
      <c r="I33" s="7"/>
      <c r="J33" s="7"/>
      <c r="K33" s="7"/>
    </row>
    <row r="34" spans="1:11" ht="15.95" customHeight="1">
      <c r="A34" s="18">
        <f t="shared" ref="A34:A52" si="5">A33+1</f>
        <v>2</v>
      </c>
      <c r="B34" s="18">
        <f t="shared" ref="B34:B52" si="6">B33+$B$6</f>
        <v>1.4</v>
      </c>
      <c r="C34" s="19">
        <f t="shared" ref="C34:C52" si="7">H33</f>
        <v>5.0157107914428316</v>
      </c>
      <c r="D34" s="18">
        <f t="shared" si="0"/>
        <v>3.1354095667437054</v>
      </c>
      <c r="E34" s="18">
        <f t="shared" si="1"/>
        <v>1.5499999999999998</v>
      </c>
      <c r="F34" s="18">
        <f t="shared" si="2"/>
        <v>5.4860222264543879</v>
      </c>
      <c r="G34" s="19">
        <f t="shared" si="3"/>
        <v>3.6304501647945351</v>
      </c>
      <c r="H34" s="20">
        <f t="shared" si="4"/>
        <v>5.7087981178650171</v>
      </c>
      <c r="I34" s="7"/>
      <c r="J34" s="7"/>
      <c r="K34" s="7"/>
    </row>
    <row r="35" spans="1:11" ht="18.75">
      <c r="A35" s="18">
        <f t="shared" si="5"/>
        <v>3</v>
      </c>
      <c r="B35" s="18">
        <f t="shared" si="6"/>
        <v>1.5999999999999999</v>
      </c>
      <c r="C35" s="19">
        <f t="shared" si="7"/>
        <v>5.7087981178650171</v>
      </c>
      <c r="D35" s="18">
        <f t="shared" si="0"/>
        <v>3.8228946077199728</v>
      </c>
      <c r="E35" s="18">
        <f t="shared" si="1"/>
        <v>1.75</v>
      </c>
      <c r="F35" s="18">
        <f t="shared" si="2"/>
        <v>6.282232309023013</v>
      </c>
      <c r="G35" s="19">
        <f t="shared" si="3"/>
        <v>4.38626680063844</v>
      </c>
      <c r="H35" s="20">
        <f t="shared" si="4"/>
        <v>6.5484933317981406</v>
      </c>
    </row>
    <row r="36" spans="1:11" ht="18.75">
      <c r="A36" s="18">
        <f t="shared" si="5"/>
        <v>4</v>
      </c>
      <c r="B36" s="18">
        <f t="shared" si="6"/>
        <v>1.7999999999999998</v>
      </c>
      <c r="C36" s="19">
        <f t="shared" si="7"/>
        <v>6.5484933317981406</v>
      </c>
      <c r="D36" s="18">
        <f t="shared" si="0"/>
        <v>4.6062043370899186</v>
      </c>
      <c r="E36" s="18">
        <f t="shared" si="1"/>
        <v>1.9499999999999997</v>
      </c>
      <c r="F36" s="18">
        <f t="shared" si="2"/>
        <v>7.2394239823616289</v>
      </c>
      <c r="G36" s="19">
        <f t="shared" si="3"/>
        <v>5.2467046508194155</v>
      </c>
      <c r="H36" s="20">
        <f t="shared" si="4"/>
        <v>7.5551342410467237</v>
      </c>
    </row>
    <row r="37" spans="1:11" ht="18.75">
      <c r="A37" s="18">
        <f t="shared" si="5"/>
        <v>5</v>
      </c>
      <c r="B37" s="18">
        <f t="shared" si="6"/>
        <v>1.9999999999999998</v>
      </c>
      <c r="C37" s="19">
        <f t="shared" si="7"/>
        <v>7.5551342410467237</v>
      </c>
      <c r="D37" s="18">
        <f t="shared" si="0"/>
        <v>5.4973208896868018</v>
      </c>
      <c r="E37" s="18">
        <f t="shared" si="1"/>
        <v>2.15</v>
      </c>
      <c r="F37" s="18">
        <f t="shared" si="2"/>
        <v>8.3797323744997438</v>
      </c>
      <c r="G37" s="19">
        <f t="shared" si="3"/>
        <v>6.223769991020319</v>
      </c>
      <c r="H37" s="20">
        <f t="shared" si="4"/>
        <v>8.7514582991618859</v>
      </c>
    </row>
    <row r="38" spans="1:11" ht="18.75">
      <c r="A38" s="18">
        <f t="shared" si="5"/>
        <v>6</v>
      </c>
      <c r="B38" s="18">
        <f t="shared" si="6"/>
        <v>2.1999999999999997</v>
      </c>
      <c r="C38" s="19">
        <f t="shared" si="7"/>
        <v>8.7514582991618859</v>
      </c>
      <c r="D38" s="18">
        <f t="shared" si="0"/>
        <v>6.508230033422568</v>
      </c>
      <c r="E38" s="18">
        <f t="shared" si="1"/>
        <v>2.3499999999999996</v>
      </c>
      <c r="F38" s="18">
        <f t="shared" si="2"/>
        <v>9.7276928041752715</v>
      </c>
      <c r="G38" s="19">
        <f t="shared" si="3"/>
        <v>7.3294736175975093</v>
      </c>
      <c r="H38" s="20">
        <f t="shared" si="4"/>
        <v>10.162603450403058</v>
      </c>
    </row>
    <row r="39" spans="1:11" ht="18.75">
      <c r="A39" s="18">
        <f t="shared" si="5"/>
        <v>7</v>
      </c>
      <c r="B39" s="18">
        <f t="shared" si="6"/>
        <v>2.4</v>
      </c>
      <c r="C39" s="19">
        <f t="shared" si="7"/>
        <v>10.162603450403058</v>
      </c>
      <c r="D39" s="18">
        <f t="shared" si="0"/>
        <v>7.6509212435053602</v>
      </c>
      <c r="E39" s="18">
        <f t="shared" si="1"/>
        <v>2.5499999999999998</v>
      </c>
      <c r="F39" s="18">
        <f t="shared" si="2"/>
        <v>11.310241636928861</v>
      </c>
      <c r="G39" s="19">
        <f t="shared" si="3"/>
        <v>8.5758291869725287</v>
      </c>
      <c r="H39" s="20">
        <f t="shared" si="4"/>
        <v>11.816108758233085</v>
      </c>
    </row>
    <row r="40" spans="1:11" ht="18.75">
      <c r="A40" s="18">
        <f t="shared" si="5"/>
        <v>8</v>
      </c>
      <c r="B40" s="18">
        <f t="shared" si="6"/>
        <v>2.6</v>
      </c>
      <c r="C40" s="19">
        <f t="shared" si="7"/>
        <v>11.816108758233085</v>
      </c>
      <c r="D40" s="18">
        <f t="shared" si="0"/>
        <v>8.9373874933145689</v>
      </c>
      <c r="E40" s="18">
        <f t="shared" si="1"/>
        <v>2.75</v>
      </c>
      <c r="F40" s="18">
        <f t="shared" si="2"/>
        <v>13.15671688223027</v>
      </c>
      <c r="G40" s="19">
        <f t="shared" si="3"/>
        <v>9.9748519498720594</v>
      </c>
      <c r="H40" s="20">
        <f t="shared" si="4"/>
        <v>13.741914851103665</v>
      </c>
    </row>
    <row r="41" spans="1:11" ht="18.75">
      <c r="A41" s="18">
        <f t="shared" si="5"/>
        <v>9</v>
      </c>
      <c r="B41" s="18">
        <f t="shared" si="6"/>
        <v>2.8000000000000003</v>
      </c>
      <c r="C41" s="19">
        <f t="shared" si="7"/>
        <v>13.741914851103665</v>
      </c>
      <c r="D41" s="18">
        <f t="shared" si="0"/>
        <v>10.379624869553464</v>
      </c>
      <c r="E41" s="18">
        <f t="shared" si="1"/>
        <v>2.95</v>
      </c>
      <c r="F41" s="18">
        <f t="shared" si="2"/>
        <v>15.298858581536685</v>
      </c>
      <c r="G41" s="19">
        <f t="shared" si="3"/>
        <v>11.538557830414639</v>
      </c>
      <c r="H41" s="20">
        <f t="shared" si="4"/>
        <v>15.972364219795848</v>
      </c>
    </row>
    <row r="42" spans="1:11" ht="18.75">
      <c r="A42" s="18">
        <f t="shared" si="5"/>
        <v>10</v>
      </c>
      <c r="B42" s="18">
        <f t="shared" si="6"/>
        <v>3.0000000000000004</v>
      </c>
      <c r="C42" s="19">
        <f t="shared" si="7"/>
        <v>15.972364219795848</v>
      </c>
      <c r="D42" s="18">
        <f t="shared" si="0"/>
        <v>11.9896321035369</v>
      </c>
      <c r="E42" s="18">
        <f t="shared" si="1"/>
        <v>3.1500000000000004</v>
      </c>
      <c r="F42" s="18">
        <f t="shared" si="2"/>
        <v>17.770809035326383</v>
      </c>
      <c r="G42" s="19">
        <f t="shared" si="3"/>
        <v>13.278962785286584</v>
      </c>
      <c r="H42" s="20">
        <f t="shared" si="4"/>
        <v>18.542201398069853</v>
      </c>
    </row>
    <row r="43" spans="1:11" ht="18.75">
      <c r="A43" s="18">
        <f t="shared" si="5"/>
        <v>11</v>
      </c>
      <c r="B43" s="18">
        <f t="shared" si="6"/>
        <v>3.2000000000000006</v>
      </c>
      <c r="C43" s="19">
        <f t="shared" si="7"/>
        <v>18.542201398069853</v>
      </c>
      <c r="D43" s="18">
        <f t="shared" si="0"/>
        <v>13.779410085930218</v>
      </c>
      <c r="E43" s="18">
        <f t="shared" si="1"/>
        <v>3.3500000000000005</v>
      </c>
      <c r="F43" s="18">
        <f t="shared" si="2"/>
        <v>20.609112910959386</v>
      </c>
      <c r="G43" s="19">
        <f t="shared" si="3"/>
        <v>15.208082378894511</v>
      </c>
      <c r="H43" s="20">
        <f t="shared" si="4"/>
        <v>21.488573054317804</v>
      </c>
    </row>
    <row r="44" spans="1:11" ht="18.75">
      <c r="A44" s="18">
        <f t="shared" si="5"/>
        <v>12</v>
      </c>
      <c r="B44" s="18">
        <f t="shared" si="6"/>
        <v>3.4000000000000008</v>
      </c>
      <c r="C44" s="19">
        <f t="shared" si="7"/>
        <v>21.488573054317804</v>
      </c>
      <c r="D44" s="18">
        <f t="shared" si="0"/>
        <v>15.760961408109402</v>
      </c>
      <c r="E44" s="18">
        <f t="shared" si="1"/>
        <v>3.5500000000000007</v>
      </c>
      <c r="F44" s="18">
        <f t="shared" si="2"/>
        <v>23.852717265534213</v>
      </c>
      <c r="G44" s="19">
        <f t="shared" si="3"/>
        <v>17.33793151846249</v>
      </c>
      <c r="H44" s="20">
        <f t="shared" si="4"/>
        <v>24.851028017320097</v>
      </c>
    </row>
    <row r="45" spans="1:11" ht="18.75">
      <c r="A45" s="18">
        <f t="shared" si="5"/>
        <v>13</v>
      </c>
      <c r="B45" s="18">
        <f t="shared" si="6"/>
        <v>3.600000000000001</v>
      </c>
      <c r="C45" s="19">
        <f t="shared" si="7"/>
        <v>24.851028017320097</v>
      </c>
      <c r="D45" s="18">
        <f t="shared" si="0"/>
        <v>17.946289953761159</v>
      </c>
      <c r="E45" s="18">
        <f t="shared" si="1"/>
        <v>3.7500000000000009</v>
      </c>
      <c r="F45" s="18">
        <f t="shared" si="2"/>
        <v>27.54297151038427</v>
      </c>
      <c r="G45" s="19">
        <f t="shared" si="3"/>
        <v>19.680524303604795</v>
      </c>
      <c r="H45" s="20">
        <f t="shared" si="4"/>
        <v>28.671517254718147</v>
      </c>
    </row>
    <row r="46" spans="1:11" ht="18.75">
      <c r="A46" s="18">
        <f t="shared" si="5"/>
        <v>14</v>
      </c>
      <c r="B46" s="18">
        <f t="shared" si="6"/>
        <v>3.8000000000000012</v>
      </c>
      <c r="C46" s="19">
        <f t="shared" si="7"/>
        <v>28.671517254718147</v>
      </c>
      <c r="D46" s="18">
        <f t="shared" si="0"/>
        <v>20.347400550392926</v>
      </c>
      <c r="E46" s="18">
        <f t="shared" si="1"/>
        <v>3.9500000000000011</v>
      </c>
      <c r="F46" s="18">
        <f t="shared" si="2"/>
        <v>31.723627337277087</v>
      </c>
      <c r="G46" s="19">
        <f t="shared" si="3"/>
        <v>22.2478739552764</v>
      </c>
      <c r="H46" s="20">
        <f t="shared" si="4"/>
        <v>32.994393818781198</v>
      </c>
    </row>
    <row r="47" spans="1:11" ht="18.75">
      <c r="A47" s="18">
        <f t="shared" si="5"/>
        <v>15</v>
      </c>
      <c r="B47" s="18">
        <f t="shared" si="6"/>
        <v>4.0000000000000009</v>
      </c>
      <c r="C47" s="19">
        <f t="shared" si="7"/>
        <v>32.994393818781198</v>
      </c>
      <c r="D47" s="18">
        <f t="shared" si="0"/>
        <v>22.976298681478255</v>
      </c>
      <c r="E47" s="18">
        <f t="shared" si="1"/>
        <v>4.1500000000000012</v>
      </c>
      <c r="F47" s="18">
        <f t="shared" si="2"/>
        <v>36.440838621002939</v>
      </c>
      <c r="G47" s="19">
        <f t="shared" si="3"/>
        <v>25.051992797983626</v>
      </c>
      <c r="H47" s="20">
        <f t="shared" si="4"/>
        <v>37.8664127706109</v>
      </c>
    </row>
    <row r="48" spans="1:11" ht="18.75">
      <c r="A48" s="18">
        <f t="shared" si="5"/>
        <v>16</v>
      </c>
      <c r="B48" s="18">
        <f t="shared" si="6"/>
        <v>4.2000000000000011</v>
      </c>
      <c r="C48" s="19">
        <f t="shared" si="7"/>
        <v>37.8664127706109</v>
      </c>
      <c r="D48" s="18">
        <f t="shared" si="0"/>
        <v>25.844990254855517</v>
      </c>
      <c r="E48" s="18">
        <f t="shared" si="1"/>
        <v>4.3500000000000014</v>
      </c>
      <c r="F48" s="18">
        <f t="shared" si="2"/>
        <v>41.743161308839227</v>
      </c>
      <c r="G48" s="19">
        <f t="shared" si="3"/>
        <v>28.104892276372645</v>
      </c>
      <c r="H48" s="20">
        <f t="shared" si="4"/>
        <v>43.33673109111762</v>
      </c>
    </row>
    <row r="49" spans="1:8" ht="18.75">
      <c r="A49" s="18">
        <f t="shared" si="5"/>
        <v>17</v>
      </c>
      <c r="B49" s="18">
        <f t="shared" si="6"/>
        <v>4.4000000000000012</v>
      </c>
      <c r="C49" s="19">
        <f t="shared" si="7"/>
        <v>43.33673109111762</v>
      </c>
      <c r="D49" s="18">
        <f t="shared" si="0"/>
        <v>28.965481420546727</v>
      </c>
      <c r="E49" s="18">
        <f t="shared" si="1"/>
        <v>4.5500000000000016</v>
      </c>
      <c r="F49" s="18">
        <f t="shared" si="2"/>
        <v>47.681553304199632</v>
      </c>
      <c r="G49" s="19">
        <f t="shared" si="3"/>
        <v>31.418582992875312</v>
      </c>
      <c r="H49" s="20">
        <f t="shared" si="4"/>
        <v>49.456907584870777</v>
      </c>
    </row>
    <row r="50" spans="1:8" ht="18.75">
      <c r="A50" s="18">
        <f t="shared" si="5"/>
        <v>18</v>
      </c>
      <c r="B50" s="18">
        <f t="shared" si="6"/>
        <v>4.6000000000000014</v>
      </c>
      <c r="C50" s="19">
        <f t="shared" si="7"/>
        <v>49.456907584870777</v>
      </c>
      <c r="D50" s="18">
        <f t="shared" si="0"/>
        <v>32.349778430398352</v>
      </c>
      <c r="E50" s="18">
        <f t="shared" si="1"/>
        <v>4.7500000000000018</v>
      </c>
      <c r="F50" s="18">
        <f t="shared" si="2"/>
        <v>54.309374349430527</v>
      </c>
      <c r="G50" s="19">
        <f t="shared" si="3"/>
        <v>35.005074757226666</v>
      </c>
      <c r="H50" s="20">
        <f t="shared" si="4"/>
        <v>56.280902781194222</v>
      </c>
    </row>
    <row r="51" spans="1:8" ht="18.75">
      <c r="A51" s="18">
        <f t="shared" si="5"/>
        <v>19</v>
      </c>
      <c r="B51" s="18">
        <f t="shared" si="6"/>
        <v>4.8000000000000016</v>
      </c>
      <c r="C51" s="19">
        <f t="shared" si="7"/>
        <v>56.280902781194222</v>
      </c>
      <c r="D51" s="18">
        <f t="shared" si="0"/>
        <v>36.009887532158658</v>
      </c>
      <c r="E51" s="18">
        <f t="shared" si="1"/>
        <v>4.950000000000002</v>
      </c>
      <c r="F51" s="18">
        <f t="shared" si="2"/>
        <v>61.682385911018017</v>
      </c>
      <c r="G51" s="19">
        <f t="shared" si="3"/>
        <v>38.876376641666596</v>
      </c>
      <c r="H51" s="20">
        <f t="shared" si="4"/>
        <v>63.865078835560347</v>
      </c>
    </row>
    <row r="52" spans="1:8" ht="18.75">
      <c r="A52" s="18">
        <f t="shared" si="5"/>
        <v>20</v>
      </c>
      <c r="B52" s="18">
        <f t="shared" si="6"/>
        <v>5.0000000000000018</v>
      </c>
      <c r="C52" s="19">
        <f t="shared" si="7"/>
        <v>63.865078835560347</v>
      </c>
      <c r="D52" s="18">
        <f t="shared" si="0"/>
        <v>39.957814891320197</v>
      </c>
      <c r="E52" s="18">
        <f t="shared" si="1"/>
        <v>5.1500000000000021</v>
      </c>
      <c r="F52" s="18">
        <f t="shared" si="2"/>
        <v>69.858751069258375</v>
      </c>
      <c r="G52" s="19">
        <f t="shared" si="3"/>
        <v>43.044497037767869</v>
      </c>
      <c r="H52" s="20">
        <f t="shared" si="4"/>
        <v>72.268199433350745</v>
      </c>
    </row>
  </sheetData>
  <mergeCells count="11">
    <mergeCell ref="B16:F16"/>
    <mergeCell ref="A1:H1"/>
    <mergeCell ref="D4:F4"/>
    <mergeCell ref="D5:F5"/>
    <mergeCell ref="A9:H9"/>
    <mergeCell ref="B11:F15"/>
    <mergeCell ref="B18:F22"/>
    <mergeCell ref="B23:F23"/>
    <mergeCell ref="A25:B26"/>
    <mergeCell ref="C25:E26"/>
    <mergeCell ref="A29:H29"/>
  </mergeCells>
  <conditionalFormatting sqref="B32:B52">
    <cfRule type="cellIs" dxfId="4" priority="2" operator="equal">
      <formula>$B$7</formula>
    </cfRule>
  </conditionalFormatting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27744B6D-9C09-4F38-BD09-C33E9193C163}">
            <xm:f>Datos_entrada!$B$8</xm:f>
            <x14:dxf>
              <font>
                <b/>
                <i/>
              </font>
            </x14:dxf>
          </x14:cfRule>
          <xm:sqref>B32:B52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9D84B-D369-4045-ADAA-C9E51D22CC01}">
  <dimension ref="A1:N52"/>
  <sheetViews>
    <sheetView zoomScale="89" zoomScaleNormal="89" workbookViewId="0">
      <selection sqref="A1:H1"/>
    </sheetView>
  </sheetViews>
  <sheetFormatPr baseColWidth="10" defaultColWidth="10.875" defaultRowHeight="15.75"/>
  <cols>
    <col min="1" max="1" width="12.875" style="3" customWidth="1"/>
    <col min="2" max="2" width="18.5" style="3" customWidth="1"/>
    <col min="3" max="3" width="15.625" style="3" customWidth="1"/>
    <col min="4" max="4" width="12" style="3" bestFit="1" customWidth="1"/>
    <col min="5" max="6" width="10.875" style="3"/>
    <col min="7" max="8" width="14" style="3" bestFit="1" customWidth="1"/>
    <col min="9" max="16384" width="10.875" style="3"/>
  </cols>
  <sheetData>
    <row r="1" spans="1:14" ht="21" customHeight="1">
      <c r="A1" s="38" t="s">
        <v>44</v>
      </c>
      <c r="B1" s="38"/>
      <c r="C1" s="38"/>
      <c r="D1" s="38"/>
      <c r="E1" s="38"/>
      <c r="F1" s="38"/>
      <c r="G1" s="38"/>
      <c r="H1" s="38"/>
      <c r="I1" s="4"/>
      <c r="J1" s="4"/>
      <c r="K1" s="4"/>
      <c r="L1" s="2"/>
      <c r="M1" s="2"/>
      <c r="N1" s="2"/>
    </row>
    <row r="2" spans="1:14" ht="15.95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4" ht="30" customHeight="1">
      <c r="A3" s="12" t="s">
        <v>17</v>
      </c>
      <c r="B3" s="13">
        <f>1</f>
        <v>1</v>
      </c>
      <c r="C3" s="14" t="s">
        <v>19</v>
      </c>
      <c r="D3" s="11"/>
      <c r="E3" s="11"/>
      <c r="F3" s="11"/>
      <c r="G3" s="11"/>
      <c r="H3" s="11"/>
      <c r="I3" s="11"/>
      <c r="J3" s="11"/>
      <c r="K3" s="11"/>
    </row>
    <row r="4" spans="1:14" ht="36" customHeight="1">
      <c r="A4" s="12" t="s">
        <v>18</v>
      </c>
      <c r="B4" s="32">
        <f>1-B3</f>
        <v>0</v>
      </c>
      <c r="C4" s="14" t="s">
        <v>19</v>
      </c>
      <c r="D4" s="46"/>
      <c r="E4" s="46"/>
      <c r="F4" s="46"/>
      <c r="G4" s="11"/>
      <c r="H4" s="11"/>
      <c r="I4" s="11"/>
      <c r="J4" s="11"/>
      <c r="K4" s="11"/>
    </row>
    <row r="5" spans="1:14" ht="36" customHeight="1">
      <c r="A5" s="12" t="s">
        <v>20</v>
      </c>
      <c r="B5" s="33">
        <f>1/(2*B3)</f>
        <v>0.5</v>
      </c>
      <c r="C5" s="14" t="s">
        <v>19</v>
      </c>
      <c r="D5" s="46"/>
      <c r="E5" s="46"/>
      <c r="F5" s="46"/>
      <c r="G5" s="7"/>
      <c r="H5" s="7"/>
      <c r="I5" s="7"/>
      <c r="J5" s="7"/>
      <c r="K5" s="7"/>
    </row>
    <row r="6" spans="1:14" ht="36" customHeight="1">
      <c r="A6" s="12" t="s">
        <v>34</v>
      </c>
      <c r="B6" s="13">
        <f>Datos_entrada!B4</f>
        <v>0.2</v>
      </c>
      <c r="C6" s="14" t="s">
        <v>19</v>
      </c>
      <c r="D6" s="31"/>
      <c r="E6" s="31"/>
      <c r="F6" s="31"/>
      <c r="G6" s="7"/>
      <c r="H6" s="7"/>
      <c r="I6" s="7"/>
      <c r="J6" s="7"/>
      <c r="K6" s="7"/>
    </row>
    <row r="7" spans="1:14" ht="36" customHeight="1">
      <c r="A7" s="12" t="s">
        <v>37</v>
      </c>
      <c r="B7" s="13">
        <f>Datos_entrada!B8</f>
        <v>1.6</v>
      </c>
      <c r="C7" s="14" t="s">
        <v>19</v>
      </c>
      <c r="D7" s="31"/>
      <c r="E7" s="31"/>
      <c r="F7" s="31"/>
      <c r="G7" s="7"/>
      <c r="H7" s="7"/>
      <c r="I7" s="7"/>
      <c r="J7" s="7"/>
      <c r="K7" s="7"/>
    </row>
    <row r="8" spans="1:14" ht="36" customHeight="1">
      <c r="A8" s="12"/>
      <c r="B8" s="13"/>
      <c r="C8" s="14"/>
      <c r="D8" s="31"/>
      <c r="E8" s="31"/>
      <c r="F8" s="31"/>
      <c r="G8" s="7"/>
      <c r="H8" s="7"/>
      <c r="I8" s="7"/>
      <c r="J8" s="7"/>
      <c r="K8" s="7"/>
    </row>
    <row r="9" spans="1:14" ht="21" customHeight="1">
      <c r="A9" s="34" t="s">
        <v>21</v>
      </c>
      <c r="B9" s="34"/>
      <c r="C9" s="34"/>
      <c r="D9" s="34"/>
      <c r="E9" s="34"/>
      <c r="F9" s="34"/>
      <c r="G9" s="34"/>
      <c r="H9" s="34"/>
      <c r="I9" s="7"/>
      <c r="J9" s="7"/>
      <c r="K9" s="7"/>
    </row>
    <row r="10" spans="1:14" ht="15.95" customHeight="1">
      <c r="A10" s="12"/>
      <c r="B10" s="13"/>
      <c r="C10" s="14"/>
      <c r="D10" s="31"/>
      <c r="E10" s="31"/>
      <c r="F10" s="31"/>
      <c r="G10" s="7"/>
      <c r="H10" s="7"/>
      <c r="I10" s="7"/>
      <c r="J10" s="7"/>
      <c r="K10" s="7"/>
    </row>
    <row r="11" spans="1:14" ht="15.95" customHeight="1">
      <c r="B11" s="35"/>
      <c r="C11" s="35"/>
      <c r="D11" s="35"/>
      <c r="E11" s="35"/>
      <c r="F11" s="35"/>
      <c r="G11" s="7"/>
      <c r="H11" s="7"/>
    </row>
    <row r="12" spans="1:14" ht="15.95" customHeight="1">
      <c r="B12" s="35"/>
      <c r="C12" s="35"/>
      <c r="D12" s="35"/>
      <c r="E12" s="35"/>
      <c r="F12" s="35"/>
      <c r="G12" s="7"/>
      <c r="H12" s="7"/>
    </row>
    <row r="13" spans="1:14" ht="15.95" customHeight="1">
      <c r="B13" s="35"/>
      <c r="C13" s="35"/>
      <c r="D13" s="35"/>
      <c r="E13" s="35"/>
      <c r="F13" s="35"/>
      <c r="G13" s="7"/>
      <c r="H13" s="7"/>
    </row>
    <row r="14" spans="1:14" ht="15.95" customHeight="1">
      <c r="B14" s="35"/>
      <c r="C14" s="35"/>
      <c r="D14" s="35"/>
      <c r="E14" s="35"/>
      <c r="F14" s="35"/>
      <c r="G14" s="7"/>
      <c r="H14" s="7"/>
    </row>
    <row r="15" spans="1:14" ht="15.95" customHeight="1">
      <c r="B15" s="35"/>
      <c r="C15" s="35"/>
      <c r="D15" s="35"/>
      <c r="E15" s="35"/>
      <c r="F15" s="35"/>
      <c r="G15" s="7"/>
      <c r="H15" s="7"/>
    </row>
    <row r="16" spans="1:14" ht="15.95" customHeight="1">
      <c r="B16" s="36" t="s">
        <v>22</v>
      </c>
      <c r="C16" s="36"/>
      <c r="D16" s="36"/>
      <c r="E16" s="36"/>
      <c r="F16" s="36"/>
      <c r="G16" s="7"/>
      <c r="H16" s="7"/>
    </row>
    <row r="17" spans="1:11" ht="15.95" customHeight="1">
      <c r="A17" s="12"/>
      <c r="B17" s="13"/>
      <c r="C17" s="14"/>
      <c r="D17" s="31"/>
      <c r="E17" s="31"/>
      <c r="F17" s="31"/>
      <c r="G17" s="7"/>
    </row>
    <row r="18" spans="1:11" ht="15.95" customHeight="1">
      <c r="B18" s="35"/>
      <c r="C18" s="35"/>
      <c r="D18" s="35"/>
      <c r="E18" s="35"/>
      <c r="F18" s="35"/>
      <c r="G18" s="7"/>
    </row>
    <row r="19" spans="1:11" ht="15.95" customHeight="1">
      <c r="B19" s="35"/>
      <c r="C19" s="35"/>
      <c r="D19" s="35"/>
      <c r="E19" s="35"/>
      <c r="F19" s="35"/>
      <c r="G19" s="7"/>
    </row>
    <row r="20" spans="1:11" ht="15.95" customHeight="1">
      <c r="B20" s="35"/>
      <c r="C20" s="35"/>
      <c r="D20" s="35"/>
      <c r="E20" s="35"/>
      <c r="F20" s="35"/>
      <c r="G20" s="7"/>
    </row>
    <row r="21" spans="1:11" ht="15.95" customHeight="1">
      <c r="B21" s="35"/>
      <c r="C21" s="35"/>
      <c r="D21" s="35"/>
      <c r="E21" s="35"/>
      <c r="F21" s="35"/>
      <c r="G21" s="7"/>
    </row>
    <row r="22" spans="1:11" ht="15.95" customHeight="1">
      <c r="B22" s="35"/>
      <c r="C22" s="35"/>
      <c r="D22" s="35"/>
      <c r="E22" s="35"/>
      <c r="F22" s="35"/>
      <c r="G22" s="7"/>
    </row>
    <row r="23" spans="1:11" ht="15.95" customHeight="1">
      <c r="B23" s="36" t="s">
        <v>23</v>
      </c>
      <c r="C23" s="36"/>
      <c r="D23" s="36"/>
      <c r="E23" s="36"/>
      <c r="F23" s="36"/>
      <c r="G23" s="7"/>
      <c r="H23" s="7"/>
      <c r="I23" s="7"/>
      <c r="J23" s="7"/>
      <c r="K23" s="7"/>
    </row>
    <row r="24" spans="1:11" ht="15.95" customHeight="1">
      <c r="A24" s="12"/>
      <c r="B24" s="13"/>
      <c r="C24" s="14"/>
      <c r="D24" s="31"/>
      <c r="E24" s="31"/>
      <c r="F24" s="31"/>
      <c r="G24" s="7"/>
      <c r="H24" s="7"/>
      <c r="I24" s="7"/>
      <c r="J24" s="7"/>
      <c r="K24" s="7"/>
    </row>
    <row r="25" spans="1:11" ht="15.95" customHeight="1">
      <c r="A25" s="34" t="s">
        <v>28</v>
      </c>
      <c r="B25" s="34"/>
      <c r="C25" s="39" t="str">
        <f>Datos_entrada!B7</f>
        <v>x*sqrt(y)</v>
      </c>
      <c r="D25" s="40"/>
      <c r="E25" s="41"/>
      <c r="F25" s="31"/>
      <c r="G25" s="7"/>
      <c r="H25" s="7"/>
      <c r="I25" s="7"/>
      <c r="J25" s="7"/>
      <c r="K25" s="7"/>
    </row>
    <row r="26" spans="1:11" ht="15.95" customHeight="1">
      <c r="A26" s="34"/>
      <c r="B26" s="34"/>
      <c r="C26" s="42"/>
      <c r="D26" s="43"/>
      <c r="E26" s="44"/>
      <c r="F26" s="31"/>
      <c r="G26" s="7"/>
      <c r="H26" s="7"/>
      <c r="I26" s="7"/>
      <c r="J26" s="7"/>
      <c r="K26" s="7"/>
    </row>
    <row r="27" spans="1:11" ht="15.95" customHeight="1">
      <c r="A27" s="12"/>
      <c r="B27" s="13"/>
      <c r="C27" s="14"/>
      <c r="D27" s="31"/>
      <c r="E27" s="31"/>
      <c r="F27" s="31"/>
      <c r="G27" s="7"/>
      <c r="H27" s="7"/>
      <c r="I27" s="7"/>
      <c r="J27" s="7"/>
      <c r="K27" s="7"/>
    </row>
    <row r="28" spans="1:11" ht="15.95" customHeight="1">
      <c r="A28" s="12"/>
      <c r="B28" s="13"/>
      <c r="C28" s="14"/>
      <c r="D28" s="31"/>
      <c r="E28" s="31"/>
      <c r="F28" s="31"/>
      <c r="G28" s="7"/>
      <c r="H28" s="7"/>
      <c r="I28" s="7"/>
      <c r="J28" s="7"/>
      <c r="K28" s="7"/>
    </row>
    <row r="29" spans="1:11" ht="26.1" customHeight="1">
      <c r="A29" s="45" t="s">
        <v>31</v>
      </c>
      <c r="B29" s="45"/>
      <c r="C29" s="45"/>
      <c r="D29" s="45"/>
      <c r="E29" s="45"/>
      <c r="F29" s="45"/>
      <c r="G29" s="45"/>
      <c r="H29" s="45"/>
      <c r="I29" s="7"/>
      <c r="J29" s="7"/>
      <c r="K29" s="7"/>
    </row>
    <row r="30" spans="1:11" ht="15.95" customHeight="1">
      <c r="B30" s="13"/>
      <c r="C30" s="14"/>
      <c r="D30" s="31"/>
      <c r="E30" s="31"/>
      <c r="F30" s="31"/>
      <c r="G30" s="7"/>
      <c r="H30" s="7"/>
      <c r="I30" s="7"/>
      <c r="J30" s="7"/>
      <c r="K30" s="7"/>
    </row>
    <row r="31" spans="1:11" ht="29.1" customHeight="1" thickBot="1">
      <c r="A31" s="15" t="s">
        <v>24</v>
      </c>
      <c r="B31" s="16" t="s">
        <v>25</v>
      </c>
      <c r="C31" s="17" t="s">
        <v>26</v>
      </c>
      <c r="D31" s="17" t="s">
        <v>27</v>
      </c>
      <c r="E31" s="17" t="s">
        <v>32</v>
      </c>
      <c r="F31" s="17" t="s">
        <v>33</v>
      </c>
      <c r="G31" s="17" t="s">
        <v>29</v>
      </c>
      <c r="H31" s="17" t="s">
        <v>30</v>
      </c>
      <c r="I31" s="7"/>
      <c r="J31" s="7"/>
      <c r="K31" s="7"/>
    </row>
    <row r="32" spans="1:11" ht="15.95" customHeight="1">
      <c r="A32" s="6">
        <v>0</v>
      </c>
      <c r="B32" s="6">
        <f>Datos_entrada!$B$5</f>
        <v>1</v>
      </c>
      <c r="C32" s="6">
        <f>Datos_entrada!$B$6</f>
        <v>4</v>
      </c>
      <c r="D32" s="18">
        <f>B32*SQRT(C32)</f>
        <v>2</v>
      </c>
      <c r="E32" s="18">
        <f>B32+$B$5*$B$6</f>
        <v>1.1000000000000001</v>
      </c>
      <c r="F32" s="18">
        <f>C32+$B$5*D32*$B$6</f>
        <v>4.2</v>
      </c>
      <c r="G32" s="19">
        <f>E32*SQRT(F32)</f>
        <v>2.254329168511112</v>
      </c>
      <c r="H32" s="20">
        <f>C32+($B$4*D32+$B$3*G32)*$B$6</f>
        <v>4.4508658337022222</v>
      </c>
      <c r="I32" s="7"/>
      <c r="J32" s="7"/>
      <c r="K32" s="7"/>
    </row>
    <row r="33" spans="1:11" ht="15.95" customHeight="1">
      <c r="A33" s="18">
        <f>A32+1</f>
        <v>1</v>
      </c>
      <c r="B33" s="18">
        <f>B32+$B$6</f>
        <v>1.2</v>
      </c>
      <c r="C33" s="19">
        <f>H32</f>
        <v>4.4508658337022222</v>
      </c>
      <c r="D33" s="18">
        <f t="shared" ref="D33:D52" si="0">B33*SQRT(C33)</f>
        <v>2.5316490279126769</v>
      </c>
      <c r="E33" s="18">
        <f t="shared" ref="E33:E52" si="1">B33+$B$5*$B$6</f>
        <v>1.3</v>
      </c>
      <c r="F33" s="18">
        <f t="shared" ref="F33:F52" si="2">C33+$B$5*D33*$B$6</f>
        <v>4.7040307364934897</v>
      </c>
      <c r="G33" s="19">
        <f t="shared" ref="G33:G52" si="3">E33*SQRT(F33)</f>
        <v>2.8195410876016682</v>
      </c>
      <c r="H33" s="20">
        <f t="shared" ref="H33:H52" si="4">C33+($B$4*D33+$B$3*G33)*$B$6</f>
        <v>5.014774051222556</v>
      </c>
      <c r="I33" s="7"/>
      <c r="J33" s="7"/>
      <c r="K33" s="7"/>
    </row>
    <row r="34" spans="1:11" ht="15.95" customHeight="1">
      <c r="A34" s="18">
        <f t="shared" ref="A34:A52" si="5">A33+1</f>
        <v>2</v>
      </c>
      <c r="B34" s="18">
        <f t="shared" ref="B34:B52" si="6">B33+$B$6</f>
        <v>1.4</v>
      </c>
      <c r="C34" s="19">
        <f t="shared" ref="C34:C52" si="7">H33</f>
        <v>5.014774051222556</v>
      </c>
      <c r="D34" s="18">
        <f t="shared" si="0"/>
        <v>3.1351167666286699</v>
      </c>
      <c r="E34" s="18">
        <f t="shared" si="1"/>
        <v>1.5</v>
      </c>
      <c r="F34" s="18">
        <f t="shared" si="2"/>
        <v>5.3282857278854232</v>
      </c>
      <c r="G34" s="19">
        <f t="shared" si="3"/>
        <v>3.4624619691401959</v>
      </c>
      <c r="H34" s="20">
        <f t="shared" si="4"/>
        <v>5.7072664450505952</v>
      </c>
      <c r="I34" s="7"/>
      <c r="J34" s="7"/>
      <c r="K34" s="7"/>
    </row>
    <row r="35" spans="1:11" ht="18.75">
      <c r="A35" s="18">
        <f t="shared" si="5"/>
        <v>3</v>
      </c>
      <c r="B35" s="18">
        <f t="shared" si="6"/>
        <v>1.5999999999999999</v>
      </c>
      <c r="C35" s="19">
        <f t="shared" si="7"/>
        <v>5.7072664450505952</v>
      </c>
      <c r="D35" s="18">
        <f t="shared" si="0"/>
        <v>3.8223817312415984</v>
      </c>
      <c r="E35" s="18">
        <f t="shared" si="1"/>
        <v>1.7</v>
      </c>
      <c r="F35" s="18">
        <f t="shared" si="2"/>
        <v>6.0895046181747547</v>
      </c>
      <c r="G35" s="19">
        <f t="shared" si="3"/>
        <v>4.1950766794571273</v>
      </c>
      <c r="H35" s="20">
        <f t="shared" si="4"/>
        <v>6.5462817809420208</v>
      </c>
    </row>
    <row r="36" spans="1:11" ht="18.75">
      <c r="A36" s="18">
        <f t="shared" si="5"/>
        <v>4</v>
      </c>
      <c r="B36" s="18">
        <f t="shared" si="6"/>
        <v>1.7999999999999998</v>
      </c>
      <c r="C36" s="19">
        <f t="shared" si="7"/>
        <v>6.5462817809420208</v>
      </c>
      <c r="D36" s="18">
        <f t="shared" si="0"/>
        <v>4.605426469964768</v>
      </c>
      <c r="E36" s="18">
        <f t="shared" si="1"/>
        <v>1.9</v>
      </c>
      <c r="F36" s="18">
        <f t="shared" si="2"/>
        <v>7.0068244279384979</v>
      </c>
      <c r="G36" s="19">
        <f t="shared" si="3"/>
        <v>5.0293773158173343</v>
      </c>
      <c r="H36" s="20">
        <f t="shared" si="4"/>
        <v>7.5521572441054881</v>
      </c>
    </row>
    <row r="37" spans="1:11" ht="18.75">
      <c r="A37" s="18">
        <f t="shared" si="5"/>
        <v>5</v>
      </c>
      <c r="B37" s="18">
        <f t="shared" si="6"/>
        <v>1.9999999999999998</v>
      </c>
      <c r="C37" s="19">
        <f t="shared" si="7"/>
        <v>7.5521572441054881</v>
      </c>
      <c r="D37" s="18">
        <f t="shared" si="0"/>
        <v>5.4962377110548939</v>
      </c>
      <c r="E37" s="18">
        <f t="shared" si="1"/>
        <v>2.0999999999999996</v>
      </c>
      <c r="F37" s="18">
        <f t="shared" si="2"/>
        <v>8.1017810152109782</v>
      </c>
      <c r="G37" s="19">
        <f t="shared" si="3"/>
        <v>5.9773618158080746</v>
      </c>
      <c r="H37" s="20">
        <f t="shared" si="4"/>
        <v>8.7476296072671023</v>
      </c>
    </row>
    <row r="38" spans="1:11" ht="18.75">
      <c r="A38" s="18">
        <f t="shared" si="5"/>
        <v>6</v>
      </c>
      <c r="B38" s="18">
        <f t="shared" si="6"/>
        <v>2.1999999999999997</v>
      </c>
      <c r="C38" s="19">
        <f t="shared" si="7"/>
        <v>8.7476296072671023</v>
      </c>
      <c r="D38" s="18">
        <f t="shared" si="0"/>
        <v>6.5068062288017128</v>
      </c>
      <c r="E38" s="18">
        <f t="shared" si="1"/>
        <v>2.2999999999999998</v>
      </c>
      <c r="F38" s="18">
        <f t="shared" si="2"/>
        <v>9.3983102301472741</v>
      </c>
      <c r="G38" s="19">
        <f t="shared" si="3"/>
        <v>7.0510326277417743</v>
      </c>
      <c r="H38" s="20">
        <f t="shared" si="4"/>
        <v>10.157836132815458</v>
      </c>
    </row>
    <row r="39" spans="1:11" ht="18.75">
      <c r="A39" s="18">
        <f t="shared" si="5"/>
        <v>7</v>
      </c>
      <c r="B39" s="18">
        <f t="shared" si="6"/>
        <v>2.4</v>
      </c>
      <c r="C39" s="19">
        <f t="shared" si="7"/>
        <v>10.157836132815458</v>
      </c>
      <c r="D39" s="18">
        <f t="shared" si="0"/>
        <v>7.6491264942486747</v>
      </c>
      <c r="E39" s="18">
        <f t="shared" si="1"/>
        <v>2.5</v>
      </c>
      <c r="F39" s="18">
        <f t="shared" si="2"/>
        <v>10.922748782240326</v>
      </c>
      <c r="G39" s="19">
        <f t="shared" si="3"/>
        <v>8.2623955296876233</v>
      </c>
      <c r="H39" s="20">
        <f t="shared" si="4"/>
        <v>11.810315238752983</v>
      </c>
    </row>
    <row r="40" spans="1:11" ht="18.75">
      <c r="A40" s="18">
        <f t="shared" si="5"/>
        <v>8</v>
      </c>
      <c r="B40" s="18">
        <f t="shared" si="6"/>
        <v>2.6</v>
      </c>
      <c r="C40" s="19">
        <f t="shared" si="7"/>
        <v>11.810315238752983</v>
      </c>
      <c r="D40" s="18">
        <f t="shared" si="0"/>
        <v>8.9351961933675614</v>
      </c>
      <c r="E40" s="18">
        <f t="shared" si="1"/>
        <v>2.7</v>
      </c>
      <c r="F40" s="18">
        <f t="shared" si="2"/>
        <v>12.703834858089738</v>
      </c>
      <c r="G40" s="19">
        <f t="shared" si="3"/>
        <v>9.6234586358270491</v>
      </c>
      <c r="H40" s="20">
        <f t="shared" si="4"/>
        <v>13.735006965918393</v>
      </c>
    </row>
    <row r="41" spans="1:11" ht="18.75">
      <c r="A41" s="18">
        <f t="shared" si="5"/>
        <v>9</v>
      </c>
      <c r="B41" s="18">
        <f t="shared" si="6"/>
        <v>2.8000000000000003</v>
      </c>
      <c r="C41" s="19">
        <f t="shared" si="7"/>
        <v>13.735006965918393</v>
      </c>
      <c r="D41" s="18">
        <f t="shared" si="0"/>
        <v>10.377015689146868</v>
      </c>
      <c r="E41" s="18">
        <f t="shared" si="1"/>
        <v>2.9000000000000004</v>
      </c>
      <c r="F41" s="18">
        <f t="shared" si="2"/>
        <v>14.772708534833079</v>
      </c>
      <c r="G41" s="19">
        <f t="shared" si="3"/>
        <v>11.146231595384434</v>
      </c>
      <c r="H41" s="20">
        <f t="shared" si="4"/>
        <v>15.96425328499528</v>
      </c>
    </row>
    <row r="42" spans="1:11" ht="18.75">
      <c r="A42" s="18">
        <f t="shared" si="5"/>
        <v>10</v>
      </c>
      <c r="B42" s="18">
        <f t="shared" si="6"/>
        <v>3.0000000000000004</v>
      </c>
      <c r="C42" s="19">
        <f t="shared" si="7"/>
        <v>15.96425328499528</v>
      </c>
      <c r="D42" s="18">
        <f t="shared" si="0"/>
        <v>11.986587486226325</v>
      </c>
      <c r="E42" s="18">
        <f t="shared" si="1"/>
        <v>3.1000000000000005</v>
      </c>
      <c r="F42" s="18">
        <f t="shared" si="2"/>
        <v>17.162912033617914</v>
      </c>
      <c r="G42" s="19">
        <f t="shared" si="3"/>
        <v>12.842724969533071</v>
      </c>
      <c r="H42" s="20">
        <f t="shared" si="4"/>
        <v>18.532798278901893</v>
      </c>
    </row>
    <row r="43" spans="1:11" ht="18.75">
      <c r="A43" s="18">
        <f t="shared" si="5"/>
        <v>11</v>
      </c>
      <c r="B43" s="18">
        <f t="shared" si="6"/>
        <v>3.2000000000000006</v>
      </c>
      <c r="C43" s="19">
        <f t="shared" si="7"/>
        <v>18.532798278901893</v>
      </c>
      <c r="D43" s="18">
        <f t="shared" si="0"/>
        <v>13.775915736384112</v>
      </c>
      <c r="E43" s="18">
        <f t="shared" si="1"/>
        <v>3.3000000000000007</v>
      </c>
      <c r="F43" s="18">
        <f t="shared" si="2"/>
        <v>19.910389852540305</v>
      </c>
      <c r="G43" s="19">
        <f t="shared" si="3"/>
        <v>14.724949762025132</v>
      </c>
      <c r="H43" s="20">
        <f t="shared" si="4"/>
        <v>21.477788231306921</v>
      </c>
    </row>
    <row r="44" spans="1:11" ht="18.75">
      <c r="A44" s="18">
        <f t="shared" si="5"/>
        <v>12</v>
      </c>
      <c r="B44" s="18">
        <f t="shared" si="6"/>
        <v>3.4000000000000008</v>
      </c>
      <c r="C44" s="19">
        <f t="shared" si="7"/>
        <v>21.477788231306921</v>
      </c>
      <c r="D44" s="18">
        <f t="shared" si="0"/>
        <v>15.757005805479292</v>
      </c>
      <c r="E44" s="18">
        <f t="shared" si="1"/>
        <v>3.5000000000000009</v>
      </c>
      <c r="F44" s="18">
        <f t="shared" si="2"/>
        <v>23.053488811854848</v>
      </c>
      <c r="G44" s="19">
        <f t="shared" si="3"/>
        <v>16.804917076416118</v>
      </c>
      <c r="H44" s="20">
        <f t="shared" si="4"/>
        <v>24.838771646590146</v>
      </c>
    </row>
    <row r="45" spans="1:11" ht="18.75">
      <c r="A45" s="18">
        <f t="shared" si="5"/>
        <v>13</v>
      </c>
      <c r="B45" s="18">
        <f t="shared" si="6"/>
        <v>3.600000000000001</v>
      </c>
      <c r="C45" s="19">
        <f t="shared" si="7"/>
        <v>24.838771646590146</v>
      </c>
      <c r="D45" s="18">
        <f t="shared" si="0"/>
        <v>17.941863909299069</v>
      </c>
      <c r="E45" s="18">
        <f t="shared" si="1"/>
        <v>3.7000000000000011</v>
      </c>
      <c r="F45" s="18">
        <f t="shared" si="2"/>
        <v>26.632958037520055</v>
      </c>
      <c r="G45" s="19">
        <f t="shared" si="3"/>
        <v>19.09463787385479</v>
      </c>
      <c r="H45" s="20">
        <f t="shared" si="4"/>
        <v>28.657699221361106</v>
      </c>
    </row>
    <row r="46" spans="1:11" ht="18.75">
      <c r="A46" s="18">
        <f t="shared" si="5"/>
        <v>14</v>
      </c>
      <c r="B46" s="18">
        <f t="shared" si="6"/>
        <v>3.8000000000000012</v>
      </c>
      <c r="C46" s="19">
        <f t="shared" si="7"/>
        <v>28.657699221361106</v>
      </c>
      <c r="D46" s="18">
        <f t="shared" si="0"/>
        <v>20.342496817167124</v>
      </c>
      <c r="E46" s="18">
        <f t="shared" si="1"/>
        <v>3.9000000000000012</v>
      </c>
      <c r="F46" s="18">
        <f t="shared" si="2"/>
        <v>30.691948903077819</v>
      </c>
      <c r="G46" s="19">
        <f t="shared" si="3"/>
        <v>21.606122808496067</v>
      </c>
      <c r="H46" s="20">
        <f t="shared" si="4"/>
        <v>32.978923783060317</v>
      </c>
    </row>
    <row r="47" spans="1:11" ht="18.75">
      <c r="A47" s="18">
        <f t="shared" si="5"/>
        <v>15</v>
      </c>
      <c r="B47" s="18">
        <f t="shared" si="6"/>
        <v>4.0000000000000009</v>
      </c>
      <c r="C47" s="19">
        <f t="shared" si="7"/>
        <v>32.978923783060317</v>
      </c>
      <c r="D47" s="18">
        <f t="shared" si="0"/>
        <v>22.970911617281654</v>
      </c>
      <c r="E47" s="18">
        <f t="shared" si="1"/>
        <v>4.1000000000000005</v>
      </c>
      <c r="F47" s="18">
        <f t="shared" si="2"/>
        <v>35.276014944788486</v>
      </c>
      <c r="G47" s="19">
        <f t="shared" si="3"/>
        <v>24.351382121388813</v>
      </c>
      <c r="H47" s="20">
        <f t="shared" si="4"/>
        <v>37.849200207338079</v>
      </c>
    </row>
    <row r="48" spans="1:11" ht="18.75">
      <c r="A48" s="18">
        <f t="shared" si="5"/>
        <v>16</v>
      </c>
      <c r="B48" s="18">
        <f t="shared" si="6"/>
        <v>4.2000000000000011</v>
      </c>
      <c r="C48" s="19">
        <f t="shared" si="7"/>
        <v>37.849200207338079</v>
      </c>
      <c r="D48" s="18">
        <f t="shared" si="0"/>
        <v>25.839115535510189</v>
      </c>
      <c r="E48" s="18">
        <f t="shared" si="1"/>
        <v>4.3000000000000007</v>
      </c>
      <c r="F48" s="18">
        <f t="shared" si="2"/>
        <v>40.433111760889098</v>
      </c>
      <c r="G48" s="19">
        <f t="shared" si="3"/>
        <v>27.342425577458187</v>
      </c>
      <c r="H48" s="20">
        <f t="shared" si="4"/>
        <v>43.317685322829718</v>
      </c>
    </row>
    <row r="49" spans="1:8" ht="18.75">
      <c r="A49" s="18">
        <f t="shared" si="5"/>
        <v>17</v>
      </c>
      <c r="B49" s="18">
        <f t="shared" si="6"/>
        <v>4.4000000000000012</v>
      </c>
      <c r="C49" s="19">
        <f t="shared" si="7"/>
        <v>43.317685322829718</v>
      </c>
      <c r="D49" s="18">
        <f t="shared" si="0"/>
        <v>28.95911579882894</v>
      </c>
      <c r="E49" s="18">
        <f t="shared" si="1"/>
        <v>4.5000000000000009</v>
      </c>
      <c r="F49" s="18">
        <f t="shared" si="2"/>
        <v>46.213596902712609</v>
      </c>
      <c r="G49" s="19">
        <f t="shared" si="3"/>
        <v>30.591262433576205</v>
      </c>
      <c r="H49" s="20">
        <f t="shared" si="4"/>
        <v>49.43593780954496</v>
      </c>
    </row>
    <row r="50" spans="1:8" ht="18.75">
      <c r="A50" s="18">
        <f t="shared" si="5"/>
        <v>18</v>
      </c>
      <c r="B50" s="18">
        <f t="shared" si="6"/>
        <v>4.6000000000000014</v>
      </c>
      <c r="C50" s="19">
        <f t="shared" si="7"/>
        <v>49.43593780954496</v>
      </c>
      <c r="D50" s="18">
        <f t="shared" si="0"/>
        <v>32.342919535038455</v>
      </c>
      <c r="E50" s="18">
        <f t="shared" si="1"/>
        <v>4.7000000000000011</v>
      </c>
      <c r="F50" s="18">
        <f t="shared" si="2"/>
        <v>52.670229763048809</v>
      </c>
      <c r="G50" s="19">
        <f t="shared" si="3"/>
        <v>34.109901428555148</v>
      </c>
      <c r="H50" s="20">
        <f t="shared" si="4"/>
        <v>56.257918095255988</v>
      </c>
    </row>
    <row r="51" spans="1:8" ht="18.75">
      <c r="A51" s="18">
        <f t="shared" si="5"/>
        <v>19</v>
      </c>
      <c r="B51" s="18">
        <f t="shared" si="6"/>
        <v>4.8000000000000016</v>
      </c>
      <c r="C51" s="19">
        <f t="shared" si="7"/>
        <v>56.257918095255988</v>
      </c>
      <c r="D51" s="18">
        <f t="shared" si="0"/>
        <v>36.002533701320232</v>
      </c>
      <c r="E51" s="18">
        <f t="shared" si="1"/>
        <v>4.9000000000000012</v>
      </c>
      <c r="F51" s="18">
        <f t="shared" si="2"/>
        <v>59.858171465388011</v>
      </c>
      <c r="G51" s="19">
        <f t="shared" si="3"/>
        <v>37.910350788194599</v>
      </c>
      <c r="H51" s="20">
        <f t="shared" si="4"/>
        <v>63.839988252894912</v>
      </c>
    </row>
    <row r="52" spans="1:8" ht="18.75">
      <c r="A52" s="18">
        <f t="shared" si="5"/>
        <v>20</v>
      </c>
      <c r="B52" s="18">
        <f t="shared" si="6"/>
        <v>5.0000000000000018</v>
      </c>
      <c r="C52" s="19">
        <f t="shared" si="7"/>
        <v>63.839988252894912</v>
      </c>
      <c r="D52" s="18">
        <f t="shared" si="0"/>
        <v>39.949965035308523</v>
      </c>
      <c r="E52" s="18">
        <f t="shared" si="1"/>
        <v>5.1000000000000014</v>
      </c>
      <c r="F52" s="18">
        <f t="shared" si="2"/>
        <v>67.834984756425769</v>
      </c>
      <c r="G52" s="19">
        <f t="shared" si="3"/>
        <v>42.004618240315374</v>
      </c>
      <c r="H52" s="20">
        <f t="shared" si="4"/>
        <v>72.240911900957983</v>
      </c>
    </row>
  </sheetData>
  <mergeCells count="11">
    <mergeCell ref="B16:F16"/>
    <mergeCell ref="A1:H1"/>
    <mergeCell ref="D4:F4"/>
    <mergeCell ref="D5:F5"/>
    <mergeCell ref="A9:H9"/>
    <mergeCell ref="B11:F15"/>
    <mergeCell ref="B18:F22"/>
    <mergeCell ref="B23:F23"/>
    <mergeCell ref="A25:B26"/>
    <mergeCell ref="C25:E26"/>
    <mergeCell ref="A29:H29"/>
  </mergeCells>
  <conditionalFormatting sqref="B32:B52">
    <cfRule type="cellIs" dxfId="2" priority="2" operator="equal">
      <formula>$B$7</formula>
    </cfRule>
  </conditionalFormatting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28F06B8-31F9-49B6-BC03-C879E9D114CF}">
            <xm:f>Datos_entrada!$B$8</xm:f>
            <x14:dxf>
              <font>
                <b/>
                <i/>
              </font>
            </x14:dxf>
          </x14:cfRule>
          <xm:sqref>B32:B52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35ED2-DEEE-F14F-8E10-00E3CBDC52E2}">
  <dimension ref="A1:K29"/>
  <sheetViews>
    <sheetView zoomScale="77" zoomScaleNormal="77" workbookViewId="0">
      <selection activeCell="D7" sqref="D7"/>
    </sheetView>
  </sheetViews>
  <sheetFormatPr baseColWidth="10" defaultColWidth="10.875" defaultRowHeight="15.75"/>
  <cols>
    <col min="1" max="1" width="12.875" style="3" customWidth="1"/>
    <col min="2" max="2" width="18.5" style="3" customWidth="1"/>
    <col min="3" max="3" width="15.625" style="3" customWidth="1"/>
    <col min="4" max="4" width="12" style="3" bestFit="1" customWidth="1"/>
    <col min="5" max="5" width="15.375" style="3" bestFit="1" customWidth="1"/>
    <col min="6" max="6" width="10.875" style="3"/>
    <col min="7" max="8" width="14" style="3" bestFit="1" customWidth="1"/>
    <col min="9" max="16384" width="10.875" style="3"/>
  </cols>
  <sheetData>
    <row r="1" spans="1:11" ht="15.95" customHeight="1">
      <c r="A1" s="12"/>
      <c r="B1" s="13"/>
      <c r="C1" s="14"/>
      <c r="D1" s="5"/>
      <c r="E1" s="5"/>
      <c r="F1" s="5"/>
      <c r="G1" s="7"/>
      <c r="H1" s="7"/>
      <c r="I1" s="7"/>
      <c r="J1" s="7"/>
      <c r="K1" s="7"/>
    </row>
    <row r="2" spans="1:11" ht="15.95" customHeight="1">
      <c r="A2" s="34" t="s">
        <v>28</v>
      </c>
      <c r="B2" s="34"/>
      <c r="C2" s="39" t="str">
        <f>Datos_entrada!B7</f>
        <v>x*sqrt(y)</v>
      </c>
      <c r="D2" s="40"/>
      <c r="E2" s="41"/>
      <c r="F2" s="5"/>
      <c r="G2" s="7"/>
      <c r="H2" s="7"/>
      <c r="I2" s="7"/>
      <c r="J2" s="7"/>
      <c r="K2" s="7"/>
    </row>
    <row r="3" spans="1:11" ht="15.95" customHeight="1">
      <c r="A3" s="34"/>
      <c r="B3" s="34"/>
      <c r="C3" s="42"/>
      <c r="D3" s="43"/>
      <c r="E3" s="44"/>
      <c r="F3" s="5"/>
      <c r="G3" s="7"/>
      <c r="H3" s="7"/>
      <c r="I3" s="7"/>
      <c r="J3" s="7"/>
      <c r="K3" s="7"/>
    </row>
    <row r="4" spans="1:11" ht="15.95" customHeight="1">
      <c r="A4" s="12"/>
      <c r="B4" s="13"/>
      <c r="C4" s="14"/>
      <c r="D4" s="5"/>
      <c r="E4" s="5"/>
      <c r="F4" s="5"/>
      <c r="G4" s="7"/>
      <c r="H4" s="7"/>
      <c r="I4" s="7"/>
      <c r="J4" s="7"/>
      <c r="K4" s="7"/>
    </row>
    <row r="5" spans="1:11" ht="15.95" customHeight="1">
      <c r="A5" s="12"/>
      <c r="B5" s="13"/>
      <c r="C5" s="14"/>
      <c r="D5" s="5"/>
      <c r="E5" s="5"/>
      <c r="F5" s="5"/>
      <c r="G5" s="7"/>
      <c r="H5" s="7"/>
      <c r="I5" s="7"/>
      <c r="J5" s="7"/>
      <c r="K5" s="7"/>
    </row>
    <row r="6" spans="1:11" ht="26.1" customHeight="1">
      <c r="A6" s="45" t="s">
        <v>31</v>
      </c>
      <c r="B6" s="45"/>
      <c r="C6" s="45"/>
      <c r="D6" s="45"/>
      <c r="E6" s="45"/>
      <c r="F6" s="4"/>
      <c r="G6" s="4"/>
      <c r="H6" s="4"/>
      <c r="I6" s="7"/>
      <c r="J6" s="7"/>
      <c r="K6" s="7"/>
    </row>
    <row r="7" spans="1:11" ht="15.95" customHeight="1">
      <c r="B7" s="13"/>
      <c r="C7" s="21" t="s">
        <v>38</v>
      </c>
      <c r="D7" s="25" t="s">
        <v>39</v>
      </c>
      <c r="E7" s="27" t="s">
        <v>40</v>
      </c>
      <c r="F7" s="5" t="s">
        <v>42</v>
      </c>
      <c r="G7" s="7"/>
      <c r="H7" s="7"/>
      <c r="I7" s="7"/>
      <c r="J7" s="7"/>
      <c r="K7" s="7"/>
    </row>
    <row r="8" spans="1:11" ht="29.1" customHeight="1" thickBot="1">
      <c r="A8" s="15" t="s">
        <v>24</v>
      </c>
      <c r="B8" s="16" t="s">
        <v>25</v>
      </c>
      <c r="C8" s="22" t="s">
        <v>26</v>
      </c>
      <c r="D8" s="24" t="s">
        <v>26</v>
      </c>
      <c r="E8" s="28" t="s">
        <v>26</v>
      </c>
      <c r="F8" s="26" t="s">
        <v>26</v>
      </c>
      <c r="G8" s="26"/>
      <c r="H8" s="26"/>
      <c r="I8" s="7"/>
      <c r="J8" s="7"/>
      <c r="K8" s="7"/>
    </row>
    <row r="9" spans="1:11" ht="15.95" customHeight="1">
      <c r="A9" s="6">
        <v>0</v>
      </c>
      <c r="B9" s="6">
        <f>Datos_entrada!$B$5</f>
        <v>1</v>
      </c>
      <c r="C9" s="6">
        <f>Datos_entrada!$B$6</f>
        <v>4</v>
      </c>
      <c r="D9" s="6">
        <f>Datos_entrada!$B$6</f>
        <v>4</v>
      </c>
      <c r="E9" s="6">
        <f>Datos_entrada!$B$6</f>
        <v>4</v>
      </c>
      <c r="F9" s="18">
        <v>4</v>
      </c>
      <c r="G9" s="19"/>
      <c r="H9" s="20"/>
      <c r="I9" s="7"/>
      <c r="J9" s="7"/>
      <c r="K9" s="7"/>
    </row>
    <row r="10" spans="1:11" ht="15.95" customHeight="1">
      <c r="A10" s="18">
        <f>A9+1</f>
        <v>1</v>
      </c>
      <c r="B10" s="18">
        <f>B9+Datos_entrada!$B$4</f>
        <v>1.2</v>
      </c>
      <c r="C10" s="23">
        <f>M_Heun!C33</f>
        <v>4.4517141235608362</v>
      </c>
      <c r="D10" s="29">
        <f>M_Ralston!C33</f>
        <v>4.4512921007510249</v>
      </c>
      <c r="E10" s="30">
        <f>M_PuntoMedio!C33</f>
        <v>4.4508658337022222</v>
      </c>
      <c r="F10" s="19">
        <v>4.4520999999999997</v>
      </c>
      <c r="G10" s="19"/>
      <c r="H10" s="20"/>
      <c r="I10" s="7"/>
      <c r="J10" s="7"/>
      <c r="K10" s="7"/>
    </row>
    <row r="11" spans="1:11" ht="15.95" customHeight="1">
      <c r="A11" s="18">
        <f t="shared" ref="A11:A29" si="0">A10+1</f>
        <v>2</v>
      </c>
      <c r="B11" s="18">
        <f>B10+Datos_entrada!$B$4</f>
        <v>1.4</v>
      </c>
      <c r="C11" s="23">
        <f>M_Heun!C34</f>
        <v>5.0166379844533004</v>
      </c>
      <c r="D11" s="29">
        <f>M_Ralston!C34</f>
        <v>5.0157107914428316</v>
      </c>
      <c r="E11" s="30">
        <f>M_PuntoMedio!C34</f>
        <v>5.014774051222556</v>
      </c>
      <c r="F11" s="19">
        <v>5.0175999999999998</v>
      </c>
      <c r="G11" s="19"/>
      <c r="H11" s="20"/>
      <c r="I11" s="7"/>
      <c r="J11" s="7"/>
      <c r="K11" s="7"/>
    </row>
    <row r="12" spans="1:11" ht="18.75">
      <c r="A12" s="18">
        <f t="shared" si="0"/>
        <v>3</v>
      </c>
      <c r="B12" s="18">
        <f>B11+Datos_entrada!$B$4</f>
        <v>1.5999999999999999</v>
      </c>
      <c r="C12" s="23">
        <f>M_Heun!C35</f>
        <v>5.7103141066418042</v>
      </c>
      <c r="D12" s="29">
        <f>M_Ralston!C35</f>
        <v>5.7087981178650171</v>
      </c>
      <c r="E12" s="30">
        <f>M_PuntoMedio!C35</f>
        <v>5.7072664450505952</v>
      </c>
      <c r="F12" s="19">
        <v>5.7121000000000004</v>
      </c>
      <c r="G12" s="19"/>
      <c r="H12" s="20"/>
    </row>
    <row r="13" spans="1:11" ht="18.75">
      <c r="A13" s="18">
        <f t="shared" si="0"/>
        <v>4</v>
      </c>
      <c r="B13" s="18">
        <f>B12+Datos_entrada!$B$4</f>
        <v>1.7999999999999998</v>
      </c>
      <c r="C13" s="23">
        <f>M_Heun!C36</f>
        <v>6.5506825133818687</v>
      </c>
      <c r="D13" s="29">
        <f>M_Ralston!C36</f>
        <v>6.5484933317981406</v>
      </c>
      <c r="E13" s="30">
        <f>M_PuntoMedio!C36</f>
        <v>6.5462817809420208</v>
      </c>
      <c r="F13" s="19"/>
      <c r="G13" s="19"/>
      <c r="H13" s="20"/>
    </row>
    <row r="14" spans="1:11" ht="18.75">
      <c r="A14" s="18">
        <f t="shared" si="0"/>
        <v>5</v>
      </c>
      <c r="B14" s="18">
        <f>B13+Datos_entrada!$B$4</f>
        <v>1.9999999999999998</v>
      </c>
      <c r="C14" s="23">
        <f>M_Heun!C37</f>
        <v>7.5580819499767777</v>
      </c>
      <c r="D14" s="29">
        <f>M_Ralston!C37</f>
        <v>7.5551342410467237</v>
      </c>
      <c r="E14" s="30">
        <f>M_PuntoMedio!C37</f>
        <v>7.5521572441054881</v>
      </c>
      <c r="F14" s="19"/>
      <c r="G14" s="19"/>
      <c r="H14" s="20"/>
    </row>
    <row r="15" spans="1:11" ht="18.75">
      <c r="A15" s="18">
        <f t="shared" si="0"/>
        <v>6</v>
      </c>
      <c r="B15" s="18">
        <f>B14+Datos_entrada!$B$4</f>
        <v>2.1999999999999997</v>
      </c>
      <c r="C15" s="23">
        <f>M_Heun!C38</f>
        <v>8.7552508713267478</v>
      </c>
      <c r="D15" s="29">
        <f>M_Ralston!C38</f>
        <v>8.7514582991618859</v>
      </c>
      <c r="E15" s="30">
        <f>M_PuntoMedio!C38</f>
        <v>8.7476296072671023</v>
      </c>
      <c r="F15" s="19"/>
      <c r="G15" s="19"/>
      <c r="H15" s="20"/>
    </row>
    <row r="16" spans="1:11" ht="18.75">
      <c r="A16" s="18">
        <f t="shared" si="0"/>
        <v>7</v>
      </c>
      <c r="B16" s="18">
        <f>B15+Datos_entrada!$B$4</f>
        <v>2.4</v>
      </c>
      <c r="C16" s="23">
        <f>M_Heun!C39</f>
        <v>10.167328213203472</v>
      </c>
      <c r="D16" s="29">
        <f>M_Ralston!C39</f>
        <v>10.162603450403058</v>
      </c>
      <c r="E16" s="30">
        <f>M_PuntoMedio!C39</f>
        <v>10.157836132815458</v>
      </c>
      <c r="F16" s="19"/>
      <c r="G16" s="19"/>
      <c r="H16" s="20"/>
    </row>
    <row r="17" spans="1:8" ht="18.75">
      <c r="A17" s="18">
        <f t="shared" si="0"/>
        <v>8</v>
      </c>
      <c r="B17" s="18">
        <f>B16+Datos_entrada!$B$4</f>
        <v>2.6</v>
      </c>
      <c r="C17" s="23">
        <f>M_Heun!C40</f>
        <v>11.821853973046739</v>
      </c>
      <c r="D17" s="29">
        <f>M_Ralston!C40</f>
        <v>11.816108758233085</v>
      </c>
      <c r="E17" s="30">
        <f>M_PuntoMedio!C40</f>
        <v>11.810315238752983</v>
      </c>
      <c r="F17" s="19"/>
      <c r="G17" s="19"/>
      <c r="H17" s="20"/>
    </row>
    <row r="18" spans="1:8" ht="18.75">
      <c r="A18" s="18">
        <f t="shared" si="0"/>
        <v>9</v>
      </c>
      <c r="B18" s="18">
        <f>B17+Datos_entrada!$B$4</f>
        <v>2.8000000000000003</v>
      </c>
      <c r="C18" s="23">
        <f>M_Heun!C41</f>
        <v>13.748769628889386</v>
      </c>
      <c r="D18" s="29">
        <f>M_Ralston!C41</f>
        <v>13.741914851103665</v>
      </c>
      <c r="E18" s="30">
        <f>M_PuntoMedio!C41</f>
        <v>13.735006965918393</v>
      </c>
      <c r="F18" s="19"/>
      <c r="G18" s="19"/>
      <c r="H18" s="20"/>
    </row>
    <row r="19" spans="1:8" ht="18.75">
      <c r="A19" s="18">
        <f t="shared" si="0"/>
        <v>10</v>
      </c>
      <c r="B19" s="18">
        <f>B18+Datos_entrada!$B$4</f>
        <v>3.0000000000000004</v>
      </c>
      <c r="C19" s="23">
        <f>M_Heun!C42</f>
        <v>15.980418425024361</v>
      </c>
      <c r="D19" s="29">
        <f>M_Ralston!C42</f>
        <v>15.972364219795848</v>
      </c>
      <c r="E19" s="30">
        <f>M_PuntoMedio!C42</f>
        <v>15.96425328499528</v>
      </c>
      <c r="F19" s="19"/>
      <c r="G19" s="19"/>
      <c r="H19" s="20"/>
    </row>
    <row r="20" spans="1:8" ht="18.75">
      <c r="A20" s="18">
        <f t="shared" si="0"/>
        <v>11</v>
      </c>
      <c r="B20" s="18">
        <f>B19+Datos_entrada!$B$4</f>
        <v>3.2000000000000006</v>
      </c>
      <c r="C20" s="23">
        <f>M_Heun!C43</f>
        <v>18.551545551157346</v>
      </c>
      <c r="D20" s="29">
        <f>M_Ralston!C43</f>
        <v>18.542201398069853</v>
      </c>
      <c r="E20" s="30">
        <f>M_PuntoMedio!C43</f>
        <v>18.532798278901893</v>
      </c>
      <c r="F20" s="19"/>
      <c r="G20" s="19"/>
      <c r="H20" s="20"/>
    </row>
    <row r="21" spans="1:8" ht="18.75">
      <c r="A21" s="18">
        <f t="shared" si="0"/>
        <v>12</v>
      </c>
      <c r="B21" s="18">
        <f>B20+Datos_entrada!$B$4</f>
        <v>3.4000000000000008</v>
      </c>
      <c r="C21" s="23">
        <f>M_Heun!C44</f>
        <v>21.499298238796474</v>
      </c>
      <c r="D21" s="29">
        <f>M_Ralston!C44</f>
        <v>21.488573054317804</v>
      </c>
      <c r="E21" s="30">
        <f>M_PuntoMedio!C44</f>
        <v>21.477788231306921</v>
      </c>
      <c r="F21" s="19"/>
      <c r="G21" s="19"/>
      <c r="H21" s="20"/>
    </row>
    <row r="22" spans="1:8" ht="18.75">
      <c r="A22" s="18">
        <f t="shared" si="0"/>
        <v>13</v>
      </c>
      <c r="B22" s="18">
        <f>B21+Datos_entrada!$B$4</f>
        <v>3.600000000000001</v>
      </c>
      <c r="C22" s="23">
        <f>M_Heun!C45</f>
        <v>24.86322579512786</v>
      </c>
      <c r="D22" s="29">
        <f>M_Ralston!C45</f>
        <v>24.851028017320097</v>
      </c>
      <c r="E22" s="30">
        <f>M_PuntoMedio!C45</f>
        <v>24.838771646590146</v>
      </c>
      <c r="F22" s="19"/>
      <c r="G22" s="19"/>
      <c r="H22" s="20"/>
    </row>
    <row r="23" spans="1:8" ht="18.75">
      <c r="A23" s="18">
        <f t="shared" si="0"/>
        <v>14</v>
      </c>
      <c r="B23" s="18">
        <f>B22+Datos_entrada!$B$4</f>
        <v>3.8000000000000012</v>
      </c>
      <c r="C23" s="23">
        <f>M_Heun!C46</f>
        <v>28.685279591064148</v>
      </c>
      <c r="D23" s="29">
        <f>M_Ralston!C46</f>
        <v>28.671517254718147</v>
      </c>
      <c r="E23" s="30">
        <f>M_PuntoMedio!C46</f>
        <v>28.657699221361106</v>
      </c>
      <c r="F23" s="19"/>
      <c r="G23" s="19"/>
      <c r="H23" s="20"/>
    </row>
    <row r="24" spans="1:8" ht="18.75">
      <c r="A24" s="18">
        <f t="shared" si="0"/>
        <v>15</v>
      </c>
      <c r="B24" s="18">
        <f>B23+Datos_entrada!$B$4</f>
        <v>4.0000000000000009</v>
      </c>
      <c r="C24" s="23">
        <f>M_Heun!C47</f>
        <v>33.009813016827827</v>
      </c>
      <c r="D24" s="29">
        <f>M_Ralston!C47</f>
        <v>32.994393818781198</v>
      </c>
      <c r="E24" s="30">
        <f>M_PuntoMedio!C47</f>
        <v>32.978923783060317</v>
      </c>
      <c r="F24" s="19"/>
      <c r="G24" s="19"/>
      <c r="H24" s="20"/>
    </row>
    <row r="25" spans="1:8" ht="18.75">
      <c r="A25" s="18">
        <f t="shared" si="0"/>
        <v>16</v>
      </c>
      <c r="B25" s="18">
        <f>B24+Datos_entrada!$B$4</f>
        <v>4.2000000000000011</v>
      </c>
      <c r="C25" s="23">
        <f>M_Heun!C48</f>
        <v>37.883581415503443</v>
      </c>
      <c r="D25" s="29">
        <f>M_Ralston!C48</f>
        <v>37.8664127706109</v>
      </c>
      <c r="E25" s="30">
        <f>M_PuntoMedio!C48</f>
        <v>37.849200207338079</v>
      </c>
      <c r="F25" s="19"/>
      <c r="G25" s="19"/>
      <c r="H25" s="20"/>
    </row>
    <row r="26" spans="1:8" ht="18.75">
      <c r="A26" s="18">
        <f t="shared" si="0"/>
        <v>17</v>
      </c>
      <c r="B26" s="18">
        <f>B25+Datos_entrada!$B$4</f>
        <v>4.4000000000000012</v>
      </c>
      <c r="C26" s="23">
        <f>M_Heun!C49</f>
        <v>43.355742002523996</v>
      </c>
      <c r="D26" s="29">
        <f>M_Ralston!C49</f>
        <v>43.33673109111762</v>
      </c>
      <c r="E26" s="30">
        <f>M_PuntoMedio!C49</f>
        <v>43.317685322829718</v>
      </c>
      <c r="F26" s="19"/>
      <c r="G26" s="19"/>
      <c r="H26" s="20"/>
    </row>
    <row r="27" spans="1:8" ht="18.75">
      <c r="A27" s="18">
        <f t="shared" si="0"/>
        <v>18</v>
      </c>
      <c r="B27" s="18">
        <f>B26+Datos_entrada!$B$4</f>
        <v>4.6000000000000014</v>
      </c>
      <c r="C27" s="23">
        <f>M_Heun!C50</f>
        <v>49.477853777043222</v>
      </c>
      <c r="D27" s="29">
        <f>M_Ralston!C50</f>
        <v>49.456907584870777</v>
      </c>
      <c r="E27" s="30">
        <f>M_PuntoMedio!C50</f>
        <v>49.43593780954496</v>
      </c>
      <c r="F27" s="19"/>
      <c r="G27" s="19"/>
      <c r="H27" s="20"/>
    </row>
    <row r="28" spans="1:8" ht="18.75">
      <c r="A28" s="18">
        <f t="shared" si="0"/>
        <v>19</v>
      </c>
      <c r="B28" s="18">
        <f>B27+Datos_entrada!$B$4</f>
        <v>4.8000000000000016</v>
      </c>
      <c r="C28" s="23">
        <f>M_Heun!C51</f>
        <v>56.303877429545466</v>
      </c>
      <c r="D28" s="29">
        <f>M_Ralston!C51</f>
        <v>56.280902781194222</v>
      </c>
      <c r="E28" s="30">
        <f>M_PuntoMedio!C51</f>
        <v>56.257918095255988</v>
      </c>
      <c r="F28" s="19"/>
      <c r="G28" s="19"/>
      <c r="H28" s="20"/>
    </row>
    <row r="29" spans="1:8" ht="18.75">
      <c r="A29" s="18">
        <f t="shared" si="0"/>
        <v>20</v>
      </c>
      <c r="B29" s="18">
        <f>B28+Datos_entrada!$B$4</f>
        <v>5.0000000000000018</v>
      </c>
      <c r="C29" s="23">
        <f>M_Heun!C52</f>
        <v>63.89017524880132</v>
      </c>
      <c r="D29" s="29">
        <f>M_Ralston!C52</f>
        <v>63.865078835560347</v>
      </c>
      <c r="E29" s="30">
        <f>M_PuntoMedio!C52</f>
        <v>63.839988252894912</v>
      </c>
      <c r="F29" s="19"/>
      <c r="G29" s="19"/>
      <c r="H29" s="20"/>
    </row>
  </sheetData>
  <mergeCells count="3">
    <mergeCell ref="A2:B3"/>
    <mergeCell ref="C2:E3"/>
    <mergeCell ref="A6:E6"/>
  </mergeCells>
  <conditionalFormatting sqref="B9:B29">
    <cfRule type="cellIs" dxfId="0" priority="1" operator="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Datos_entrada</vt:lpstr>
      <vt:lpstr>M_Heun</vt:lpstr>
      <vt:lpstr>M_Ralston</vt:lpstr>
      <vt:lpstr>M_PuntoMedio</vt:lpstr>
      <vt:lpstr>Tabla_resumen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tzoyectzin</dc:creator>
  <cp:lastModifiedBy>Emiliano Vivas Rodríguez</cp:lastModifiedBy>
  <dcterms:created xsi:type="dcterms:W3CDTF">2021-10-03T20:04:53Z</dcterms:created>
  <dcterms:modified xsi:type="dcterms:W3CDTF">2022-05-23T20:58:07Z</dcterms:modified>
</cp:coreProperties>
</file>