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w0083/Library/CloudStorage/Box-Box/methykit_output/USE_THIS_FOLDER/"/>
    </mc:Choice>
  </mc:AlternateContent>
  <xr:revisionPtr revIDLastSave="0" documentId="13_ncr:1_{63F49AA9-6E6A-9C46-9A48-28350A59E0E2}" xr6:coauthVersionLast="47" xr6:coauthVersionMax="47" xr10:uidLastSave="{00000000-0000-0000-0000-000000000000}"/>
  <bookViews>
    <workbookView xWindow="0" yWindow="500" windowWidth="38400" windowHeight="19920" activeTab="1" xr2:uid="{E5D56F35-CEA8-6244-A08E-6122BE2A22A5}"/>
  </bookViews>
  <sheets>
    <sheet name="bismark_outputs" sheetId="2" r:id="rId1"/>
    <sheet name="bismark_minus_eg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3" l="1"/>
  <c r="U29" i="3"/>
  <c r="R29" i="3"/>
  <c r="Q29" i="3"/>
  <c r="N29" i="3"/>
  <c r="M29" i="3"/>
  <c r="L29" i="3"/>
  <c r="J29" i="3"/>
  <c r="I29" i="3"/>
  <c r="H29" i="3"/>
  <c r="F29" i="3"/>
  <c r="D29" i="3"/>
  <c r="C29" i="3"/>
  <c r="B29" i="3"/>
  <c r="V28" i="3"/>
  <c r="U28" i="3"/>
  <c r="R28" i="3"/>
  <c r="Q28" i="3"/>
  <c r="N28" i="3"/>
  <c r="M28" i="3"/>
  <c r="L28" i="3"/>
  <c r="J28" i="3"/>
  <c r="I28" i="3"/>
  <c r="H28" i="3"/>
  <c r="F28" i="3"/>
  <c r="D28" i="3"/>
  <c r="C28" i="3"/>
  <c r="B28" i="3"/>
  <c r="V27" i="3"/>
  <c r="U27" i="3"/>
  <c r="R27" i="3"/>
  <c r="Q27" i="3"/>
  <c r="N27" i="3"/>
  <c r="M27" i="3"/>
  <c r="L27" i="3"/>
  <c r="J27" i="3"/>
  <c r="I27" i="3"/>
  <c r="H27" i="3"/>
  <c r="F27" i="3"/>
  <c r="D27" i="3"/>
  <c r="C27" i="3"/>
  <c r="B27" i="3"/>
  <c r="W25" i="3"/>
  <c r="X25" i="3" s="1"/>
  <c r="T25" i="3"/>
  <c r="S25" i="3"/>
  <c r="O25" i="3"/>
  <c r="P25" i="3" s="1"/>
  <c r="K25" i="3"/>
  <c r="G25" i="3"/>
  <c r="E25" i="3"/>
  <c r="W24" i="3"/>
  <c r="X24" i="3" s="1"/>
  <c r="S24" i="3"/>
  <c r="T24" i="3" s="1"/>
  <c r="O24" i="3"/>
  <c r="P24" i="3" s="1"/>
  <c r="K24" i="3"/>
  <c r="G24" i="3"/>
  <c r="E24" i="3"/>
  <c r="X23" i="3"/>
  <c r="W23" i="3"/>
  <c r="S23" i="3"/>
  <c r="T23" i="3" s="1"/>
  <c r="O23" i="3"/>
  <c r="P23" i="3" s="1"/>
  <c r="K23" i="3"/>
  <c r="G23" i="3"/>
  <c r="E23" i="3"/>
  <c r="W22" i="3"/>
  <c r="X22" i="3" s="1"/>
  <c r="S22" i="3"/>
  <c r="T22" i="3" s="1"/>
  <c r="O22" i="3"/>
  <c r="P22" i="3" s="1"/>
  <c r="K22" i="3"/>
  <c r="G22" i="3"/>
  <c r="E22" i="3"/>
  <c r="W21" i="3"/>
  <c r="X21" i="3" s="1"/>
  <c r="S21" i="3"/>
  <c r="T21" i="3" s="1"/>
  <c r="O21" i="3"/>
  <c r="P21" i="3" s="1"/>
  <c r="K21" i="3"/>
  <c r="G21" i="3"/>
  <c r="E21" i="3"/>
  <c r="W20" i="3"/>
  <c r="X20" i="3" s="1"/>
  <c r="S20" i="3"/>
  <c r="T20" i="3" s="1"/>
  <c r="O20" i="3"/>
  <c r="P20" i="3" s="1"/>
  <c r="K20" i="3"/>
  <c r="G20" i="3"/>
  <c r="E20" i="3"/>
  <c r="W19" i="3"/>
  <c r="X19" i="3" s="1"/>
  <c r="S19" i="3"/>
  <c r="T19" i="3" s="1"/>
  <c r="O19" i="3"/>
  <c r="P19" i="3" s="1"/>
  <c r="K19" i="3"/>
  <c r="G19" i="3"/>
  <c r="E19" i="3"/>
  <c r="W18" i="3"/>
  <c r="X18" i="3" s="1"/>
  <c r="S18" i="3"/>
  <c r="T18" i="3" s="1"/>
  <c r="O18" i="3"/>
  <c r="P18" i="3" s="1"/>
  <c r="K18" i="3"/>
  <c r="G18" i="3"/>
  <c r="E18" i="3"/>
  <c r="W17" i="3"/>
  <c r="X17" i="3" s="1"/>
  <c r="S17" i="3"/>
  <c r="T17" i="3" s="1"/>
  <c r="O17" i="3"/>
  <c r="P17" i="3" s="1"/>
  <c r="K17" i="3"/>
  <c r="G17" i="3"/>
  <c r="E17" i="3"/>
  <c r="W16" i="3"/>
  <c r="X16" i="3" s="1"/>
  <c r="S16" i="3"/>
  <c r="T16" i="3" s="1"/>
  <c r="O16" i="3"/>
  <c r="P16" i="3" s="1"/>
  <c r="K16" i="3"/>
  <c r="G16" i="3"/>
  <c r="E16" i="3"/>
  <c r="W15" i="3"/>
  <c r="X15" i="3" s="1"/>
  <c r="S15" i="3"/>
  <c r="T15" i="3" s="1"/>
  <c r="O15" i="3"/>
  <c r="P15" i="3" s="1"/>
  <c r="K15" i="3"/>
  <c r="G15" i="3"/>
  <c r="E15" i="3"/>
  <c r="W14" i="3"/>
  <c r="X14" i="3" s="1"/>
  <c r="S14" i="3"/>
  <c r="T14" i="3" s="1"/>
  <c r="O14" i="3"/>
  <c r="P14" i="3" s="1"/>
  <c r="K14" i="3"/>
  <c r="G14" i="3"/>
  <c r="E14" i="3"/>
  <c r="W13" i="3"/>
  <c r="X13" i="3" s="1"/>
  <c r="S13" i="3"/>
  <c r="T13" i="3" s="1"/>
  <c r="O13" i="3"/>
  <c r="P13" i="3" s="1"/>
  <c r="K13" i="3"/>
  <c r="G13" i="3"/>
  <c r="E13" i="3"/>
  <c r="W12" i="3"/>
  <c r="X12" i="3" s="1"/>
  <c r="S12" i="3"/>
  <c r="T12" i="3" s="1"/>
  <c r="O12" i="3"/>
  <c r="P12" i="3" s="1"/>
  <c r="K12" i="3"/>
  <c r="G12" i="3"/>
  <c r="E12" i="3"/>
  <c r="W11" i="3"/>
  <c r="X11" i="3" s="1"/>
  <c r="S11" i="3"/>
  <c r="T11" i="3" s="1"/>
  <c r="O11" i="3"/>
  <c r="P11" i="3" s="1"/>
  <c r="K11" i="3"/>
  <c r="G11" i="3"/>
  <c r="E11" i="3"/>
  <c r="W10" i="3"/>
  <c r="X10" i="3" s="1"/>
  <c r="S10" i="3"/>
  <c r="T10" i="3" s="1"/>
  <c r="O10" i="3"/>
  <c r="P10" i="3" s="1"/>
  <c r="K10" i="3"/>
  <c r="G10" i="3"/>
  <c r="E10" i="3"/>
  <c r="W9" i="3"/>
  <c r="X9" i="3" s="1"/>
  <c r="S9" i="3"/>
  <c r="T9" i="3" s="1"/>
  <c r="O9" i="3"/>
  <c r="P9" i="3" s="1"/>
  <c r="K9" i="3"/>
  <c r="G9" i="3"/>
  <c r="E9" i="3"/>
  <c r="W8" i="3"/>
  <c r="X8" i="3" s="1"/>
  <c r="S8" i="3"/>
  <c r="T8" i="3" s="1"/>
  <c r="O8" i="3"/>
  <c r="P8" i="3" s="1"/>
  <c r="K8" i="3"/>
  <c r="G8" i="3"/>
  <c r="E8" i="3"/>
  <c r="W7" i="3"/>
  <c r="X7" i="3" s="1"/>
  <c r="S7" i="3"/>
  <c r="T7" i="3" s="1"/>
  <c r="O7" i="3"/>
  <c r="P7" i="3" s="1"/>
  <c r="K7" i="3"/>
  <c r="G7" i="3"/>
  <c r="E7" i="3"/>
  <c r="W6" i="3"/>
  <c r="X6" i="3" s="1"/>
  <c r="S6" i="3"/>
  <c r="T6" i="3" s="1"/>
  <c r="O6" i="3"/>
  <c r="P6" i="3" s="1"/>
  <c r="K6" i="3"/>
  <c r="G6" i="3"/>
  <c r="E6" i="3"/>
  <c r="W5" i="3"/>
  <c r="X5" i="3" s="1"/>
  <c r="S5" i="3"/>
  <c r="T5" i="3" s="1"/>
  <c r="O5" i="3"/>
  <c r="P5" i="3" s="1"/>
  <c r="K5" i="3"/>
  <c r="G5" i="3"/>
  <c r="E5" i="3"/>
  <c r="W4" i="3"/>
  <c r="X4" i="3" s="1"/>
  <c r="S4" i="3"/>
  <c r="T4" i="3" s="1"/>
  <c r="O4" i="3"/>
  <c r="P4" i="3" s="1"/>
  <c r="K4" i="3"/>
  <c r="G4" i="3"/>
  <c r="E4" i="3"/>
  <c r="W3" i="3"/>
  <c r="X3" i="3" s="1"/>
  <c r="S3" i="3"/>
  <c r="T3" i="3" s="1"/>
  <c r="O3" i="3"/>
  <c r="P3" i="3" s="1"/>
  <c r="K3" i="3"/>
  <c r="G3" i="3"/>
  <c r="E3" i="3"/>
  <c r="W2" i="3"/>
  <c r="S2" i="3"/>
  <c r="O2" i="3"/>
  <c r="P2" i="3" s="1"/>
  <c r="K2" i="3"/>
  <c r="G2" i="3"/>
  <c r="E2" i="3"/>
  <c r="E5" i="2"/>
  <c r="G5" i="2"/>
  <c r="K5" i="2"/>
  <c r="O5" i="2"/>
  <c r="P5" i="2" s="1"/>
  <c r="S5" i="2"/>
  <c r="T5" i="2"/>
  <c r="W5" i="2"/>
  <c r="X5" i="2"/>
  <c r="E6" i="2"/>
  <c r="G6" i="2"/>
  <c r="K6" i="2"/>
  <c r="O6" i="2"/>
  <c r="P6" i="2" s="1"/>
  <c r="S6" i="2"/>
  <c r="T6" i="2"/>
  <c r="W6" i="2"/>
  <c r="X6" i="2"/>
  <c r="E7" i="2"/>
  <c r="G7" i="2"/>
  <c r="K7" i="2"/>
  <c r="O7" i="2"/>
  <c r="P7" i="2" s="1"/>
  <c r="S7" i="2"/>
  <c r="T7" i="2"/>
  <c r="W7" i="2"/>
  <c r="X7" i="2" s="1"/>
  <c r="H32" i="2"/>
  <c r="I32" i="2"/>
  <c r="J32" i="2"/>
  <c r="L32" i="2"/>
  <c r="M32" i="2"/>
  <c r="N32" i="2"/>
  <c r="Q32" i="2"/>
  <c r="R32" i="2"/>
  <c r="U32" i="2"/>
  <c r="V32" i="2"/>
  <c r="C32" i="2"/>
  <c r="D32" i="2"/>
  <c r="F32" i="2"/>
  <c r="B32" i="2"/>
  <c r="C31" i="2"/>
  <c r="D31" i="2"/>
  <c r="F31" i="2"/>
  <c r="H31" i="2"/>
  <c r="I31" i="2"/>
  <c r="J31" i="2"/>
  <c r="L31" i="2"/>
  <c r="M31" i="2"/>
  <c r="N31" i="2"/>
  <c r="Q31" i="2"/>
  <c r="R31" i="2"/>
  <c r="U31" i="2"/>
  <c r="V31" i="2"/>
  <c r="B31" i="2"/>
  <c r="U30" i="2"/>
  <c r="V30" i="2"/>
  <c r="L30" i="2"/>
  <c r="M30" i="2"/>
  <c r="N30" i="2"/>
  <c r="Q30" i="2"/>
  <c r="R30" i="2"/>
  <c r="F30" i="2"/>
  <c r="H30" i="2"/>
  <c r="I30" i="2"/>
  <c r="J30" i="2"/>
  <c r="C30" i="2"/>
  <c r="D30" i="2"/>
  <c r="B30" i="2"/>
  <c r="X4" i="2"/>
  <c r="X8" i="2"/>
  <c r="X13" i="2"/>
  <c r="X16" i="2"/>
  <c r="X17" i="2"/>
  <c r="X21" i="2"/>
  <c r="X24" i="2"/>
  <c r="X25" i="2"/>
  <c r="X2" i="2"/>
  <c r="W3" i="2"/>
  <c r="X3" i="2" s="1"/>
  <c r="W4" i="2"/>
  <c r="W8" i="2"/>
  <c r="W9" i="2"/>
  <c r="X9" i="2" s="1"/>
  <c r="W10" i="2"/>
  <c r="X10" i="2" s="1"/>
  <c r="W11" i="2"/>
  <c r="X11" i="2" s="1"/>
  <c r="W12" i="2"/>
  <c r="X12" i="2" s="1"/>
  <c r="W13" i="2"/>
  <c r="W14" i="2"/>
  <c r="X14" i="2" s="1"/>
  <c r="W15" i="2"/>
  <c r="X15" i="2" s="1"/>
  <c r="W16" i="2"/>
  <c r="W17" i="2"/>
  <c r="W18" i="2"/>
  <c r="X18" i="2" s="1"/>
  <c r="W19" i="2"/>
  <c r="X19" i="2" s="1"/>
  <c r="W20" i="2"/>
  <c r="X20" i="2" s="1"/>
  <c r="W21" i="2"/>
  <c r="W22" i="2"/>
  <c r="X22" i="2" s="1"/>
  <c r="W23" i="2"/>
  <c r="X23" i="2" s="1"/>
  <c r="W24" i="2"/>
  <c r="W25" i="2"/>
  <c r="W26" i="2"/>
  <c r="X26" i="2" s="1"/>
  <c r="W27" i="2"/>
  <c r="X27" i="2" s="1"/>
  <c r="W28" i="2"/>
  <c r="X28" i="2" s="1"/>
  <c r="W2" i="2"/>
  <c r="T22" i="2"/>
  <c r="T9" i="2"/>
  <c r="T17" i="2"/>
  <c r="S3" i="2"/>
  <c r="T3" i="2" s="1"/>
  <c r="S4" i="2"/>
  <c r="T4" i="2" s="1"/>
  <c r="S8" i="2"/>
  <c r="T8" i="2" s="1"/>
  <c r="S9" i="2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S18" i="2"/>
  <c r="T18" i="2" s="1"/>
  <c r="S19" i="2"/>
  <c r="T19" i="2" s="1"/>
  <c r="S20" i="2"/>
  <c r="T20" i="2" s="1"/>
  <c r="S21" i="2"/>
  <c r="T21" i="2" s="1"/>
  <c r="S22" i="2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" i="2"/>
  <c r="T2" i="2" s="1"/>
  <c r="O24" i="2"/>
  <c r="P24" i="2" s="1"/>
  <c r="O25" i="2"/>
  <c r="P25" i="2" s="1"/>
  <c r="O26" i="2"/>
  <c r="P26" i="2" s="1"/>
  <c r="O27" i="2"/>
  <c r="P27" i="2" s="1"/>
  <c r="O28" i="2"/>
  <c r="P28" i="2" s="1"/>
  <c r="O3" i="2"/>
  <c r="P3" i="2" s="1"/>
  <c r="O4" i="2"/>
  <c r="P4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" i="2"/>
  <c r="P2" i="2" s="1"/>
  <c r="K24" i="2"/>
  <c r="K25" i="2"/>
  <c r="K26" i="2"/>
  <c r="K27" i="2"/>
  <c r="K28" i="2"/>
  <c r="K3" i="2"/>
  <c r="K4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K32" i="2" s="1"/>
  <c r="G28" i="2"/>
  <c r="G3" i="2"/>
  <c r="G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E20" i="2"/>
  <c r="E21" i="2"/>
  <c r="E22" i="2"/>
  <c r="E23" i="2"/>
  <c r="E24" i="2"/>
  <c r="E25" i="2"/>
  <c r="E26" i="2"/>
  <c r="E27" i="2"/>
  <c r="E28" i="2"/>
  <c r="E3" i="2"/>
  <c r="E4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K28" i="3" l="1"/>
  <c r="W28" i="3"/>
  <c r="O28" i="3"/>
  <c r="X2" i="3"/>
  <c r="X29" i="3" s="1"/>
  <c r="E27" i="3"/>
  <c r="K27" i="3"/>
  <c r="G28" i="3"/>
  <c r="S28" i="3"/>
  <c r="G27" i="3"/>
  <c r="P29" i="3"/>
  <c r="O27" i="3"/>
  <c r="P28" i="3"/>
  <c r="P27" i="3"/>
  <c r="X27" i="3"/>
  <c r="E28" i="3"/>
  <c r="E29" i="3"/>
  <c r="T2" i="3"/>
  <c r="G29" i="3"/>
  <c r="K29" i="3"/>
  <c r="O29" i="3"/>
  <c r="S29" i="3"/>
  <c r="W29" i="3"/>
  <c r="S27" i="3"/>
  <c r="W27" i="3"/>
  <c r="E31" i="2"/>
  <c r="W30" i="2"/>
  <c r="G32" i="2"/>
  <c r="E30" i="2"/>
  <c r="P32" i="2"/>
  <c r="X32" i="2"/>
  <c r="T32" i="2"/>
  <c r="T31" i="2"/>
  <c r="T30" i="2"/>
  <c r="S30" i="2"/>
  <c r="O30" i="2"/>
  <c r="K30" i="2"/>
  <c r="W31" i="2"/>
  <c r="S31" i="2"/>
  <c r="O31" i="2"/>
  <c r="K31" i="2"/>
  <c r="G31" i="2"/>
  <c r="E32" i="2"/>
  <c r="W32" i="2"/>
  <c r="S32" i="2"/>
  <c r="O32" i="2"/>
  <c r="X30" i="2"/>
  <c r="G30" i="2"/>
  <c r="P30" i="2"/>
  <c r="X31" i="2"/>
  <c r="P31" i="2"/>
  <c r="X28" i="3" l="1"/>
  <c r="T29" i="3"/>
  <c r="T28" i="3"/>
  <c r="T27" i="3"/>
</calcChain>
</file>

<file path=xl/sharedStrings.xml><?xml version="1.0" encoding="utf-8"?>
<sst xmlns="http://schemas.openxmlformats.org/spreadsheetml/2006/main" count="105" uniqueCount="54">
  <si>
    <t>File</t>
  </si>
  <si>
    <t>Total Reads</t>
  </si>
  <si>
    <t>Aligned Reads</t>
  </si>
  <si>
    <t>Unaligned Reads</t>
  </si>
  <si>
    <t>Ambiguously Aligned Reads</t>
  </si>
  <si>
    <t>No Genomic Sequence</t>
  </si>
  <si>
    <t>Duplicate Reads (removed)</t>
  </si>
  <si>
    <t>Unique Reads (remaining)</t>
  </si>
  <si>
    <t>Total Cs</t>
  </si>
  <si>
    <t>Methylated CpGs</t>
  </si>
  <si>
    <t>Unmethylated CpGs</t>
  </si>
  <si>
    <t>Methylated CHHs</t>
  </si>
  <si>
    <t>Unmethylated CHHs</t>
  </si>
  <si>
    <t>bl6_1_val_1_bismark_bt2_pe.bam</t>
  </si>
  <si>
    <t>bl7_1_val_1_bismark_bt2_pe.bam</t>
  </si>
  <si>
    <t>bl8_1_val_1_bismark_bt2_pe.bam</t>
  </si>
  <si>
    <t>eg6_1_val_1_bismark_bt2_pe.bam</t>
  </si>
  <si>
    <t>eg7_1_val_1_bismark_bt2_pe.bam</t>
  </si>
  <si>
    <t>eg8_1_val_1_bismark_bt2_pe.bam</t>
  </si>
  <si>
    <t>ft6_1_val_1_bismark_bt2_pe.bam</t>
  </si>
  <si>
    <t>ft7_1_val_1_bismark_bt2_pe.bam</t>
  </si>
  <si>
    <t>ft8_1_val_1_bismark_bt2_pe.bam</t>
  </si>
  <si>
    <t>mo6_1_val_1_bismark_bt2_pe.bam</t>
  </si>
  <si>
    <t>mo7_1_val_1_bismark_bt2_pe.bam</t>
  </si>
  <si>
    <t>mo8_1_val_1_bismark_bt2_pe.bam</t>
  </si>
  <si>
    <t>mt6_1_val_1_bismark_bt2_pe.bam</t>
  </si>
  <si>
    <t>mt7_1_val_1_bismark_bt2_pe.bam</t>
  </si>
  <si>
    <t>mt8_1_val_1_bismark_bt2_pe.bam</t>
  </si>
  <si>
    <t>pl6_1_val_1_bismark_bt2_pe.bam</t>
  </si>
  <si>
    <t>pl7_1_val_1_bismark_bt2_pe.bam</t>
  </si>
  <si>
    <t>pl8_1_val_1_bismark_bt2_pe.bam</t>
  </si>
  <si>
    <t>pr6_1_val_1_bismark_bt2_pe.bam</t>
  </si>
  <si>
    <t>pr7_1_val_1_bismark_bt2_pe.bam</t>
  </si>
  <si>
    <t>pr8_1_val_1_bismark_bt2_pe.bam</t>
  </si>
  <si>
    <t>sp6_1_val_1_bismark_bt2_pe.bam</t>
  </si>
  <si>
    <t>sp7_1_val_1_bismark_bt2_pe.bam</t>
  </si>
  <si>
    <t>sp8_1_val_1_bismark_bt2_pe.bam</t>
  </si>
  <si>
    <t>tt6_1_val_1_bismark_bt2_pe.bam</t>
  </si>
  <si>
    <t>tt7_1_val_1_bismark_bt2_pe.bam</t>
  </si>
  <si>
    <t>tt8_1_val_1_bismark_bt2_pe.bam</t>
  </si>
  <si>
    <t>Uniquely Aligned Reads (percentage)</t>
  </si>
  <si>
    <t>Ambiguously Aligned Reads (percentage)</t>
  </si>
  <si>
    <t>Percentage of Unique Reads (remaining)</t>
  </si>
  <si>
    <t>Total CpGs</t>
  </si>
  <si>
    <t>Percent CpGs Methylated</t>
  </si>
  <si>
    <t>Total CHHs</t>
  </si>
  <si>
    <t>Percent CHHs Methylated</t>
  </si>
  <si>
    <t>Means:</t>
  </si>
  <si>
    <t>Sdev:</t>
  </si>
  <si>
    <t xml:space="preserve">SE: </t>
  </si>
  <si>
    <t>Methylated CHGs</t>
  </si>
  <si>
    <t>Unmethylated CHGs</t>
  </si>
  <si>
    <t>Total CHGs</t>
  </si>
  <si>
    <t>Percent CHGs Methylated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</si>
</sst>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51E-1E1E-514A-BDDE-F6EE1BC13575}">
  <dimension ref="A1:X32"/>
  <sheetViews>
    <sheetView workbookViewId="0">
      <pane xSplit="1" topLeftCell="B1" activePane="topRight" state="frozen"/>
      <selection pane="topRight" activeCell="B43" sqref="B43"/>
    </sheetView>
  </sheetViews>
  <sheetFormatPr baseColWidth="10" defaultRowHeight="16" x14ac:dyDescent="0.2"/>
  <cols>
    <col min="1" max="1" width="32.33203125" customWidth="1"/>
    <col min="2" max="2" width="19.5" customWidth="1"/>
    <col min="3" max="3" width="18.33203125" customWidth="1"/>
    <col min="4" max="4" width="17.6640625" customWidth="1"/>
    <col min="5" max="5" width="31.83203125" customWidth="1"/>
    <col min="6" max="6" width="24.33203125" customWidth="1"/>
    <col min="7" max="7" width="35.5" customWidth="1"/>
    <col min="8" max="8" width="19.6640625" customWidth="1"/>
    <col min="9" max="9" width="24.1640625" customWidth="1"/>
    <col min="10" max="10" width="22.1640625" customWidth="1"/>
    <col min="11" max="11" width="34.83203125" customWidth="1"/>
    <col min="12" max="12" width="12.6640625" customWidth="1"/>
    <col min="13" max="13" width="15.6640625" customWidth="1"/>
    <col min="14" max="15" width="17.1640625" customWidth="1"/>
    <col min="16" max="16" width="21.83203125" customWidth="1"/>
    <col min="17" max="17" width="14.6640625" customWidth="1"/>
    <col min="18" max="19" width="17" customWidth="1"/>
    <col min="20" max="20" width="23" customWidth="1"/>
    <col min="21" max="21" width="14.83203125" customWidth="1"/>
    <col min="22" max="22" width="19.5" customWidth="1"/>
    <col min="24" max="24" width="26.1640625" customWidth="1"/>
    <col min="25" max="25" width="16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42</v>
      </c>
      <c r="L1" t="s">
        <v>8</v>
      </c>
      <c r="M1" t="s">
        <v>9</v>
      </c>
      <c r="N1" t="s">
        <v>10</v>
      </c>
      <c r="O1" t="s">
        <v>43</v>
      </c>
      <c r="P1" t="s">
        <v>44</v>
      </c>
      <c r="Q1" t="s">
        <v>50</v>
      </c>
      <c r="R1" t="s">
        <v>51</v>
      </c>
      <c r="S1" t="s">
        <v>52</v>
      </c>
      <c r="T1" t="s">
        <v>53</v>
      </c>
      <c r="U1" t="s">
        <v>11</v>
      </c>
      <c r="V1" t="s">
        <v>12</v>
      </c>
      <c r="W1" t="s">
        <v>45</v>
      </c>
      <c r="X1" t="s">
        <v>46</v>
      </c>
    </row>
    <row r="2" spans="1:24" x14ac:dyDescent="0.2">
      <c r="A2" t="s">
        <v>13</v>
      </c>
      <c r="B2">
        <v>97064713</v>
      </c>
      <c r="C2">
        <v>53672401</v>
      </c>
      <c r="D2">
        <v>28723417</v>
      </c>
      <c r="E2">
        <f>(C2/B2)*100</f>
        <v>55.295482097598125</v>
      </c>
      <c r="F2">
        <v>14668162</v>
      </c>
      <c r="G2">
        <f>(F2/B2)*100</f>
        <v>15.11173478666753</v>
      </c>
      <c r="H2">
        <v>733</v>
      </c>
      <c r="I2">
        <v>10504905</v>
      </c>
      <c r="J2">
        <v>43167496</v>
      </c>
      <c r="K2">
        <f>(J2/B2)*100</f>
        <v>44.472903350571904</v>
      </c>
      <c r="L2">
        <v>1368414489</v>
      </c>
      <c r="M2">
        <v>51467153</v>
      </c>
      <c r="N2">
        <v>150675598</v>
      </c>
      <c r="O2">
        <f>(M2+N2)</f>
        <v>202142751</v>
      </c>
      <c r="P2">
        <f>(M2/O2)*100</f>
        <v>25.460795771993823</v>
      </c>
      <c r="Q2">
        <v>3211229</v>
      </c>
      <c r="R2">
        <v>216408425</v>
      </c>
      <c r="S2">
        <f>Q2+R2</f>
        <v>219619654</v>
      </c>
      <c r="T2">
        <f>(Q2/S2)*100</f>
        <v>1.462177424248196</v>
      </c>
      <c r="U2">
        <v>16479642</v>
      </c>
      <c r="V2">
        <v>930172442</v>
      </c>
      <c r="W2">
        <f>V2+U2</f>
        <v>946652084</v>
      </c>
      <c r="X2">
        <f>(U2/W2)*100</f>
        <v>1.7408340697214375</v>
      </c>
    </row>
    <row r="3" spans="1:24" x14ac:dyDescent="0.2">
      <c r="A3" t="s">
        <v>14</v>
      </c>
      <c r="B3">
        <v>98552511</v>
      </c>
      <c r="C3">
        <v>58020212</v>
      </c>
      <c r="D3">
        <v>25187690</v>
      </c>
      <c r="E3">
        <f t="shared" ref="E3:E28" si="0">(C3/B3)*100</f>
        <v>58.872383271898578</v>
      </c>
      <c r="F3">
        <v>15344078</v>
      </c>
      <c r="G3">
        <f t="shared" ref="G3:G27" si="1">(F3/B3)*100</f>
        <v>15.569443989103435</v>
      </c>
      <c r="H3">
        <v>531</v>
      </c>
      <c r="I3">
        <v>10348641</v>
      </c>
      <c r="J3">
        <v>47671571</v>
      </c>
      <c r="K3">
        <f t="shared" ref="K3:K28" si="2">(J3/B3)*100</f>
        <v>48.371746712775284</v>
      </c>
      <c r="L3">
        <v>1677732931</v>
      </c>
      <c r="M3">
        <v>63045017</v>
      </c>
      <c r="N3">
        <v>189805348</v>
      </c>
      <c r="O3">
        <f t="shared" ref="O3:O28" si="3">(M3+N3)</f>
        <v>252850365</v>
      </c>
      <c r="P3">
        <f t="shared" ref="P3:P28" si="4">(M3/O3)*100</f>
        <v>24.933725921257814</v>
      </c>
      <c r="Q3">
        <v>3631566</v>
      </c>
      <c r="R3">
        <v>267408887</v>
      </c>
      <c r="S3">
        <f t="shared" ref="S3:S28" si="5">Q3+R3</f>
        <v>271040453</v>
      </c>
      <c r="T3">
        <f t="shared" ref="T3:T28" si="6">(Q3/S3)*100</f>
        <v>1.3398612494202111</v>
      </c>
      <c r="U3">
        <v>16665869</v>
      </c>
      <c r="V3">
        <v>1137176244</v>
      </c>
      <c r="W3">
        <f t="shared" ref="W3:W28" si="7">V3+U3</f>
        <v>1153842113</v>
      </c>
      <c r="X3">
        <f t="shared" ref="X3:X28" si="8">(U3/W3)*100</f>
        <v>1.4443803716496868</v>
      </c>
    </row>
    <row r="4" spans="1:24" x14ac:dyDescent="0.2">
      <c r="A4" t="s">
        <v>15</v>
      </c>
      <c r="B4">
        <v>159165995</v>
      </c>
      <c r="C4">
        <v>92836257</v>
      </c>
      <c r="D4">
        <v>39671869</v>
      </c>
      <c r="E4">
        <f t="shared" si="0"/>
        <v>58.326690321007327</v>
      </c>
      <c r="F4">
        <v>26654790</v>
      </c>
      <c r="G4">
        <f t="shared" si="1"/>
        <v>16.746535590092595</v>
      </c>
      <c r="H4">
        <v>3079</v>
      </c>
      <c r="I4">
        <v>21577869</v>
      </c>
      <c r="J4">
        <v>71258388</v>
      </c>
      <c r="K4">
        <f t="shared" si="2"/>
        <v>44.769856777510796</v>
      </c>
      <c r="L4">
        <v>2425802574</v>
      </c>
      <c r="M4">
        <v>114849773</v>
      </c>
      <c r="N4">
        <v>266819877</v>
      </c>
      <c r="O4">
        <f t="shared" si="3"/>
        <v>381669650</v>
      </c>
      <c r="P4">
        <f t="shared" si="4"/>
        <v>30.091408368467338</v>
      </c>
      <c r="Q4">
        <v>39408777</v>
      </c>
      <c r="R4">
        <v>365387904</v>
      </c>
      <c r="S4">
        <f t="shared" si="5"/>
        <v>404796681</v>
      </c>
      <c r="T4">
        <f t="shared" si="6"/>
        <v>9.7354496342819559</v>
      </c>
      <c r="U4">
        <v>151738282</v>
      </c>
      <c r="V4">
        <v>1487597961</v>
      </c>
      <c r="W4">
        <f t="shared" si="7"/>
        <v>1639336243</v>
      </c>
      <c r="X4">
        <f t="shared" si="8"/>
        <v>9.2560804806168129</v>
      </c>
    </row>
    <row r="5" spans="1:24" x14ac:dyDescent="0.2">
      <c r="A5" t="s">
        <v>16</v>
      </c>
      <c r="B5">
        <v>20849611</v>
      </c>
      <c r="C5">
        <v>11003883</v>
      </c>
      <c r="D5">
        <v>7831990</v>
      </c>
      <c r="E5">
        <f t="shared" si="0"/>
        <v>52.777401938098514</v>
      </c>
      <c r="F5">
        <v>1992767</v>
      </c>
      <c r="G5">
        <f t="shared" si="1"/>
        <v>9.5578138124495471</v>
      </c>
      <c r="H5">
        <v>20971</v>
      </c>
      <c r="I5">
        <v>2676579</v>
      </c>
      <c r="J5">
        <v>8327304</v>
      </c>
      <c r="K5">
        <f t="shared" si="2"/>
        <v>39.939853074477028</v>
      </c>
      <c r="L5">
        <v>327356475</v>
      </c>
      <c r="M5">
        <v>23913596</v>
      </c>
      <c r="N5">
        <v>17814714</v>
      </c>
      <c r="O5">
        <f t="shared" si="3"/>
        <v>41728310</v>
      </c>
      <c r="P5">
        <f t="shared" si="4"/>
        <v>57.307846879013312</v>
      </c>
      <c r="Q5">
        <v>28377244</v>
      </c>
      <c r="R5">
        <v>20876741</v>
      </c>
      <c r="S5">
        <f t="shared" si="5"/>
        <v>49253985</v>
      </c>
      <c r="T5">
        <f t="shared" si="6"/>
        <v>57.614107772193456</v>
      </c>
      <c r="U5">
        <v>135857067</v>
      </c>
      <c r="V5">
        <v>100517113</v>
      </c>
      <c r="W5">
        <f t="shared" si="7"/>
        <v>236374180</v>
      </c>
      <c r="X5">
        <f t="shared" si="8"/>
        <v>57.475426038495399</v>
      </c>
    </row>
    <row r="6" spans="1:24" x14ac:dyDescent="0.2">
      <c r="A6" t="s">
        <v>17</v>
      </c>
      <c r="B6">
        <v>43602226</v>
      </c>
      <c r="C6">
        <v>24269212</v>
      </c>
      <c r="D6">
        <v>14346737</v>
      </c>
      <c r="E6">
        <f t="shared" si="0"/>
        <v>55.660488526434406</v>
      </c>
      <c r="F6">
        <v>4953432</v>
      </c>
      <c r="G6">
        <f t="shared" si="1"/>
        <v>11.360502557828125</v>
      </c>
      <c r="H6">
        <v>32845</v>
      </c>
      <c r="I6">
        <v>6328618</v>
      </c>
      <c r="J6">
        <v>17940594</v>
      </c>
      <c r="K6">
        <f t="shared" si="2"/>
        <v>41.146050662642772</v>
      </c>
      <c r="L6">
        <v>643825908</v>
      </c>
      <c r="M6">
        <v>33168332</v>
      </c>
      <c r="N6">
        <v>49862230</v>
      </c>
      <c r="O6">
        <f t="shared" si="3"/>
        <v>83030562</v>
      </c>
      <c r="P6">
        <f t="shared" si="4"/>
        <v>39.947136573638993</v>
      </c>
      <c r="Q6">
        <v>34568147</v>
      </c>
      <c r="R6">
        <v>64497980</v>
      </c>
      <c r="S6">
        <f t="shared" si="5"/>
        <v>99066127</v>
      </c>
      <c r="T6">
        <f t="shared" si="6"/>
        <v>34.894012763817848</v>
      </c>
      <c r="U6">
        <v>157184522</v>
      </c>
      <c r="V6">
        <v>304544697</v>
      </c>
      <c r="W6">
        <f t="shared" si="7"/>
        <v>461729219</v>
      </c>
      <c r="X6">
        <f t="shared" si="8"/>
        <v>34.042576369852824</v>
      </c>
    </row>
    <row r="7" spans="1:24" x14ac:dyDescent="0.2">
      <c r="A7" t="s">
        <v>18</v>
      </c>
      <c r="B7">
        <v>69860599</v>
      </c>
      <c r="C7">
        <v>23165724</v>
      </c>
      <c r="D7">
        <v>42823819</v>
      </c>
      <c r="E7">
        <f t="shared" si="0"/>
        <v>33.159927529393215</v>
      </c>
      <c r="F7">
        <v>3818195</v>
      </c>
      <c r="G7">
        <f t="shared" si="1"/>
        <v>5.4654484139192681</v>
      </c>
      <c r="H7">
        <v>52861</v>
      </c>
      <c r="I7">
        <v>7091596</v>
      </c>
      <c r="J7">
        <v>16074128</v>
      </c>
      <c r="K7">
        <f t="shared" si="2"/>
        <v>23.008860831553992</v>
      </c>
      <c r="L7">
        <v>594862348</v>
      </c>
      <c r="M7">
        <v>36406755</v>
      </c>
      <c r="N7">
        <v>39608923</v>
      </c>
      <c r="O7">
        <f t="shared" si="3"/>
        <v>76015678</v>
      </c>
      <c r="P7">
        <f t="shared" si="4"/>
        <v>47.893745024546121</v>
      </c>
      <c r="Q7">
        <v>42531192</v>
      </c>
      <c r="R7">
        <v>48709747</v>
      </c>
      <c r="S7">
        <f t="shared" si="5"/>
        <v>91240939</v>
      </c>
      <c r="T7">
        <f t="shared" si="6"/>
        <v>46.614154201109223</v>
      </c>
      <c r="U7">
        <v>198127283</v>
      </c>
      <c r="V7">
        <v>229478448</v>
      </c>
      <c r="W7">
        <f t="shared" si="7"/>
        <v>427605731</v>
      </c>
      <c r="X7">
        <f t="shared" si="8"/>
        <v>46.334103740064229</v>
      </c>
    </row>
    <row r="8" spans="1:24" x14ac:dyDescent="0.2">
      <c r="A8" t="s">
        <v>19</v>
      </c>
      <c r="B8">
        <v>99274409</v>
      </c>
      <c r="C8">
        <v>70004660</v>
      </c>
      <c r="D8">
        <v>13685537</v>
      </c>
      <c r="E8">
        <f t="shared" si="0"/>
        <v>70.516320071973439</v>
      </c>
      <c r="F8">
        <v>15583724</v>
      </c>
      <c r="G8">
        <f t="shared" si="1"/>
        <v>15.697624550955524</v>
      </c>
      <c r="H8">
        <v>488</v>
      </c>
      <c r="I8">
        <v>12886014</v>
      </c>
      <c r="J8">
        <v>57118646</v>
      </c>
      <c r="K8">
        <f t="shared" si="2"/>
        <v>57.536122929727043</v>
      </c>
      <c r="L8">
        <v>2071575694</v>
      </c>
      <c r="M8">
        <v>49576217</v>
      </c>
      <c r="N8">
        <v>208053179</v>
      </c>
      <c r="O8">
        <f t="shared" si="3"/>
        <v>257629396</v>
      </c>
      <c r="P8">
        <f t="shared" si="4"/>
        <v>19.243229914648406</v>
      </c>
      <c r="Q8">
        <v>1834212</v>
      </c>
      <c r="R8">
        <v>312692826</v>
      </c>
      <c r="S8">
        <f t="shared" si="5"/>
        <v>314527038</v>
      </c>
      <c r="T8">
        <f t="shared" si="6"/>
        <v>0.58316512680858934</v>
      </c>
      <c r="U8">
        <v>9023754</v>
      </c>
      <c r="V8">
        <v>1490395506</v>
      </c>
      <c r="W8">
        <f t="shared" si="7"/>
        <v>1499419260</v>
      </c>
      <c r="X8">
        <f t="shared" si="8"/>
        <v>0.60181659931459064</v>
      </c>
    </row>
    <row r="9" spans="1:24" x14ac:dyDescent="0.2">
      <c r="A9" t="s">
        <v>20</v>
      </c>
      <c r="B9">
        <v>146273599</v>
      </c>
      <c r="C9">
        <v>104728489</v>
      </c>
      <c r="D9">
        <v>17960162</v>
      </c>
      <c r="E9">
        <f t="shared" si="0"/>
        <v>71.597670198844284</v>
      </c>
      <c r="F9">
        <v>23584225</v>
      </c>
      <c r="G9">
        <f t="shared" si="1"/>
        <v>16.123364134904481</v>
      </c>
      <c r="H9">
        <v>723</v>
      </c>
      <c r="I9">
        <v>18104995</v>
      </c>
      <c r="J9">
        <v>86623494</v>
      </c>
      <c r="K9">
        <f t="shared" si="2"/>
        <v>59.220183677848794</v>
      </c>
      <c r="L9">
        <v>3159135384</v>
      </c>
      <c r="M9">
        <v>74300025</v>
      </c>
      <c r="N9">
        <v>321888923</v>
      </c>
      <c r="O9">
        <f t="shared" si="3"/>
        <v>396188948</v>
      </c>
      <c r="P9">
        <f t="shared" si="4"/>
        <v>18.753684416254842</v>
      </c>
      <c r="Q9">
        <v>2366709</v>
      </c>
      <c r="R9">
        <v>480992940</v>
      </c>
      <c r="S9">
        <f t="shared" si="5"/>
        <v>483359649</v>
      </c>
      <c r="T9">
        <f t="shared" si="6"/>
        <v>0.48963727214225949</v>
      </c>
      <c r="U9">
        <v>11539233</v>
      </c>
      <c r="V9">
        <v>2268047554</v>
      </c>
      <c r="W9">
        <f t="shared" si="7"/>
        <v>2279586787</v>
      </c>
      <c r="X9">
        <f t="shared" si="8"/>
        <v>0.50619845078089587</v>
      </c>
    </row>
    <row r="10" spans="1:24" x14ac:dyDescent="0.2">
      <c r="A10" t="s">
        <v>21</v>
      </c>
      <c r="B10">
        <v>150250369</v>
      </c>
      <c r="C10">
        <v>106934071</v>
      </c>
      <c r="D10">
        <v>20190257</v>
      </c>
      <c r="E10">
        <f t="shared" si="0"/>
        <v>71.170587940452918</v>
      </c>
      <c r="F10">
        <v>23125275</v>
      </c>
      <c r="G10">
        <f t="shared" si="1"/>
        <v>15.391160204072444</v>
      </c>
      <c r="H10">
        <v>766</v>
      </c>
      <c r="I10">
        <v>20053672</v>
      </c>
      <c r="J10">
        <v>86880399</v>
      </c>
      <c r="K10">
        <f t="shared" si="2"/>
        <v>57.823750835513756</v>
      </c>
      <c r="L10">
        <v>3194741856</v>
      </c>
      <c r="M10">
        <v>76988918</v>
      </c>
      <c r="N10">
        <v>318773249</v>
      </c>
      <c r="O10">
        <f t="shared" si="3"/>
        <v>395762167</v>
      </c>
      <c r="P10">
        <f t="shared" si="4"/>
        <v>19.45332940326254</v>
      </c>
      <c r="Q10">
        <v>2733404</v>
      </c>
      <c r="R10">
        <v>483058036</v>
      </c>
      <c r="S10">
        <f t="shared" si="5"/>
        <v>485791440</v>
      </c>
      <c r="T10">
        <f t="shared" si="6"/>
        <v>0.5626702685415782</v>
      </c>
      <c r="U10">
        <v>13759013</v>
      </c>
      <c r="V10">
        <v>2299429236</v>
      </c>
      <c r="W10">
        <f t="shared" si="7"/>
        <v>2313188249</v>
      </c>
      <c r="X10">
        <f t="shared" si="8"/>
        <v>0.59480731868442072</v>
      </c>
    </row>
    <row r="11" spans="1:24" x14ac:dyDescent="0.2">
      <c r="A11" t="s">
        <v>22</v>
      </c>
      <c r="B11">
        <v>67119552</v>
      </c>
      <c r="C11">
        <v>36114709</v>
      </c>
      <c r="D11">
        <v>21248726</v>
      </c>
      <c r="E11">
        <f t="shared" si="0"/>
        <v>53.806540603846699</v>
      </c>
      <c r="F11">
        <v>9752798</v>
      </c>
      <c r="G11">
        <f t="shared" si="1"/>
        <v>14.530487331023902</v>
      </c>
      <c r="H11">
        <v>3319</v>
      </c>
      <c r="I11">
        <v>6723892</v>
      </c>
      <c r="J11">
        <v>29390817</v>
      </c>
      <c r="K11">
        <f t="shared" si="2"/>
        <v>43.788756218158312</v>
      </c>
      <c r="L11">
        <v>888083211</v>
      </c>
      <c r="M11">
        <v>32113349</v>
      </c>
      <c r="N11">
        <v>93498176</v>
      </c>
      <c r="O11">
        <f t="shared" si="3"/>
        <v>125611525</v>
      </c>
      <c r="P11">
        <f t="shared" si="4"/>
        <v>25.565607136765518</v>
      </c>
      <c r="Q11">
        <v>2941138</v>
      </c>
      <c r="R11">
        <v>137470642</v>
      </c>
      <c r="S11">
        <f t="shared" si="5"/>
        <v>140411780</v>
      </c>
      <c r="T11">
        <f t="shared" si="6"/>
        <v>2.0946518874698405</v>
      </c>
      <c r="U11">
        <v>14599345</v>
      </c>
      <c r="V11">
        <v>607460561</v>
      </c>
      <c r="W11">
        <f t="shared" si="7"/>
        <v>622059906</v>
      </c>
      <c r="X11">
        <f t="shared" si="8"/>
        <v>2.3469355377486747</v>
      </c>
    </row>
    <row r="12" spans="1:24" x14ac:dyDescent="0.2">
      <c r="A12" t="s">
        <v>23</v>
      </c>
      <c r="B12">
        <v>83744855</v>
      </c>
      <c r="C12">
        <v>49713181</v>
      </c>
      <c r="D12">
        <v>19825108</v>
      </c>
      <c r="E12">
        <f t="shared" si="0"/>
        <v>59.362668906645069</v>
      </c>
      <c r="F12">
        <v>14202284</v>
      </c>
      <c r="G12">
        <f t="shared" si="1"/>
        <v>16.958992883801638</v>
      </c>
      <c r="H12">
        <v>4282</v>
      </c>
      <c r="I12">
        <v>9661836</v>
      </c>
      <c r="J12">
        <v>40051345</v>
      </c>
      <c r="K12">
        <f t="shared" si="2"/>
        <v>47.825439544912939</v>
      </c>
      <c r="L12">
        <v>1266971943</v>
      </c>
      <c r="M12">
        <v>47182921</v>
      </c>
      <c r="N12">
        <v>142389071</v>
      </c>
      <c r="O12">
        <f t="shared" si="3"/>
        <v>189571992</v>
      </c>
      <c r="P12">
        <f t="shared" si="4"/>
        <v>24.889183524536683</v>
      </c>
      <c r="Q12">
        <v>4358483</v>
      </c>
      <c r="R12">
        <v>196391205</v>
      </c>
      <c r="S12">
        <f t="shared" si="5"/>
        <v>200749688</v>
      </c>
      <c r="T12">
        <f t="shared" si="6"/>
        <v>2.171103249734565</v>
      </c>
      <c r="U12">
        <v>20144274</v>
      </c>
      <c r="V12">
        <v>856505989</v>
      </c>
      <c r="W12">
        <f t="shared" si="7"/>
        <v>876650263</v>
      </c>
      <c r="X12">
        <f t="shared" si="8"/>
        <v>2.2978689279193198</v>
      </c>
    </row>
    <row r="13" spans="1:24" x14ac:dyDescent="0.2">
      <c r="A13" t="s">
        <v>24</v>
      </c>
      <c r="B13">
        <v>68195015</v>
      </c>
      <c r="C13">
        <v>34801223</v>
      </c>
      <c r="D13">
        <v>25796816</v>
      </c>
      <c r="E13">
        <f t="shared" si="0"/>
        <v>51.031916335820149</v>
      </c>
      <c r="F13">
        <v>7588573</v>
      </c>
      <c r="G13">
        <f t="shared" si="1"/>
        <v>11.127753252932051</v>
      </c>
      <c r="H13">
        <v>8403</v>
      </c>
      <c r="I13">
        <v>7780967</v>
      </c>
      <c r="J13">
        <v>27020256</v>
      </c>
      <c r="K13">
        <f t="shared" si="2"/>
        <v>39.622039822118964</v>
      </c>
      <c r="L13">
        <v>989325352</v>
      </c>
      <c r="M13">
        <v>30551450</v>
      </c>
      <c r="N13">
        <v>98554470</v>
      </c>
      <c r="O13">
        <f t="shared" si="3"/>
        <v>129105920</v>
      </c>
      <c r="P13">
        <f t="shared" si="4"/>
        <v>23.663864523021097</v>
      </c>
      <c r="Q13">
        <v>3093562</v>
      </c>
      <c r="R13">
        <v>148567004</v>
      </c>
      <c r="S13">
        <f t="shared" si="5"/>
        <v>151660566</v>
      </c>
      <c r="T13">
        <f t="shared" si="6"/>
        <v>2.0397932577938551</v>
      </c>
      <c r="U13">
        <v>14491808</v>
      </c>
      <c r="V13">
        <v>694067058</v>
      </c>
      <c r="W13">
        <f t="shared" si="7"/>
        <v>708558866</v>
      </c>
      <c r="X13">
        <f t="shared" si="8"/>
        <v>2.0452510998571007</v>
      </c>
    </row>
    <row r="14" spans="1:24" x14ac:dyDescent="0.2">
      <c r="A14" t="s">
        <v>25</v>
      </c>
      <c r="B14">
        <v>101564165</v>
      </c>
      <c r="C14">
        <v>71450433</v>
      </c>
      <c r="D14">
        <v>14394644</v>
      </c>
      <c r="E14">
        <f t="shared" si="0"/>
        <v>70.350042261461027</v>
      </c>
      <c r="F14">
        <v>15718542</v>
      </c>
      <c r="G14">
        <f t="shared" si="1"/>
        <v>15.476464558144103</v>
      </c>
      <c r="H14">
        <v>546</v>
      </c>
      <c r="I14">
        <v>12069981</v>
      </c>
      <c r="J14">
        <v>59380452</v>
      </c>
      <c r="K14">
        <f t="shared" si="2"/>
        <v>58.465948102856949</v>
      </c>
      <c r="L14">
        <v>2199872533</v>
      </c>
      <c r="M14">
        <v>53009958</v>
      </c>
      <c r="N14">
        <v>218550983</v>
      </c>
      <c r="O14">
        <f t="shared" si="3"/>
        <v>271560941</v>
      </c>
      <c r="P14">
        <f t="shared" si="4"/>
        <v>19.520464837393533</v>
      </c>
      <c r="Q14">
        <v>1710593</v>
      </c>
      <c r="R14">
        <v>331931690</v>
      </c>
      <c r="S14">
        <f t="shared" si="5"/>
        <v>333642283</v>
      </c>
      <c r="T14">
        <f t="shared" si="6"/>
        <v>0.51270270201334167</v>
      </c>
      <c r="U14">
        <v>8600612</v>
      </c>
      <c r="V14">
        <v>1586068697</v>
      </c>
      <c r="W14">
        <f t="shared" si="7"/>
        <v>1594669309</v>
      </c>
      <c r="X14">
        <f t="shared" si="8"/>
        <v>0.53933514312088637</v>
      </c>
    </row>
    <row r="15" spans="1:24" x14ac:dyDescent="0.2">
      <c r="A15" t="s">
        <v>26</v>
      </c>
      <c r="B15">
        <v>75280063</v>
      </c>
      <c r="C15">
        <v>55414010</v>
      </c>
      <c r="D15">
        <v>7191119</v>
      </c>
      <c r="E15">
        <f t="shared" si="0"/>
        <v>73.610472403563207</v>
      </c>
      <c r="F15">
        <v>12674600</v>
      </c>
      <c r="G15">
        <f t="shared" si="1"/>
        <v>16.836595899235633</v>
      </c>
      <c r="H15">
        <v>334</v>
      </c>
      <c r="I15">
        <v>9374121</v>
      </c>
      <c r="J15">
        <v>46039889</v>
      </c>
      <c r="K15">
        <f t="shared" si="2"/>
        <v>61.158143557876677</v>
      </c>
      <c r="L15">
        <v>1629164838</v>
      </c>
      <c r="M15">
        <v>42296621</v>
      </c>
      <c r="N15">
        <v>161759832</v>
      </c>
      <c r="O15">
        <f t="shared" si="3"/>
        <v>204056453</v>
      </c>
      <c r="P15">
        <f t="shared" si="4"/>
        <v>20.727901704730701</v>
      </c>
      <c r="Q15">
        <v>1589560</v>
      </c>
      <c r="R15">
        <v>246821674</v>
      </c>
      <c r="S15">
        <f t="shared" si="5"/>
        <v>248411234</v>
      </c>
      <c r="T15">
        <f t="shared" si="6"/>
        <v>0.63989054536881373</v>
      </c>
      <c r="U15">
        <v>7834989</v>
      </c>
      <c r="V15">
        <v>1168862162</v>
      </c>
      <c r="W15">
        <f t="shared" si="7"/>
        <v>1176697151</v>
      </c>
      <c r="X15">
        <f t="shared" si="8"/>
        <v>0.66584583750725845</v>
      </c>
    </row>
    <row r="16" spans="1:24" x14ac:dyDescent="0.2">
      <c r="A16" t="s">
        <v>27</v>
      </c>
      <c r="B16">
        <v>180366396</v>
      </c>
      <c r="C16">
        <v>129254436</v>
      </c>
      <c r="D16">
        <v>21883828</v>
      </c>
      <c r="E16">
        <f t="shared" si="0"/>
        <v>71.662149306348624</v>
      </c>
      <c r="F16">
        <v>29227300</v>
      </c>
      <c r="G16">
        <f t="shared" si="1"/>
        <v>16.20440428382236</v>
      </c>
      <c r="H16">
        <v>832</v>
      </c>
      <c r="I16">
        <v>26991728</v>
      </c>
      <c r="J16">
        <v>102262708</v>
      </c>
      <c r="K16">
        <f t="shared" si="2"/>
        <v>56.697206501814236</v>
      </c>
      <c r="L16">
        <v>3730685335</v>
      </c>
      <c r="M16">
        <v>92185830</v>
      </c>
      <c r="N16">
        <v>381767166</v>
      </c>
      <c r="O16">
        <f t="shared" si="3"/>
        <v>473952996</v>
      </c>
      <c r="P16">
        <f t="shared" si="4"/>
        <v>19.450416133670775</v>
      </c>
      <c r="Q16">
        <v>3019832</v>
      </c>
      <c r="R16">
        <v>569046428</v>
      </c>
      <c r="S16">
        <f t="shared" si="5"/>
        <v>572066260</v>
      </c>
      <c r="T16">
        <f t="shared" si="6"/>
        <v>0.52788150799174915</v>
      </c>
      <c r="U16">
        <v>15106580</v>
      </c>
      <c r="V16">
        <v>2669559499</v>
      </c>
      <c r="W16">
        <f t="shared" si="7"/>
        <v>2684666079</v>
      </c>
      <c r="X16">
        <f t="shared" si="8"/>
        <v>0.56269865806279296</v>
      </c>
    </row>
    <row r="17" spans="1:24" x14ac:dyDescent="0.2">
      <c r="A17" t="s">
        <v>28</v>
      </c>
      <c r="B17">
        <v>121764180</v>
      </c>
      <c r="C17">
        <v>84769958</v>
      </c>
      <c r="D17">
        <v>11867629</v>
      </c>
      <c r="E17">
        <f t="shared" si="0"/>
        <v>69.618140573032221</v>
      </c>
      <c r="F17">
        <v>25126097</v>
      </c>
      <c r="G17">
        <f t="shared" si="1"/>
        <v>20.635048008371591</v>
      </c>
      <c r="H17">
        <v>496</v>
      </c>
      <c r="I17">
        <v>15513097</v>
      </c>
      <c r="J17">
        <v>69256861</v>
      </c>
      <c r="K17">
        <f t="shared" si="2"/>
        <v>56.877860960423668</v>
      </c>
      <c r="L17">
        <v>1930674937</v>
      </c>
      <c r="M17">
        <v>49621558</v>
      </c>
      <c r="N17">
        <v>223825988</v>
      </c>
      <c r="O17">
        <f t="shared" si="3"/>
        <v>273447546</v>
      </c>
      <c r="P17">
        <f t="shared" si="4"/>
        <v>18.146645938449929</v>
      </c>
      <c r="Q17">
        <v>1881992</v>
      </c>
      <c r="R17">
        <v>297862461</v>
      </c>
      <c r="S17">
        <f t="shared" si="5"/>
        <v>299744453</v>
      </c>
      <c r="T17">
        <f t="shared" si="6"/>
        <v>0.62786549714733164</v>
      </c>
      <c r="U17">
        <v>10709053</v>
      </c>
      <c r="V17">
        <v>1346773885</v>
      </c>
      <c r="W17">
        <f t="shared" si="7"/>
        <v>1357482938</v>
      </c>
      <c r="X17">
        <f t="shared" si="8"/>
        <v>0.78889043097497857</v>
      </c>
    </row>
    <row r="18" spans="1:24" x14ac:dyDescent="0.2">
      <c r="A18" t="s">
        <v>29</v>
      </c>
      <c r="B18">
        <v>237707409</v>
      </c>
      <c r="C18">
        <v>172419091</v>
      </c>
      <c r="D18">
        <v>19063076</v>
      </c>
      <c r="E18">
        <f t="shared" si="0"/>
        <v>72.534167834878048</v>
      </c>
      <c r="F18">
        <v>46224019</v>
      </c>
      <c r="G18">
        <f t="shared" si="1"/>
        <v>19.445762836950532</v>
      </c>
      <c r="H18">
        <v>1223</v>
      </c>
      <c r="I18">
        <v>32298407</v>
      </c>
      <c r="J18">
        <v>140120684</v>
      </c>
      <c r="K18">
        <f t="shared" si="2"/>
        <v>58.946704517737601</v>
      </c>
      <c r="L18">
        <v>4996271740</v>
      </c>
      <c r="M18">
        <v>152830770</v>
      </c>
      <c r="N18">
        <v>552388125</v>
      </c>
      <c r="O18">
        <f t="shared" si="3"/>
        <v>705218895</v>
      </c>
      <c r="P18">
        <f t="shared" si="4"/>
        <v>21.671394666758044</v>
      </c>
      <c r="Q18">
        <v>5970828</v>
      </c>
      <c r="R18">
        <v>772526352</v>
      </c>
      <c r="S18">
        <f t="shared" si="5"/>
        <v>778497180</v>
      </c>
      <c r="T18">
        <f t="shared" si="6"/>
        <v>0.76696848150432606</v>
      </c>
      <c r="U18">
        <v>27917834</v>
      </c>
      <c r="V18">
        <v>3484637831</v>
      </c>
      <c r="W18">
        <f t="shared" si="7"/>
        <v>3512555665</v>
      </c>
      <c r="X18">
        <f t="shared" si="8"/>
        <v>0.79480118359917862</v>
      </c>
    </row>
    <row r="19" spans="1:24" x14ac:dyDescent="0.2">
      <c r="A19" t="s">
        <v>30</v>
      </c>
      <c r="B19">
        <v>125329121</v>
      </c>
      <c r="C19">
        <v>79594782</v>
      </c>
      <c r="D19">
        <v>10097715</v>
      </c>
      <c r="E19">
        <f t="shared" si="0"/>
        <v>63.508609463557953</v>
      </c>
      <c r="F19">
        <v>25262291</v>
      </c>
      <c r="G19">
        <f t="shared" si="1"/>
        <v>20.156760694108755</v>
      </c>
      <c r="H19">
        <v>555</v>
      </c>
      <c r="I19">
        <v>13338181</v>
      </c>
      <c r="J19">
        <v>66256601</v>
      </c>
      <c r="K19">
        <f t="shared" si="2"/>
        <v>52.866086087047556</v>
      </c>
      <c r="L19">
        <v>2191248608</v>
      </c>
      <c r="M19">
        <v>65876046</v>
      </c>
      <c r="N19">
        <v>251042314</v>
      </c>
      <c r="O19">
        <f t="shared" si="3"/>
        <v>316918360</v>
      </c>
      <c r="P19">
        <f t="shared" si="4"/>
        <v>20.786440394302179</v>
      </c>
      <c r="Q19">
        <v>2800658</v>
      </c>
      <c r="R19">
        <v>341693127</v>
      </c>
      <c r="S19">
        <f t="shared" si="5"/>
        <v>344493785</v>
      </c>
      <c r="T19">
        <f>(Q19/S19)*100</f>
        <v>0.81297780161694344</v>
      </c>
      <c r="U19">
        <v>12756683</v>
      </c>
      <c r="V19">
        <v>1517079780</v>
      </c>
      <c r="W19">
        <f t="shared" si="7"/>
        <v>1529836463</v>
      </c>
      <c r="X19">
        <f t="shared" si="8"/>
        <v>0.83385925937366023</v>
      </c>
    </row>
    <row r="20" spans="1:24" x14ac:dyDescent="0.2">
      <c r="A20" t="s">
        <v>31</v>
      </c>
      <c r="B20">
        <v>79039919</v>
      </c>
      <c r="C20">
        <v>46665814</v>
      </c>
      <c r="D20">
        <v>19133194</v>
      </c>
      <c r="E20">
        <f>(C20/B20)*100</f>
        <v>59.040817083833296</v>
      </c>
      <c r="F20">
        <v>13240494</v>
      </c>
      <c r="G20">
        <f t="shared" si="1"/>
        <v>16.751654312803634</v>
      </c>
      <c r="H20">
        <v>417</v>
      </c>
      <c r="I20">
        <v>8377543</v>
      </c>
      <c r="J20">
        <v>38288271</v>
      </c>
      <c r="K20">
        <f t="shared" si="2"/>
        <v>48.441688053855422</v>
      </c>
      <c r="L20">
        <v>1170637994</v>
      </c>
      <c r="M20">
        <v>42891120</v>
      </c>
      <c r="N20">
        <v>137700976</v>
      </c>
      <c r="O20">
        <f t="shared" si="3"/>
        <v>180592096</v>
      </c>
      <c r="P20">
        <f t="shared" si="4"/>
        <v>23.750275316589715</v>
      </c>
      <c r="Q20">
        <v>2895467</v>
      </c>
      <c r="R20">
        <v>184491847</v>
      </c>
      <c r="S20">
        <f t="shared" si="5"/>
        <v>187387314</v>
      </c>
      <c r="T20">
        <f t="shared" si="6"/>
        <v>1.545177706106615</v>
      </c>
      <c r="U20">
        <v>14268726</v>
      </c>
      <c r="V20">
        <v>788389858</v>
      </c>
      <c r="W20">
        <f t="shared" si="7"/>
        <v>802658584</v>
      </c>
      <c r="X20">
        <f t="shared" si="8"/>
        <v>1.7776831001909525</v>
      </c>
    </row>
    <row r="21" spans="1:24" x14ac:dyDescent="0.2">
      <c r="A21" t="s">
        <v>32</v>
      </c>
      <c r="B21">
        <v>135832183</v>
      </c>
      <c r="C21">
        <v>80164949</v>
      </c>
      <c r="D21">
        <v>32217249</v>
      </c>
      <c r="E21">
        <f t="shared" si="0"/>
        <v>59.017640171475414</v>
      </c>
      <c r="F21">
        <v>23448705</v>
      </c>
      <c r="G21">
        <f t="shared" si="1"/>
        <v>17.262996502088168</v>
      </c>
      <c r="H21">
        <v>1280</v>
      </c>
      <c r="I21">
        <v>17282839</v>
      </c>
      <c r="J21">
        <v>62882110</v>
      </c>
      <c r="K21">
        <f t="shared" si="2"/>
        <v>46.29396996439349</v>
      </c>
      <c r="L21">
        <v>1925140548</v>
      </c>
      <c r="M21">
        <v>74116946</v>
      </c>
      <c r="N21">
        <v>224264509</v>
      </c>
      <c r="O21">
        <f t="shared" si="3"/>
        <v>298381455</v>
      </c>
      <c r="P21">
        <f t="shared" si="4"/>
        <v>24.839662371108151</v>
      </c>
      <c r="Q21">
        <v>10241523</v>
      </c>
      <c r="R21">
        <v>291084134</v>
      </c>
      <c r="S21">
        <f t="shared" si="5"/>
        <v>301325657</v>
      </c>
      <c r="T21">
        <f t="shared" si="6"/>
        <v>3.3988220923384564</v>
      </c>
      <c r="U21">
        <v>45855672</v>
      </c>
      <c r="V21">
        <v>1279577764</v>
      </c>
      <c r="W21">
        <f t="shared" si="7"/>
        <v>1325433436</v>
      </c>
      <c r="X21">
        <f t="shared" si="8"/>
        <v>3.4596737002792795</v>
      </c>
    </row>
    <row r="22" spans="1:24" x14ac:dyDescent="0.2">
      <c r="A22" t="s">
        <v>33</v>
      </c>
      <c r="B22">
        <v>149438148</v>
      </c>
      <c r="C22">
        <v>83501895</v>
      </c>
      <c r="D22">
        <v>38608553</v>
      </c>
      <c r="E22">
        <f t="shared" si="0"/>
        <v>55.877228216184804</v>
      </c>
      <c r="F22">
        <v>27323520</v>
      </c>
      <c r="G22">
        <f t="shared" si="1"/>
        <v>18.284166637289964</v>
      </c>
      <c r="H22">
        <v>4180</v>
      </c>
      <c r="I22">
        <v>18564174</v>
      </c>
      <c r="J22">
        <v>64937721</v>
      </c>
      <c r="K22">
        <f t="shared" si="2"/>
        <v>43.454580954790742</v>
      </c>
      <c r="L22">
        <v>1878390362</v>
      </c>
      <c r="M22">
        <v>69726306</v>
      </c>
      <c r="N22">
        <v>219182243</v>
      </c>
      <c r="O22">
        <f t="shared" si="3"/>
        <v>288908549</v>
      </c>
      <c r="P22">
        <f t="shared" si="4"/>
        <v>24.134386552888056</v>
      </c>
      <c r="Q22">
        <v>9647107</v>
      </c>
      <c r="R22">
        <v>274030769</v>
      </c>
      <c r="S22">
        <f t="shared" si="5"/>
        <v>283677876</v>
      </c>
      <c r="T22">
        <f t="shared" si="6"/>
        <v>3.4007258994000642</v>
      </c>
      <c r="U22">
        <v>46484206</v>
      </c>
      <c r="V22">
        <v>1259319731</v>
      </c>
      <c r="W22">
        <f t="shared" si="7"/>
        <v>1305803937</v>
      </c>
      <c r="X22">
        <f t="shared" si="8"/>
        <v>3.5598151210046476</v>
      </c>
    </row>
    <row r="23" spans="1:24" x14ac:dyDescent="0.2">
      <c r="A23" t="s">
        <v>34</v>
      </c>
      <c r="B23">
        <v>87045348</v>
      </c>
      <c r="C23">
        <v>62858701</v>
      </c>
      <c r="D23">
        <v>10919232</v>
      </c>
      <c r="E23">
        <f t="shared" si="0"/>
        <v>72.213739670499109</v>
      </c>
      <c r="F23">
        <v>13267080</v>
      </c>
      <c r="G23">
        <f t="shared" si="1"/>
        <v>15.241572703000738</v>
      </c>
      <c r="H23">
        <v>335</v>
      </c>
      <c r="I23">
        <v>10716035</v>
      </c>
      <c r="J23">
        <v>52142666</v>
      </c>
      <c r="K23">
        <f t="shared" si="2"/>
        <v>59.902874993388501</v>
      </c>
      <c r="L23">
        <v>2003087415</v>
      </c>
      <c r="M23">
        <v>57083518</v>
      </c>
      <c r="N23">
        <v>187119644</v>
      </c>
      <c r="O23">
        <f t="shared" si="3"/>
        <v>244203162</v>
      </c>
      <c r="P23">
        <f t="shared" si="4"/>
        <v>23.375421322349627</v>
      </c>
      <c r="Q23">
        <v>1436706</v>
      </c>
      <c r="R23">
        <v>302155730</v>
      </c>
      <c r="S23">
        <f t="shared" si="5"/>
        <v>303592436</v>
      </c>
      <c r="T23">
        <f t="shared" si="6"/>
        <v>0.47323511050848444</v>
      </c>
      <c r="U23">
        <v>6648534</v>
      </c>
      <c r="V23">
        <v>1448643283</v>
      </c>
      <c r="W23">
        <f t="shared" si="7"/>
        <v>1455291817</v>
      </c>
      <c r="X23">
        <f t="shared" si="8"/>
        <v>0.45685229053960935</v>
      </c>
    </row>
    <row r="24" spans="1:24" x14ac:dyDescent="0.2">
      <c r="A24" t="s">
        <v>35</v>
      </c>
      <c r="B24">
        <v>128657015</v>
      </c>
      <c r="C24">
        <v>81119242</v>
      </c>
      <c r="D24">
        <v>13681395</v>
      </c>
      <c r="E24">
        <f t="shared" si="0"/>
        <v>63.050772629848439</v>
      </c>
      <c r="F24">
        <v>19918362</v>
      </c>
      <c r="G24">
        <f t="shared" si="1"/>
        <v>15.481753560037125</v>
      </c>
      <c r="H24">
        <v>511</v>
      </c>
      <c r="I24">
        <v>14974981</v>
      </c>
      <c r="J24">
        <v>66144261</v>
      </c>
      <c r="K24">
        <f>(J24/B24)*100</f>
        <v>51.411313250194709</v>
      </c>
      <c r="L24">
        <v>2474913015</v>
      </c>
      <c r="M24">
        <v>70759410</v>
      </c>
      <c r="N24">
        <v>231280494</v>
      </c>
      <c r="O24">
        <f>(M24+N24)</f>
        <v>302039904</v>
      </c>
      <c r="P24">
        <f>(M24/O24)*100</f>
        <v>23.427172722184416</v>
      </c>
      <c r="Q24">
        <v>1812116</v>
      </c>
      <c r="R24">
        <v>373787047</v>
      </c>
      <c r="S24">
        <f t="shared" si="5"/>
        <v>375599163</v>
      </c>
      <c r="T24">
        <f t="shared" si="6"/>
        <v>0.48246007406571345</v>
      </c>
      <c r="U24">
        <v>8321349</v>
      </c>
      <c r="V24">
        <v>1788952599</v>
      </c>
      <c r="W24">
        <f t="shared" si="7"/>
        <v>1797273948</v>
      </c>
      <c r="X24">
        <f t="shared" si="8"/>
        <v>0.46299836534435762</v>
      </c>
    </row>
    <row r="25" spans="1:24" x14ac:dyDescent="0.2">
      <c r="A25" t="s">
        <v>36</v>
      </c>
      <c r="B25">
        <v>123314688</v>
      </c>
      <c r="C25">
        <v>80840228</v>
      </c>
      <c r="D25">
        <v>14104993</v>
      </c>
      <c r="E25">
        <f t="shared" si="0"/>
        <v>65.556041466852676</v>
      </c>
      <c r="F25">
        <v>18950862</v>
      </c>
      <c r="G25">
        <f t="shared" si="1"/>
        <v>15.367887076031039</v>
      </c>
      <c r="H25">
        <v>502</v>
      </c>
      <c r="I25">
        <v>14679688</v>
      </c>
      <c r="J25">
        <v>66160540</v>
      </c>
      <c r="K25">
        <f t="shared" si="2"/>
        <v>53.651792072003623</v>
      </c>
      <c r="L25">
        <v>2473868490</v>
      </c>
      <c r="M25">
        <v>70120560</v>
      </c>
      <c r="N25">
        <v>229572271</v>
      </c>
      <c r="O25">
        <f t="shared" si="3"/>
        <v>299692831</v>
      </c>
      <c r="P25">
        <f t="shared" si="4"/>
        <v>23.397476598297409</v>
      </c>
      <c r="Q25">
        <v>1773643</v>
      </c>
      <c r="R25">
        <v>372179780</v>
      </c>
      <c r="S25">
        <f t="shared" si="5"/>
        <v>373953423</v>
      </c>
      <c r="T25">
        <f t="shared" si="6"/>
        <v>0.47429516375893688</v>
      </c>
      <c r="U25">
        <v>8244970</v>
      </c>
      <c r="V25">
        <v>1791977266</v>
      </c>
      <c r="W25">
        <f t="shared" si="7"/>
        <v>1800222236</v>
      </c>
      <c r="X25">
        <f t="shared" si="8"/>
        <v>0.45799734250143986</v>
      </c>
    </row>
    <row r="26" spans="1:24" x14ac:dyDescent="0.2">
      <c r="A26" t="s">
        <v>37</v>
      </c>
      <c r="B26">
        <v>58990472</v>
      </c>
      <c r="C26">
        <v>29285631</v>
      </c>
      <c r="D26">
        <v>23315373</v>
      </c>
      <c r="E26">
        <f t="shared" si="0"/>
        <v>49.644679906951758</v>
      </c>
      <c r="F26">
        <v>6386763</v>
      </c>
      <c r="G26">
        <f t="shared" si="1"/>
        <v>10.826770465576203</v>
      </c>
      <c r="H26">
        <v>2705</v>
      </c>
      <c r="I26">
        <v>5881843</v>
      </c>
      <c r="J26">
        <v>23403788</v>
      </c>
      <c r="K26">
        <f t="shared" si="2"/>
        <v>39.673844277767436</v>
      </c>
      <c r="L26">
        <v>853666633</v>
      </c>
      <c r="M26">
        <v>25261402</v>
      </c>
      <c r="N26">
        <v>82389666</v>
      </c>
      <c r="O26">
        <f t="shared" si="3"/>
        <v>107651068</v>
      </c>
      <c r="P26">
        <f t="shared" si="4"/>
        <v>23.466002213744876</v>
      </c>
      <c r="Q26">
        <v>1573249</v>
      </c>
      <c r="R26">
        <v>127852590</v>
      </c>
      <c r="S26">
        <f t="shared" si="5"/>
        <v>129425839</v>
      </c>
      <c r="T26">
        <f t="shared" si="6"/>
        <v>1.2155602097352445</v>
      </c>
      <c r="U26">
        <v>7860796</v>
      </c>
      <c r="V26">
        <v>608728930</v>
      </c>
      <c r="W26">
        <f t="shared" si="7"/>
        <v>616589726</v>
      </c>
      <c r="X26">
        <f t="shared" si="8"/>
        <v>1.2748827410724648</v>
      </c>
    </row>
    <row r="27" spans="1:24" x14ac:dyDescent="0.2">
      <c r="A27" t="s">
        <v>38</v>
      </c>
      <c r="B27">
        <v>50393243</v>
      </c>
      <c r="C27">
        <v>30291459</v>
      </c>
      <c r="D27">
        <v>12889792</v>
      </c>
      <c r="E27">
        <f t="shared" si="0"/>
        <v>60.110160006967604</v>
      </c>
      <c r="F27">
        <v>7206464</v>
      </c>
      <c r="G27">
        <f t="shared" si="1"/>
        <v>14.300456908478781</v>
      </c>
      <c r="H27">
        <v>5528</v>
      </c>
      <c r="I27">
        <v>6334121</v>
      </c>
      <c r="J27">
        <v>23957338</v>
      </c>
      <c r="K27">
        <f t="shared" si="2"/>
        <v>47.540774464544782</v>
      </c>
      <c r="L27">
        <v>872502855</v>
      </c>
      <c r="M27">
        <v>26826446</v>
      </c>
      <c r="N27">
        <v>90400409</v>
      </c>
      <c r="O27">
        <f t="shared" si="3"/>
        <v>117226855</v>
      </c>
      <c r="P27">
        <f t="shared" si="4"/>
        <v>22.884215395866416</v>
      </c>
      <c r="Q27">
        <v>1711280</v>
      </c>
      <c r="R27">
        <v>132928010</v>
      </c>
      <c r="S27">
        <f t="shared" si="5"/>
        <v>134639290</v>
      </c>
      <c r="T27">
        <f t="shared" si="6"/>
        <v>1.2710108616882931</v>
      </c>
      <c r="U27">
        <v>7883651</v>
      </c>
      <c r="V27">
        <v>612753059</v>
      </c>
      <c r="W27">
        <f t="shared" si="7"/>
        <v>620636710</v>
      </c>
      <c r="X27">
        <f t="shared" si="8"/>
        <v>1.2702521254342174</v>
      </c>
    </row>
    <row r="28" spans="1:24" x14ac:dyDescent="0.2">
      <c r="A28" t="s">
        <v>39</v>
      </c>
      <c r="B28">
        <v>72371187</v>
      </c>
      <c r="C28">
        <v>37243685</v>
      </c>
      <c r="D28">
        <v>26702018</v>
      </c>
      <c r="E28">
        <f t="shared" si="0"/>
        <v>51.462034193248762</v>
      </c>
      <c r="F28">
        <v>8422268</v>
      </c>
      <c r="G28">
        <f>(F28/B28)*100</f>
        <v>11.637598261308053</v>
      </c>
      <c r="H28">
        <v>3216</v>
      </c>
      <c r="I28">
        <v>7932752</v>
      </c>
      <c r="J28">
        <v>29310933</v>
      </c>
      <c r="K28">
        <f t="shared" si="2"/>
        <v>40.500832188920711</v>
      </c>
      <c r="L28">
        <v>1039383699</v>
      </c>
      <c r="M28">
        <v>33934561</v>
      </c>
      <c r="N28">
        <v>103841148</v>
      </c>
      <c r="O28">
        <f t="shared" si="3"/>
        <v>137775709</v>
      </c>
      <c r="P28">
        <f t="shared" si="4"/>
        <v>24.630293138248341</v>
      </c>
      <c r="Q28">
        <v>4018971</v>
      </c>
      <c r="R28">
        <v>156732667</v>
      </c>
      <c r="S28">
        <f t="shared" si="5"/>
        <v>160751638</v>
      </c>
      <c r="T28">
        <f t="shared" si="6"/>
        <v>2.5001120050795378</v>
      </c>
      <c r="U28">
        <v>18578687</v>
      </c>
      <c r="V28">
        <v>722277665</v>
      </c>
      <c r="W28">
        <f t="shared" si="7"/>
        <v>740856352</v>
      </c>
      <c r="X28">
        <f t="shared" si="8"/>
        <v>2.5077313503279512</v>
      </c>
    </row>
    <row r="30" spans="1:24" x14ac:dyDescent="0.2">
      <c r="A30" t="s">
        <v>47</v>
      </c>
      <c r="B30">
        <f>AVERAGE(B2:B28)</f>
        <v>104853592.25925925</v>
      </c>
      <c r="C30">
        <f t="shared" ref="C30:X30" si="9">AVERAGE(C2:C28)</f>
        <v>66301419.851851851</v>
      </c>
      <c r="D30">
        <f t="shared" si="9"/>
        <v>20494886.592592593</v>
      </c>
      <c r="E30">
        <f t="shared" si="9"/>
        <v>61.06795455298947</v>
      </c>
      <c r="F30">
        <f t="shared" si="9"/>
        <v>16802432.222222224</v>
      </c>
      <c r="G30">
        <f t="shared" si="9"/>
        <v>15.094472378333229</v>
      </c>
      <c r="H30">
        <f t="shared" si="9"/>
        <v>5617.0740740740739</v>
      </c>
      <c r="I30">
        <f t="shared" si="9"/>
        <v>12891447.222222222</v>
      </c>
      <c r="J30">
        <f t="shared" si="9"/>
        <v>53409972.629629627</v>
      </c>
      <c r="K30">
        <f t="shared" si="9"/>
        <v>49.015154977238048</v>
      </c>
      <c r="L30">
        <f t="shared" si="9"/>
        <v>1851012487.6666667</v>
      </c>
      <c r="M30">
        <f t="shared" si="9"/>
        <v>57781650.296296299</v>
      </c>
      <c r="N30">
        <f t="shared" si="9"/>
        <v>192327019.48148149</v>
      </c>
      <c r="O30">
        <f t="shared" si="9"/>
        <v>250108669.77777779</v>
      </c>
      <c r="P30">
        <f t="shared" si="9"/>
        <v>25.607841731999585</v>
      </c>
      <c r="Q30">
        <f t="shared" si="9"/>
        <v>8190340.2962962966</v>
      </c>
      <c r="R30">
        <f t="shared" si="9"/>
        <v>278429134.92592591</v>
      </c>
      <c r="S30">
        <f t="shared" si="9"/>
        <v>286619475.22222221</v>
      </c>
      <c r="T30">
        <f t="shared" si="9"/>
        <v>6.6018692505883498</v>
      </c>
      <c r="U30">
        <f t="shared" si="9"/>
        <v>37284534.59259259</v>
      </c>
      <c r="V30">
        <f t="shared" si="9"/>
        <v>1276999808.074074</v>
      </c>
      <c r="W30">
        <f t="shared" si="9"/>
        <v>1314284342.6666667</v>
      </c>
      <c r="X30">
        <f t="shared" si="9"/>
        <v>6.5962813205199664</v>
      </c>
    </row>
    <row r="31" spans="1:24" x14ac:dyDescent="0.2">
      <c r="A31" t="s">
        <v>48</v>
      </c>
      <c r="B31">
        <f>STDEV(B2:B28)</f>
        <v>47235000.289719038</v>
      </c>
      <c r="C31">
        <f t="shared" ref="C31:X31" si="10">STDEV(C2:C28)</f>
        <v>35976462.680592425</v>
      </c>
      <c r="D31">
        <f t="shared" si="10"/>
        <v>9582806.3693510722</v>
      </c>
      <c r="E31">
        <f t="shared" si="10"/>
        <v>9.5162689634113171</v>
      </c>
      <c r="F31">
        <f t="shared" si="10"/>
        <v>9815847.5830727592</v>
      </c>
      <c r="G31">
        <f t="shared" si="10"/>
        <v>3.3376901856001009</v>
      </c>
      <c r="H31">
        <f t="shared" si="10"/>
        <v>11838.431711122779</v>
      </c>
      <c r="I31">
        <f t="shared" si="10"/>
        <v>6844796.4043449387</v>
      </c>
      <c r="J31">
        <f t="shared" si="10"/>
        <v>29330687.41944126</v>
      </c>
      <c r="K31">
        <f t="shared" si="10"/>
        <v>8.8761060762798252</v>
      </c>
      <c r="L31">
        <f t="shared" si="10"/>
        <v>1058402083.6039878</v>
      </c>
      <c r="M31">
        <f t="shared" si="10"/>
        <v>29026114.778616317</v>
      </c>
      <c r="N31">
        <f t="shared" si="10"/>
        <v>115191420.12193966</v>
      </c>
      <c r="O31">
        <f t="shared" si="10"/>
        <v>142360467.01125172</v>
      </c>
      <c r="P31">
        <f t="shared" si="10"/>
        <v>8.9537297686120141</v>
      </c>
      <c r="Q31">
        <f t="shared" si="10"/>
        <v>12288401.272955677</v>
      </c>
      <c r="R31">
        <f t="shared" si="10"/>
        <v>167203040.94265327</v>
      </c>
      <c r="S31">
        <f t="shared" si="10"/>
        <v>163457778.13116592</v>
      </c>
      <c r="T31">
        <f t="shared" si="10"/>
        <v>14.785732974023187</v>
      </c>
      <c r="U31">
        <f t="shared" si="10"/>
        <v>54147083.42072466</v>
      </c>
      <c r="V31">
        <f t="shared" si="10"/>
        <v>775172763.10853708</v>
      </c>
      <c r="W31">
        <f t="shared" si="10"/>
        <v>755676081.42212212</v>
      </c>
      <c r="X31">
        <f t="shared" si="10"/>
        <v>14.652478823532535</v>
      </c>
    </row>
    <row r="32" spans="1:24" x14ac:dyDescent="0.2">
      <c r="A32" t="s">
        <v>49</v>
      </c>
      <c r="B32">
        <f>STDEV(B2:B28)/SQRT(COUNT(B2:B28))</f>
        <v>9090380.0441471115</v>
      </c>
      <c r="C32">
        <f t="shared" ref="C32:X32" si="11">STDEV(C2:C28)/SQRT(COUNT(C2:C28))</f>
        <v>6923673.4710435206</v>
      </c>
      <c r="D32">
        <f t="shared" si="11"/>
        <v>1844211.9456456339</v>
      </c>
      <c r="E32">
        <f t="shared" si="11"/>
        <v>1.8314068159021348</v>
      </c>
      <c r="F32">
        <f t="shared" si="11"/>
        <v>1889060.7481371316</v>
      </c>
      <c r="G32">
        <f t="shared" si="11"/>
        <v>0.64233877570926334</v>
      </c>
      <c r="H32">
        <f t="shared" si="11"/>
        <v>2278.3072450665795</v>
      </c>
      <c r="I32">
        <f t="shared" si="11"/>
        <v>1317281.682198911</v>
      </c>
      <c r="J32">
        <f t="shared" si="11"/>
        <v>5644693.425710394</v>
      </c>
      <c r="K32">
        <f t="shared" si="11"/>
        <v>1.7082074108319434</v>
      </c>
      <c r="L32">
        <f t="shared" si="11"/>
        <v>203689575.95987439</v>
      </c>
      <c r="M32">
        <f t="shared" si="11"/>
        <v>5586078.3936543679</v>
      </c>
      <c r="N32">
        <f t="shared" si="11"/>
        <v>22168599.138579044</v>
      </c>
      <c r="O32">
        <f t="shared" si="11"/>
        <v>27397284.650302339</v>
      </c>
      <c r="P32">
        <f t="shared" si="11"/>
        <v>1.7231460973864372</v>
      </c>
      <c r="Q32">
        <f t="shared" si="11"/>
        <v>2364903.927617033</v>
      </c>
      <c r="R32">
        <f t="shared" si="11"/>
        <v>32178240.232521627</v>
      </c>
      <c r="S32">
        <f t="shared" si="11"/>
        <v>31457464.06838892</v>
      </c>
      <c r="T32">
        <f t="shared" si="11"/>
        <v>2.8455156375727375</v>
      </c>
      <c r="U32">
        <f t="shared" si="11"/>
        <v>10420611.062929502</v>
      </c>
      <c r="V32">
        <f t="shared" si="11"/>
        <v>149182067.81639329</v>
      </c>
      <c r="W32">
        <f t="shared" si="11"/>
        <v>145429929.6764079</v>
      </c>
      <c r="X32">
        <f t="shared" si="11"/>
        <v>2.8198708643539332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2888-5942-FC41-A9AC-C16BBB8D7248}">
  <dimension ref="A1:X29"/>
  <sheetViews>
    <sheetView tabSelected="1" workbookViewId="0">
      <pane xSplit="1" topLeftCell="B1" activePane="topRight" state="frozen"/>
      <selection pane="topRight" activeCell="P5" sqref="P5:P7"/>
    </sheetView>
  </sheetViews>
  <sheetFormatPr baseColWidth="10" defaultRowHeight="16" x14ac:dyDescent="0.2"/>
  <cols>
    <col min="1" max="1" width="32.33203125" customWidth="1"/>
    <col min="2" max="2" width="19.5" customWidth="1"/>
    <col min="3" max="3" width="18.33203125" customWidth="1"/>
    <col min="4" max="4" width="17.6640625" customWidth="1"/>
    <col min="5" max="5" width="31.83203125" customWidth="1"/>
    <col min="6" max="6" width="24.33203125" customWidth="1"/>
    <col min="7" max="7" width="35.5" customWidth="1"/>
    <col min="8" max="8" width="19.6640625" customWidth="1"/>
    <col min="9" max="9" width="24.1640625" customWidth="1"/>
    <col min="10" max="10" width="22.1640625" customWidth="1"/>
    <col min="11" max="11" width="34.83203125" customWidth="1"/>
    <col min="12" max="12" width="12.6640625" customWidth="1"/>
    <col min="13" max="13" width="15.6640625" customWidth="1"/>
    <col min="14" max="15" width="17.1640625" customWidth="1"/>
    <col min="16" max="16" width="21.83203125" customWidth="1"/>
    <col min="17" max="17" width="14.6640625" customWidth="1"/>
    <col min="18" max="19" width="17" customWidth="1"/>
    <col min="20" max="20" width="23" customWidth="1"/>
    <col min="21" max="21" width="14.83203125" customWidth="1"/>
    <col min="22" max="22" width="19.5" customWidth="1"/>
    <col min="23" max="23" width="15.1640625" customWidth="1"/>
    <col min="24" max="24" width="26.1640625" customWidth="1"/>
    <col min="25" max="25" width="16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42</v>
      </c>
      <c r="L1" t="s">
        <v>8</v>
      </c>
      <c r="M1" t="s">
        <v>9</v>
      </c>
      <c r="N1" t="s">
        <v>10</v>
      </c>
      <c r="O1" t="s">
        <v>43</v>
      </c>
      <c r="P1" t="s">
        <v>44</v>
      </c>
      <c r="Q1" t="s">
        <v>50</v>
      </c>
      <c r="R1" t="s">
        <v>51</v>
      </c>
      <c r="S1" t="s">
        <v>52</v>
      </c>
      <c r="T1" t="s">
        <v>53</v>
      </c>
      <c r="U1" t="s">
        <v>11</v>
      </c>
      <c r="V1" t="s">
        <v>12</v>
      </c>
      <c r="W1" t="s">
        <v>45</v>
      </c>
      <c r="X1" t="s">
        <v>46</v>
      </c>
    </row>
    <row r="2" spans="1:24" x14ac:dyDescent="0.2">
      <c r="A2" t="s">
        <v>13</v>
      </c>
      <c r="B2">
        <v>97064713</v>
      </c>
      <c r="C2">
        <v>53672401</v>
      </c>
      <c r="D2">
        <v>28723417</v>
      </c>
      <c r="E2">
        <f>(C2/B2)*100</f>
        <v>55.295482097598125</v>
      </c>
      <c r="F2">
        <v>14668162</v>
      </c>
      <c r="G2">
        <f>(F2/B2)*100</f>
        <v>15.11173478666753</v>
      </c>
      <c r="H2">
        <v>733</v>
      </c>
      <c r="I2">
        <v>10504905</v>
      </c>
      <c r="J2">
        <v>43167496</v>
      </c>
      <c r="K2">
        <f>(J2/B2)*100</f>
        <v>44.472903350571904</v>
      </c>
      <c r="L2">
        <v>1368414489</v>
      </c>
      <c r="M2">
        <v>51467153</v>
      </c>
      <c r="N2">
        <v>150675598</v>
      </c>
      <c r="O2">
        <f>(M2+N2)</f>
        <v>202142751</v>
      </c>
      <c r="P2">
        <f>(M2/O2)*100</f>
        <v>25.460795771993823</v>
      </c>
      <c r="Q2">
        <v>3211229</v>
      </c>
      <c r="R2">
        <v>216408425</v>
      </c>
      <c r="S2">
        <f>Q2+R2</f>
        <v>219619654</v>
      </c>
      <c r="T2">
        <f>(Q2/S2)*100</f>
        <v>1.462177424248196</v>
      </c>
      <c r="U2">
        <v>16479642</v>
      </c>
      <c r="V2">
        <v>930172442</v>
      </c>
      <c r="W2">
        <f>V2+U2</f>
        <v>946652084</v>
      </c>
      <c r="X2">
        <f>(U2/W2)*100</f>
        <v>1.7408340697214375</v>
      </c>
    </row>
    <row r="3" spans="1:24" x14ac:dyDescent="0.2">
      <c r="A3" t="s">
        <v>14</v>
      </c>
      <c r="B3">
        <v>98552511</v>
      </c>
      <c r="C3">
        <v>58020212</v>
      </c>
      <c r="D3">
        <v>25187690</v>
      </c>
      <c r="E3">
        <f t="shared" ref="E3:E25" si="0">(C3/B3)*100</f>
        <v>58.872383271898578</v>
      </c>
      <c r="F3">
        <v>15344078</v>
      </c>
      <c r="G3">
        <f t="shared" ref="G3:G24" si="1">(F3/B3)*100</f>
        <v>15.569443989103435</v>
      </c>
      <c r="H3">
        <v>531</v>
      </c>
      <c r="I3">
        <v>10348641</v>
      </c>
      <c r="J3">
        <v>47671571</v>
      </c>
      <c r="K3">
        <f t="shared" ref="K3:K25" si="2">(J3/B3)*100</f>
        <v>48.371746712775284</v>
      </c>
      <c r="L3">
        <v>1677732931</v>
      </c>
      <c r="M3">
        <v>63045017</v>
      </c>
      <c r="N3">
        <v>189805348</v>
      </c>
      <c r="O3">
        <f t="shared" ref="O3:O25" si="3">(M3+N3)</f>
        <v>252850365</v>
      </c>
      <c r="P3">
        <f t="shared" ref="P3:P25" si="4">(M3/O3)*100</f>
        <v>24.933725921257814</v>
      </c>
      <c r="Q3">
        <v>3631566</v>
      </c>
      <c r="R3">
        <v>267408887</v>
      </c>
      <c r="S3">
        <f t="shared" ref="S3:S25" si="5">Q3+R3</f>
        <v>271040453</v>
      </c>
      <c r="T3">
        <f t="shared" ref="T3:T25" si="6">(Q3/S3)*100</f>
        <v>1.3398612494202111</v>
      </c>
      <c r="U3">
        <v>16665869</v>
      </c>
      <c r="V3">
        <v>1137176244</v>
      </c>
      <c r="W3">
        <f t="shared" ref="W3:W25" si="7">V3+U3</f>
        <v>1153842113</v>
      </c>
      <c r="X3">
        <f t="shared" ref="X3:X25" si="8">(U3/W3)*100</f>
        <v>1.4443803716496868</v>
      </c>
    </row>
    <row r="4" spans="1:24" x14ac:dyDescent="0.2">
      <c r="A4" t="s">
        <v>15</v>
      </c>
      <c r="B4">
        <v>159165995</v>
      </c>
      <c r="C4">
        <v>92836257</v>
      </c>
      <c r="D4">
        <v>39671869</v>
      </c>
      <c r="E4">
        <f t="shared" si="0"/>
        <v>58.326690321007327</v>
      </c>
      <c r="F4">
        <v>26654790</v>
      </c>
      <c r="G4">
        <f t="shared" si="1"/>
        <v>16.746535590092595</v>
      </c>
      <c r="H4">
        <v>3079</v>
      </c>
      <c r="I4">
        <v>21577869</v>
      </c>
      <c r="J4">
        <v>71258388</v>
      </c>
      <c r="K4">
        <f t="shared" si="2"/>
        <v>44.769856777510796</v>
      </c>
      <c r="L4">
        <v>2425802574</v>
      </c>
      <c r="M4">
        <v>114849773</v>
      </c>
      <c r="N4">
        <v>266819877</v>
      </c>
      <c r="O4">
        <f t="shared" si="3"/>
        <v>381669650</v>
      </c>
      <c r="P4">
        <f t="shared" si="4"/>
        <v>30.091408368467338</v>
      </c>
      <c r="Q4">
        <v>39408777</v>
      </c>
      <c r="R4">
        <v>365387904</v>
      </c>
      <c r="S4">
        <f t="shared" si="5"/>
        <v>404796681</v>
      </c>
      <c r="T4">
        <f t="shared" si="6"/>
        <v>9.7354496342819559</v>
      </c>
      <c r="U4">
        <v>151738282</v>
      </c>
      <c r="V4">
        <v>1487597961</v>
      </c>
      <c r="W4">
        <f t="shared" si="7"/>
        <v>1639336243</v>
      </c>
      <c r="X4">
        <f t="shared" si="8"/>
        <v>9.2560804806168129</v>
      </c>
    </row>
    <row r="5" spans="1:24" x14ac:dyDescent="0.2">
      <c r="A5" t="s">
        <v>19</v>
      </c>
      <c r="B5">
        <v>99274409</v>
      </c>
      <c r="C5">
        <v>70004660</v>
      </c>
      <c r="D5">
        <v>13685537</v>
      </c>
      <c r="E5">
        <f t="shared" si="0"/>
        <v>70.516320071973439</v>
      </c>
      <c r="F5">
        <v>15583724</v>
      </c>
      <c r="G5">
        <f t="shared" si="1"/>
        <v>15.697624550955524</v>
      </c>
      <c r="H5">
        <v>488</v>
      </c>
      <c r="I5">
        <v>12886014</v>
      </c>
      <c r="J5">
        <v>57118646</v>
      </c>
      <c r="K5">
        <f t="shared" si="2"/>
        <v>57.536122929727043</v>
      </c>
      <c r="L5">
        <v>2071575694</v>
      </c>
      <c r="M5">
        <v>49576217</v>
      </c>
      <c r="N5">
        <v>208053179</v>
      </c>
      <c r="O5">
        <f t="shared" si="3"/>
        <v>257629396</v>
      </c>
      <c r="P5">
        <f t="shared" si="4"/>
        <v>19.243229914648406</v>
      </c>
      <c r="Q5">
        <v>1834212</v>
      </c>
      <c r="R5">
        <v>312692826</v>
      </c>
      <c r="S5">
        <f t="shared" si="5"/>
        <v>314527038</v>
      </c>
      <c r="T5">
        <f t="shared" si="6"/>
        <v>0.58316512680858934</v>
      </c>
      <c r="U5">
        <v>9023754</v>
      </c>
      <c r="V5">
        <v>1490395506</v>
      </c>
      <c r="W5">
        <f t="shared" si="7"/>
        <v>1499419260</v>
      </c>
      <c r="X5">
        <f t="shared" si="8"/>
        <v>0.60181659931459064</v>
      </c>
    </row>
    <row r="6" spans="1:24" x14ac:dyDescent="0.2">
      <c r="A6" t="s">
        <v>20</v>
      </c>
      <c r="B6">
        <v>146273599</v>
      </c>
      <c r="C6">
        <v>104728489</v>
      </c>
      <c r="D6">
        <v>17960162</v>
      </c>
      <c r="E6">
        <f t="shared" si="0"/>
        <v>71.597670198844284</v>
      </c>
      <c r="F6">
        <v>23584225</v>
      </c>
      <c r="G6">
        <f t="shared" si="1"/>
        <v>16.123364134904481</v>
      </c>
      <c r="H6">
        <v>723</v>
      </c>
      <c r="I6">
        <v>18104995</v>
      </c>
      <c r="J6">
        <v>86623494</v>
      </c>
      <c r="K6">
        <f t="shared" si="2"/>
        <v>59.220183677848794</v>
      </c>
      <c r="L6">
        <v>3159135384</v>
      </c>
      <c r="M6">
        <v>74300025</v>
      </c>
      <c r="N6">
        <v>321888923</v>
      </c>
      <c r="O6">
        <f t="shared" si="3"/>
        <v>396188948</v>
      </c>
      <c r="P6">
        <f t="shared" si="4"/>
        <v>18.753684416254842</v>
      </c>
      <c r="Q6">
        <v>2366709</v>
      </c>
      <c r="R6">
        <v>480992940</v>
      </c>
      <c r="S6">
        <f t="shared" si="5"/>
        <v>483359649</v>
      </c>
      <c r="T6">
        <f t="shared" si="6"/>
        <v>0.48963727214225949</v>
      </c>
      <c r="U6">
        <v>11539233</v>
      </c>
      <c r="V6">
        <v>2268047554</v>
      </c>
      <c r="W6">
        <f t="shared" si="7"/>
        <v>2279586787</v>
      </c>
      <c r="X6">
        <f t="shared" si="8"/>
        <v>0.50619845078089587</v>
      </c>
    </row>
    <row r="7" spans="1:24" x14ac:dyDescent="0.2">
      <c r="A7" t="s">
        <v>21</v>
      </c>
      <c r="B7">
        <v>150250369</v>
      </c>
      <c r="C7">
        <v>106934071</v>
      </c>
      <c r="D7">
        <v>20190257</v>
      </c>
      <c r="E7">
        <f t="shared" si="0"/>
        <v>71.170587940452918</v>
      </c>
      <c r="F7">
        <v>23125275</v>
      </c>
      <c r="G7">
        <f t="shared" si="1"/>
        <v>15.391160204072444</v>
      </c>
      <c r="H7">
        <v>766</v>
      </c>
      <c r="I7">
        <v>20053672</v>
      </c>
      <c r="J7">
        <v>86880399</v>
      </c>
      <c r="K7">
        <f t="shared" si="2"/>
        <v>57.823750835513756</v>
      </c>
      <c r="L7">
        <v>3194741856</v>
      </c>
      <c r="M7">
        <v>76988918</v>
      </c>
      <c r="N7">
        <v>318773249</v>
      </c>
      <c r="O7">
        <f t="shared" si="3"/>
        <v>395762167</v>
      </c>
      <c r="P7">
        <f t="shared" si="4"/>
        <v>19.45332940326254</v>
      </c>
      <c r="Q7">
        <v>2733404</v>
      </c>
      <c r="R7">
        <v>483058036</v>
      </c>
      <c r="S7">
        <f t="shared" si="5"/>
        <v>485791440</v>
      </c>
      <c r="T7">
        <f t="shared" si="6"/>
        <v>0.5626702685415782</v>
      </c>
      <c r="U7">
        <v>13759013</v>
      </c>
      <c r="V7">
        <v>2299429236</v>
      </c>
      <c r="W7">
        <f t="shared" si="7"/>
        <v>2313188249</v>
      </c>
      <c r="X7">
        <f t="shared" si="8"/>
        <v>0.59480731868442072</v>
      </c>
    </row>
    <row r="8" spans="1:24" x14ac:dyDescent="0.2">
      <c r="A8" t="s">
        <v>22</v>
      </c>
      <c r="B8">
        <v>67119552</v>
      </c>
      <c r="C8">
        <v>36114709</v>
      </c>
      <c r="D8">
        <v>21248726</v>
      </c>
      <c r="E8">
        <f t="shared" si="0"/>
        <v>53.806540603846699</v>
      </c>
      <c r="F8">
        <v>9752798</v>
      </c>
      <c r="G8">
        <f t="shared" si="1"/>
        <v>14.530487331023902</v>
      </c>
      <c r="H8">
        <v>3319</v>
      </c>
      <c r="I8">
        <v>6723892</v>
      </c>
      <c r="J8">
        <v>29390817</v>
      </c>
      <c r="K8">
        <f t="shared" si="2"/>
        <v>43.788756218158312</v>
      </c>
      <c r="L8">
        <v>888083211</v>
      </c>
      <c r="M8">
        <v>32113349</v>
      </c>
      <c r="N8">
        <v>93498176</v>
      </c>
      <c r="O8">
        <f t="shared" si="3"/>
        <v>125611525</v>
      </c>
      <c r="P8">
        <f t="shared" si="4"/>
        <v>25.565607136765518</v>
      </c>
      <c r="Q8">
        <v>2941138</v>
      </c>
      <c r="R8">
        <v>137470642</v>
      </c>
      <c r="S8">
        <f t="shared" si="5"/>
        <v>140411780</v>
      </c>
      <c r="T8">
        <f t="shared" si="6"/>
        <v>2.0946518874698405</v>
      </c>
      <c r="U8">
        <v>14599345</v>
      </c>
      <c r="V8">
        <v>607460561</v>
      </c>
      <c r="W8">
        <f t="shared" si="7"/>
        <v>622059906</v>
      </c>
      <c r="X8">
        <f t="shared" si="8"/>
        <v>2.3469355377486747</v>
      </c>
    </row>
    <row r="9" spans="1:24" x14ac:dyDescent="0.2">
      <c r="A9" t="s">
        <v>23</v>
      </c>
      <c r="B9">
        <v>83744855</v>
      </c>
      <c r="C9">
        <v>49713181</v>
      </c>
      <c r="D9">
        <v>19825108</v>
      </c>
      <c r="E9">
        <f t="shared" si="0"/>
        <v>59.362668906645069</v>
      </c>
      <c r="F9">
        <v>14202284</v>
      </c>
      <c r="G9">
        <f t="shared" si="1"/>
        <v>16.958992883801638</v>
      </c>
      <c r="H9">
        <v>4282</v>
      </c>
      <c r="I9">
        <v>9661836</v>
      </c>
      <c r="J9">
        <v>40051345</v>
      </c>
      <c r="K9">
        <f t="shared" si="2"/>
        <v>47.825439544912939</v>
      </c>
      <c r="L9">
        <v>1266971943</v>
      </c>
      <c r="M9">
        <v>47182921</v>
      </c>
      <c r="N9">
        <v>142389071</v>
      </c>
      <c r="O9">
        <f t="shared" si="3"/>
        <v>189571992</v>
      </c>
      <c r="P9">
        <f t="shared" si="4"/>
        <v>24.889183524536683</v>
      </c>
      <c r="Q9">
        <v>4358483</v>
      </c>
      <c r="R9">
        <v>196391205</v>
      </c>
      <c r="S9">
        <f t="shared" si="5"/>
        <v>200749688</v>
      </c>
      <c r="T9">
        <f t="shared" si="6"/>
        <v>2.171103249734565</v>
      </c>
      <c r="U9">
        <v>20144274</v>
      </c>
      <c r="V9">
        <v>856505989</v>
      </c>
      <c r="W9">
        <f t="shared" si="7"/>
        <v>876650263</v>
      </c>
      <c r="X9">
        <f t="shared" si="8"/>
        <v>2.2978689279193198</v>
      </c>
    </row>
    <row r="10" spans="1:24" x14ac:dyDescent="0.2">
      <c r="A10" t="s">
        <v>24</v>
      </c>
      <c r="B10">
        <v>68195015</v>
      </c>
      <c r="C10">
        <v>34801223</v>
      </c>
      <c r="D10">
        <v>25796816</v>
      </c>
      <c r="E10">
        <f t="shared" si="0"/>
        <v>51.031916335820149</v>
      </c>
      <c r="F10">
        <v>7588573</v>
      </c>
      <c r="G10">
        <f t="shared" si="1"/>
        <v>11.127753252932051</v>
      </c>
      <c r="H10">
        <v>8403</v>
      </c>
      <c r="I10">
        <v>7780967</v>
      </c>
      <c r="J10">
        <v>27020256</v>
      </c>
      <c r="K10">
        <f t="shared" si="2"/>
        <v>39.622039822118964</v>
      </c>
      <c r="L10">
        <v>989325352</v>
      </c>
      <c r="M10">
        <v>30551450</v>
      </c>
      <c r="N10">
        <v>98554470</v>
      </c>
      <c r="O10">
        <f t="shared" si="3"/>
        <v>129105920</v>
      </c>
      <c r="P10">
        <f t="shared" si="4"/>
        <v>23.663864523021097</v>
      </c>
      <c r="Q10">
        <v>3093562</v>
      </c>
      <c r="R10">
        <v>148567004</v>
      </c>
      <c r="S10">
        <f t="shared" si="5"/>
        <v>151660566</v>
      </c>
      <c r="T10">
        <f t="shared" si="6"/>
        <v>2.0397932577938551</v>
      </c>
      <c r="U10">
        <v>14491808</v>
      </c>
      <c r="V10">
        <v>694067058</v>
      </c>
      <c r="W10">
        <f t="shared" si="7"/>
        <v>708558866</v>
      </c>
      <c r="X10">
        <f t="shared" si="8"/>
        <v>2.0452510998571007</v>
      </c>
    </row>
    <row r="11" spans="1:24" x14ac:dyDescent="0.2">
      <c r="A11" t="s">
        <v>25</v>
      </c>
      <c r="B11">
        <v>101564165</v>
      </c>
      <c r="C11">
        <v>71450433</v>
      </c>
      <c r="D11">
        <v>14394644</v>
      </c>
      <c r="E11">
        <f t="shared" si="0"/>
        <v>70.350042261461027</v>
      </c>
      <c r="F11">
        <v>15718542</v>
      </c>
      <c r="G11">
        <f t="shared" si="1"/>
        <v>15.476464558144103</v>
      </c>
      <c r="H11">
        <v>546</v>
      </c>
      <c r="I11">
        <v>12069981</v>
      </c>
      <c r="J11">
        <v>59380452</v>
      </c>
      <c r="K11">
        <f t="shared" si="2"/>
        <v>58.465948102856949</v>
      </c>
      <c r="L11">
        <v>2199872533</v>
      </c>
      <c r="M11">
        <v>53009958</v>
      </c>
      <c r="N11">
        <v>218550983</v>
      </c>
      <c r="O11">
        <f t="shared" si="3"/>
        <v>271560941</v>
      </c>
      <c r="P11">
        <f t="shared" si="4"/>
        <v>19.520464837393533</v>
      </c>
      <c r="Q11">
        <v>1710593</v>
      </c>
      <c r="R11">
        <v>331931690</v>
      </c>
      <c r="S11">
        <f t="shared" si="5"/>
        <v>333642283</v>
      </c>
      <c r="T11">
        <f t="shared" si="6"/>
        <v>0.51270270201334167</v>
      </c>
      <c r="U11">
        <v>8600612</v>
      </c>
      <c r="V11">
        <v>1586068697</v>
      </c>
      <c r="W11">
        <f t="shared" si="7"/>
        <v>1594669309</v>
      </c>
      <c r="X11">
        <f t="shared" si="8"/>
        <v>0.53933514312088637</v>
      </c>
    </row>
    <row r="12" spans="1:24" x14ac:dyDescent="0.2">
      <c r="A12" t="s">
        <v>26</v>
      </c>
      <c r="B12">
        <v>75280063</v>
      </c>
      <c r="C12">
        <v>55414010</v>
      </c>
      <c r="D12">
        <v>7191119</v>
      </c>
      <c r="E12">
        <f t="shared" si="0"/>
        <v>73.610472403563207</v>
      </c>
      <c r="F12">
        <v>12674600</v>
      </c>
      <c r="G12">
        <f t="shared" si="1"/>
        <v>16.836595899235633</v>
      </c>
      <c r="H12">
        <v>334</v>
      </c>
      <c r="I12">
        <v>9374121</v>
      </c>
      <c r="J12">
        <v>46039889</v>
      </c>
      <c r="K12">
        <f t="shared" si="2"/>
        <v>61.158143557876677</v>
      </c>
      <c r="L12">
        <v>1629164838</v>
      </c>
      <c r="M12">
        <v>42296621</v>
      </c>
      <c r="N12">
        <v>161759832</v>
      </c>
      <c r="O12">
        <f t="shared" si="3"/>
        <v>204056453</v>
      </c>
      <c r="P12">
        <f t="shared" si="4"/>
        <v>20.727901704730701</v>
      </c>
      <c r="Q12">
        <v>1589560</v>
      </c>
      <c r="R12">
        <v>246821674</v>
      </c>
      <c r="S12">
        <f t="shared" si="5"/>
        <v>248411234</v>
      </c>
      <c r="T12">
        <f t="shared" si="6"/>
        <v>0.63989054536881373</v>
      </c>
      <c r="U12">
        <v>7834989</v>
      </c>
      <c r="V12">
        <v>1168862162</v>
      </c>
      <c r="W12">
        <f t="shared" si="7"/>
        <v>1176697151</v>
      </c>
      <c r="X12">
        <f t="shared" si="8"/>
        <v>0.66584583750725845</v>
      </c>
    </row>
    <row r="13" spans="1:24" x14ac:dyDescent="0.2">
      <c r="A13" t="s">
        <v>27</v>
      </c>
      <c r="B13">
        <v>180366396</v>
      </c>
      <c r="C13">
        <v>129254436</v>
      </c>
      <c r="D13">
        <v>21883828</v>
      </c>
      <c r="E13">
        <f t="shared" si="0"/>
        <v>71.662149306348624</v>
      </c>
      <c r="F13">
        <v>29227300</v>
      </c>
      <c r="G13">
        <f t="shared" si="1"/>
        <v>16.20440428382236</v>
      </c>
      <c r="H13">
        <v>832</v>
      </c>
      <c r="I13">
        <v>26991728</v>
      </c>
      <c r="J13">
        <v>102262708</v>
      </c>
      <c r="K13">
        <f t="shared" si="2"/>
        <v>56.697206501814236</v>
      </c>
      <c r="L13">
        <v>3730685335</v>
      </c>
      <c r="M13">
        <v>92185830</v>
      </c>
      <c r="N13">
        <v>381767166</v>
      </c>
      <c r="O13">
        <f t="shared" si="3"/>
        <v>473952996</v>
      </c>
      <c r="P13">
        <f t="shared" si="4"/>
        <v>19.450416133670775</v>
      </c>
      <c r="Q13">
        <v>3019832</v>
      </c>
      <c r="R13">
        <v>569046428</v>
      </c>
      <c r="S13">
        <f t="shared" si="5"/>
        <v>572066260</v>
      </c>
      <c r="T13">
        <f t="shared" si="6"/>
        <v>0.52788150799174915</v>
      </c>
      <c r="U13">
        <v>15106580</v>
      </c>
      <c r="V13">
        <v>2669559499</v>
      </c>
      <c r="W13">
        <f t="shared" si="7"/>
        <v>2684666079</v>
      </c>
      <c r="X13">
        <f t="shared" si="8"/>
        <v>0.56269865806279296</v>
      </c>
    </row>
    <row r="14" spans="1:24" x14ac:dyDescent="0.2">
      <c r="A14" t="s">
        <v>28</v>
      </c>
      <c r="B14">
        <v>121764180</v>
      </c>
      <c r="C14">
        <v>84769958</v>
      </c>
      <c r="D14">
        <v>11867629</v>
      </c>
      <c r="E14">
        <f t="shared" si="0"/>
        <v>69.618140573032221</v>
      </c>
      <c r="F14">
        <v>25126097</v>
      </c>
      <c r="G14">
        <f t="shared" si="1"/>
        <v>20.635048008371591</v>
      </c>
      <c r="H14">
        <v>496</v>
      </c>
      <c r="I14">
        <v>15513097</v>
      </c>
      <c r="J14">
        <v>69256861</v>
      </c>
      <c r="K14">
        <f t="shared" si="2"/>
        <v>56.877860960423668</v>
      </c>
      <c r="L14">
        <v>1930674937</v>
      </c>
      <c r="M14">
        <v>49621558</v>
      </c>
      <c r="N14">
        <v>223825988</v>
      </c>
      <c r="O14">
        <f t="shared" si="3"/>
        <v>273447546</v>
      </c>
      <c r="P14">
        <f t="shared" si="4"/>
        <v>18.146645938449929</v>
      </c>
      <c r="Q14">
        <v>1881992</v>
      </c>
      <c r="R14">
        <v>297862461</v>
      </c>
      <c r="S14">
        <f t="shared" si="5"/>
        <v>299744453</v>
      </c>
      <c r="T14">
        <f t="shared" si="6"/>
        <v>0.62786549714733164</v>
      </c>
      <c r="U14">
        <v>10709053</v>
      </c>
      <c r="V14">
        <v>1346773885</v>
      </c>
      <c r="W14">
        <f t="shared" si="7"/>
        <v>1357482938</v>
      </c>
      <c r="X14">
        <f t="shared" si="8"/>
        <v>0.78889043097497857</v>
      </c>
    </row>
    <row r="15" spans="1:24" x14ac:dyDescent="0.2">
      <c r="A15" t="s">
        <v>29</v>
      </c>
      <c r="B15">
        <v>237707409</v>
      </c>
      <c r="C15">
        <v>172419091</v>
      </c>
      <c r="D15">
        <v>19063076</v>
      </c>
      <c r="E15">
        <f t="shared" si="0"/>
        <v>72.534167834878048</v>
      </c>
      <c r="F15">
        <v>46224019</v>
      </c>
      <c r="G15">
        <f t="shared" si="1"/>
        <v>19.445762836950532</v>
      </c>
      <c r="H15">
        <v>1223</v>
      </c>
      <c r="I15">
        <v>32298407</v>
      </c>
      <c r="J15">
        <v>140120684</v>
      </c>
      <c r="K15">
        <f t="shared" si="2"/>
        <v>58.946704517737601</v>
      </c>
      <c r="L15">
        <v>4996271740</v>
      </c>
      <c r="M15">
        <v>152830770</v>
      </c>
      <c r="N15">
        <v>552388125</v>
      </c>
      <c r="O15">
        <f t="shared" si="3"/>
        <v>705218895</v>
      </c>
      <c r="P15">
        <f t="shared" si="4"/>
        <v>21.671394666758044</v>
      </c>
      <c r="Q15">
        <v>5970828</v>
      </c>
      <c r="R15">
        <v>772526352</v>
      </c>
      <c r="S15">
        <f t="shared" si="5"/>
        <v>778497180</v>
      </c>
      <c r="T15">
        <f t="shared" si="6"/>
        <v>0.76696848150432606</v>
      </c>
      <c r="U15">
        <v>27917834</v>
      </c>
      <c r="V15">
        <v>3484637831</v>
      </c>
      <c r="W15">
        <f t="shared" si="7"/>
        <v>3512555665</v>
      </c>
      <c r="X15">
        <f t="shared" si="8"/>
        <v>0.79480118359917862</v>
      </c>
    </row>
    <row r="16" spans="1:24" x14ac:dyDescent="0.2">
      <c r="A16" t="s">
        <v>30</v>
      </c>
      <c r="B16">
        <v>125329121</v>
      </c>
      <c r="C16">
        <v>79594782</v>
      </c>
      <c r="D16">
        <v>10097715</v>
      </c>
      <c r="E16">
        <f t="shared" si="0"/>
        <v>63.508609463557953</v>
      </c>
      <c r="F16">
        <v>25262291</v>
      </c>
      <c r="G16">
        <f t="shared" si="1"/>
        <v>20.156760694108755</v>
      </c>
      <c r="H16">
        <v>555</v>
      </c>
      <c r="I16">
        <v>13338181</v>
      </c>
      <c r="J16">
        <v>66256601</v>
      </c>
      <c r="K16">
        <f t="shared" si="2"/>
        <v>52.866086087047556</v>
      </c>
      <c r="L16">
        <v>2191248608</v>
      </c>
      <c r="M16">
        <v>65876046</v>
      </c>
      <c r="N16">
        <v>251042314</v>
      </c>
      <c r="O16">
        <f t="shared" si="3"/>
        <v>316918360</v>
      </c>
      <c r="P16">
        <f t="shared" si="4"/>
        <v>20.786440394302179</v>
      </c>
      <c r="Q16">
        <v>2800658</v>
      </c>
      <c r="R16">
        <v>341693127</v>
      </c>
      <c r="S16">
        <f t="shared" si="5"/>
        <v>344493785</v>
      </c>
      <c r="T16">
        <f>(Q16/S16)*100</f>
        <v>0.81297780161694344</v>
      </c>
      <c r="U16">
        <v>12756683</v>
      </c>
      <c r="V16">
        <v>1517079780</v>
      </c>
      <c r="W16">
        <f t="shared" si="7"/>
        <v>1529836463</v>
      </c>
      <c r="X16">
        <f t="shared" si="8"/>
        <v>0.83385925937366023</v>
      </c>
    </row>
    <row r="17" spans="1:24" x14ac:dyDescent="0.2">
      <c r="A17" t="s">
        <v>31</v>
      </c>
      <c r="B17">
        <v>79039919</v>
      </c>
      <c r="C17">
        <v>46665814</v>
      </c>
      <c r="D17">
        <v>19133194</v>
      </c>
      <c r="E17">
        <f>(C17/B17)*100</f>
        <v>59.040817083833296</v>
      </c>
      <c r="F17">
        <v>13240494</v>
      </c>
      <c r="G17">
        <f t="shared" si="1"/>
        <v>16.751654312803634</v>
      </c>
      <c r="H17">
        <v>417</v>
      </c>
      <c r="I17">
        <v>8377543</v>
      </c>
      <c r="J17">
        <v>38288271</v>
      </c>
      <c r="K17">
        <f t="shared" si="2"/>
        <v>48.441688053855422</v>
      </c>
      <c r="L17">
        <v>1170637994</v>
      </c>
      <c r="M17">
        <v>42891120</v>
      </c>
      <c r="N17">
        <v>137700976</v>
      </c>
      <c r="O17">
        <f t="shared" si="3"/>
        <v>180592096</v>
      </c>
      <c r="P17">
        <f t="shared" si="4"/>
        <v>23.750275316589715</v>
      </c>
      <c r="Q17">
        <v>2895467</v>
      </c>
      <c r="R17">
        <v>184491847</v>
      </c>
      <c r="S17">
        <f t="shared" si="5"/>
        <v>187387314</v>
      </c>
      <c r="T17">
        <f t="shared" si="6"/>
        <v>1.545177706106615</v>
      </c>
      <c r="U17">
        <v>14268726</v>
      </c>
      <c r="V17">
        <v>788389858</v>
      </c>
      <c r="W17">
        <f t="shared" si="7"/>
        <v>802658584</v>
      </c>
      <c r="X17">
        <f t="shared" si="8"/>
        <v>1.7776831001909525</v>
      </c>
    </row>
    <row r="18" spans="1:24" x14ac:dyDescent="0.2">
      <c r="A18" t="s">
        <v>32</v>
      </c>
      <c r="B18">
        <v>135832183</v>
      </c>
      <c r="C18">
        <v>80164949</v>
      </c>
      <c r="D18">
        <v>32217249</v>
      </c>
      <c r="E18">
        <f t="shared" si="0"/>
        <v>59.017640171475414</v>
      </c>
      <c r="F18">
        <v>23448705</v>
      </c>
      <c r="G18">
        <f t="shared" si="1"/>
        <v>17.262996502088168</v>
      </c>
      <c r="H18">
        <v>1280</v>
      </c>
      <c r="I18">
        <v>17282839</v>
      </c>
      <c r="J18">
        <v>62882110</v>
      </c>
      <c r="K18">
        <f t="shared" si="2"/>
        <v>46.29396996439349</v>
      </c>
      <c r="L18">
        <v>1925140548</v>
      </c>
      <c r="M18">
        <v>74116946</v>
      </c>
      <c r="N18">
        <v>224264509</v>
      </c>
      <c r="O18">
        <f t="shared" si="3"/>
        <v>298381455</v>
      </c>
      <c r="P18">
        <f t="shared" si="4"/>
        <v>24.839662371108151</v>
      </c>
      <c r="Q18">
        <v>10241523</v>
      </c>
      <c r="R18">
        <v>291084134</v>
      </c>
      <c r="S18">
        <f t="shared" si="5"/>
        <v>301325657</v>
      </c>
      <c r="T18">
        <f t="shared" si="6"/>
        <v>3.3988220923384564</v>
      </c>
      <c r="U18">
        <v>45855672</v>
      </c>
      <c r="V18">
        <v>1279577764</v>
      </c>
      <c r="W18">
        <f t="shared" si="7"/>
        <v>1325433436</v>
      </c>
      <c r="X18">
        <f t="shared" si="8"/>
        <v>3.4596737002792795</v>
      </c>
    </row>
    <row r="19" spans="1:24" x14ac:dyDescent="0.2">
      <c r="A19" t="s">
        <v>33</v>
      </c>
      <c r="B19">
        <v>149438148</v>
      </c>
      <c r="C19">
        <v>83501895</v>
      </c>
      <c r="D19">
        <v>38608553</v>
      </c>
      <c r="E19">
        <f t="shared" si="0"/>
        <v>55.877228216184804</v>
      </c>
      <c r="F19">
        <v>27323520</v>
      </c>
      <c r="G19">
        <f t="shared" si="1"/>
        <v>18.284166637289964</v>
      </c>
      <c r="H19">
        <v>4180</v>
      </c>
      <c r="I19">
        <v>18564174</v>
      </c>
      <c r="J19">
        <v>64937721</v>
      </c>
      <c r="K19">
        <f t="shared" si="2"/>
        <v>43.454580954790742</v>
      </c>
      <c r="L19">
        <v>1878390362</v>
      </c>
      <c r="M19">
        <v>69726306</v>
      </c>
      <c r="N19">
        <v>219182243</v>
      </c>
      <c r="O19">
        <f t="shared" si="3"/>
        <v>288908549</v>
      </c>
      <c r="P19">
        <f t="shared" si="4"/>
        <v>24.134386552888056</v>
      </c>
      <c r="Q19">
        <v>9647107</v>
      </c>
      <c r="R19">
        <v>274030769</v>
      </c>
      <c r="S19">
        <f t="shared" si="5"/>
        <v>283677876</v>
      </c>
      <c r="T19">
        <f t="shared" si="6"/>
        <v>3.4007258994000642</v>
      </c>
      <c r="U19">
        <v>46484206</v>
      </c>
      <c r="V19">
        <v>1259319731</v>
      </c>
      <c r="W19">
        <f t="shared" si="7"/>
        <v>1305803937</v>
      </c>
      <c r="X19">
        <f t="shared" si="8"/>
        <v>3.5598151210046476</v>
      </c>
    </row>
    <row r="20" spans="1:24" x14ac:dyDescent="0.2">
      <c r="A20" t="s">
        <v>34</v>
      </c>
      <c r="B20">
        <v>87045348</v>
      </c>
      <c r="C20">
        <v>62858701</v>
      </c>
      <c r="D20">
        <v>10919232</v>
      </c>
      <c r="E20">
        <f t="shared" si="0"/>
        <v>72.213739670499109</v>
      </c>
      <c r="F20">
        <v>13267080</v>
      </c>
      <c r="G20">
        <f t="shared" si="1"/>
        <v>15.241572703000738</v>
      </c>
      <c r="H20">
        <v>335</v>
      </c>
      <c r="I20">
        <v>10716035</v>
      </c>
      <c r="J20">
        <v>52142666</v>
      </c>
      <c r="K20">
        <f t="shared" si="2"/>
        <v>59.902874993388501</v>
      </c>
      <c r="L20">
        <v>2003087415</v>
      </c>
      <c r="M20">
        <v>57083518</v>
      </c>
      <c r="N20">
        <v>187119644</v>
      </c>
      <c r="O20">
        <f t="shared" si="3"/>
        <v>244203162</v>
      </c>
      <c r="P20">
        <f t="shared" si="4"/>
        <v>23.375421322349627</v>
      </c>
      <c r="Q20">
        <v>1436706</v>
      </c>
      <c r="R20">
        <v>302155730</v>
      </c>
      <c r="S20">
        <f t="shared" si="5"/>
        <v>303592436</v>
      </c>
      <c r="T20">
        <f t="shared" si="6"/>
        <v>0.47323511050848444</v>
      </c>
      <c r="U20">
        <v>6648534</v>
      </c>
      <c r="V20">
        <v>1448643283</v>
      </c>
      <c r="W20">
        <f t="shared" si="7"/>
        <v>1455291817</v>
      </c>
      <c r="X20">
        <f t="shared" si="8"/>
        <v>0.45685229053960935</v>
      </c>
    </row>
    <row r="21" spans="1:24" x14ac:dyDescent="0.2">
      <c r="A21" t="s">
        <v>35</v>
      </c>
      <c r="B21">
        <v>128657015</v>
      </c>
      <c r="C21">
        <v>81119242</v>
      </c>
      <c r="D21">
        <v>13681395</v>
      </c>
      <c r="E21">
        <f t="shared" si="0"/>
        <v>63.050772629848439</v>
      </c>
      <c r="F21">
        <v>19918362</v>
      </c>
      <c r="G21">
        <f t="shared" si="1"/>
        <v>15.481753560037125</v>
      </c>
      <c r="H21">
        <v>511</v>
      </c>
      <c r="I21">
        <v>14974981</v>
      </c>
      <c r="J21">
        <v>66144261</v>
      </c>
      <c r="K21">
        <f>(J21/B21)*100</f>
        <v>51.411313250194709</v>
      </c>
      <c r="L21">
        <v>2474913015</v>
      </c>
      <c r="M21">
        <v>70759410</v>
      </c>
      <c r="N21">
        <v>231280494</v>
      </c>
      <c r="O21">
        <f>(M21+N21)</f>
        <v>302039904</v>
      </c>
      <c r="P21">
        <f>(M21/O21)*100</f>
        <v>23.427172722184416</v>
      </c>
      <c r="Q21">
        <v>1812116</v>
      </c>
      <c r="R21">
        <v>373787047</v>
      </c>
      <c r="S21">
        <f t="shared" si="5"/>
        <v>375599163</v>
      </c>
      <c r="T21">
        <f t="shared" si="6"/>
        <v>0.48246007406571345</v>
      </c>
      <c r="U21">
        <v>8321349</v>
      </c>
      <c r="V21">
        <v>1788952599</v>
      </c>
      <c r="W21">
        <f t="shared" si="7"/>
        <v>1797273948</v>
      </c>
      <c r="X21">
        <f t="shared" si="8"/>
        <v>0.46299836534435762</v>
      </c>
    </row>
    <row r="22" spans="1:24" x14ac:dyDescent="0.2">
      <c r="A22" t="s">
        <v>36</v>
      </c>
      <c r="B22">
        <v>123314688</v>
      </c>
      <c r="C22">
        <v>80840228</v>
      </c>
      <c r="D22">
        <v>14104993</v>
      </c>
      <c r="E22">
        <f t="shared" si="0"/>
        <v>65.556041466852676</v>
      </c>
      <c r="F22">
        <v>18950862</v>
      </c>
      <c r="G22">
        <f t="shared" si="1"/>
        <v>15.367887076031039</v>
      </c>
      <c r="H22">
        <v>502</v>
      </c>
      <c r="I22">
        <v>14679688</v>
      </c>
      <c r="J22">
        <v>66160540</v>
      </c>
      <c r="K22">
        <f t="shared" si="2"/>
        <v>53.651792072003623</v>
      </c>
      <c r="L22">
        <v>2473868490</v>
      </c>
      <c r="M22">
        <v>70120560</v>
      </c>
      <c r="N22">
        <v>229572271</v>
      </c>
      <c r="O22">
        <f t="shared" si="3"/>
        <v>299692831</v>
      </c>
      <c r="P22">
        <f t="shared" si="4"/>
        <v>23.397476598297409</v>
      </c>
      <c r="Q22">
        <v>1773643</v>
      </c>
      <c r="R22">
        <v>372179780</v>
      </c>
      <c r="S22">
        <f t="shared" si="5"/>
        <v>373953423</v>
      </c>
      <c r="T22">
        <f t="shared" si="6"/>
        <v>0.47429516375893688</v>
      </c>
      <c r="U22">
        <v>8244970</v>
      </c>
      <c r="V22">
        <v>1791977266</v>
      </c>
      <c r="W22">
        <f t="shared" si="7"/>
        <v>1800222236</v>
      </c>
      <c r="X22">
        <f t="shared" si="8"/>
        <v>0.45799734250143986</v>
      </c>
    </row>
    <row r="23" spans="1:24" x14ac:dyDescent="0.2">
      <c r="A23" t="s">
        <v>37</v>
      </c>
      <c r="B23">
        <v>58990472</v>
      </c>
      <c r="C23">
        <v>29285631</v>
      </c>
      <c r="D23">
        <v>23315373</v>
      </c>
      <c r="E23">
        <f t="shared" si="0"/>
        <v>49.644679906951758</v>
      </c>
      <c r="F23">
        <v>6386763</v>
      </c>
      <c r="G23">
        <f t="shared" si="1"/>
        <v>10.826770465576203</v>
      </c>
      <c r="H23">
        <v>2705</v>
      </c>
      <c r="I23">
        <v>5881843</v>
      </c>
      <c r="J23">
        <v>23403788</v>
      </c>
      <c r="K23">
        <f t="shared" si="2"/>
        <v>39.673844277767436</v>
      </c>
      <c r="L23">
        <v>853666633</v>
      </c>
      <c r="M23">
        <v>25261402</v>
      </c>
      <c r="N23">
        <v>82389666</v>
      </c>
      <c r="O23">
        <f t="shared" si="3"/>
        <v>107651068</v>
      </c>
      <c r="P23">
        <f t="shared" si="4"/>
        <v>23.466002213744876</v>
      </c>
      <c r="Q23">
        <v>1573249</v>
      </c>
      <c r="R23">
        <v>127852590</v>
      </c>
      <c r="S23">
        <f t="shared" si="5"/>
        <v>129425839</v>
      </c>
      <c r="T23">
        <f t="shared" si="6"/>
        <v>1.2155602097352445</v>
      </c>
      <c r="U23">
        <v>7860796</v>
      </c>
      <c r="V23">
        <v>608728930</v>
      </c>
      <c r="W23">
        <f t="shared" si="7"/>
        <v>616589726</v>
      </c>
      <c r="X23">
        <f t="shared" si="8"/>
        <v>1.2748827410724648</v>
      </c>
    </row>
    <row r="24" spans="1:24" x14ac:dyDescent="0.2">
      <c r="A24" t="s">
        <v>38</v>
      </c>
      <c r="B24">
        <v>50393243</v>
      </c>
      <c r="C24">
        <v>30291459</v>
      </c>
      <c r="D24">
        <v>12889792</v>
      </c>
      <c r="E24">
        <f t="shared" si="0"/>
        <v>60.110160006967604</v>
      </c>
      <c r="F24">
        <v>7206464</v>
      </c>
      <c r="G24">
        <f t="shared" si="1"/>
        <v>14.300456908478781</v>
      </c>
      <c r="H24">
        <v>5528</v>
      </c>
      <c r="I24">
        <v>6334121</v>
      </c>
      <c r="J24">
        <v>23957338</v>
      </c>
      <c r="K24">
        <f t="shared" si="2"/>
        <v>47.540774464544782</v>
      </c>
      <c r="L24">
        <v>872502855</v>
      </c>
      <c r="M24">
        <v>26826446</v>
      </c>
      <c r="N24">
        <v>90400409</v>
      </c>
      <c r="O24">
        <f t="shared" si="3"/>
        <v>117226855</v>
      </c>
      <c r="P24">
        <f t="shared" si="4"/>
        <v>22.884215395866416</v>
      </c>
      <c r="Q24">
        <v>1711280</v>
      </c>
      <c r="R24">
        <v>132928010</v>
      </c>
      <c r="S24">
        <f t="shared" si="5"/>
        <v>134639290</v>
      </c>
      <c r="T24">
        <f t="shared" si="6"/>
        <v>1.2710108616882931</v>
      </c>
      <c r="U24">
        <v>7883651</v>
      </c>
      <c r="V24">
        <v>612753059</v>
      </c>
      <c r="W24">
        <f t="shared" si="7"/>
        <v>620636710</v>
      </c>
      <c r="X24">
        <f t="shared" si="8"/>
        <v>1.2702521254342174</v>
      </c>
    </row>
    <row r="25" spans="1:24" x14ac:dyDescent="0.2">
      <c r="A25" t="s">
        <v>39</v>
      </c>
      <c r="B25">
        <v>72371187</v>
      </c>
      <c r="C25">
        <v>37243685</v>
      </c>
      <c r="D25">
        <v>26702018</v>
      </c>
      <c r="E25">
        <f t="shared" si="0"/>
        <v>51.462034193248762</v>
      </c>
      <c r="F25">
        <v>8422268</v>
      </c>
      <c r="G25">
        <f>(F25/B25)*100</f>
        <v>11.637598261308053</v>
      </c>
      <c r="H25">
        <v>3216</v>
      </c>
      <c r="I25">
        <v>7932752</v>
      </c>
      <c r="J25">
        <v>29310933</v>
      </c>
      <c r="K25">
        <f t="shared" si="2"/>
        <v>40.500832188920711</v>
      </c>
      <c r="L25">
        <v>1039383699</v>
      </c>
      <c r="M25">
        <v>33934561</v>
      </c>
      <c r="N25">
        <v>103841148</v>
      </c>
      <c r="O25">
        <f t="shared" si="3"/>
        <v>137775709</v>
      </c>
      <c r="P25">
        <f t="shared" si="4"/>
        <v>24.630293138248341</v>
      </c>
      <c r="Q25">
        <v>4018971</v>
      </c>
      <c r="R25">
        <v>156732667</v>
      </c>
      <c r="S25">
        <f t="shared" si="5"/>
        <v>160751638</v>
      </c>
      <c r="T25">
        <f t="shared" si="6"/>
        <v>2.5001120050795378</v>
      </c>
      <c r="U25">
        <v>18578687</v>
      </c>
      <c r="V25">
        <v>722277665</v>
      </c>
      <c r="W25">
        <f t="shared" si="7"/>
        <v>740856352</v>
      </c>
      <c r="X25">
        <f t="shared" si="8"/>
        <v>2.5077313503279512</v>
      </c>
    </row>
    <row r="27" spans="1:24" x14ac:dyDescent="0.2">
      <c r="A27" t="s">
        <v>47</v>
      </c>
      <c r="B27">
        <f t="shared" ref="B27:X27" si="9">AVERAGE(B2:B25)</f>
        <v>112363939.79166667</v>
      </c>
      <c r="C27">
        <f t="shared" si="9"/>
        <v>72154146.541666672</v>
      </c>
      <c r="D27">
        <f t="shared" si="9"/>
        <v>20348308</v>
      </c>
      <c r="E27">
        <f t="shared" si="9"/>
        <v>62.801539789032894</v>
      </c>
      <c r="F27">
        <f t="shared" si="9"/>
        <v>18454219.833333332</v>
      </c>
      <c r="G27">
        <f t="shared" si="9"/>
        <v>15.881957892950011</v>
      </c>
      <c r="H27">
        <f t="shared" si="9"/>
        <v>1874.3333333333333</v>
      </c>
      <c r="I27">
        <f t="shared" si="9"/>
        <v>13832178.416666666</v>
      </c>
      <c r="J27">
        <f t="shared" si="9"/>
        <v>58321968.125</v>
      </c>
      <c r="K27">
        <f t="shared" si="9"/>
        <v>50.804767492364732</v>
      </c>
      <c r="L27">
        <f t="shared" si="9"/>
        <v>2017137184.8333333</v>
      </c>
      <c r="M27">
        <f t="shared" si="9"/>
        <v>61108994.791666664</v>
      </c>
      <c r="N27">
        <f t="shared" si="9"/>
        <v>211897652.45833334</v>
      </c>
      <c r="O27">
        <f t="shared" si="9"/>
        <v>273006647.25</v>
      </c>
      <c r="P27">
        <f t="shared" si="9"/>
        <v>22.760958261949593</v>
      </c>
      <c r="Q27">
        <f t="shared" si="9"/>
        <v>4819275.208333333</v>
      </c>
      <c r="R27">
        <f t="shared" si="9"/>
        <v>307645923.95833331</v>
      </c>
      <c r="S27">
        <f t="shared" si="9"/>
        <v>312465199.16666669</v>
      </c>
      <c r="T27">
        <f t="shared" si="9"/>
        <v>1.6303414595318708</v>
      </c>
      <c r="U27">
        <f t="shared" si="9"/>
        <v>21479731.75</v>
      </c>
      <c r="V27">
        <f t="shared" si="9"/>
        <v>1410185606.6666667</v>
      </c>
      <c r="W27">
        <f t="shared" si="9"/>
        <v>1431665338.4166667</v>
      </c>
      <c r="X27">
        <f t="shared" si="9"/>
        <v>1.6769787294011091</v>
      </c>
    </row>
    <row r="28" spans="1:24" x14ac:dyDescent="0.2">
      <c r="A28" t="s">
        <v>48</v>
      </c>
      <c r="B28">
        <f t="shared" ref="B28:X28" si="10">STDEV(B2:B25)</f>
        <v>44046981.126854688</v>
      </c>
      <c r="C28">
        <f t="shared" si="10"/>
        <v>33715326.390921742</v>
      </c>
      <c r="D28">
        <f t="shared" si="10"/>
        <v>8572806.001311589</v>
      </c>
      <c r="E28">
        <f t="shared" si="10"/>
        <v>7.8174392539460795</v>
      </c>
      <c r="F28">
        <f t="shared" si="10"/>
        <v>9115980.7031156197</v>
      </c>
      <c r="G28">
        <f t="shared" si="10"/>
        <v>2.4445693716170425</v>
      </c>
      <c r="H28">
        <f t="shared" si="10"/>
        <v>2070.2234003933563</v>
      </c>
      <c r="I28">
        <f t="shared" si="10"/>
        <v>6645823.2863176223</v>
      </c>
      <c r="J28">
        <f t="shared" si="10"/>
        <v>27269959.517241221</v>
      </c>
      <c r="K28">
        <f t="shared" si="10"/>
        <v>7.0739583119336116</v>
      </c>
      <c r="L28">
        <f t="shared" si="10"/>
        <v>1002312782.4393997</v>
      </c>
      <c r="M28">
        <f t="shared" si="10"/>
        <v>29065101.452336732</v>
      </c>
      <c r="N28">
        <f t="shared" si="10"/>
        <v>106675011.29707117</v>
      </c>
      <c r="O28">
        <f t="shared" si="10"/>
        <v>133953205.91091989</v>
      </c>
      <c r="P28">
        <f t="shared" si="10"/>
        <v>2.8185728407846335</v>
      </c>
      <c r="Q28">
        <f t="shared" si="10"/>
        <v>7720084.4012719244</v>
      </c>
      <c r="R28">
        <f t="shared" si="10"/>
        <v>153441761.97098881</v>
      </c>
      <c r="S28">
        <f t="shared" si="10"/>
        <v>154491611.49561486</v>
      </c>
      <c r="T28">
        <f t="shared" si="10"/>
        <v>1.9471545871405764</v>
      </c>
      <c r="U28">
        <f t="shared" si="10"/>
        <v>29687963.33976334</v>
      </c>
      <c r="V28">
        <f t="shared" si="10"/>
        <v>715371860.97442353</v>
      </c>
      <c r="W28">
        <f t="shared" si="10"/>
        <v>717531582.91025662</v>
      </c>
      <c r="X28">
        <f t="shared" si="10"/>
        <v>1.8673814044075134</v>
      </c>
    </row>
    <row r="29" spans="1:24" x14ac:dyDescent="0.2">
      <c r="A29" t="s">
        <v>49</v>
      </c>
      <c r="B29">
        <f t="shared" ref="B29:X29" si="11">STDEV(B2:B25)/SQRT(COUNT(B2:B25))</f>
        <v>8991052.3725662325</v>
      </c>
      <c r="C29">
        <f t="shared" si="11"/>
        <v>6882112.1807624837</v>
      </c>
      <c r="D29">
        <f t="shared" si="11"/>
        <v>1749916.6972569011</v>
      </c>
      <c r="E29">
        <f t="shared" si="11"/>
        <v>1.595728105614292</v>
      </c>
      <c r="F29">
        <f t="shared" si="11"/>
        <v>1860791.7689742581</v>
      </c>
      <c r="G29">
        <f t="shared" si="11"/>
        <v>0.49899563344148878</v>
      </c>
      <c r="H29">
        <f t="shared" si="11"/>
        <v>422.58258204443661</v>
      </c>
      <c r="I29">
        <f t="shared" si="11"/>
        <v>1356572.9976820508</v>
      </c>
      <c r="J29">
        <f t="shared" si="11"/>
        <v>5566457.1769662406</v>
      </c>
      <c r="K29">
        <f t="shared" si="11"/>
        <v>1.4439656938297658</v>
      </c>
      <c r="L29">
        <f t="shared" si="11"/>
        <v>204596239.97048143</v>
      </c>
      <c r="M29">
        <f t="shared" si="11"/>
        <v>5932888.990037607</v>
      </c>
      <c r="N29">
        <f t="shared" si="11"/>
        <v>21774945.498621292</v>
      </c>
      <c r="O29">
        <f t="shared" si="11"/>
        <v>27343083.657643441</v>
      </c>
      <c r="P29">
        <f t="shared" si="11"/>
        <v>0.57533877189910032</v>
      </c>
      <c r="Q29">
        <f t="shared" si="11"/>
        <v>1575855.6295279993</v>
      </c>
      <c r="R29">
        <f t="shared" si="11"/>
        <v>31321168.505209588</v>
      </c>
      <c r="S29">
        <f t="shared" si="11"/>
        <v>31535468.142046031</v>
      </c>
      <c r="T29">
        <f t="shared" si="11"/>
        <v>0.39746126573450469</v>
      </c>
      <c r="U29">
        <f t="shared" si="11"/>
        <v>6060030.1404061113</v>
      </c>
      <c r="V29">
        <f t="shared" si="11"/>
        <v>146024669.64438036</v>
      </c>
      <c r="W29">
        <f t="shared" si="11"/>
        <v>146465521.03847095</v>
      </c>
      <c r="X29">
        <f t="shared" si="11"/>
        <v>0.38117763299668755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bismark_outputs</vt:lpstr>
      <vt:lpstr>bismark_minus_egg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Wilkins</dc:creator>
  <cp:lastModifiedBy>Emily Wilkins</cp:lastModifiedBy>
  <dcterms:created xsi:type="dcterms:W3CDTF">2024-02-01T21:01:29Z</dcterms:created>
  <dcterms:modified xsi:type="dcterms:W3CDTF">2024-02-13T00:53:15Z</dcterms:modified>
</cp:coreProperties>
</file>