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Sheet1" sheetId="1" r:id="rId1"/>
    <sheet name="Sheet2" sheetId="2" r:id="rId2"/>
  </sheets>
  <definedNames>
    <definedName name="_xlnm.Print_Area" localSheetId="0">Sheet1!$A$1:$W$9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AE9" i="1" l="1"/>
  <c r="AF9" i="1"/>
  <c r="AE10" i="1"/>
  <c r="AF10" i="1"/>
  <c r="AE13" i="1"/>
  <c r="AF13" i="1"/>
  <c r="AE11" i="1"/>
  <c r="AF11" i="1"/>
  <c r="AG11" i="1" s="1"/>
  <c r="AE15" i="1"/>
  <c r="AF15" i="1"/>
  <c r="AE12" i="1"/>
  <c r="AF12" i="1"/>
  <c r="AE16" i="1"/>
  <c r="AF16" i="1"/>
  <c r="AE14" i="1"/>
  <c r="AF14" i="1"/>
  <c r="AG14" i="1" s="1"/>
  <c r="AF8" i="1"/>
  <c r="AE8" i="1"/>
  <c r="AE2" i="1"/>
  <c r="AF2" i="1"/>
  <c r="AE5" i="1"/>
  <c r="AF5" i="1"/>
  <c r="AE3" i="1"/>
  <c r="AF3" i="1"/>
  <c r="AE6" i="1"/>
  <c r="AF6" i="1"/>
  <c r="AE4" i="1"/>
  <c r="AF4" i="1"/>
  <c r="AE7" i="1"/>
  <c r="AF7" i="1"/>
  <c r="S2" i="1"/>
  <c r="T2" i="1" s="1"/>
  <c r="S5" i="1"/>
  <c r="T5" i="1" s="1"/>
  <c r="AB5" i="1" s="1"/>
  <c r="S3" i="1"/>
  <c r="T3" i="1" s="1"/>
  <c r="S6" i="1"/>
  <c r="T6" i="1" s="1"/>
  <c r="AB6" i="1" s="1"/>
  <c r="S4" i="1"/>
  <c r="T4" i="1" s="1"/>
  <c r="S7" i="1"/>
  <c r="T7" i="1" s="1"/>
  <c r="AB8" i="1"/>
  <c r="AC8" i="1"/>
  <c r="AB9" i="1"/>
  <c r="AC9" i="1"/>
  <c r="AB10" i="1"/>
  <c r="AC10" i="1"/>
  <c r="AB13" i="1"/>
  <c r="AC13" i="1"/>
  <c r="AB11" i="1"/>
  <c r="AC11" i="1"/>
  <c r="AB15" i="1"/>
  <c r="AC15" i="1"/>
  <c r="AB12" i="1"/>
  <c r="AC12" i="1"/>
  <c r="AB16" i="1"/>
  <c r="AC16" i="1"/>
  <c r="AB14" i="1"/>
  <c r="AC14" i="1"/>
  <c r="AA2" i="1"/>
  <c r="AA5" i="1"/>
  <c r="AA3" i="1"/>
  <c r="AA6" i="1"/>
  <c r="AA4" i="1"/>
  <c r="AA7" i="1"/>
  <c r="AA8" i="1"/>
  <c r="AA9" i="1"/>
  <c r="AA10" i="1"/>
  <c r="AA13" i="1"/>
  <c r="AA11" i="1"/>
  <c r="AA15" i="1"/>
  <c r="AA12" i="1"/>
  <c r="AA16" i="1"/>
  <c r="AA14" i="1"/>
  <c r="S14" i="1"/>
  <c r="S9" i="1"/>
  <c r="S10" i="1"/>
  <c r="S13" i="1"/>
  <c r="S11" i="1"/>
  <c r="S15" i="1"/>
  <c r="S12" i="1"/>
  <c r="S16" i="1"/>
  <c r="S8" i="1"/>
  <c r="AG9" i="1" l="1"/>
  <c r="AG7" i="1"/>
  <c r="AD9" i="1"/>
  <c r="AG4" i="1"/>
  <c r="AG3" i="1"/>
  <c r="AG2" i="1"/>
  <c r="AG6" i="1"/>
  <c r="AD15" i="1"/>
  <c r="AD13" i="1"/>
  <c r="AB7" i="1"/>
  <c r="AC7" i="1"/>
  <c r="AC5" i="1"/>
  <c r="AD5" i="1" s="1"/>
  <c r="AG10" i="1"/>
  <c r="AG15" i="1"/>
  <c r="AD14" i="1"/>
  <c r="AD12" i="1"/>
  <c r="AD11" i="1"/>
  <c r="AD10" i="1"/>
  <c r="AG8" i="1"/>
  <c r="AG12" i="1"/>
  <c r="AC3" i="1"/>
  <c r="AB3" i="1"/>
  <c r="AC4" i="1"/>
  <c r="AB4" i="1"/>
  <c r="AC6" i="1"/>
  <c r="AD6" i="1" s="1"/>
  <c r="AD8" i="1"/>
  <c r="AD16" i="1"/>
  <c r="AC2" i="1"/>
  <c r="AB2" i="1"/>
  <c r="AG5" i="1"/>
  <c r="AG16" i="1"/>
  <c r="AG13" i="1"/>
  <c r="AD7" i="1" l="1"/>
  <c r="AD3" i="1"/>
  <c r="AD4" i="1"/>
  <c r="AD2" i="1"/>
</calcChain>
</file>

<file path=xl/sharedStrings.xml><?xml version="1.0" encoding="utf-8"?>
<sst xmlns="http://schemas.openxmlformats.org/spreadsheetml/2006/main" count="412" uniqueCount="131">
  <si>
    <t>Coating</t>
  </si>
  <si>
    <t>Cell type</t>
  </si>
  <si>
    <t>Serum concentration</t>
  </si>
  <si>
    <t>Primary size [TEM]</t>
  </si>
  <si>
    <t>Size in situ [DLS]</t>
  </si>
  <si>
    <t>Source</t>
  </si>
  <si>
    <t>Assay</t>
  </si>
  <si>
    <t>Dispersion protocol</t>
  </si>
  <si>
    <t>Material</t>
  </si>
  <si>
    <t>Ag</t>
  </si>
  <si>
    <t>WST-1</t>
  </si>
  <si>
    <t>A549</t>
  </si>
  <si>
    <t>Bath</t>
  </si>
  <si>
    <t>65+/-1,2</t>
  </si>
  <si>
    <t>PEG, POE, Tween dispersion</t>
  </si>
  <si>
    <t>2-5, 15-17</t>
  </si>
  <si>
    <t>14nm SEM</t>
  </si>
  <si>
    <t>LDH</t>
  </si>
  <si>
    <t>Tip</t>
  </si>
  <si>
    <t>ZnO NM-110</t>
  </si>
  <si>
    <t>ZnO</t>
  </si>
  <si>
    <t>482+/-19,1</t>
  </si>
  <si>
    <t>215x66; 115x40; 180x23</t>
  </si>
  <si>
    <t>uncoated</t>
  </si>
  <si>
    <t>151 ± 55.6 SEM</t>
  </si>
  <si>
    <t>12.4 ± 0.6 m2/g</t>
  </si>
  <si>
    <t>ZnO NM-111</t>
  </si>
  <si>
    <t>285+/-16,7</t>
  </si>
  <si>
    <t>15.1 ± 0.6 m2/g</t>
  </si>
  <si>
    <t>140.8 ± 65.8 SEM</t>
  </si>
  <si>
    <t>ca120</t>
  </si>
  <si>
    <t>triethoxycarpryl silane</t>
  </si>
  <si>
    <t>THP-1 macrophage</t>
  </si>
  <si>
    <t>ATP</t>
  </si>
  <si>
    <t>MTT</t>
  </si>
  <si>
    <t>NCI-H292</t>
  </si>
  <si>
    <t>Vortexing</t>
  </si>
  <si>
    <t>20–200/10–450</t>
  </si>
  <si>
    <t>58-93</t>
  </si>
  <si>
    <t>Triethoxycaprylylsilane 130</t>
  </si>
  <si>
    <t>ID Number</t>
  </si>
  <si>
    <t>013</t>
  </si>
  <si>
    <t>014</t>
  </si>
  <si>
    <t>015</t>
  </si>
  <si>
    <t>016</t>
  </si>
  <si>
    <t>017</t>
  </si>
  <si>
    <t>018</t>
  </si>
  <si>
    <t>161</t>
  </si>
  <si>
    <t>163</t>
  </si>
  <si>
    <t>171</t>
  </si>
  <si>
    <t>172</t>
  </si>
  <si>
    <t>173</t>
  </si>
  <si>
    <t>174</t>
  </si>
  <si>
    <t>175</t>
  </si>
  <si>
    <t>176</t>
  </si>
  <si>
    <t>177</t>
  </si>
  <si>
    <t>Shape of particles</t>
  </si>
  <si>
    <t>Mainly 2 euhedral morphologies: aspect ratio of 1 (20–250 nm and 400 nm) and 2:7,5 (50-350 nm)</t>
  </si>
  <si>
    <t>Mainly 2 euhedral morphologies: aspect ratio 1(20–250 nm) and aspect ratio 2:8.5 (10–450 nm)</t>
  </si>
  <si>
    <t>Heterogeneous (round, triangular or trapezium-like)</t>
  </si>
  <si>
    <t>Specific Surface area</t>
  </si>
  <si>
    <t>Calculated Surface area</t>
  </si>
  <si>
    <t>Primary size [other]</t>
  </si>
  <si>
    <t>Primary size 2nd Dimension [nm]</t>
  </si>
  <si>
    <t>Primary size 1st Dimension [nm]</t>
  </si>
  <si>
    <t>Surface area [m2/g]</t>
  </si>
  <si>
    <t>Size in situ  [other]</t>
  </si>
  <si>
    <t>Size in situ  [nm]</t>
  </si>
  <si>
    <t>Zeta potential [mV]</t>
  </si>
  <si>
    <t>Aspect ratio</t>
  </si>
  <si>
    <t>EC25 (ug/ml)</t>
  </si>
  <si>
    <t>EC50 (ug/ml)</t>
  </si>
  <si>
    <t>slope EC50 (ug/ml)</t>
  </si>
  <si>
    <t>slope EC50 (number)</t>
  </si>
  <si>
    <t>Aspect ratio (datasheet)</t>
  </si>
  <si>
    <t>Aspect ratio (calculated)</t>
  </si>
  <si>
    <t>Ag NM-300k</t>
  </si>
  <si>
    <t>1.1 estimated from TEM</t>
  </si>
  <si>
    <t>EC25 (mm2/ml)</t>
  </si>
  <si>
    <t>EC50 (mm2/ml)</t>
  </si>
  <si>
    <t>slope EC50 (surface area)</t>
  </si>
  <si>
    <t>EC25 (10E12 particles/ml)</t>
  </si>
  <si>
    <t>EC50 (10E12 particles/ml)</t>
  </si>
  <si>
    <t>Two main types, ratio 1 and ratio 2-7.5</t>
  </si>
  <si>
    <t>1,68 from ferret min max</t>
  </si>
  <si>
    <t>Two main types, ratio 1 and ratio 2-8.5</t>
  </si>
  <si>
    <t>NRK-52E</t>
  </si>
  <si>
    <t>F</t>
  </si>
  <si>
    <t>G</t>
  </si>
  <si>
    <t>310 ± 103</t>
  </si>
  <si>
    <t>JRC</t>
  </si>
  <si>
    <t>NM-300</t>
  </si>
  <si>
    <t>NM-110</t>
  </si>
  <si>
    <t>NM-111</t>
  </si>
  <si>
    <t>NPO_1542</t>
  </si>
  <si>
    <t>NPO_401</t>
  </si>
  <si>
    <t>Sample ID</t>
  </si>
  <si>
    <t>Assay Annotation</t>
  </si>
  <si>
    <t>Grand Total</t>
  </si>
  <si>
    <t>NPO_1709_SECTION</t>
  </si>
  <si>
    <t>BAO_0003009_SECTION</t>
  </si>
  <si>
    <t>[Ag]</t>
  </si>
  <si>
    <t xml:space="preserve"> Tween dispersion</t>
  </si>
  <si>
    <t>Coating2</t>
  </si>
  <si>
    <t>O=[Zn]</t>
  </si>
  <si>
    <t>Core SMILES</t>
  </si>
  <si>
    <t>Core CAS</t>
  </si>
  <si>
    <t>25322-68-3</t>
  </si>
  <si>
    <t>7440-22-4</t>
  </si>
  <si>
    <t>1314-13-2</t>
  </si>
  <si>
    <t>2943-75-1</t>
  </si>
  <si>
    <t>triethoxycarprylyl silane</t>
  </si>
  <si>
    <t>9005-64-5</t>
  </si>
  <si>
    <t>Coating 3 CAS</t>
  </si>
  <si>
    <t>Component1 CAS</t>
  </si>
  <si>
    <t>Component1</t>
  </si>
  <si>
    <t>Additive CAS</t>
  </si>
  <si>
    <t>Coating 2 CAS</t>
  </si>
  <si>
    <t>Coating 3</t>
  </si>
  <si>
    <t>NPs me</t>
  </si>
  <si>
    <t>Additive me</t>
  </si>
  <si>
    <t>JRC Representative Manufactured nomaterials</t>
  </si>
  <si>
    <t>PEG,POE</t>
  </si>
  <si>
    <t>component type</t>
  </si>
  <si>
    <t>Treatment time, h</t>
  </si>
  <si>
    <t>Ag-NM-300k-sample1</t>
  </si>
  <si>
    <t>ZnO NM-111-sample3</t>
  </si>
  <si>
    <t>ZnO NM-111-sample4</t>
  </si>
  <si>
    <t>ZnO NM-111-sample5</t>
  </si>
  <si>
    <t>ZnO NM-110-sample2</t>
  </si>
  <si>
    <t>Material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</si>
</sst>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.00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  <font>
      <b/>
      <sz val="11"/>
      <color theme="0" tint="-0.24997711111789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 applyNumberFormat="0" applyFont="0" applyFill="0" applyBorder="0" applyProtection="0">
      <alignment wrapText="1"/>
    </xf>
  </cellStyleXfs>
  <cellXfs count="48">
    <xf numFmtId="0" fontId="0" fillId="0" borderId="0" xfId="0"/>
    <xf numFmtId="0" fontId="4" fillId="0" borderId="0" xfId="0" applyFont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quotePrefix="1" applyFont="1"/>
    <xf numFmtId="0" fontId="5" fillId="0" borderId="0" xfId="0" applyFont="1" applyAlignment="1">
      <alignment horizontal="left" vertical="top"/>
    </xf>
    <xf numFmtId="9" fontId="5" fillId="0" borderId="0" xfId="0" applyNumberFormat="1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2" fontId="5" fillId="0" borderId="0" xfId="0" applyNumberFormat="1" applyFont="1" applyFill="1" applyAlignment="1">
      <alignment horizontal="center" vertical="center"/>
    </xf>
    <xf numFmtId="2" fontId="3" fillId="0" borderId="0" xfId="2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49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/>
    <xf numFmtId="2" fontId="4" fillId="0" borderId="0" xfId="0" applyNumberFormat="1" applyFont="1" applyAlignment="1">
      <alignment horizontal="center" vertical="center" wrapText="1"/>
    </xf>
    <xf numFmtId="2" fontId="5" fillId="0" borderId="0" xfId="0" applyNumberFormat="1" applyFont="1"/>
    <xf numFmtId="49" fontId="9" fillId="0" borderId="0" xfId="0" applyNumberFormat="1" applyFont="1"/>
    <xf numFmtId="49" fontId="9" fillId="4" borderId="1" xfId="0" applyNumberFormat="1" applyFont="1" applyFill="1" applyBorder="1" applyAlignment="1">
      <alignment vertical="center" wrapText="1"/>
    </xf>
  </cellXfs>
  <cellStyles count="3">
    <cellStyle name="Normal" xfId="0" builtinId="0"/>
    <cellStyle name="Normal 2" xfId="1"/>
    <cellStyle name="XLConnect.Numeric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na Jeliazkova" refreshedDate="42406.59549699074" createdVersion="1" refreshedVersion="4" recordCount="192" upgradeOnRefresh="1">
  <cacheSource type="worksheet">
    <worksheetSource ref="A1:AM16" sheet="Sheet1"/>
  </cacheSource>
  <cacheFields count="39">
    <cacheField name="ID Number" numFmtId="0">
      <sharedItems/>
    </cacheField>
    <cacheField name="NPs Name" numFmtId="0">
      <sharedItems/>
    </cacheField>
    <cacheField name="Material" numFmtId="0">
      <sharedItems/>
    </cacheField>
    <cacheField name="Coating" numFmtId="0">
      <sharedItems/>
    </cacheField>
    <cacheField name="Assay" numFmtId="0">
      <sharedItems count="4">
        <s v="LDH"/>
        <s v="WST-1"/>
        <s v="ATP"/>
        <s v="MTT"/>
      </sharedItems>
    </cacheField>
    <cacheField name="Treatment time" numFmtId="0">
      <sharedItems containsMixedTypes="1" containsNumber="1" containsInteger="1" minValue="1" maxValue="240"/>
    </cacheField>
    <cacheField name="Cell type" numFmtId="0">
      <sharedItems/>
    </cacheField>
    <cacheField name="Serum concentration" numFmtId="9">
      <sharedItems containsSemiMixedTypes="0" containsString="0" containsNumber="1" minValue="0" maxValue="0.15"/>
    </cacheField>
    <cacheField name="Dispersion protocol" numFmtId="0">
      <sharedItems/>
    </cacheField>
    <cacheField name="Shape of particles" numFmtId="0">
      <sharedItems/>
    </cacheField>
    <cacheField name="Primary size [TEM]" numFmtId="0">
      <sharedItems containsMixedTypes="1" containsNumber="1" containsInteger="1" minValue="17" maxValue="100"/>
    </cacheField>
    <cacheField name="Primary size [other]" numFmtId="0">
      <sharedItems containsMixedTypes="1" containsNumber="1" containsInteger="1" minValue="9" maxValue="143"/>
    </cacheField>
    <cacheField name="Primary size 1st Dimension [nm]" numFmtId="0">
      <sharedItems containsMixedTypes="1" containsNumber="1" minValue="2.7" maxValue="160"/>
    </cacheField>
    <cacheField name="Primary size 2nd Dimension [nm]" numFmtId="0">
      <sharedItems containsMixedTypes="1" containsNumber="1" minValue="4.0999999999999996" maxValue="4048"/>
    </cacheField>
    <cacheField name="Aspect ratio (datasheet)" numFmtId="0">
      <sharedItems/>
    </cacheField>
    <cacheField name="Aspect ratio (calculated)" numFmtId="0">
      <sharedItems containsBlank="1"/>
    </cacheField>
    <cacheField name="Aspect ratio" numFmtId="0">
      <sharedItems containsMixedTypes="1" containsNumber="1" minValue="1" maxValue="125"/>
    </cacheField>
    <cacheField name="Specific Surface area" numFmtId="0">
      <sharedItems containsMixedTypes="1" containsNumber="1" containsInteger="1" minValue="61" maxValue="322"/>
    </cacheField>
    <cacheField name="Calculated Surface area" numFmtId="0">
      <sharedItems containsBlank="1" containsMixedTypes="1" containsNumber="1" minValue="3.828694581280788" maxValue="221.2690153568202"/>
    </cacheField>
    <cacheField name="Surface area [m2/g]" numFmtId="0">
      <sharedItems containsMixedTypes="1" containsNumber="1" minValue="3.7" maxValue="322"/>
    </cacheField>
    <cacheField name="Zeta potential [mV]" numFmtId="0">
      <sharedItems containsMixedTypes="1" containsNumber="1" minValue="-50.5" maxValue="40"/>
    </cacheField>
    <cacheField name="Size in situ [DLS]" numFmtId="0">
      <sharedItems containsMixedTypes="1" containsNumber="1" minValue="20" maxValue="5743"/>
    </cacheField>
    <cacheField name="Size in situ  [other]" numFmtId="0">
      <sharedItems containsMixedTypes="1" containsNumber="1" containsInteger="1" minValue="76" maxValue="155"/>
    </cacheField>
    <cacheField name="Size in situ  [nm]" numFmtId="0">
      <sharedItems containsMixedTypes="1" containsNumber="1" minValue="10" maxValue="5743"/>
    </cacheField>
    <cacheField name="EC25 (ug/ml)" numFmtId="2">
      <sharedItems containsBlank="1" containsMixedTypes="1" containsNumber="1" minValue="5.0741055897750902E-2" maxValue="27626.677485190303"/>
    </cacheField>
    <cacheField name="EC50 (ug/ml)" numFmtId="2">
      <sharedItems containsBlank="1" containsMixedTypes="1" containsNumber="1" minValue="0.40082768952598635" maxValue="155892.08702019873"/>
    </cacheField>
    <cacheField name="slope EC50 (ug/ml)" numFmtId="2">
      <sharedItems containsMixedTypes="1" containsNumber="1" minValue="0" maxValue="5130.6163814003366"/>
    </cacheField>
    <cacheField name="EC25 (mm2/ml)" numFmtId="167">
      <sharedItems containsMixedTypes="1" containsNumber="1" minValue="0" maxValue="1404.4021499596488"/>
    </cacheField>
    <cacheField name="EC50 (mm2/ml)" numFmtId="167">
      <sharedItems containsMixedTypes="1" containsNumber="1" minValue="0" maxValue="7924.7742436718017"/>
    </cacheField>
    <cacheField name="slope EC50 (surface area)" numFmtId="166">
      <sharedItems containsMixedTypes="1" containsNumber="1" minValue="0" maxValue="260.81488374848612"/>
    </cacheField>
    <cacheField name="EC25 (10E12 particles/ml)" numFmtId="165">
      <sharedItems containsMixedTypes="1" containsNumber="1" minValue="0" maxValue="1524.1554790081823"/>
    </cacheField>
    <cacheField name="EC50 (10E12 particles/ml)" numFmtId="165">
      <sharedItems containsMixedTypes="1" containsNumber="1" minValue="0" maxValue="9678.89673009939"/>
    </cacheField>
    <cacheField name="slope EC50 (number)" numFmtId="166">
      <sharedItems containsMixedTypes="1" containsNumber="1" minValue="0" maxValue="385.48883330113733"/>
    </cacheField>
    <cacheField name="Source" numFmtId="0">
      <sharedItems/>
    </cacheField>
    <cacheField name="JRC" numFmtId="0">
      <sharedItems containsBlank="1"/>
    </cacheField>
    <cacheField name="NPs Name2" numFmtId="0">
      <sharedItems containsBlank="1"/>
    </cacheField>
    <cacheField name="Type" numFmtId="0">
      <sharedItems/>
    </cacheField>
    <cacheField name="Sample ID" numFmtId="0">
      <sharedItems/>
    </cacheField>
    <cacheField name="Assay Annot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s v="013"/>
    <s v="Ag NM-300k"/>
    <s v="Ag"/>
    <s v="PEG, POE, Tween dispersion"/>
    <x v="0"/>
    <n v="24"/>
    <s v="A549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1486.4522306542174"/>
    <n v="2076.8564466795024"/>
    <n v="23.616168641011399"/>
    <n v="59.324450092288913"/>
    <n v="82.88753858283097"/>
    <n v="0.94252353962168234"/>
    <n v="92.139048207895641"/>
    <n v="128.73577254296313"/>
    <n v="1.4638689734026997"/>
    <s v="G"/>
    <s v="NM-300"/>
    <s v="JRC Representative Manufactured Nanomaterials"/>
    <s v="NPO_401"/>
    <s v="Ag NM-300k_65nm_0.1_Bath"/>
    <s v="LDH"/>
  </r>
  <r>
    <s v="015"/>
    <s v="Ag NM-300k"/>
    <s v="Ag"/>
    <s v="PEG, POE, Tween dispersion"/>
    <x v="0"/>
    <n v="24"/>
    <s v="NRK-52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5.763925276129477"/>
    <n v="113.05101991460714"/>
    <n v="4.291483785539107"/>
    <n v="0.23003880671559174"/>
    <n v="4.5118769715557709"/>
    <n v="0.17127352659360717"/>
    <n v="0.35728197511618787"/>
    <n v="7.0075668488043403"/>
    <n v="0.26601139494752607"/>
    <s v="G"/>
    <s v="NM-300"/>
    <s v="JRC Representative Manufactured Nanomaterials"/>
    <s v="NPO_401"/>
    <s v="Ag NM-300k_65nm_0.1_Bath"/>
    <s v="LDH"/>
  </r>
  <r>
    <s v="017"/>
    <s v="Ag NM-300k"/>
    <s v="Ag"/>
    <s v="PEG, POE, Tween dispersion"/>
    <x v="0"/>
    <n v="24"/>
    <s v="THP-1 macrophag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1300.9455660998974"/>
    <n v="1655.9914454798911"/>
    <n v="14.201835175199749"/>
    <n v="51.920861442624613"/>
    <n v="66.090776302573445"/>
    <n v="0.56679659439795327"/>
    <n v="80.640254532747605"/>
    <n v="102.64808547515875"/>
    <n v="0.88031323769644587"/>
    <s v="G"/>
    <s v="NM-300"/>
    <s v="JRC Representative Manufactured Nanomaterials"/>
    <s v="NPO_401"/>
    <s v="Ag NM-300k_65nm_0.1_Bath"/>
    <s v="LDH"/>
  </r>
  <r>
    <s v="014"/>
    <s v="Ag NM-300k"/>
    <s v="Ag"/>
    <s v="PEG, POE, Tween dispersion"/>
    <x v="1"/>
    <n v="24"/>
    <s v="A549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59.445306018556501"/>
    <n v="297.40957336119311"/>
    <n v="9.518570693705465"/>
    <n v="2.3724678246583055"/>
    <n v="11.869644397566487"/>
    <n v="0.37988706291632723"/>
    <n v="3.6847695499546904"/>
    <n v="18.435193847673144"/>
    <n v="0.59001697190873814"/>
    <s v="G"/>
    <s v="NM-300"/>
    <s v="JRC Representative Manufactured Nanomaterials"/>
    <s v="NPO_401"/>
    <s v="Ag NM-300k_65nm_0.1_Bath"/>
    <s v="WST-1"/>
  </r>
  <r>
    <s v="016"/>
    <s v="Ag NM-300k"/>
    <s v="Ag"/>
    <s v="PEG, POE, Tween dispersion"/>
    <x v="1"/>
    <n v="24"/>
    <s v="NRK-52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7.6172102636066557"/>
    <n v="12.493992033548889"/>
    <n v="0.19507127079768932"/>
    <n v="0.3040035870691381"/>
    <n v="0.49863641196293923"/>
    <n v="7.785312995752045E-3"/>
    <n v="0.47215947422624954"/>
    <n v="0.77445107925302503"/>
    <n v="1.2091664201071019E-2"/>
    <s v="G"/>
    <s v="NM-300"/>
    <s v="JRC Representative Manufactured Nanomaterials"/>
    <s v="NPO_401"/>
    <s v="Ag NM-300k_65nm_0.1_Bath"/>
    <s v="WST-1"/>
  </r>
  <r>
    <s v="018"/>
    <s v="Ag NM-300k"/>
    <s v="Ag"/>
    <s v="PEG, POE, Tween dispersion"/>
    <x v="1"/>
    <n v="24"/>
    <s v="THP-1 macrophag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64.046053290474788"/>
    <n v="90.534968556200766"/>
    <n v="1.0595566106290391"/>
    <n v="2.5560840864469707"/>
    <n v="3.6132592174559295"/>
    <n v="4.2287005240358354E-2"/>
    <n v="3.9699509139686904"/>
    <n v="5.6118896122404847"/>
    <n v="6.5677547930871771E-2"/>
    <s v="G"/>
    <s v="NM-300"/>
    <s v="JRC Representative Manufactured Nanomaterials"/>
    <s v="NPO_401"/>
    <s v="Ag NM-300k_65nm_0.1_Bath"/>
    <s v="WST-1"/>
  </r>
  <r>
    <s v="001"/>
    <s v="Ag20Cit"/>
    <s v="Ag"/>
    <s v="Citrate"/>
    <x v="0"/>
    <n v="24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m/>
    <m/>
    <n v="0"/>
    <n v="0"/>
    <n v="0"/>
    <n v="0"/>
    <n v="0"/>
    <n v="0"/>
    <n v="0"/>
    <s v="G"/>
    <m/>
    <m/>
    <s v="NPO_401"/>
    <s v="Ag20Cit_18nm_0.1_Bath"/>
    <s v="LDH"/>
  </r>
  <r>
    <s v="003"/>
    <s v="Ag20Cit"/>
    <s v="Ag"/>
    <s v="Citrate"/>
    <x v="1"/>
    <n v="24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n v="1101.7633491978488"/>
    <n v="1496.2755584842305"/>
    <n v="15.780488371455267"/>
    <n v="98.373695041502913"/>
    <n v="133.59870392816072"/>
    <n v="1.4090003554663122"/>
    <n v="765.92896647410919"/>
    <n v="1040.1877979556002"/>
    <n v="10.970353259259641"/>
    <s v="G"/>
    <m/>
    <m/>
    <s v="NPO_401"/>
    <s v="Ag20Cit_18nm_0.1_Bath"/>
    <s v="WST-1"/>
  </r>
  <r>
    <s v="002"/>
    <s v="Ag20Cit"/>
    <s v="Ag"/>
    <s v="Citrate"/>
    <x v="0"/>
    <n v="48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m/>
    <m/>
    <n v="0"/>
    <n v="0"/>
    <n v="0"/>
    <n v="0"/>
    <n v="0"/>
    <n v="0"/>
    <n v="0"/>
    <s v="G"/>
    <m/>
    <m/>
    <s v="NPO_401"/>
    <s v="Ag20Cit_18nm_0.1_Bath"/>
    <s v="LDH"/>
  </r>
  <r>
    <s v="004"/>
    <s v="Ag20Cit"/>
    <s v="Ag"/>
    <s v="Citrate"/>
    <x v="1"/>
    <n v="48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n v="575.47163353196822"/>
    <n v="779.30619049647692"/>
    <n v="8.1533822785803469"/>
    <n v="51.382423478985615"/>
    <n v="69.582301483954183"/>
    <n v="0.72799512019874268"/>
    <n v="400.05904519079854"/>
    <n v="541.76169999520914"/>
    <n v="5.668106192176424"/>
    <s v="G"/>
    <m/>
    <m/>
    <s v="NPO_401"/>
    <s v="Ag20Cit_18nm_0.1_Bath"/>
    <s v="WST-1"/>
  </r>
  <r>
    <s v="005"/>
    <s v="Ag20Pep"/>
    <s v="Ag"/>
    <s v="Peptide"/>
    <x v="0"/>
    <n v="24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44.545229773252792"/>
    <n v="154.89089436865436"/>
    <n v="4.4138265838160624"/>
    <n v="1.3539854309376367"/>
    <n v="4.7080240786182888"/>
    <n v="0.13416154590722609"/>
    <n v="1.2217089366696054"/>
    <n v="4.2480775342763444"/>
    <n v="0.12105474390426955"/>
    <s v="G"/>
    <m/>
    <m/>
    <s v="NPO_401"/>
    <s v="Ag20Pep_35nm_0.1_Bath"/>
    <s v="LDH"/>
  </r>
  <r>
    <s v="007"/>
    <s v="Ag20Pep"/>
    <s v="Ag"/>
    <s v="Peptide"/>
    <x v="1"/>
    <n v="24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182.91473134554408"/>
    <n v="293.62350543029771"/>
    <n v="4.4283509633901454"/>
    <n v="5.5598294723456227"/>
    <n v="8.9249051033558118"/>
    <n v="0.13460302524040757"/>
    <n v="5.0166664998898058"/>
    <n v="8.0529938318074699"/>
    <n v="0.12145309327670656"/>
    <s v="G"/>
    <m/>
    <m/>
    <s v="NPO_401"/>
    <s v="Ag20Pep_35nm_0.1_Bath"/>
    <s v="WST-1"/>
  </r>
  <r>
    <s v="006"/>
    <s v="Ag20Pep"/>
    <s v="Ag"/>
    <s v="Peptide"/>
    <x v="0"/>
    <n v="48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7.9835443904231891"/>
    <n v="26.584776249734468"/>
    <n v="0.74404927437245105"/>
    <n v="0.24266577693954397"/>
    <n v="0.80806407128448199"/>
    <n v="2.2615931773797521E-2"/>
    <n v="0.21895874323079695"/>
    <n v="0.72912091572966653"/>
    <n v="2.0406486899954786E-2"/>
    <s v="G"/>
    <m/>
    <m/>
    <s v="NPO_401"/>
    <s v="Ag20Pep_35nm_0.1_Bath"/>
    <s v="LDH"/>
  </r>
  <r>
    <s v="008"/>
    <s v="Ag20Pep"/>
    <s v="Ag"/>
    <s v="Peptide"/>
    <x v="1"/>
    <n v="48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81.132977198727687"/>
    <n v="178.49307120702477"/>
    <n v="3.8944037603318833"/>
    <n v="2.4660972601298372"/>
    <n v="5.4254298197096924"/>
    <n v="0.11837330238319421"/>
    <n v="2.2251739143977689"/>
    <n v="4.8953969108980688"/>
    <n v="0.10680891986001199"/>
    <s v="G"/>
    <m/>
    <m/>
    <s v="NPO_401"/>
    <s v="Ag20Pep_35nm_0.1_Bath"/>
    <s v="WST-1"/>
  </r>
  <r>
    <s v="009"/>
    <s v="Ag40Pep"/>
    <s v="Ag"/>
    <s v="Peptide"/>
    <x v="0"/>
    <n v="24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44.545229773252792"/>
    <n v="154.89089436865436"/>
    <n v="4.4138265838160624"/>
    <n v="0.56819031476847259"/>
    <n v="1.9756886758487464"/>
    <n v="5.629993444321095E-2"/>
    <n v="9.0283265001372653E-2"/>
    <n v="0.31392936423871759"/>
    <n v="8.9458439694937979E-3"/>
    <s v="G"/>
    <m/>
    <m/>
    <s v="NPO_401"/>
    <s v="Ag40Pep_500nm_0.1_Bath"/>
    <s v="LDH"/>
  </r>
  <r>
    <s v="011"/>
    <s v="Ag40Pep"/>
    <s v="Ag"/>
    <s v="Peptide"/>
    <x v="1"/>
    <n v="24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149.15386805034569"/>
    <n v="229.20184008083808"/>
    <n v="3.2019188812196955"/>
    <n v="1.9025108562207482"/>
    <n v="2.9235513280311181"/>
    <n v="4.0841618872414796E-2"/>
    <n v="0.30230168895109966"/>
    <n v="0.46454110961272266"/>
    <n v="6.4895768264649203E-3"/>
    <s v="G"/>
    <m/>
    <m/>
    <s v="NPO_401"/>
    <s v="Ag40Pep_500nm_0.1_Bath"/>
    <s v="WST-1"/>
  </r>
  <r>
    <s v="010"/>
    <s v="Ag40Pep"/>
    <s v="Ag"/>
    <s v="Peptide"/>
    <x v="0"/>
    <n v="48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55.729553021195699"/>
    <n v="163.18235405905233"/>
    <n v="4.2981120415142655"/>
    <n v="0.71085035219714432"/>
    <n v="2.0814492054353759"/>
    <n v="5.4823954129529263E-2"/>
    <n v="0.11295139859940277"/>
    <n v="0.33073430735578918"/>
    <n v="8.711316350255455E-3"/>
    <s v="G"/>
    <m/>
    <m/>
    <s v="NPO_401"/>
    <s v="Ag40Pep_500nm_0.1_Bath"/>
    <s v="LDH"/>
  </r>
  <r>
    <s v="012"/>
    <s v="Ag40Pep"/>
    <s v="Ag"/>
    <s v="Peptide"/>
    <x v="1"/>
    <n v="48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81.572896660758062"/>
    <n v="185.66766324915511"/>
    <n v="4.1637906635358819"/>
    <n v="1.0404914300853478"/>
    <n v="2.3682573546227048"/>
    <n v="5.3110636981494277E-2"/>
    <n v="0.16533010343960391"/>
    <n v="0.37630702386396159"/>
    <n v="8.4390768169743061E-3"/>
    <s v="G"/>
    <m/>
    <m/>
    <s v="NPO_401"/>
    <s v="Ag40Pep_500nm_0.1_Bath"/>
    <s v="WST-1"/>
  </r>
  <r>
    <s v="019"/>
    <s v="Ag NM-300"/>
    <s v="Ag "/>
    <s v="PEG, POE, Tween dispersion"/>
    <x v="1"/>
    <n v="24"/>
    <s v="NCI-H292"/>
    <n v="0"/>
    <s v="Vortexing"/>
    <s v="Mainly euhedral (some elongated or sub-spherical)"/>
    <s v="8–47 (av.: 17.5)"/>
    <s v="7 wet samples and 14 dry samples"/>
    <n v="14"/>
    <n v="15"/>
    <s v="NA"/>
    <s v="1.1 estimated from TEM"/>
    <n v="1.1000000000000001"/>
    <s v="NA"/>
    <n v="39.910095238095231"/>
    <n v="39.910095238095231"/>
    <s v="NA"/>
    <s v="95 ± 50"/>
    <s v="NA"/>
    <n v="95"/>
    <n v="18.982419409028978"/>
    <n v="36.170978637647138"/>
    <n v="0.68754236914472644"/>
    <n v="0.75759016646381383"/>
    <n v="1.4435872022836054"/>
    <n v="2.7439881432791663E-2"/>
    <n v="1.1766419538831969"/>
    <n v="2.2420899075607155"/>
    <n v="4.2617918147100739E-2"/>
    <s v="F"/>
    <s v="NM-300"/>
    <s v="JRC Representative Manufactured Nanomaterials"/>
    <s v="NPO_401"/>
    <s v="Ag NM-300_95nm_0_Vortexing"/>
    <s v="WST-1"/>
  </r>
  <r>
    <s v="020"/>
    <s v="Ag20"/>
    <s v="Ag "/>
    <s v="Citrate"/>
    <x v="2"/>
    <n v="24"/>
    <s v="A549"/>
    <n v="0.1"/>
    <s v="Vortexing"/>
    <s v="sphere"/>
    <s v="20.0 ± 2.9 nm"/>
    <s v="NA"/>
    <n v="20"/>
    <n v="20"/>
    <s v="NA"/>
    <s v="1 estimated from TEM"/>
    <n v="1"/>
    <s v="27.5 m2/g"/>
    <n v="28.571999999999999"/>
    <n v="27.5"/>
    <n v="-38.1"/>
    <s v="NA"/>
    <n v="105"/>
    <n v="105"/>
    <n v="22.656538454794006"/>
    <n v="77.436942731749326"/>
    <n v="2.1912161710782128"/>
    <n v="0.62305480750683506"/>
    <n v="2.1295159251231062"/>
    <n v="6.0258444704650846E-2"/>
    <n v="0.51611165387863722"/>
    <n v="1.7639988855460769"/>
    <n v="4.9915489266697588E-2"/>
    <s v="I"/>
    <m/>
    <m/>
    <s v="NPO_401"/>
    <s v="Ag20_105nm_0.1_Vortexing"/>
    <s v="ATP"/>
  </r>
  <r>
    <s v="021"/>
    <s v="Ag40"/>
    <s v="Ag "/>
    <s v="Citrate"/>
    <x v="2"/>
    <n v="24"/>
    <s v="A549"/>
    <n v="0.1"/>
    <s v="Vortexing"/>
    <s v="sphere"/>
    <s v="39.0 ± 5.2 nm"/>
    <s v="NA"/>
    <n v="39"/>
    <n v="39"/>
    <s v="NA"/>
    <s v="1 estimated from TEM"/>
    <n v="1"/>
    <s v="14.2 m2/g"/>
    <n v="14.652307692307692"/>
    <n v="14.2"/>
    <n v="-43.3"/>
    <s v="NA"/>
    <n v="76"/>
    <n v="76"/>
    <n v="23.666718060336471"/>
    <n v="56.684158826055615"/>
    <n v="1.3206976306287657"/>
    <n v="0.33606739645677791"/>
    <n v="0.80491505532998964"/>
    <n v="1.8753906354928469E-2"/>
    <n v="7.2708353670356704E-2"/>
    <n v="0.17414378524830953"/>
    <n v="4.057417263118113E-3"/>
    <s v="I"/>
    <m/>
    <m/>
    <s v="NPO_401"/>
    <s v="Ag40_76nm_0.1_Vortexing"/>
    <s v="ATP"/>
  </r>
  <r>
    <s v="022"/>
    <s v="Ag80"/>
    <s v="Ag "/>
    <s v="Citrate"/>
    <x v="2"/>
    <n v="24"/>
    <s v="A549"/>
    <n v="0.1"/>
    <s v="Vortexing"/>
    <s v="sphere"/>
    <s v="79.0 ± 8.7 nm"/>
    <s v="NA"/>
    <n v="79"/>
    <n v="79"/>
    <s v="NA"/>
    <s v="1 estimated from TEM"/>
    <n v="1"/>
    <s v="7.1 m2/g"/>
    <n v="7.2334177215189861"/>
    <n v="7.1"/>
    <n v="-35.700000000000003"/>
    <s v="NA"/>
    <n v="141"/>
    <n v="141"/>
    <n v="48.178852546532745"/>
    <n v="142.86185352642593"/>
    <n v="3.7873200391957278"/>
    <n v="0.34206985308038246"/>
    <n v="1.014319160037624"/>
    <n v="2.688997227828966E-2"/>
    <n v="1.7808005190110703E-2"/>
    <n v="5.2805006649136489E-2"/>
    <n v="1.3998800583610316E-3"/>
    <s v="I"/>
    <m/>
    <m/>
    <s v="NPO_401"/>
    <s v="Ag80_141nm_0.1_Vortexing"/>
    <s v="ATP"/>
  </r>
  <r>
    <s v="023"/>
    <s v="Au20Pep"/>
    <s v="Au"/>
    <s v="Peptide"/>
    <x v="0"/>
    <n v="24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494.20105339565384"/>
    <n v="1090.0237113919495"/>
    <n v="23.832906319851826"/>
    <n v="6.072812865224301"/>
    <n v="13.394366467772457"/>
    <n v="0.29286214410192624"/>
    <n v="3.0198555657082755"/>
    <n v="6.6606781774009036"/>
    <n v="0.14563290446770513"/>
    <s v="G"/>
    <m/>
    <m/>
    <s v="NPO_401"/>
    <s v="Au20Pep_10nm_0.1_Bath"/>
    <s v="LDH"/>
  </r>
  <r>
    <s v="025"/>
    <s v="Au20Pep"/>
    <s v="Au"/>
    <s v="Peptide"/>
    <x v="1"/>
    <n v="24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654.5546602382237"/>
    <n v="2178.1307525519824"/>
    <n v="20.943043692550347"/>
    <n v="20.331403095709934"/>
    <n v="26.765180619007346"/>
    <n v="0.25735110093189645"/>
    <n v="10.110290265789438"/>
    <n v="13.309644386104633"/>
    <n v="0.12797416481260782"/>
    <s v="G"/>
    <m/>
    <m/>
    <s v="NPO_401"/>
    <s v="Au20Pep_10nm_0.1_Bath"/>
    <s v="WST-1"/>
  </r>
  <r>
    <s v="024"/>
    <s v="Au20Pep"/>
    <s v="Au"/>
    <s v="Peptide"/>
    <x v="0"/>
    <n v="48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60.75555800394082"/>
    <n v="250.04944044194932"/>
    <n v="3.5717552975203399"/>
    <n v="1.9753871710610735"/>
    <n v="3.0726431043082059"/>
    <n v="4.3890237329885291E-2"/>
    <n v="0.98230985794375791"/>
    <n v="1.5279473591415484"/>
    <n v="2.182550004791162E-2"/>
    <s v="G"/>
    <m/>
    <m/>
    <s v="NPO_401"/>
    <s v="Au20Pep_10nm_0.1_Bath"/>
    <s v="LDH"/>
  </r>
  <r>
    <s v="026"/>
    <s v="Au20Pep"/>
    <s v="Au"/>
    <s v="Peptide"/>
    <x v="1"/>
    <n v="48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499.5864766095474"/>
    <n v="1890.5026219490821"/>
    <n v="15.63664581358139"/>
    <n v="18.427132004472021"/>
    <n v="23.230765222835974"/>
    <n v="0.19214532873455809"/>
    <n v="9.1633446277272341"/>
    <n v="11.552069396963434"/>
    <n v="9.5548990769447992E-2"/>
    <s v="G"/>
    <m/>
    <m/>
    <s v="NPO_401"/>
    <s v="Au20Pep_10nm_0.1_Bath"/>
    <s v="WST-1"/>
  </r>
  <r>
    <s v="027"/>
    <s v="Au40"/>
    <s v="Au"/>
    <s v="Citrate"/>
    <x v="2"/>
    <n v="24"/>
    <s v="A549"/>
    <n v="0.1"/>
    <s v="Vortexing"/>
    <s v="sphere"/>
    <s v="38.1 ± 4.3 nm"/>
    <s v="NA"/>
    <n v="38.1"/>
    <n v="38.1"/>
    <s v="NA"/>
    <s v="1 estimated from TEM"/>
    <n v="1"/>
    <s v="8.0 m2/g"/>
    <n v="8.1598425196850393"/>
    <n v="8"/>
    <n v="-50.5"/>
    <s v="NA"/>
    <n v="144"/>
    <n v="144"/>
    <n v="15.720716782230252"/>
    <n v="131.87198519031188"/>
    <n v="4.6460507363232644"/>
    <n v="0.12576573425784202"/>
    <n v="1.0549758815224948"/>
    <n v="3.7168405890586113E-2"/>
    <n v="2.8128170465391549E-2"/>
    <n v="0.23595092580228086"/>
    <n v="8.312910213475572E-3"/>
    <s v="I"/>
    <m/>
    <m/>
    <s v="NPO_401"/>
    <s v="Au40_144nm_0.1_Vortexing"/>
    <s v="ATP"/>
  </r>
  <r>
    <s v="028"/>
    <s v="Au80"/>
    <s v="Au"/>
    <s v="Citrate"/>
    <x v="2"/>
    <n v="24"/>
    <s v="A549"/>
    <n v="0.1"/>
    <s v="Vortexing"/>
    <s v="sphere"/>
    <s v="81.2 ± 10.5 nm"/>
    <s v="NA"/>
    <n v="81.2"/>
    <n v="81.2"/>
    <s v="NA"/>
    <s v="1 estimated from TEM"/>
    <n v="1"/>
    <s v="3.7 m2/g"/>
    <n v="3.828694581280788"/>
    <n v="3.7"/>
    <n v="-43.8"/>
    <s v="NA"/>
    <n v="155"/>
    <n v="155"/>
    <n v="15.037482983463317"/>
    <n v="201.874868472201"/>
    <n v="7.4734954195495069"/>
    <n v="5.563868703881427E-2"/>
    <n v="0.74693701334714369"/>
    <n v="2.7651933052333176E-2"/>
    <n v="2.7794004907093469E-3"/>
    <n v="3.7312834143224026E-2"/>
    <n v="1.3813373461005871E-3"/>
    <s v="I"/>
    <m/>
    <m/>
    <s v="NPO_401"/>
    <s v="Au80_155nm_0.1_Vortexing"/>
    <s v="ATP"/>
  </r>
  <r>
    <s v="029"/>
    <s v="MWCNT NM-400"/>
    <s v="C"/>
    <s v="Pluronic dispersion"/>
    <x v="1"/>
    <n v="24"/>
    <s v="A549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1025.6712661455099"/>
    <n v="24233.23092417559"/>
    <n v="928.30238632120324"/>
    <n v="260.52050160095951"/>
    <n v="6155.2406547405999"/>
    <n v="235.78880612558561"/>
    <n v="10.93492439695418"/>
    <n v="258.35621684677164"/>
    <n v="9.8968516979926981"/>
    <s v="G"/>
    <s v="NM-400"/>
    <s v="JRC Representative Manufactured Nanomaterials"/>
    <s v="NPO_602"/>
    <s v="MWCNT NM-400_209nm_0.1_Tip"/>
    <s v="WST-1"/>
  </r>
  <r>
    <s v="032"/>
    <s v="MWCNT NM-400"/>
    <s v="C"/>
    <s v="naked"/>
    <x v="1"/>
    <n v="24"/>
    <s v="NCI-H292"/>
    <n v="0"/>
    <s v="Vortexing"/>
    <s v="Irregular entangled kinked and mostly bent "/>
    <s v="D 5-35; L 700-3000"/>
    <s v="NA"/>
    <n v="11"/>
    <n v="846"/>
    <s v="79 ± 50"/>
    <m/>
    <n v="79"/>
    <n v="298"/>
    <m/>
    <n v="254"/>
    <s v="NA"/>
    <s v="NA"/>
    <s v="NA"/>
    <s v="NA"/>
    <n v="438.41042433139927"/>
    <n v="4714.5130939344172"/>
    <n v="171.04410678412071"/>
    <n v="111.35624778017542"/>
    <n v="1197.4863258593418"/>
    <n v="43.445203123166657"/>
    <n v="4.6739974133391975"/>
    <n v="50.262541178870947"/>
    <n v="1.8235417506212701"/>
    <s v="F"/>
    <s v="NM-400"/>
    <s v="JRC Representative Manufactured Nanomaterials"/>
    <s v="NPO_602"/>
    <s v="MWCNT NM-400_NAnm_0_Vortexing"/>
    <s v="WST-1"/>
  </r>
  <r>
    <s v="030"/>
    <s v="MWCNT NM-400"/>
    <s v="C"/>
    <s v="Pluronic dispersion"/>
    <x v="1"/>
    <n v="24"/>
    <s v="NRK-52E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302.1121224278491"/>
    <n v="2078.2218970099975"/>
    <n v="71.044390983285936"/>
    <n v="76.736479096673676"/>
    <n v="527.86836184053936"/>
    <n v="18.045275309754626"/>
    <n v="3.2208889214248733"/>
    <n v="22.156416070132007"/>
    <n v="0.75742108594828539"/>
    <s v="G"/>
    <s v="NM-400"/>
    <s v="JRC Representative Manufactured Nanomaterials"/>
    <s v="NPO_602"/>
    <s v="MWCNT NM-400_209nm_0.1_Tip"/>
    <s v="WST-1"/>
  </r>
  <r>
    <s v="031"/>
    <s v="MWCNT NM-400"/>
    <s v="C"/>
    <s v="Pluronic dispersion"/>
    <x v="1"/>
    <n v="24"/>
    <s v="THP-1 macrophage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436.78985520720209"/>
    <n v="23662.550411450953"/>
    <n v="929.03042224975002"/>
    <n v="110.94462322262932"/>
    <n v="6010.2878045085417"/>
    <n v="235.97372725143651"/>
    <n v="4.6567201419189601"/>
    <n v="252.27205668022009"/>
    <n v="9.9046134615320458"/>
    <s v="G"/>
    <s v="NM-400"/>
    <s v="JRC Representative Manufactured Nanomaterials"/>
    <s v="NPO_602"/>
    <s v="MWCNT NM-400_209nm_0.1_Tip"/>
    <s v="WST-1"/>
  </r>
  <r>
    <s v="033"/>
    <s v="MWCNT NM-401"/>
    <s v="C"/>
    <s v="Pluronic dispersion"/>
    <x v="1"/>
    <n v="24"/>
    <s v="A549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390.72012360542811"/>
    <n v="3988.010797425422"/>
    <n v="143.89162695279975"/>
    <n v="54.880548561618433"/>
    <n v="560.15599660637486"/>
    <n v="20.211017921790258"/>
    <n v="2.3465996384642696E-2"/>
    <n v="0.23951325079126504"/>
    <n v="8.6418901762648943E-3"/>
    <s v="G"/>
    <s v="NM-401"/>
    <s v="JRC Representative Manufactured Nanomaterials"/>
    <s v="NPO_602"/>
    <s v="MWCNT NM-401_798nm_0.1_Tip"/>
    <s v="WST-1"/>
  </r>
  <r>
    <s v="034"/>
    <s v="MWCNT NM-401"/>
    <s v="C"/>
    <s v="Pluronic dispersion"/>
    <x v="1"/>
    <n v="24"/>
    <s v="NRK-52E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664.21565422830201"/>
    <n v="4318.6662690342737"/>
    <n v="146.17802459223887"/>
    <n v="93.295730792907307"/>
    <n v="606.59986414855416"/>
    <n v="20.532165334225873"/>
    <n v="3.9891680000809358E-2"/>
    <n v="0.25937186475190993"/>
    <n v="8.7792073900440221E-3"/>
    <s v="G"/>
    <s v="NM-401"/>
    <s v="JRC Representative Manufactured Nanomaterials"/>
    <s v="NPO_602"/>
    <s v="MWCNT NM-401_798nm_0.1_Tip"/>
    <s v="WST-1"/>
  </r>
  <r>
    <s v="035"/>
    <s v="MWCNT NM-401"/>
    <s v="C"/>
    <s v="Pluronic dispersion"/>
    <x v="1"/>
    <n v="24"/>
    <s v="THP-1 macrophage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2.0807078419376803"/>
    <n v="18.152902266915532"/>
    <n v="0.64288777699911404"/>
    <n v="0.29225622347856656"/>
    <n v="2.5497566524109554"/>
    <n v="9.0300017157295562E-2"/>
    <n v="1.2496382895730887E-4"/>
    <n v="1.0902329141264995E-3"/>
    <n v="3.8610763406767629E-5"/>
    <s v="G"/>
    <s v="NM-401"/>
    <s v="JRC Representative Manufactured Nanomaterials"/>
    <s v="NPO_602"/>
    <s v="MWCNT NM-401_798nm_0.1_Tip"/>
    <s v="WST-1"/>
  </r>
  <r>
    <s v="036"/>
    <s v="MWCNT NM-402"/>
    <s v="C"/>
    <s v="Pluronic dispersion"/>
    <x v="1"/>
    <n v="24"/>
    <s v="A549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553.67836818855699"/>
    <n v="4688.0677390177179"/>
    <n v="165.37557483316644"/>
    <n v="125.35278255788928"/>
    <n v="1061.3785361136113"/>
    <n v="37.441030142228875"/>
    <n v="3.6398325427874711"/>
    <n v="30.818942006160597"/>
    <n v="1.087164378534925"/>
    <s v="G"/>
    <s v="NM-402"/>
    <s v="JRC Representative Manufactured Nanomaterials"/>
    <s v="NPO_602"/>
    <s v="MWCNT NM-402_191nm_0.1_Tip"/>
    <s v="WST-1"/>
  </r>
  <r>
    <s v="039"/>
    <s v="MWCNT NM-402"/>
    <s v="C"/>
    <s v="naked"/>
    <x v="1"/>
    <n v="24"/>
    <s v="NCI-H292"/>
    <n v="0"/>
    <s v="Vortexing"/>
    <s v="Entangled irregular, mostly bent, some nano-onions "/>
    <s v="D 6-20; L 700-4000"/>
    <s v="NA"/>
    <n v="11"/>
    <n v="1372"/>
    <s v="125 ± 66"/>
    <m/>
    <n v="125"/>
    <n v="225"/>
    <m/>
    <n v="226.4"/>
    <s v="NA"/>
    <s v="NA"/>
    <s v="NA"/>
    <s v="NA"/>
    <n v="270.98945405319404"/>
    <n v="4684.5556922785245"/>
    <n v="176.5426495290132"/>
    <n v="61.352012397643129"/>
    <n v="1060.5834087318581"/>
    <n v="39.969255853368601"/>
    <n v="1.7814606643240198"/>
    <n v="30.79585412202503"/>
    <n v="1.1605757383080404"/>
    <s v="F"/>
    <s v="NM-402"/>
    <s v="JRC Representative Manufactured Nanomaterials"/>
    <s v="NPO_602"/>
    <s v="MWCNT NM-402_NAnm_0_Vortexing"/>
    <s v="WST-1"/>
  </r>
  <r>
    <s v="037"/>
    <s v="MWCNT NM-402"/>
    <s v="C"/>
    <s v="Pluronic dispersion"/>
    <x v="1"/>
    <n v="24"/>
    <s v="NRK-52E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2494.317604011288"/>
    <n v="27155.058762026078"/>
    <n v="986.42964632059159"/>
    <n v="564.71350554815558"/>
    <n v="6147.905303722704"/>
    <n v="223.32767192698194"/>
    <n v="16.397422960248488"/>
    <n v="178.51495066837856"/>
    <n v="6.4847011083252024"/>
    <s v="G"/>
    <s v="NM-402"/>
    <s v="JRC Representative Manufactured Nanomaterials"/>
    <s v="NPO_602"/>
    <s v="MWCNT NM-402_191nm_0.1_Tip"/>
    <s v="WST-1"/>
  </r>
  <r>
    <s v="038"/>
    <s v="MWCNT NM-402"/>
    <s v="C"/>
    <s v="Pluronic dispersion"/>
    <x v="1"/>
    <n v="24"/>
    <s v="THP-1 macrophage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27.695797485303203"/>
    <n v="915.19331414639714"/>
    <n v="35.499900666443757"/>
    <n v="6.2703285506726454"/>
    <n v="207.19976632274432"/>
    <n v="8.0371775108828665"/>
    <n v="0.18206971913182546"/>
    <n v="6.0163997713509003"/>
    <n v="0.233373202088763"/>
    <s v="G"/>
    <s v="NM-402"/>
    <s v="JRC Representative Manufactured Nanomaterials"/>
    <s v="NPO_602"/>
    <s v="MWCNT NM-402_191nm_0.1_Tip"/>
    <s v="WST-1"/>
  </r>
  <r>
    <s v="187"/>
    <s v="CeO2 NM-211"/>
    <s v="CeO2"/>
    <s v="uncoated"/>
    <x v="1"/>
    <n v="24"/>
    <s v="A549"/>
    <n v="0.1"/>
    <s v="Tip"/>
    <s v="near spherical rather than polyhedral with regular morphology"/>
    <s v="sizes between &lt; 10 - 20 nm; 4–15 nm D50: 8.2 nm (Keller et al.)"/>
    <s v="crystallite sizes 9 / 10.3 nm (XRD)"/>
    <n v="9"/>
    <n v="10.3"/>
    <s v="aspect ratio close to 1"/>
    <s v="1.1 from description"/>
    <n v="1.1000000000000001"/>
    <s v="66 ± 2; 64.9 ± 4.1"/>
    <n v="88.512621359223303"/>
    <n v="65.5"/>
    <n v="28"/>
    <s v="NA"/>
    <s v="NA"/>
    <s v="NA"/>
    <n v="102.0607889732259"/>
    <n v="23702.808919291179"/>
    <n v="944.02992521271813"/>
    <n v="6.684981677746296"/>
    <n v="1552.5339842135722"/>
    <n v="61.833960101433043"/>
    <n v="41.675897570955939"/>
    <n v="9678.89673009939"/>
    <n v="385.48883330113733"/>
    <s v="A"/>
    <s v="NM-211"/>
    <s v="JRC Representative Manufactured Nanomaterials"/>
    <s v="ENM_9000006"/>
    <s v="CeO2 NM-211_NAnm_0.1_Tip"/>
    <s v="WST-1"/>
  </r>
  <r>
    <s v="188"/>
    <s v="CeO2 NM-211"/>
    <s v="CeO2"/>
    <s v="uncoated"/>
    <x v="1"/>
    <n v="48"/>
    <s v="THP-1 macrophage"/>
    <n v="0.1"/>
    <s v="Tip"/>
    <s v="near spherical rather than polyhedral with regular morphology"/>
    <s v="sizes between &lt; 10 - 20 nm; 4–15 nm D50: 8.2 nm (Keller et al.)"/>
    <s v="crystallite sizes 9 / 10.3 nm (XRD)"/>
    <n v="9"/>
    <n v="10.3"/>
    <s v="aspect ratio close to 1"/>
    <s v="1.1 from description"/>
    <n v="1.1000000000000001"/>
    <s v="66 ± 2; 64.9 ± 4.1"/>
    <n v="88.512621359223303"/>
    <n v="65.5"/>
    <n v="28"/>
    <s v="NA"/>
    <s v="NA"/>
    <s v="NA"/>
    <n v="294.08786956344892"/>
    <n v="1462.8662727821425"/>
    <n v="46.751136128747738"/>
    <n v="19.262755456405905"/>
    <n v="95.817740867230327"/>
    <n v="3.0621994164329771"/>
    <n v="120.08897885359501"/>
    <n v="597.35247549838391"/>
    <n v="19.090539865791555"/>
    <s v="A"/>
    <s v="NM-211"/>
    <s v="JRC Representative Manufactured Nanomaterials"/>
    <s v="ENM_9000006"/>
    <s v="CeO2 NM-211_NAnm_0.1_Tip"/>
    <s v="WST-1"/>
  </r>
  <r>
    <s v="189"/>
    <s v="CeO2 NM-212"/>
    <s v="CeO2"/>
    <s v="uncoated"/>
    <x v="1"/>
    <n v="24"/>
    <s v="A549"/>
    <n v="0.1"/>
    <s v="Tip"/>
    <s v="polyhedral with irregular morphology"/>
    <s v="ranging from below 10 nm to well in excess of 100 nm; 40 nm (Keller et al.)"/>
    <s v="crystallite sizes 33.3 / 49 nm (XRD)"/>
    <n v="39"/>
    <n v="42"/>
    <s v="slight increase in aspect ratio with increasing particle size"/>
    <s v="1.2 from description"/>
    <n v="1.2"/>
    <s v="27.2 ± 0.9; 27.8 ± 1.5"/>
    <n v="20.815384615384616"/>
    <n v="27.5"/>
    <n v="33"/>
    <s v="NA"/>
    <s v="NA"/>
    <s v="NA"/>
    <n v="76.649762895147774"/>
    <n v="19961.993144138462"/>
    <n v="795.41373524973255"/>
    <n v="2.1078684796165637"/>
    <n v="548.95481146380769"/>
    <n v="21.873877719367648"/>
    <n v="0.40877148765907234"/>
    <n v="106.45686726170203"/>
    <n v="4.2419238309617189"/>
    <s v="A"/>
    <s v="NM-212"/>
    <s v="JRC Representative Manufactured Nanomaterials"/>
    <s v="ENM_9000006"/>
    <s v="CeO2 NM-212_NAnm_0.1_Tip"/>
    <s v="WST-1"/>
  </r>
  <r>
    <s v="190"/>
    <s v="CeO2 NM-212"/>
    <s v="CeO2"/>
    <s v="uncoated"/>
    <x v="1"/>
    <n v="48"/>
    <s v="THP-1 macrophage"/>
    <n v="0.1"/>
    <s v="Tip"/>
    <s v="polyhedral with irregular morphology"/>
    <s v="ranging from below 10 nm to well in excess of 100 nm; 40 nm (Keller et al.)"/>
    <s v="crystallite sizes 33.3 / 49 nm (XRD)"/>
    <n v="39"/>
    <n v="42"/>
    <s v="slight increase in aspect ratio with increasing particle size"/>
    <s v="1.2 from description"/>
    <n v="1.2"/>
    <s v="27.2 ± 0.9; 27.8 ± 1.5"/>
    <n v="20.815384615384616"/>
    <n v="27.5"/>
    <n v="33"/>
    <s v="NA"/>
    <s v="NA"/>
    <s v="NA"/>
    <n v="167.70713865104182"/>
    <n v="764.28038848222263"/>
    <n v="23.862929993247235"/>
    <n v="4.6119463129036493"/>
    <n v="21.017710683261122"/>
    <n v="0.65623057481429892"/>
    <n v="0.89437845556300333"/>
    <n v="4.0758903822820436"/>
    <n v="0.12726047706876162"/>
    <s v="A"/>
    <s v="NM-212"/>
    <s v="JRC Representative Manufactured Nanomaterials"/>
    <s v="ENM_9000006"/>
    <s v="CeO2 NM-212_NAnm_0.1_Tip"/>
    <s v="WST-1"/>
  </r>
  <r>
    <s v="191"/>
    <s v="CeO2 NM-213"/>
    <s v="CeO2"/>
    <s v="uncoated"/>
    <x v="1"/>
    <n v="24"/>
    <s v="A549"/>
    <n v="0.1"/>
    <s v="Tip"/>
    <s v="polyhedral with irregular morphology"/>
    <s v="150-200 nm associated with distribution of small sized particles (&lt; 50 nm)."/>
    <s v="crystallite sizes 33.3 composed of several crystallites (XRD)"/>
    <n v="160"/>
    <n v="192"/>
    <s v="irregular"/>
    <s v="1.2 estimated from TEM"/>
    <n v="1.2"/>
    <s v="4.30 ± 0.10; 4.8 ± 1.3"/>
    <n v="4.9087499999999995"/>
    <n v="4.5999999999999996"/>
    <n v="-7"/>
    <s v="NA"/>
    <s v="NA"/>
    <s v="NA"/>
    <n v="1149.6108327235718"/>
    <n v="35572.569443812681"/>
    <n v="1376.9183444435644"/>
    <n v="5.2882098305284293"/>
    <n v="163.63381944153832"/>
    <n v="6.3338243844403959"/>
    <n v="7.9681580116773995E-2"/>
    <n v="2.4655983237226748"/>
    <n v="9.5436669744236036E-2"/>
    <s v="A"/>
    <s v="NM-213"/>
    <s v="JRC Representative Manufactured Nanomaterials"/>
    <s v="ENM_9000006"/>
    <s v="CeO2 NM-213_NAnm_0.1_Tip"/>
    <s v="WST-1"/>
  </r>
  <r>
    <s v="192"/>
    <s v="CeO2 NM-213"/>
    <s v="CeO2"/>
    <s v="uncoated"/>
    <x v="1"/>
    <n v="48"/>
    <s v="THP-1 macrophage"/>
    <n v="0.1"/>
    <s v="Tip"/>
    <s v="polyhedral with irregular morphology"/>
    <s v="150-200 nm associated with distribution of small sized particles (&lt; 50 nm)."/>
    <s v="crystallite sizes 33.3 composed of several crystallites (XRD)"/>
    <n v="160"/>
    <n v="192"/>
    <s v="irregular"/>
    <s v="1.2 estimated from TEM"/>
    <n v="1.2"/>
    <s v="4.30 ± 0.10; 4.8 ± 1.3"/>
    <n v="4.9087499999999995"/>
    <n v="4.5999999999999996"/>
    <n v="-7"/>
    <s v="NA"/>
    <s v="NA"/>
    <s v="NA"/>
    <n v="503.93505484243468"/>
    <n v="1665.9457516809491"/>
    <n v="46.480427873540577"/>
    <n v="2.3181012522751994"/>
    <n v="7.6633504577323652"/>
    <n v="0.21380996821828663"/>
    <n v="3.4928638721112008E-2"/>
    <n v="0.11546967556688283"/>
    <n v="3.221641473830833E-3"/>
    <s v="A"/>
    <s v="NM-213"/>
    <s v="JRC Representative Manufactured Nanomaterials"/>
    <s v="ENM_9000006"/>
    <s v="CeO2 NM-213_NAnm_0.1_Tip"/>
    <s v="WST-1"/>
  </r>
  <r>
    <s v="040"/>
    <s v="zerovalent Cobalt"/>
    <s v="Co"/>
    <s v="1% Triton X-100 in water"/>
    <x v="2"/>
    <s v="0,5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63.744605482988369"/>
    <n v="125.43800011365119"/>
    <n v="2.4677357852265125"/>
    <n v="0.91792231895503251"/>
    <n v="1.8063072016365771"/>
    <n v="3.5535395307261783E-2"/>
    <n v="457.66049249911566"/>
    <n v="900.59412047719559"/>
    <n v="17.717345119123198"/>
    <s v="B"/>
    <m/>
    <m/>
    <s v="NPO_1384"/>
    <s v="zerovalent Cobalt_200nm_0.1_Bath"/>
    <s v="ATP"/>
  </r>
  <r>
    <s v="046"/>
    <s v="zerovalent Cobalt"/>
    <s v="Co"/>
    <s v="1% Triton X-100 in water"/>
    <x v="2"/>
    <s v="0,5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36.186545588630551"/>
    <n v="75.784335775865372"/>
    <n v="1.5839116074893929"/>
    <n v="0.52108625647627993"/>
    <n v="1.0912944351724612"/>
    <n v="2.2808327147847248E-2"/>
    <n v="259.80476544566682"/>
    <n v="544.10088778660565"/>
    <n v="11.371844893637553"/>
    <s v="B"/>
    <m/>
    <m/>
    <s v="NPO_1384"/>
    <s v="zerovalent Cobalt_200nm_0.1_Bath"/>
    <s v="ATP"/>
  </r>
  <r>
    <s v="041"/>
    <s v="zerovalent Cobalt"/>
    <s v="Co"/>
    <s v="1% Triton X-100 in water"/>
    <x v="2"/>
    <n v="1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62.269759437135363"/>
    <n v="117.83361688358951"/>
    <n v="2.2225542978581658"/>
    <n v="0.89668453589474928"/>
    <n v="1.696804083123689"/>
    <n v="3.2004781889157591E-2"/>
    <n v="447.0716942378167"/>
    <n v="845.99772368639856"/>
    <n v="15.957041177943275"/>
    <s v="B"/>
    <m/>
    <m/>
    <s v="NPO_1384"/>
    <s v="zerovalent Cobalt_200nm_0.1_Bath"/>
    <s v="ATP"/>
  </r>
  <r>
    <s v="047"/>
    <s v="zerovalent Cobalt"/>
    <s v="Co"/>
    <s v="1% Triton X-100 in water"/>
    <x v="2"/>
    <n v="1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26.297427350200714"/>
    <n v="73.875728056402707"/>
    <n v="1.9031320282480797"/>
    <n v="0.3786829538428903"/>
    <n v="1.0638104840121989"/>
    <n v="2.7405101206772343E-2"/>
    <n v="188.8048951179791"/>
    <n v="530.39785609853584"/>
    <n v="13.66371843922227"/>
    <s v="B"/>
    <m/>
    <m/>
    <s v="NPO_1384"/>
    <s v="zerovalent Cobalt_200nm_0.1_Bath"/>
    <s v="ATP"/>
  </r>
  <r>
    <s v="042"/>
    <s v="zerovalent Cobalt"/>
    <s v="Co"/>
    <s v="1% Triton X-100 in water"/>
    <x v="2"/>
    <n v="2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57.933364615651413"/>
    <n v="127.73230452879218"/>
    <n v="2.7919575965256307"/>
    <n v="0.8342404504653802"/>
    <n v="1.8393451852146077"/>
    <n v="4.02041893899691E-2"/>
    <n v="415.93813282295162"/>
    <n v="917.06629848536522"/>
    <n v="20.045126626496543"/>
    <s v="B"/>
    <m/>
    <m/>
    <s v="NPO_1384"/>
    <s v="zerovalent Cobalt_200nm_0.1_Bath"/>
    <s v="ATP"/>
  </r>
  <r>
    <s v="048"/>
    <s v="zerovalent Cobalt"/>
    <s v="Co"/>
    <s v="1% Triton X-100 in water"/>
    <x v="2"/>
    <n v="2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37.51769542433793"/>
    <n v="90.265478989925867"/>
    <n v="2.1099113426235174"/>
    <n v="0.54025481411046616"/>
    <n v="1.2998228974549326"/>
    <n v="3.0382723333778658E-2"/>
    <n v="269.3618830210911"/>
    <n v="648.06964067293154"/>
    <n v="15.148310306073618"/>
    <s v="B"/>
    <m/>
    <m/>
    <s v="NPO_1384"/>
    <s v="zerovalent Cobalt_200nm_0.1_Bath"/>
    <s v="ATP"/>
  </r>
  <r>
    <s v="043"/>
    <s v="zerovalent Cobalt"/>
    <s v="Co"/>
    <s v="1% Triton X-100 in water"/>
    <x v="2"/>
    <n v="24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2.2905371567963293"/>
    <n v="6.288849484082867"/>
    <n v="0.15993249309146151"/>
    <n v="3.2983735057867142E-2"/>
    <n v="9.0559432570793283E-2"/>
    <n v="2.3030279005170455E-3"/>
    <n v="16.445130616530221"/>
    <n v="45.151396425322197"/>
    <n v="1.148250632351679"/>
    <s v="B"/>
    <m/>
    <m/>
    <s v="NPO_1384"/>
    <s v="zerovalent Cobalt_200nm_0.1_Bath"/>
    <s v="ATP"/>
  </r>
  <r>
    <s v="049"/>
    <s v="zerovalent Cobalt"/>
    <s v="Co"/>
    <s v="1% Triton X-100 in water"/>
    <x v="2"/>
    <n v="24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1.1307436529768768"/>
    <n v="3.8649856645066096"/>
    <n v="0.10936968046118931"/>
    <n v="1.6282708602867024E-2"/>
    <n v="5.5655793568895176E-2"/>
    <n v="1.574923398641126E-3"/>
    <n v="8.1182822168340465"/>
    <n v="27.749034280119172"/>
    <n v="0.78523008253140503"/>
    <s v="B"/>
    <m/>
    <m/>
    <s v="NPO_1384"/>
    <s v="zerovalent Cobalt_200nm_0.1_Bath"/>
    <s v="ATP"/>
  </r>
  <r>
    <s v="044"/>
    <s v="zerovalent Cobalt"/>
    <s v="Co"/>
    <s v="1% Triton X-100 in water"/>
    <x v="2"/>
    <n v="48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58679621873339349"/>
    <n v="1.6263289521613731"/>
    <n v="4.1581309337119184E-2"/>
    <n v="8.4498655497608679E-3"/>
    <n v="2.3419136911123774E-2"/>
    <n v="5.9877085445451624E-4"/>
    <n v="4.2129595818710177"/>
    <n v="11.676384277103717"/>
    <n v="0.29853698780930793"/>
    <s v="B"/>
    <m/>
    <m/>
    <s v="NPO_1384"/>
    <s v="zerovalent Cobalt_200nm_0.1_Bath"/>
    <s v="ATP"/>
  </r>
  <r>
    <s v="050"/>
    <s v="zerovalent Cobalt"/>
    <s v="Co"/>
    <s v="1% Triton X-100 in water"/>
    <x v="2"/>
    <n v="48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79922332931298723"/>
    <n v="1.9051962481787019"/>
    <n v="4.4238916754628585E-2"/>
    <n v="1.1508815942107016E-2"/>
    <n v="2.7434825973773308E-2"/>
    <n v="6.370404012666517E-4"/>
    <n v="5.7381003418050662"/>
    <n v="13.678538703665307"/>
    <n v="0.31761753447440966"/>
    <s v="B"/>
    <m/>
    <m/>
    <s v="NPO_1384"/>
    <s v="zerovalent Cobalt_200nm_0.1_Bath"/>
    <s v="ATP"/>
  </r>
  <r>
    <s v="045"/>
    <s v="zerovalent Cobalt"/>
    <s v="Co"/>
    <s v="1% Triton X-100 in water"/>
    <x v="2"/>
    <n v="72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12926447931732596"/>
    <n v="0.40667152356495118"/>
    <n v="1.1096281769905007E-2"/>
    <n v="1.8614085021694936E-3"/>
    <n v="5.8560699393352973E-3"/>
    <n v="1.5978645748663213E-4"/>
    <n v="0.92806669393847097"/>
    <n v="2.9197371032403798"/>
    <n v="7.9666816372076357E-2"/>
    <s v="B"/>
    <m/>
    <m/>
    <s v="NPO_1384"/>
    <s v="zerovalent Cobalt_200nm_0.1_Bath"/>
    <s v="ATP"/>
  </r>
  <r>
    <s v="051"/>
    <s v="zerovalent Cobalt"/>
    <s v="Co"/>
    <s v="1% Triton X-100 in water"/>
    <x v="2"/>
    <n v="72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36197014840468539"/>
    <n v="1.0769301584160993"/>
    <n v="2.859840040045656E-2"/>
    <n v="5.2123701370274693E-3"/>
    <n v="1.5507794281191829E-2"/>
    <n v="4.1181696576657431E-4"/>
    <n v="2.5987993044066471"/>
    <n v="7.7319230851525971"/>
    <n v="0.20532495122983799"/>
    <s v="B"/>
    <m/>
    <m/>
    <s v="NPO_1384"/>
    <s v="zerovalent Cobalt_200nm_0.1_Bath"/>
    <s v="ATP"/>
  </r>
  <r>
    <s v="052"/>
    <s v="zerovalent Ferro"/>
    <s v="Fe"/>
    <s v="naked"/>
    <x v="2"/>
    <s v="0,5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7.858657323351022"/>
    <n v="51.039282010951325"/>
    <n v="1.3272249875040121"/>
    <e v="#VALUE!"/>
    <e v="#VALUE!"/>
    <e v="#VALUE!"/>
    <e v="#VALUE!"/>
    <e v="#VALUE!"/>
    <e v="#VALUE!"/>
    <s v="B"/>
    <m/>
    <m/>
    <s v="NPO_1384"/>
    <s v="zerovalent Ferro_NAnm_0.1_Bath"/>
    <s v="ATP"/>
  </r>
  <r>
    <s v="058"/>
    <s v="zerovalent Ferro"/>
    <s v="Fe"/>
    <s v="naked"/>
    <x v="2"/>
    <s v="0,5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2.670576390043466"/>
    <n v="42.702684907704139"/>
    <n v="1.2012843407064269"/>
    <e v="#VALUE!"/>
    <e v="#VALUE!"/>
    <e v="#VALUE!"/>
    <e v="#VALUE!"/>
    <e v="#VALUE!"/>
    <e v="#VALUE!"/>
    <s v="B"/>
    <m/>
    <m/>
    <s v="NPO_1384"/>
    <s v="zerovalent Ferro_NAnm_0.1_Bath"/>
    <s v="ATP"/>
  </r>
  <r>
    <s v="053"/>
    <s v="zerovalent Ferro"/>
    <s v="Fe"/>
    <s v="naked"/>
    <x v="2"/>
    <n v="1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4.379119817773777"/>
    <n v="65.819086829770129"/>
    <n v="1.6575986804798541"/>
    <e v="#VALUE!"/>
    <e v="#VALUE!"/>
    <e v="#VALUE!"/>
    <e v="#VALUE!"/>
    <e v="#VALUE!"/>
    <e v="#VALUE!"/>
    <s v="B"/>
    <m/>
    <m/>
    <s v="NPO_1384"/>
    <s v="zerovalent Ferro_NAnm_0.1_Bath"/>
    <s v="ATP"/>
  </r>
  <r>
    <s v="059"/>
    <s v="zerovalent Ferro"/>
    <s v="Fe"/>
    <s v="naked"/>
    <x v="2"/>
    <n v="1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5.5104231978286888"/>
    <n v="29.142933987439896"/>
    <n v="0.94530043158444821"/>
    <e v="#VALUE!"/>
    <e v="#VALUE!"/>
    <e v="#VALUE!"/>
    <e v="#VALUE!"/>
    <e v="#VALUE!"/>
    <e v="#VALUE!"/>
    <s v="B"/>
    <m/>
    <m/>
    <s v="NPO_1384"/>
    <s v="zerovalent Ferro_NAnm_0.1_Bath"/>
    <s v="ATP"/>
  </r>
  <r>
    <s v="054"/>
    <s v="zerovalent Ferro"/>
    <s v="Fe"/>
    <s v="naked"/>
    <x v="2"/>
    <n v="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5.064717092975815"/>
    <n v="62.988879284481399"/>
    <n v="1.5169664876602236"/>
    <e v="#VALUE!"/>
    <e v="#VALUE!"/>
    <e v="#VALUE!"/>
    <e v="#VALUE!"/>
    <e v="#VALUE!"/>
    <e v="#VALUE!"/>
    <s v="B"/>
    <m/>
    <m/>
    <s v="NPO_1384"/>
    <s v="zerovalent Ferro_NAnm_0.1_Bath"/>
    <s v="ATP"/>
  </r>
  <r>
    <s v="060"/>
    <s v="zerovalent Ferro"/>
    <s v="Fe"/>
    <s v="naked"/>
    <x v="2"/>
    <n v="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0.767152272678793"/>
    <n v="51.3880632825257"/>
    <n v="1.6248364403938762"/>
    <e v="#VALUE!"/>
    <e v="#VALUE!"/>
    <e v="#VALUE!"/>
    <e v="#VALUE!"/>
    <e v="#VALUE!"/>
    <e v="#VALUE!"/>
    <s v="B"/>
    <m/>
    <m/>
    <s v="NPO_1384"/>
    <s v="zerovalent Ferro_NAnm_0.1_Bath"/>
    <s v="ATP"/>
  </r>
  <r>
    <s v="055"/>
    <s v="zerovalent Ferro"/>
    <s v="Fe"/>
    <s v="naked"/>
    <x v="2"/>
    <n v="24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8.6777061104526538"/>
    <n v="20.706287415759242"/>
    <n v="0.48114325221226351"/>
    <e v="#VALUE!"/>
    <e v="#VALUE!"/>
    <e v="#VALUE!"/>
    <e v="#VALUE!"/>
    <e v="#VALUE!"/>
    <e v="#VALUE!"/>
    <s v="B"/>
    <m/>
    <m/>
    <s v="NPO_1384"/>
    <s v="zerovalent Ferro_NAnm_0.1_Bath"/>
    <s v="ATP"/>
  </r>
  <r>
    <s v="061"/>
    <s v="zerovalent Ferro"/>
    <s v="Fe"/>
    <s v="naked"/>
    <x v="2"/>
    <n v="24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273994163694244"/>
    <n v="20.401022678556153"/>
    <n v="0.62694493048746913"/>
    <e v="#VALUE!"/>
    <e v="#VALUE!"/>
    <e v="#VALUE!"/>
    <e v="#VALUE!"/>
    <e v="#VALUE!"/>
    <e v="#VALUE!"/>
    <s v="B"/>
    <m/>
    <m/>
    <s v="NPO_1384"/>
    <s v="zerovalent Ferro_NAnm_0.1_Bath"/>
    <s v="ATP"/>
  </r>
  <r>
    <s v="056"/>
    <s v="zerovalent Ferro"/>
    <s v="Fe"/>
    <s v="naked"/>
    <x v="2"/>
    <n v="48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9.102054546734422"/>
    <n v="19.024251292259201"/>
    <n v="0.39688786982099117"/>
    <e v="#VALUE!"/>
    <e v="#VALUE!"/>
    <e v="#VALUE!"/>
    <e v="#VALUE!"/>
    <e v="#VALUE!"/>
    <e v="#VALUE!"/>
    <s v="B"/>
    <m/>
    <m/>
    <s v="NPO_1384"/>
    <s v="zerovalent Ferro_NAnm_0.1_Bath"/>
    <s v="ATP"/>
  </r>
  <r>
    <s v="062"/>
    <s v="zerovalent Ferro"/>
    <s v="Fe"/>
    <s v="naked"/>
    <x v="2"/>
    <n v="48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61145327624722"/>
    <n v="15.329805042205605"/>
    <n v="0.42274638858323527"/>
    <e v="#VALUE!"/>
    <e v="#VALUE!"/>
    <e v="#VALUE!"/>
    <e v="#VALUE!"/>
    <e v="#VALUE!"/>
    <e v="#VALUE!"/>
    <s v="B"/>
    <m/>
    <m/>
    <s v="NPO_1384"/>
    <s v="zerovalent Ferro_NAnm_0.1_Bath"/>
    <s v="ATP"/>
  </r>
  <r>
    <s v="057"/>
    <s v="zerovalent Ferro"/>
    <s v="Fe"/>
    <s v="naked"/>
    <x v="2"/>
    <n v="7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610365448864513"/>
    <n v="10.85080508651069"/>
    <n v="0.24359074166496952"/>
    <e v="#VALUE!"/>
    <e v="#VALUE!"/>
    <e v="#VALUE!"/>
    <e v="#VALUE!"/>
    <e v="#VALUE!"/>
    <e v="#VALUE!"/>
    <s v="B"/>
    <m/>
    <m/>
    <s v="NPO_1384"/>
    <s v="zerovalent Ferro_NAnm_0.1_Bath"/>
    <s v="ATP"/>
  </r>
  <r>
    <s v="063"/>
    <s v="zerovalent Ferro"/>
    <s v="Fe"/>
    <s v="naked"/>
    <x v="2"/>
    <n v="7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1564807846887515"/>
    <n v="14.737425160131178"/>
    <n v="0.42323777501769705"/>
    <e v="#VALUE!"/>
    <e v="#VALUE!"/>
    <e v="#VALUE!"/>
    <e v="#VALUE!"/>
    <e v="#VALUE!"/>
    <e v="#VALUE!"/>
    <s v="B"/>
    <m/>
    <m/>
    <s v="NPO_1384"/>
    <s v="zerovalent Ferro_NAnm_0.1_Bath"/>
    <s v="ATP"/>
  </r>
  <r>
    <s v="064"/>
    <s v="Fe3O4"/>
    <s v="Fe3O4"/>
    <s v="naked"/>
    <x v="2"/>
    <s v="0,5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30.546874251142899"/>
    <n v="95.681422186127236"/>
    <n v="2.6053819173993737"/>
    <n v="1.4615729306766936"/>
    <n v="4.578058477805131"/>
    <n v="0.12465942188513751"/>
    <n v="0.73963176402180963"/>
    <n v="2.3167352081201238"/>
    <n v="6.3084137763932568E-2"/>
    <s v="D"/>
    <m/>
    <m/>
    <s v="NPO_1548"/>
    <s v="Fe3O4_NAnm_0.1_Bath"/>
    <s v="ATP"/>
  </r>
  <r>
    <s v="070"/>
    <s v="Fe3O4"/>
    <s v="Fe3O4"/>
    <s v="naked"/>
    <x v="2"/>
    <s v="0,5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2.556592135970433"/>
    <n v="117.99391589120454"/>
    <n v="3.0174929502093644"/>
    <n v="2.0362005806684418"/>
    <n v="5.6456419086700738"/>
    <n v="0.14437765312006529"/>
    <n v="1.0304231802409969"/>
    <n v="2.8569878357091611"/>
    <n v="7.3062586218726577E-2"/>
    <s v="D"/>
    <m/>
    <m/>
    <s v="NPO_1548"/>
    <s v="Fe3O4_NAnm_0.1_Bath"/>
    <s v="ATP"/>
  </r>
  <r>
    <s v="065"/>
    <s v="Fe3O4"/>
    <s v="Fe3O4"/>
    <s v="naked"/>
    <x v="2"/>
    <n v="1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8.037303732774618"/>
    <n v="145.91863152378534"/>
    <n v="3.9152531116404288"/>
    <n v="2.2984355853002212"/>
    <n v="6.9817527044873371"/>
    <n v="0.18733268476748463"/>
    <n v="1.1631277035618208"/>
    <n v="3.5331292475382416"/>
    <n v="9.4800061759056822E-2"/>
    <s v="D"/>
    <m/>
    <m/>
    <s v="NPO_1548"/>
    <s v="Fe3O4_NAnm_0.1_Bath"/>
    <s v="ATP"/>
  </r>
  <r>
    <s v="071"/>
    <s v="Fe3O4"/>
    <s v="Fe3O4"/>
    <s v="naked"/>
    <x v="2"/>
    <n v="1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5.546040018572171"/>
    <n v="145.32967272017609"/>
    <n v="3.9913453080641568"/>
    <n v="2.1792363645249844"/>
    <n v="6.9535728574246933"/>
    <n v="0.19097345971598834"/>
    <n v="1.1028067109643493"/>
    <n v="3.5188687822851272"/>
    <n v="9.6642482852831113E-2"/>
    <s v="D"/>
    <m/>
    <m/>
    <s v="NPO_1548"/>
    <s v="Fe3O4_NAnm_0.1_Bath"/>
    <s v="ATP"/>
  </r>
  <r>
    <s v="066"/>
    <s v="Fe3O4"/>
    <s v="Fe3O4"/>
    <s v="naked"/>
    <x v="2"/>
    <n v="2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52.672757136296653"/>
    <n v="157.98731712996005"/>
    <n v="4.2125823997465357"/>
    <n v="2.5202276141768731"/>
    <n v="7.5592017765531123"/>
    <n v="0.20155896649504956"/>
    <n v="1.2753659820089069"/>
    <n v="3.8253484497692405"/>
    <n v="0.10199929871041334"/>
    <s v="D"/>
    <m/>
    <m/>
    <s v="NPO_1548"/>
    <s v="Fe3O4_NAnm_0.1_Bath"/>
    <s v="ATP"/>
  </r>
  <r>
    <s v="072"/>
    <s v="Fe3O4"/>
    <s v="Fe3O4"/>
    <s v="naked"/>
    <x v="2"/>
    <n v="2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53.613456278016699"/>
    <n v="175.75824700184154"/>
    <n v="4.8857916289529939"/>
    <n v="2.5652371424888374"/>
    <n v="8.4094855024804573"/>
    <n v="0.23376993439966479"/>
    <n v="1.2981431394975547"/>
    <n v="4.2556361479927602"/>
    <n v="0.11829972033980823"/>
    <s v="D"/>
    <m/>
    <m/>
    <s v="NPO_1548"/>
    <s v="Fe3O4_NAnm_0.1_Bath"/>
    <s v="ATP"/>
  </r>
  <r>
    <s v="067"/>
    <s v="Fe3O4"/>
    <s v="Fe3O4"/>
    <s v="naked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06.57666906374996"/>
    <n v="444.73204289012466"/>
    <n v="13.526214953054987"/>
    <n v="5.0993621561602849"/>
    <n v="21.279045114360031"/>
    <n v="0.64718731832798981"/>
    <n v="2.5805419269777077"/>
    <n v="10.76830128986238"/>
    <n v="0.32751037451538695"/>
    <s v="D"/>
    <m/>
    <m/>
    <s v="NPO_1548"/>
    <s v="Fe3O4_NAnm_0.1_Bath"/>
    <s v="ATP"/>
  </r>
  <r>
    <s v="073"/>
    <s v="Fe3O4"/>
    <s v="Fe3O4"/>
    <s v="naked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14.1940277856404"/>
    <n v="367.10148586766832"/>
    <n v="10.116298323281116"/>
    <n v="5.4638290806526504"/>
    <n v="17.564664395582216"/>
    <n v="0.48403341259718258"/>
    <n v="2.7649811079668374"/>
    <n v="8.8886318559147561"/>
    <n v="0.24494602991791672"/>
    <s v="D"/>
    <m/>
    <m/>
    <s v="NPO_1548"/>
    <s v="Fe3O4_NAnm_0.1_Bath"/>
    <s v="ATP"/>
  </r>
  <r>
    <s v="068"/>
    <s v="Fe3O4"/>
    <s v="Fe3O4"/>
    <s v="naked"/>
    <x v="2"/>
    <n v="48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68.30816783035695"/>
    <n v="232.23052376766816"/>
    <n v="6.5568942374924486"/>
    <n v="3.2683333890122945"/>
    <n v="11.111508314242496"/>
    <n v="0.31372699700920803"/>
    <n v="1.6539463335622449"/>
    <n v="5.6229999358301832"/>
    <n v="0.15876214409071754"/>
    <s v="D"/>
    <m/>
    <m/>
    <s v="NPO_1548"/>
    <s v="Fe3O4_NAnm_0.1_Bath"/>
    <s v="ATP"/>
  </r>
  <r>
    <s v="074"/>
    <s v="Fe3O4"/>
    <s v="Fe3O4"/>
    <s v="naked"/>
    <x v="2"/>
    <n v="48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90.30002717169846"/>
    <n v="295.56444684265654"/>
    <n v="8.2105767868383239"/>
    <n v="4.3205754627606918"/>
    <n v="14.141839561849594"/>
    <n v="0.39285056396355605"/>
    <n v="2.1864354381765199"/>
    <n v="7.1565048326404561"/>
    <n v="0.19880277577855743"/>
    <s v="D"/>
    <m/>
    <m/>
    <s v="NPO_1548"/>
    <s v="Fe3O4_NAnm_0.1_Bath"/>
    <s v="ATP"/>
  </r>
  <r>
    <s v="069"/>
    <s v="Fe3O4"/>
    <s v="Fe3O4"/>
    <s v="naked"/>
    <x v="2"/>
    <n v="72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9.303221143086233"/>
    <n v="139.82788915728921"/>
    <n v="3.6209867205681188"/>
    <n v="2.3590057963199151"/>
    <n v="6.6903296247506789"/>
    <n v="0.17325295313723055"/>
    <n v="1.1937793741581884"/>
    <n v="3.3856540432441276"/>
    <n v="8.767498676343756E-2"/>
    <s v="D"/>
    <m/>
    <m/>
    <s v="NPO_1548"/>
    <s v="Fe3O4_NAnm_0.1_Bath"/>
    <s v="ATP"/>
  </r>
  <r>
    <s v="075"/>
    <s v="Fe3O4"/>
    <s v="Fe3O4"/>
    <s v="naked"/>
    <x v="2"/>
    <n v="72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17.27195623282017"/>
    <n v="305.85188553529161"/>
    <n v="7.543197172098858"/>
    <n v="5.6110983843454623"/>
    <n v="14.634061508865628"/>
    <n v="0.36091852498080662"/>
    <n v="2.8395070194628493"/>
    <n v="7.4055946859898603"/>
    <n v="0.18264350666108042"/>
    <s v="D"/>
    <m/>
    <m/>
    <s v="NPO_1548"/>
    <s v="Fe3O4_NAnm_0.1_Bath"/>
    <s v="ATP"/>
  </r>
  <r>
    <s v="076"/>
    <s v="Fe3O4@APTES-DAAO"/>
    <s v="Fe3O4"/>
    <s v="coated with APTES and DAAO enzyme without substrate D-Alanine 1mM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4.867059090341151"/>
    <n v="43.786023480659807"/>
    <n v="1.1567585756127463"/>
    <n v="0.71134254020771059"/>
    <n v="2.0950250469215219"/>
    <n v="5.5347300268552446E-2"/>
    <n v="0.3599762466823947"/>
    <n v="1.0601914133747776"/>
    <n v="2.8008606667695318E-2"/>
    <s v="D"/>
    <m/>
    <m/>
    <s v="NPO_1548"/>
    <s v="Fe3O4@APTES-DAAO_NAnm_0.1_Bath"/>
    <s v="ATP"/>
  </r>
  <r>
    <s v="077"/>
    <s v="Fe3O4@APTES-DAAO"/>
    <s v="Fe3O4"/>
    <s v="coated with APTES and DAAO enzyme with substrate D-Alanine 1mM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s v="lower than tested"/>
    <s v="lower than tested"/>
    <e v="#VALUE!"/>
    <e v="#VALUE!"/>
    <e v="#VALUE!"/>
    <e v="#VALUE!"/>
    <e v="#VALUE!"/>
    <e v="#VALUE!"/>
    <e v="#VALUE!"/>
    <s v="D"/>
    <m/>
    <m/>
    <s v="NPO_1548"/>
    <s v="Fe3O4@APTES-DAAO_NAnm_0.1_Bath"/>
    <s v="ATP"/>
  </r>
  <r>
    <s v="078"/>
    <s v="Fe3O4@APTES-DAAO"/>
    <s v="Fe3O4"/>
    <s v="coated with APTES and DAAO enzyme without substrate D-Alanine 1mM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6.1564357197084982"/>
    <n v="16.615380485653418"/>
    <n v="0.41835779063779682"/>
    <n v="0.29456630237839704"/>
    <n v="0.79499428161021146"/>
    <n v="2.0017119169272578E-2"/>
    <n v="0.14906583809584081"/>
    <n v="0.40230836967018291"/>
    <n v="1.0129701262973682E-2"/>
    <s v="D"/>
    <m/>
    <m/>
    <s v="NPO_1548"/>
    <s v="Fe3O4@APTES-DAAO_NAnm_0.1_Bath"/>
    <s v="ATP"/>
  </r>
  <r>
    <s v="079"/>
    <s v="Fe3O4@APTES-DAAO"/>
    <s v="Fe3O4"/>
    <s v="coated with APTES and DAAO enzyme with substrate D-Alanine 1mM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.7323606725142791"/>
    <n v="4.3081880068882334"/>
    <n v="0.10303309337495818"/>
    <n v="8.2888070455228668E-2"/>
    <n v="0.20613339745876716"/>
    <n v="4.92981308014154E-3"/>
    <n v="4.1945665851091302E-2"/>
    <n v="0.10431419820812363"/>
    <n v="2.4947412942812929E-3"/>
    <s v="D"/>
    <m/>
    <m/>
    <s v="NPO_1548"/>
    <s v="Fe3O4@APTES-DAAO_NAnm_0.1_Bath"/>
    <s v="ATP"/>
  </r>
  <r>
    <s v="080"/>
    <s v="OC-Fe3O4"/>
    <s v="Fe3O4"/>
    <s v="oleate"/>
    <x v="1"/>
    <n v="24"/>
    <s v="A549"/>
    <n v="0"/>
    <s v="Stirring"/>
    <s v="oblong"/>
    <s v="5 to 12"/>
    <s v="NA"/>
    <n v="5"/>
    <n v="12"/>
    <s v="NA"/>
    <s v="2.4 from description"/>
    <n v="2.4"/>
    <s v="NA"/>
    <n v="193.33333333333334"/>
    <n v="193.33333333333334"/>
    <n v="-3"/>
    <n v="129"/>
    <s v="NA"/>
    <n v="129"/>
    <n v="14.207905621962979"/>
    <n v="20.516469835411939"/>
    <n v="0.25234256853795839"/>
    <n v="2.7468617535795095"/>
    <n v="3.9665175015129743"/>
    <n v="4.8786229917338594E-2"/>
    <n v="18.090067285748304"/>
    <n v="26.1223807128126"/>
    <n v="0.32129253708257183"/>
    <s v="F"/>
    <m/>
    <m/>
    <s v="NPO_1548"/>
    <s v="OC-Fe3O4_129nm_0_Stirring"/>
    <s v="WST-1"/>
  </r>
  <r>
    <s v="081"/>
    <s v="OC-Fe3O4"/>
    <s v="Fe3O4"/>
    <s v="oleate"/>
    <x v="1"/>
    <n v="48"/>
    <s v="A549"/>
    <n v="0"/>
    <s v="Stirring"/>
    <s v="oblong"/>
    <s v="5 to 12"/>
    <s v="NA"/>
    <n v="5"/>
    <n v="12"/>
    <s v="NA"/>
    <s v="2.4 from description"/>
    <n v="2.4"/>
    <s v="NA"/>
    <n v="193.33333333333334"/>
    <n v="193.33333333333334"/>
    <n v="-3"/>
    <n v="129"/>
    <s v="NA"/>
    <n v="129"/>
    <n v="12.643355304512417"/>
    <n v="15.06097649503926"/>
    <n v="9.6704847621073717E-2"/>
    <n v="2.4443820255390669"/>
    <n v="2.9117887890409238"/>
    <n v="1.8696270540074274E-2"/>
    <n v="16.098019951842296"/>
    <n v="19.176230855810775"/>
    <n v="0.12312843615873917"/>
    <s v="F"/>
    <m/>
    <m/>
    <s v="NPO_1548"/>
    <s v="OC-Fe3O4_129nm_0_Stirring"/>
    <s v="WST-1"/>
  </r>
  <r>
    <s v="082"/>
    <s v="U-Fe3O4"/>
    <s v="Fe3O4"/>
    <s v="naked"/>
    <x v="1"/>
    <n v="24"/>
    <s v="A549"/>
    <n v="0"/>
    <s v="Stirring"/>
    <s v="oblong"/>
    <s v="5 to 13"/>
    <s v="NA"/>
    <n v="5"/>
    <n v="13"/>
    <s v="NA"/>
    <s v="2.4 from description"/>
    <n v="2.4"/>
    <n v="92"/>
    <n v="190.76923076923077"/>
    <n v="92"/>
    <n v="-30"/>
    <n v="5743"/>
    <s v="NA"/>
    <n v="5743"/>
    <n v="603.24538786393293"/>
    <n v="3500.7541082689622"/>
    <n v="115.90034881620117"/>
    <n v="55.498575683481825"/>
    <n v="322.06937796074448"/>
    <n v="10.662832091090506"/>
    <n v="708.99312277611762"/>
    <n v="4114.4294465004232"/>
    <n v="136.21745294897221"/>
    <s v="F"/>
    <m/>
    <m/>
    <s v="NPO_1548"/>
    <s v="U-Fe3O4_5743nm_0_Stirring"/>
    <s v="WST-1"/>
  </r>
  <r>
    <s v="083"/>
    <s v="U-Fe3O4"/>
    <s v="Fe3O4"/>
    <s v="naked"/>
    <x v="1"/>
    <n v="48"/>
    <s v="A549"/>
    <n v="0"/>
    <s v="Stirring"/>
    <s v="oblong"/>
    <s v="5 to 13"/>
    <s v="NA"/>
    <n v="5"/>
    <n v="13"/>
    <s v="NA"/>
    <s v="2.4 from description"/>
    <n v="2.4"/>
    <n v="92"/>
    <n v="190.76923076923077"/>
    <n v="92"/>
    <n v="-30"/>
    <n v="5743"/>
    <s v="NA"/>
    <n v="5743"/>
    <n v="434.78420354095704"/>
    <n v="1152.1846139081979"/>
    <n v="28.696016414689634"/>
    <n v="40.00014672576804"/>
    <n v="106.00098447955419"/>
    <n v="2.6400335101514463"/>
    <n v="511.00102280725713"/>
    <n v="1354.1603199353847"/>
    <n v="33.726371885125097"/>
    <s v="F"/>
    <m/>
    <m/>
    <s v="NPO_1548"/>
    <s v="U-Fe3O4_5743nm_0_Stirring"/>
    <s v="WST-1"/>
  </r>
  <r>
    <s v="084"/>
    <s v="zerovalent Nickel"/>
    <s v="Ni"/>
    <s v="naked"/>
    <x v="2"/>
    <n v="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32.754003374757623"/>
    <n v="106.0570524021303"/>
    <n v="2.9321219610949072"/>
    <e v="#VALUE!"/>
    <e v="#VALUE!"/>
    <e v="#VALUE!"/>
    <e v="#VALUE!"/>
    <e v="#VALUE!"/>
    <e v="#VALUE!"/>
    <s v="B"/>
    <m/>
    <m/>
    <s v="NPO_1384"/>
    <s v="zerovalent Nickel_NAnm_0.1_Bath"/>
    <s v="ATP"/>
  </r>
  <r>
    <s v="086"/>
    <s v="zerovalent Nickel"/>
    <s v="Ni"/>
    <s v="naked"/>
    <x v="2"/>
    <n v="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1.120123789450638"/>
    <n v="43.61752507583855"/>
    <n v="1.2998960514555165"/>
    <e v="#VALUE!"/>
    <e v="#VALUE!"/>
    <e v="#VALUE!"/>
    <e v="#VALUE!"/>
    <e v="#VALUE!"/>
    <e v="#VALUE!"/>
    <s v="B"/>
    <m/>
    <m/>
    <s v="NPO_1384"/>
    <s v="zerovalent Nickel_NAnm_0.1_Bath"/>
    <s v="ATP"/>
  </r>
  <r>
    <s v="085"/>
    <s v="zerovalent Nickel"/>
    <s v="Ni"/>
    <s v="naked"/>
    <x v="2"/>
    <n v="7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75560009514342197"/>
    <n v="1.3867378406314892"/>
    <n v="2.5245509819522689E-2"/>
    <e v="#VALUE!"/>
    <e v="#VALUE!"/>
    <e v="#VALUE!"/>
    <e v="#VALUE!"/>
    <e v="#VALUE!"/>
    <e v="#VALUE!"/>
    <s v="B"/>
    <m/>
    <m/>
    <s v="NPO_1384"/>
    <s v="zerovalent Nickel_NAnm_0.1_Bath"/>
    <s v="ATP"/>
  </r>
  <r>
    <s v="087"/>
    <s v="zerovalent Nickel"/>
    <s v="Ni"/>
    <s v="naked"/>
    <x v="2"/>
    <n v="7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.1323972785685508"/>
    <n v="2.3536163822809413"/>
    <n v="4.8848764148495621E-2"/>
    <e v="#VALUE!"/>
    <e v="#VALUE!"/>
    <e v="#VALUE!"/>
    <e v="#VALUE!"/>
    <e v="#VALUE!"/>
    <e v="#VALUE!"/>
    <s v="B"/>
    <m/>
    <m/>
    <s v="NPO_1384"/>
    <s v="zerovalent Nickel_NAnm_0.1_Bath"/>
    <s v="ATP"/>
  </r>
  <r>
    <s v="088"/>
    <s v="zerovalent Nickel"/>
    <s v="Ni "/>
    <s v="naked"/>
    <x v="2"/>
    <s v="0,5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4.940263911880237"/>
    <n v="59.643196739389793"/>
    <n v="1.3881173131003823"/>
    <e v="#VALUE!"/>
    <e v="#VALUE!"/>
    <e v="#VALUE!"/>
    <e v="#VALUE!"/>
    <e v="#VALUE!"/>
    <e v="#VALUE!"/>
    <s v="B"/>
    <m/>
    <m/>
    <s v="NPO_1384"/>
    <s v="zerovalent Nickel_NAnm_0.1_Bath"/>
    <s v="ATP"/>
  </r>
  <r>
    <s v="092"/>
    <s v="zerovalent Nickel"/>
    <s v="Ni "/>
    <s v="naked"/>
    <x v="2"/>
    <s v="0,5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9.162204315672394"/>
    <n v="32.503133245643404"/>
    <n v="0.93363715719884044"/>
    <e v="#VALUE!"/>
    <e v="#VALUE!"/>
    <e v="#VALUE!"/>
    <e v="#VALUE!"/>
    <e v="#VALUE!"/>
    <e v="#VALUE!"/>
    <s v="B"/>
    <m/>
    <m/>
    <s v="NPO_1384"/>
    <s v="zerovalent Nickel_NAnm_0.1_Bath"/>
    <s v="ATP"/>
  </r>
  <r>
    <s v="089"/>
    <s v="zerovalent Nickel"/>
    <s v="Ni "/>
    <s v="naked"/>
    <x v="2"/>
    <n v="1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30.946064600715655"/>
    <n v="85.379864216170375"/>
    <n v="2.1773519846181886"/>
    <e v="#VALUE!"/>
    <e v="#VALUE!"/>
    <e v="#VALUE!"/>
    <e v="#VALUE!"/>
    <e v="#VALUE!"/>
    <e v="#VALUE!"/>
    <s v="B"/>
    <m/>
    <m/>
    <s v="NPO_1384"/>
    <s v="zerovalent Nickel_NAnm_0.1_Bath"/>
    <s v="ATP"/>
  </r>
  <r>
    <s v="093"/>
    <s v="zerovalent Nickel"/>
    <s v="Ni "/>
    <s v="naked"/>
    <x v="2"/>
    <n v="1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0.803681319481754"/>
    <n v="40.726517687569789"/>
    <n v="1.1969134547235214"/>
    <e v="#VALUE!"/>
    <e v="#VALUE!"/>
    <e v="#VALUE!"/>
    <e v="#VALUE!"/>
    <e v="#VALUE!"/>
    <e v="#VALUE!"/>
    <s v="B"/>
    <m/>
    <m/>
    <s v="NPO_1384"/>
    <s v="zerovalent Nickel_NAnm_0.1_Bath"/>
    <s v="ATP"/>
  </r>
  <r>
    <s v="090"/>
    <s v="zerovalent Nickel"/>
    <s v="Ni "/>
    <s v="naked"/>
    <x v="2"/>
    <n v="24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.6734110378762193"/>
    <n v="8.2445111763637158"/>
    <n v="0.22284400553949987"/>
    <e v="#VALUE!"/>
    <e v="#VALUE!"/>
    <e v="#VALUE!"/>
    <e v="#VALUE!"/>
    <e v="#VALUE!"/>
    <e v="#VALUE!"/>
    <s v="B"/>
    <m/>
    <m/>
    <s v="NPO_1384"/>
    <s v="zerovalent Nickel_NAnm_0.1_Bath"/>
    <s v="ATP"/>
  </r>
  <r>
    <s v="094"/>
    <s v="zerovalent Nickel"/>
    <s v="Ni "/>
    <s v="naked"/>
    <x v="2"/>
    <n v="24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64882947477269648"/>
    <n v="3.564100600812949"/>
    <n v="0.11661084504161011"/>
    <e v="#VALUE!"/>
    <e v="#VALUE!"/>
    <e v="#VALUE!"/>
    <e v="#VALUE!"/>
    <e v="#VALUE!"/>
    <e v="#VALUE!"/>
    <s v="B"/>
    <m/>
    <m/>
    <s v="NPO_1384"/>
    <s v="zerovalent Nickel_NAnm_0.1_Bath"/>
    <s v="ATP"/>
  </r>
  <r>
    <s v="091"/>
    <s v="zerovalent Nickel"/>
    <s v="Ni "/>
    <s v="naked"/>
    <x v="2"/>
    <n v="48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.473812318484184"/>
    <n v="3.0383840966273752"/>
    <n v="6.2582871125727649E-2"/>
    <e v="#VALUE!"/>
    <e v="#VALUE!"/>
    <e v="#VALUE!"/>
    <e v="#VALUE!"/>
    <e v="#VALUE!"/>
    <e v="#VALUE!"/>
    <s v="B"/>
    <m/>
    <m/>
    <s v="NPO_1384"/>
    <s v="zerovalent Nickel_NAnm_0.1_Bath"/>
    <s v="ATP"/>
  </r>
  <r>
    <s v="095"/>
    <s v="zerovalent Nickel"/>
    <s v="Ni "/>
    <s v="naked"/>
    <x v="2"/>
    <n v="48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65660998491540645"/>
    <n v="2.2793911036256551"/>
    <n v="6.4911244748409938E-2"/>
    <e v="#VALUE!"/>
    <e v="#VALUE!"/>
    <e v="#VALUE!"/>
    <e v="#VALUE!"/>
    <e v="#VALUE!"/>
    <e v="#VALUE!"/>
    <s v="B"/>
    <m/>
    <m/>
    <s v="NPO_1384"/>
    <s v="zerovalent Nickel_NAnm_0.1_Bath"/>
    <s v="ATP"/>
  </r>
  <r>
    <s v="096"/>
    <s v="PLGA-PEO"/>
    <s v="PLGA-PEO"/>
    <s v="naked"/>
    <x v="1"/>
    <n v="24"/>
    <s v="16HBE"/>
    <n v="0"/>
    <s v="Stirring"/>
    <s v="round"/>
    <s v="100-1200"/>
    <s v="143nm average"/>
    <n v="143"/>
    <n v="143"/>
    <s v="NA"/>
    <s v="1 from description"/>
    <n v="1"/>
    <s v="NA"/>
    <n v="32.275384615384617"/>
    <n v="32.275384615384617"/>
    <n v="-39"/>
    <n v="131"/>
    <s v="NA"/>
    <n v="131"/>
    <n v="2171.6362216389343"/>
    <n v="2891.4340614670259"/>
    <n v="28.791913593123663"/>
    <n v="70.090394298097237"/>
    <n v="93.322146423871899"/>
    <n v="0.92927008503098651"/>
    <n v="1.0910307468380895"/>
    <n v="1.4526574165974488"/>
    <n v="1.4465066790374372E-2"/>
    <s v="F"/>
    <m/>
    <m/>
    <s v="NPO_1559"/>
    <s v="PLGA-PEO_131nm_0_Stirring"/>
    <s v="WST-1"/>
  </r>
  <r>
    <s v="098"/>
    <s v="PLGA-PEO"/>
    <s v="PLGA-PEO"/>
    <s v="naked"/>
    <x v="1"/>
    <n v="24"/>
    <s v="A549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1253.5550864366096"/>
    <n v="1781.3104514224176"/>
    <n v="21.110214599432322"/>
    <n v="40.458972551313281"/>
    <n v="57.492479939062925"/>
    <n v="0.68134029550998576"/>
    <n v="0.62978648473888565"/>
    <n v="0.89493095243141663"/>
    <n v="1.0605778707701239E-2"/>
    <s v="F"/>
    <m/>
    <m/>
    <s v="NPO_1559"/>
    <s v="PLGA-PEO_131nm_0_Stirring"/>
    <s v="WST-1"/>
  </r>
  <r>
    <s v="097"/>
    <s v="PLGA-PEO"/>
    <s v="PLGA-PEO"/>
    <s v="naked"/>
    <x v="1"/>
    <n v="48"/>
    <s v="16HBE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688.97894577379043"/>
    <n v="1269.720406656252"/>
    <n v="23.229658435298461"/>
    <n v="22.237060466751306"/>
    <n v="40.980714478833093"/>
    <n v="0.74974616048327147"/>
    <n v="0.34614324732343615"/>
    <n v="0.63790794689556418"/>
    <n v="1.1670587982885122E-2"/>
    <s v="F"/>
    <m/>
    <m/>
    <s v="NPO_1559"/>
    <s v="PLGA-PEO_131nm_0_Stirring"/>
    <s v="WST-1"/>
  </r>
  <r>
    <s v="099"/>
    <s v="PLGA-PEO"/>
    <s v="PLGA-PEO"/>
    <s v="naked"/>
    <x v="1"/>
    <n v="48"/>
    <s v="A549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306.16530331162028"/>
    <n v="360.85016494816432"/>
    <n v="2.1873944654617619"/>
    <n v="9.881602920268433"/>
    <n v="11.646577862226984"/>
    <n v="7.0598997678342032E-2"/>
    <n v="0.15381754835342099"/>
    <n v="0.18129124069542321"/>
    <n v="1.0989476936800891E-3"/>
    <s v="F"/>
    <m/>
    <m/>
    <s v="NPO_1559"/>
    <s v="PLGA-PEO_131nm_0_Stirring"/>
    <s v="WST-1"/>
  </r>
  <r>
    <s v="100"/>
    <s v="SiO2 Fl-25 SiO2"/>
    <s v="SiO2"/>
    <s v="naked"/>
    <x v="1"/>
    <n v="24"/>
    <s v="16HBE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66.831218041874834"/>
    <n v="93.873353067151029"/>
    <n v="1.0816854010110477"/>
    <n v="10.626163668658098"/>
    <n v="14.925863137677013"/>
    <n v="0.17198797876075658"/>
    <n v="2.8364049877911044"/>
    <n v="3.9841088440660863"/>
    <n v="4.5908154250999277E-2"/>
    <s v="F"/>
    <m/>
    <m/>
    <s v="NPO_1373"/>
    <s v="SiO2 Fl-25 SiO2_20nm_0_Vortexing"/>
    <s v="WST-1"/>
  </r>
  <r>
    <s v="102"/>
    <s v="SiO2 Fl-25 SiO2"/>
    <s v="SiO2"/>
    <s v="naked"/>
    <x v="1"/>
    <n v="24"/>
    <s v="A549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52.360055664352387"/>
    <n v="75.423699845285029"/>
    <n v="0.92254576723730564"/>
    <n v="8.325248850632029"/>
    <n v="11.992368275400318"/>
    <n v="0.14668477699073157"/>
    <n v="2.2222297812129277"/>
    <n v="3.2010812417750762"/>
    <n v="3.9154058422485941E-2"/>
    <s v="F"/>
    <m/>
    <m/>
    <s v="NPO_1373"/>
    <s v="SiO2 Fl-25 SiO2_20nm_0_Vortexing"/>
    <s v="WST-1"/>
  </r>
  <r>
    <s v="101"/>
    <s v="SiO2 Fl-25 SiO2"/>
    <s v="SiO2"/>
    <s v="naked"/>
    <x v="1"/>
    <n v="48"/>
    <s v="16HBE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80.041877447386483"/>
    <n v="144.62918735972517"/>
    <n v="2.5834923964935474"/>
    <n v="12.726658514134451"/>
    <n v="22.9960407901963"/>
    <n v="0.41077529104247396"/>
    <n v="3.3970827866952691"/>
    <n v="6.1382533556437684"/>
    <n v="0.10964682275793997"/>
    <s v="F"/>
    <m/>
    <m/>
    <s v="NPO_1373"/>
    <s v="SiO2 Fl-25 SiO2_20nm_0_Vortexing"/>
    <s v="WST-1"/>
  </r>
  <r>
    <s v="103"/>
    <s v="SiO2 Fl-25 SiO2"/>
    <s v="SiO2"/>
    <s v="naked"/>
    <x v="1"/>
    <n v="48"/>
    <s v="A549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46.880073046365624"/>
    <n v="72.625075009338588"/>
    <n v="1.0298000785189185"/>
    <n v="7.4539316143721335"/>
    <n v="11.547386926484835"/>
    <n v="0.16373821248450807"/>
    <n v="1.9896520954235248"/>
    <n v="3.0823039147082443"/>
    <n v="4.3706072771388778E-2"/>
    <s v="F"/>
    <m/>
    <m/>
    <s v="NPO_1373"/>
    <s v="SiO2 Fl-25 SiO2_20nm_0_Vortexing"/>
    <s v="WST-1"/>
  </r>
  <r>
    <s v="104"/>
    <s v="SiO2 Fl-50 SiO2"/>
    <s v="SiO2"/>
    <s v="naked"/>
    <x v="1"/>
    <n v="24"/>
    <s v="16HBE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215.1244083291825"/>
    <n v="285.52017335154443"/>
    <n v="2.8158306008944773"/>
    <n v="18.715823524638878"/>
    <n v="24.840255081584367"/>
    <n v="0.24497726227781955"/>
    <n v="1.9409361091444848"/>
    <n v="2.5760740896458709"/>
    <n v="2.5405519220055447E-2"/>
    <s v="F"/>
    <m/>
    <m/>
    <s v="NPO_1373"/>
    <s v="SiO2 Fl-50 SiO2_49nm_0_Vortexing"/>
    <s v="WST-1"/>
  </r>
  <r>
    <s v="106"/>
    <s v="SiO2 Fl-50 SiO2"/>
    <s v="SiO2"/>
    <s v="naked"/>
    <x v="1"/>
    <n v="24"/>
    <s v="A549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76.229181379025391"/>
    <n v="143.96108212812359"/>
    <n v="2.7092760299639282"/>
    <n v="6.6319387799752079"/>
    <n v="12.524614145146753"/>
    <n v="0.2357070146068618"/>
    <n v="0.68776933244447602"/>
    <n v="1.2988728930583442"/>
    <n v="2.4444142424554727E-2"/>
    <s v="F"/>
    <m/>
    <m/>
    <s v="NPO_1373"/>
    <s v="SiO2 Fl-50 SiO2_49nm_0_Vortexing"/>
    <s v="WST-1"/>
  </r>
  <r>
    <s v="105"/>
    <s v="SiO2 Fl-50 SiO2"/>
    <s v="SiO2"/>
    <s v="naked"/>
    <x v="1"/>
    <n v="48"/>
    <s v="16HBE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156.84486594146006"/>
    <n v="210.46734380450673"/>
    <n v="2.1448991145218668"/>
    <n v="13.645503336907025"/>
    <n v="18.310658910992085"/>
    <n v="0.18660622296340243"/>
    <n v="1.4151154032408753"/>
    <n v="1.8989182611059325"/>
    <n v="1.9352114314602292E-2"/>
    <s v="F"/>
    <m/>
    <m/>
    <s v="NPO_1373"/>
    <s v="SiO2 Fl-50 SiO2_49nm_0_Vortexing"/>
    <s v="WST-1"/>
  </r>
  <r>
    <s v="107"/>
    <s v="SiO2 Fl-50 SiO2"/>
    <s v="SiO2"/>
    <s v="naked"/>
    <x v="1"/>
    <n v="48"/>
    <s v="A549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80.357574473449489"/>
    <n v="165.82386622717002"/>
    <n v="3.418651670148821"/>
    <n v="6.9911089791901047"/>
    <n v="14.426676361763793"/>
    <n v="0.29742269530294752"/>
    <n v="0.72501730115218821"/>
    <n v="1.4961274372258118"/>
    <n v="3.0844405442944943E-2"/>
    <s v="F"/>
    <m/>
    <m/>
    <s v="NPO_1373"/>
    <s v="SiO2 Fl-50 SiO2_49nm_0_Vortexing"/>
    <s v="WST-1"/>
  </r>
  <r>
    <s v="108"/>
    <s v="SiO2 NM-200"/>
    <s v="SiO2"/>
    <s v="organic"/>
    <x v="0"/>
    <n v="24"/>
    <s v="A549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40.73560225820157"/>
    <n v="184.62003053982838"/>
    <n v="1.7553771312650723"/>
    <n v="26.621546523161406"/>
    <n v="34.922724976913933"/>
    <n v="0.33204713815010112"/>
    <n v="25.972595974498713"/>
    <n v="34.071417502539859"/>
    <n v="0.32395286112164584"/>
    <s v="G"/>
    <s v="NM-200"/>
    <s v="JRC Representative Manufactured Nanomaterials"/>
    <s v="NPO_1373"/>
    <s v="SiO2 NM-200_238nm_0.1_Bath"/>
    <s v="LDH"/>
  </r>
  <r>
    <s v="110"/>
    <s v="SiO2 NM-200"/>
    <s v="SiO2"/>
    <s v="organic"/>
    <x v="0"/>
    <n v="24"/>
    <s v="NRK-52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926.1338015500778"/>
    <n v="2881.2510546265075"/>
    <n v="38.20469012305719"/>
    <n v="364.34746990121272"/>
    <n v="545.01744949315014"/>
    <n v="7.226799183677497"/>
    <n v="355.46581119327311"/>
    <n v="531.73161831232062"/>
    <n v="7.0506322847619005"/>
    <s v="G"/>
    <s v="NM-200"/>
    <s v="JRC Representative Manufactured Nanomaterials"/>
    <s v="NPO_1373"/>
    <s v="SiO2 NM-200_238nm_0.1_Bath"/>
    <s v="LDH"/>
  </r>
  <r>
    <s v="112"/>
    <s v="SiO2 NM-200"/>
    <s v="SiO2"/>
    <s v="organic"/>
    <x v="0"/>
    <n v="24"/>
    <s v="THP-1 macrophag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235.70361255518588"/>
    <n v="328.54777046249649"/>
    <n v="3.7137663162924239"/>
    <n v="44.585695350938963"/>
    <n v="62.148096260685833"/>
    <n v="0.70249603638987479"/>
    <n v="43.498834697095049"/>
    <n v="60.633118867031236"/>
    <n v="0.68537136679744748"/>
    <s v="G"/>
    <s v="NM-200"/>
    <s v="JRC Representative Manufactured Nanomaterials"/>
    <s v="NPO_1373"/>
    <s v="SiO2 NM-200_238nm_0.1_Bath"/>
    <s v="LDH"/>
  </r>
  <r>
    <s v="109"/>
    <s v="SiO2 NM-200"/>
    <s v="SiO2"/>
    <s v="organic"/>
    <x v="1"/>
    <n v="24"/>
    <s v="A549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131.252898880761"/>
    <n v="1500.5804173951051"/>
    <n v="14.773100740573764"/>
    <n v="213.98779835228473"/>
    <n v="283.84979175445807"/>
    <n v="2.7944797360869336"/>
    <n v="208.77144102957931"/>
    <n v="276.93041620516067"/>
    <n v="2.7263590070232544"/>
    <s v="G"/>
    <s v="NM-200"/>
    <s v="JRC Representative Manufactured Nanomaterials"/>
    <s v="NPO_1373"/>
    <s v="SiO2 NM-200_238nm_0.1_Bath"/>
    <s v="WST-1"/>
  </r>
  <r>
    <s v="111"/>
    <s v="SiO2 NM-200"/>
    <s v="SiO2"/>
    <s v="organic"/>
    <x v="1"/>
    <n v="24"/>
    <s v="NRK-52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01.58903362317686"/>
    <n v="111.99842492777839"/>
    <n v="0.41637565218406108"/>
    <n v="19.216581600160133"/>
    <n v="21.185622059338559"/>
    <n v="7.8761618367137062E-2"/>
    <n v="18.748141077292853"/>
    <n v="20.669182451023293"/>
    <n v="7.6841654949217575E-2"/>
    <s v="G"/>
    <s v="NM-200"/>
    <s v="JRC Representative Manufactured Nanomaterials"/>
    <s v="NPO_1373"/>
    <s v="SiO2 NM-200_238nm_0.1_Bath"/>
    <s v="WST-1"/>
  </r>
  <r>
    <s v="113"/>
    <s v="SiO2 NM-200"/>
    <s v="SiO2"/>
    <s v="organic"/>
    <x v="1"/>
    <n v="24"/>
    <s v="THP-1 macrophag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60.32389182467003"/>
    <n v="618.78885808082248"/>
    <n v="18.338598650246098"/>
    <n v="30.326867377554581"/>
    <n v="117.05010039456837"/>
    <n v="3.468929320680552"/>
    <n v="29.587592624798873"/>
    <n v="114.19678280815425"/>
    <n v="3.384367607334215"/>
    <s v="G"/>
    <s v="NM-200"/>
    <s v="JRC Representative Manufactured Nanomaterials"/>
    <s v="NPO_1373"/>
    <s v="SiO2 NM-200_238nm_0.1_Bath"/>
    <s v="WST-1"/>
  </r>
  <r>
    <s v="186"/>
    <s v="SiO2 NM-202"/>
    <s v="SiO2"/>
    <s v="uncoated"/>
    <x v="1"/>
    <n v="48"/>
    <s v="THP-1 macrophage"/>
    <n v="0.1"/>
    <s v="Tip"/>
    <s v="equi-axed and rounded, or slightly elongated"/>
    <s v="5 nm to 30 nm; &lt;100 nm - 80.4%, &lt;50 nm – 55% &lt;10 nm – 0.9%"/>
    <s v="22 nm; 15±7 nm; 20 nm; 18±3 nm (SAXS)"/>
    <n v="14"/>
    <n v="22"/>
    <s v="spherical or ellipsoidal"/>
    <s v="1.6 from description"/>
    <n v="1.6"/>
    <s v="204.11 (m2/g)"/>
    <n v="156.92577922077922"/>
    <n v="204.11"/>
    <n v="-43.7"/>
    <s v="NA"/>
    <s v="NA"/>
    <s v="NA"/>
    <n v="71.594184903304821"/>
    <n v="104.07439552509709"/>
    <n v="1.2992084248716906"/>
    <n v="14.613089080613548"/>
    <n v="21.242624870627569"/>
    <n v="0.26518143160056085"/>
    <n v="5.6564933529322783"/>
    <n v="8.2226807567297548"/>
    <n v="0.10264749615189907"/>
    <s v="A"/>
    <s v="NM-200"/>
    <s v="JRC Representative Manufactured Nanomaterials"/>
    <s v="NPO_1373"/>
    <s v="SiO2 NM-202_NAnm_0.1_Tip"/>
    <s v="WST-1"/>
  </r>
  <r>
    <s v="114"/>
    <s v="SiO2 NM-203"/>
    <s v="SiO2"/>
    <s v="none"/>
    <x v="0"/>
    <n v="24"/>
    <s v="A549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21.91724488872569"/>
    <n v="2602.6020028469134"/>
    <n v="67.227390318327508"/>
    <n v="187.99736457770894"/>
    <n v="530.72260042054256"/>
    <n v="13.709009433713344"/>
    <n v="119.40729707495289"/>
    <n v="337.09063611161577"/>
    <n v="8.7073335614665144"/>
    <s v="G"/>
    <s v="NM-200"/>
    <s v="JRC Representative Manufactured Nanomaterials"/>
    <s v="NPO_1373"/>
    <s v="SiO2 NM-203_319nm_0.1_Bath"/>
    <s v="LDH"/>
  </r>
  <r>
    <s v="116"/>
    <s v="SiO2 NM-203"/>
    <s v="SiO2"/>
    <s v="none"/>
    <x v="0"/>
    <n v="24"/>
    <s v="NRK-52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40.37553892099282"/>
    <n v="310.65888312127868"/>
    <n v="2.8113337680114343"/>
    <n v="49.017379896768851"/>
    <n v="63.349559446091135"/>
    <n v="0.5732871819728913"/>
    <n v="31.133589858117105"/>
    <n v="40.236732474087631"/>
    <n v="0.36412570463882105"/>
    <s v="G"/>
    <s v="NM-200"/>
    <s v="JRC Representative Manufactured Nanomaterials"/>
    <s v="NPO_1373"/>
    <s v="SiO2 NM-203_319nm_0.1_Bath"/>
    <s v="LDH"/>
  </r>
  <r>
    <s v="118"/>
    <s v="SiO2 NM-203"/>
    <s v="SiO2"/>
    <s v="none"/>
    <x v="0"/>
    <n v="24"/>
    <s v="THP-1 macrophag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7.776781795944274"/>
    <n v="120.81899635724855"/>
    <n v="0.92168858245217111"/>
    <n v="19.938641343828955"/>
    <n v="24.637409737170124"/>
    <n v="0.18795073573364676"/>
    <n v="12.664109816440579"/>
    <n v="15.64855183077621"/>
    <n v="0.11937768057342524"/>
    <s v="G"/>
    <s v="NM-200"/>
    <s v="JRC Representative Manufactured Nanomaterials"/>
    <s v="NPO_1373"/>
    <s v="SiO2 NM-203_319nm_0.1_Bath"/>
    <s v="LDH"/>
  </r>
  <r>
    <s v="115"/>
    <s v="SiO2 NM-203"/>
    <s v="SiO2"/>
    <s v="none"/>
    <x v="1"/>
    <n v="24"/>
    <s v="A549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55.16990644432133"/>
    <n v="420.56646111656875"/>
    <n v="6.6158621868898964"/>
    <n v="52.034247322125999"/>
    <n v="85.761912750890687"/>
    <n v="1.3491066171505874"/>
    <n v="33.049765575285015"/>
    <n v="54.472030587050234"/>
    <n v="0.85689060047060872"/>
    <s v="G"/>
    <s v="NM-200"/>
    <s v="JRC Representative Manufactured Nanomaterials"/>
    <s v="NPO_1373"/>
    <s v="SiO2 NM-203_319nm_0.1_Bath"/>
    <s v="WST-1"/>
  </r>
  <r>
    <s v="117"/>
    <s v="SiO2 NM-203"/>
    <s v="SiO2"/>
    <s v="none"/>
    <x v="1"/>
    <n v="24"/>
    <s v="NRK-52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23.09787053417034"/>
    <n v="1154.7301993188571"/>
    <n v="37.265293151387468"/>
    <n v="45.494117759328013"/>
    <n v="235.47258224510131"/>
    <n v="7.5991385794309316"/>
    <n v="28.895775462881613"/>
    <n v="149.56137626878723"/>
    <n v="4.8266240322362242"/>
    <s v="G"/>
    <s v="NM-200"/>
    <s v="JRC Representative Manufactured Nanomaterials"/>
    <s v="NPO_1373"/>
    <s v="SiO2 NM-203_319nm_0.1_Bath"/>
    <s v="WST-1"/>
  </r>
  <r>
    <s v="119"/>
    <s v="SiO2 NM-203"/>
    <s v="SiO2"/>
    <s v="none"/>
    <x v="1"/>
    <n v="24"/>
    <s v="THP-1 macrophag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7.669289964235531"/>
    <n v="106.21278333291093"/>
    <n v="0.34173973474701597"/>
    <n v="19.916721609506908"/>
    <n v="21.658910777247193"/>
    <n v="6.9687566709611418E-2"/>
    <n v="12.650187407294705"/>
    <n v="13.75674600177511"/>
    <n v="4.4262343779216166E-2"/>
    <s v="G"/>
    <s v="NM-200"/>
    <s v="JRC Representative Manufactured Nanomaterials"/>
    <s v="NPO_1373"/>
    <s v="SiO2 NM-203_319nm_0.1_Bath"/>
    <s v="WST-1"/>
  </r>
  <r>
    <s v="120"/>
    <s v="SiO2_15nm"/>
    <s v="SiO2"/>
    <s v="As synthesized dye-labeled SiO2 NP with silica coating"/>
    <x v="1"/>
    <n v="24"/>
    <s v="A549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11.366193720578323"/>
    <n v="16.081719304027949"/>
    <n v="0.18862102333798503"/>
    <n v="1.6715124485482482"/>
    <n v="2.3649776408503502"/>
    <n v="2.7738607692084079E-2"/>
    <n v="1.8410196567983941"/>
    <n v="2.6048087936621251"/>
    <n v="3.0551565474549243E-2"/>
    <s v="G"/>
    <m/>
    <m/>
    <s v="NPO_1373"/>
    <s v="SiO2_15nm_41.3nm_0_Stirring"/>
    <s v="WST-1"/>
  </r>
  <r>
    <s v="121"/>
    <s v="SiO2_15nm"/>
    <s v="SiO2"/>
    <s v="As synthesized dye-labeled SiO2 NP with silica coating"/>
    <x v="1"/>
    <n v="24"/>
    <s v="HaCaT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16.83084820013848"/>
    <n v="50.546129652287782"/>
    <n v="1.3486112580859719"/>
    <n v="2.4751445363123645"/>
    <n v="7.433313826665441"/>
    <n v="0.19832677161412307"/>
    <n v="2.7261476567080907"/>
    <n v="8.1871223166348752"/>
    <n v="0.21843898639707138"/>
    <s v="G"/>
    <m/>
    <m/>
    <s v="NPO_1373"/>
    <s v="SiO2_15nm_41.3nm_0_Stirring"/>
    <s v="WST-1"/>
  </r>
  <r>
    <s v="122"/>
    <s v="SiO2_15nm"/>
    <s v="SiO2"/>
    <s v="As synthesized dye-labeled SiO2 NP with silica coating"/>
    <x v="1"/>
    <n v="24"/>
    <s v="NRK-52E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7.9828932114214215"/>
    <n v="16.99765142804501"/>
    <n v="0.36059032866494356"/>
    <n v="1.1739642756716342"/>
    <n v="2.4996746190082995"/>
    <n v="5.302841373346661E-2"/>
    <n v="1.2930153824266788"/>
    <n v="2.7531653223350077"/>
    <n v="5.8405997596333158E-2"/>
    <s v="G"/>
    <m/>
    <m/>
    <s v="NPO_1373"/>
    <s v="SiO2_15nm_41.3nm_0_Stirring"/>
    <s v="WST-1"/>
  </r>
  <r>
    <s v="123"/>
    <s v="SiO2_15nm"/>
    <s v="SiO2"/>
    <s v="As synthesized dye-labeled SiO2 NP with silica coating"/>
    <x v="1"/>
    <n v="24"/>
    <s v="THP-1 macrophage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2.9310783704513481"/>
    <n v="8.2833661908364213"/>
    <n v="0.21409151281540292"/>
    <n v="0.43104438515857529"/>
    <n v="1.218151832024404"/>
    <n v="3.1484297874633152E-2"/>
    <n v="0.47475637212199256"/>
    <n v="1.3416839758924295"/>
    <n v="3.4677104150817477E-2"/>
    <s v="G"/>
    <m/>
    <m/>
    <s v="NPO_1373"/>
    <s v="SiO2_15nm_41.3nm_0_Stirring"/>
    <s v="WST-1"/>
  </r>
  <r>
    <s v="124"/>
    <s v="SiO2_200nm"/>
    <s v="SiO2"/>
    <s v="As synthesized dye-labeled SiO2 NP with silica coating"/>
    <x v="1"/>
    <n v="24"/>
    <s v="A549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90.903411926815664"/>
    <n v="145.40220711853297"/>
    <n v="2.1799518076686923"/>
    <n v="2.2725852981703918"/>
    <n v="3.6350551779633236"/>
    <n v="5.449879519171727E-2"/>
    <n v="7.2338636760357358E-2"/>
    <n v="0.11570739999693051"/>
    <n v="1.7347505294629262E-3"/>
    <s v="G"/>
    <m/>
    <m/>
    <s v="NPO_1373"/>
    <s v="SiO2_200nm_124nm_0_Stirring"/>
    <s v="WST-1"/>
  </r>
  <r>
    <s v="125"/>
    <s v="SiO2_200nm"/>
    <s v="SiO2"/>
    <s v="As synthesized dye-labeled SiO2 NP with silica coating"/>
    <x v="1"/>
    <n v="24"/>
    <s v="HaCaT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772.27897274196232"/>
    <n v="3005.7317853664631"/>
    <n v="89.338112504980032"/>
    <n v="19.306974318549059"/>
    <n v="75.143294634161563"/>
    <n v="2.2334528126245003"/>
    <n v="0.61456007978907223"/>
    <n v="2.3918853562475029"/>
    <n v="7.1093011058337222E-2"/>
    <s v="G"/>
    <m/>
    <m/>
    <s v="NPO_1373"/>
    <s v="SiO2_200nm_124nm_0_Stirring"/>
    <s v="WST-1"/>
  </r>
  <r>
    <s v="126"/>
    <s v="SiO2_200nm"/>
    <s v="SiO2"/>
    <s v="As synthesized dye-labeled SiO2 NP with silica coating"/>
    <x v="1"/>
    <n v="24"/>
    <s v="NRK-52E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113.81423522339006"/>
    <n v="1244.2372327370647"/>
    <n v="45.216919900546984"/>
    <n v="2.8453558805847514"/>
    <n v="31.105930818426618"/>
    <n v="1.1304229975136746"/>
    <n v="9.0570490650131188E-2"/>
    <n v="0.99013252984542466"/>
    <n v="3.5982481567811739E-2"/>
    <s v="G"/>
    <m/>
    <m/>
    <s v="NPO_1373"/>
    <s v="SiO2_200nm_124nm_0_Stirring"/>
    <s v="WST-1"/>
  </r>
  <r>
    <s v="127"/>
    <s v="SiO2_200nm"/>
    <s v="SiO2"/>
    <s v="As synthesized dye-labeled SiO2 NP with silica coating"/>
    <x v="1"/>
    <n v="24"/>
    <s v="THP-1 macrophage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76.34707344556"/>
    <n v="126.34281686741048"/>
    <n v="1.999829736874019"/>
    <n v="1.9086768361389999"/>
    <n v="3.1585704216852619"/>
    <n v="4.999574342185048E-2"/>
    <n v="6.0755070647304295E-2"/>
    <n v="0.10054041914301239"/>
    <n v="1.5914139398283235E-3"/>
    <s v="G"/>
    <m/>
    <m/>
    <s v="NPO_1373"/>
    <s v="SiO2_200nm_124nm_0_Stirring"/>
    <s v="WST-1"/>
  </r>
  <r>
    <s v="128"/>
    <s v="SiO2_60nm"/>
    <s v="SiO2"/>
    <s v="As synthesized dye-labeled SiO2 NP with silica coating"/>
    <x v="1"/>
    <n v="24"/>
    <s v="A549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33.6630506282361"/>
    <n v="49.611576539828917"/>
    <n v="0.6379410364637127"/>
    <n v="1.4027393196785984"/>
    <n v="2.0673143944146708"/>
    <n v="2.6583002989442894E-2"/>
    <n v="0.12401946544065992"/>
    <n v="0.18277610279851117"/>
    <n v="2.35026549431405E-3"/>
    <s v="G"/>
    <m/>
    <m/>
    <s v="NPO_1373"/>
    <s v="SiO2_60nm_68.8nm_0_Stirring"/>
    <s v="WST-1"/>
  </r>
  <r>
    <s v="129"/>
    <s v="SiO2_60nm"/>
    <s v="SiO2"/>
    <s v="As synthesized dye-labeled SiO2 NP with silica coating"/>
    <x v="1"/>
    <n v="24"/>
    <s v="HaCaT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37.779743108811331"/>
    <n v="69.955515807551322"/>
    <n v="1.2870309079495996"/>
    <n v="1.574281895344168"/>
    <n v="2.9150463437006642"/>
    <n v="5.3630577934259849E-2"/>
    <n v="0.13918594593771511"/>
    <n v="0.2577260679934032"/>
    <n v="4.7416048822275236E-3"/>
    <s v="G"/>
    <m/>
    <m/>
    <s v="NPO_1373"/>
    <s v="SiO2_60nm_68.8nm_0_Stirring"/>
    <s v="WST-1"/>
  </r>
  <r>
    <s v="130"/>
    <s v="SiO2_60nm"/>
    <s v="SiO2"/>
    <s v="As synthesized dye-labeled SiO2 NP with silica coating"/>
    <x v="1"/>
    <n v="24"/>
    <s v="NRK-52E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20.928779385823564"/>
    <n v="59.409181401625702"/>
    <n v="1.5392160806320856"/>
    <n v="0.87210223700726786"/>
    <n v="2.4755805890057432"/>
    <n v="6.4139134079939014E-2"/>
    <n v="7.7104599354944028E-2"/>
    <n v="0.21887187234055153"/>
    <n v="5.6706909194242996E-3"/>
    <s v="G"/>
    <m/>
    <m/>
    <s v="NPO_1373"/>
    <s v="SiO2_60nm_68.8nm_0_Stirring"/>
    <s v="WST-1"/>
  </r>
  <r>
    <s v="131"/>
    <s v="SiO2_60nm"/>
    <s v="SiO2"/>
    <s v="As synthesized dye-labeled SiO2 NP with silica coating"/>
    <x v="1"/>
    <n v="24"/>
    <s v="THP-1 macrophage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7.8880792331356524"/>
    <n v="18.855500565535813"/>
    <n v="0.43869685329600644"/>
    <n v="0.32869626164476262"/>
    <n v="0.78570870856587727"/>
    <n v="1.8280497876844586E-2"/>
    <n v="2.9060805589214495E-2"/>
    <n v="6.9466345358265111E-2"/>
    <n v="1.6162215907620247E-3"/>
    <s v="G"/>
    <m/>
    <m/>
    <s v="NPO_1373"/>
    <s v="SiO2_60nm_68.8nm_0_Stirring"/>
    <s v="WST-1"/>
  </r>
  <r>
    <s v="132"/>
    <s v="TiO2 degussa*"/>
    <s v="TiO2"/>
    <s v="naked, 80% anatase 20% rutile"/>
    <x v="3"/>
    <n v="3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324.68603097923943"/>
    <n v="606.98127222652704"/>
    <n v="11.291809649891505"/>
    <n v="18.182417734837408"/>
    <n v="33.990951244685512"/>
    <n v="0.6323413403939242"/>
    <n v="14.533674146702312"/>
    <n v="27.169841576138566"/>
    <n v="0.50544669717745017"/>
    <s v="C"/>
    <m/>
    <m/>
    <s v="NPO_1486"/>
    <s v="TiO2 degussa*_228.3nm_0.1_Tip"/>
    <s v="MTT"/>
  </r>
  <r>
    <s v="133"/>
    <s v="TiO2 degussa*"/>
    <s v="TiO2"/>
    <s v="naked, 80% anatase 20% rutile"/>
    <x v="3"/>
    <n v="6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1857.2116515737264"/>
    <n v="11349.986386065924"/>
    <n v="379.71098937968787"/>
    <n v="104.00385248812867"/>
    <n v="635.59923761969173"/>
    <n v="21.26381540526252"/>
    <n v="83.132954269773478"/>
    <n v="508.05081822302651"/>
    <n v="16.996714558130119"/>
    <s v="C"/>
    <m/>
    <m/>
    <s v="NPO_1486"/>
    <s v="TiO2 degussa*_228.3nm_0.1_Tip"/>
    <s v="MTT"/>
  </r>
  <r>
    <s v="134"/>
    <s v="TiO2 degussa*"/>
    <s v="TiO2"/>
    <s v="naked, 80% anatase 20% rutile"/>
    <x v="3"/>
    <n v="24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1224.8192374552177"/>
    <n v="1575.1401817813703"/>
    <n v="14.012837773046103"/>
    <n v="68.589877297492194"/>
    <n v="88.207850179756733"/>
    <n v="0.78471891529058158"/>
    <n v="54.825653053502478"/>
    <n v="70.506803351979258"/>
    <n v="0.62724601193907115"/>
    <s v="C"/>
    <m/>
    <m/>
    <s v="NPO_1486"/>
    <s v="TiO2 degussa*_228.3nm_0.1_Tip"/>
    <s v="MTT"/>
  </r>
  <r>
    <s v="135"/>
    <s v="TiO2 NM-101"/>
    <s v="TiO2"/>
    <s v="naked, rutile with minor anatase;"/>
    <x v="1"/>
    <n v="24"/>
    <s v="NCI-H292"/>
    <n v="0"/>
    <s v="Vortexing"/>
    <s v="Two structures found; type 1 show agglomerates in the 50–1500 nm range"/>
    <s v="4–8/50–100"/>
    <n v="9"/>
    <n v="8"/>
    <n v="12"/>
    <s v="1.524 ± 0.333"/>
    <m/>
    <n v="1.524"/>
    <n v="322"/>
    <n v="157.60333333333332"/>
    <n v="322"/>
    <s v="NA"/>
    <s v="532 ± 256"/>
    <s v="NA"/>
    <n v="532"/>
    <n v="318.39421816286017"/>
    <n v="1041.9028982781635"/>
    <n v="28.940347204612134"/>
    <n v="102.52293824844097"/>
    <n v="335.49273324556867"/>
    <n v="9.3187917998851084"/>
    <n v="187.1823791094065"/>
    <n v="612.52953783518763"/>
    <n v="17.013886349031246"/>
    <s v="F"/>
    <s v="NM-101"/>
    <s v="JRC Representative Manufactured Nanomaterials"/>
    <s v="NPO_1486"/>
    <s v="TiO2 NM-101_532nm_0_Vortexing"/>
    <s v="WST-1"/>
  </r>
  <r>
    <s v="185"/>
    <s v="TiO2 NM-102"/>
    <s v="TiO2"/>
    <s v="uncoated, anatase"/>
    <x v="1"/>
    <n v="24"/>
    <s v="16HBE"/>
    <n v="0.05"/>
    <s v="Tip"/>
    <s v="circles, ellipses, rectangles or squares"/>
    <s v="21 ± 10 nm; 22 nm; 22 ± 6 nm"/>
    <s v="22 nm (SAXS)"/>
    <n v="16"/>
    <n v="40"/>
    <s v="circles diameter about 16 nm; ellipses short axis 16 nm long axis 25 nm; rectangles 16 nm by 40 nm; squares approximately 30 nm."/>
    <s v="2.5 from description"/>
    <n v="2.5"/>
    <s v="77.992 m2/g"/>
    <n v="79.215000000000003"/>
    <n v="77.992000000000004"/>
    <n v="40"/>
    <s v="NA"/>
    <s v="NA"/>
    <s v="NA"/>
    <n v="211.13903481056062"/>
    <n v="350.80660118799182"/>
    <n v="5.5867026550972483"/>
    <n v="16.467155602945244"/>
    <n v="27.36010843985386"/>
    <n v="0.43571811347634465"/>
    <n v="7.0245233350189444"/>
    <n v="11.671215407111816"/>
    <n v="0.18586768288371489"/>
    <s v="A"/>
    <s v="NM-102"/>
    <s v="JRC Representative Manufactured Nanomaterials"/>
    <s v="NPO_1486"/>
    <s v="TiO2 NM-102_NAnm_0.05_Tip"/>
    <s v="WST-1"/>
  </r>
  <r>
    <s v="184"/>
    <s v="TiO2 NM-102"/>
    <s v="TiO2"/>
    <s v="uncoated, anatase"/>
    <x v="1"/>
    <n v="24"/>
    <s v="A549"/>
    <n v="0.1"/>
    <s v="Tip"/>
    <s v="circles, ellipses, rectangles or squares"/>
    <s v="21 ± 10 nm; 22 nm; 22 ± 6 nm"/>
    <s v="22 nm (SAXS)"/>
    <n v="16"/>
    <n v="40"/>
    <s v="circles diameter about 16 nm; ellipses short axis 16 nm long axis 25 nm; rectangles 16 nm by 40 nm; squares approximately 30 nm."/>
    <s v="2.5 from description"/>
    <n v="2.5"/>
    <s v="77.992 m2/g"/>
    <n v="79.215000000000003"/>
    <n v="77.992000000000004"/>
    <n v="40"/>
    <s v="NA"/>
    <s v="NA"/>
    <s v="NA"/>
    <n v="47.76035876136234"/>
    <n v="1484.3837502779261"/>
    <n v="57.464935660662547"/>
    <n v="3.7249259005161717"/>
    <n v="115.77005745167601"/>
    <n v="4.481805262046394"/>
    <n v="1.5889707694698894"/>
    <n v="49.38493870309523"/>
    <n v="1.9118387173450138"/>
    <s v="A"/>
    <s v="NM-102"/>
    <s v="JRC Representative Manufactured Nanomaterials"/>
    <s v="NPO_1486"/>
    <s v="TiO2 NM-102_NAnm_0.1_Tip"/>
    <s v="WST-1"/>
  </r>
  <r>
    <s v="136"/>
    <s v="TiO2 NM-103"/>
    <s v="TiO2"/>
    <s v="dimethicone, Al2O3, hydrophilic (silane), rutile"/>
    <x v="0"/>
    <n v="24"/>
    <s v="A549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5651.7425590853563"/>
    <n v="8250.2759584726373"/>
    <n v="103.94133597549124"/>
    <n v="287.30633299110411"/>
    <n v="419.40277834895659"/>
    <n v="5.2838578143140991"/>
    <n v="147.50303064071574"/>
    <n v="215.32132696679167"/>
    <n v="2.7127318530430373"/>
    <s v="G"/>
    <s v="NM-103"/>
    <s v="JRC Representative Manufactured Nanomaterials"/>
    <s v="NPO_1486"/>
    <s v="TiO2 NM-103_315nm_0.1_Tip"/>
    <s v="LDH"/>
  </r>
  <r>
    <s v="138"/>
    <s v="TiO2 NM-103"/>
    <s v="TiO2"/>
    <s v="dimethicone, Al2O3, hydrophilic (silane), rutile"/>
    <x v="0"/>
    <n v="24"/>
    <s v="NRK-52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27626.677485190303"/>
    <n v="155892.08702019873"/>
    <n v="5130.6163814003366"/>
    <n v="1404.4021499596488"/>
    <n v="7924.7742436718017"/>
    <n v="260.81488374848612"/>
    <n v="721.01986475807803"/>
    <n v="4068.5779736058603"/>
    <n v="133.90232435391127"/>
    <s v="G"/>
    <s v="NM-103"/>
    <s v="JRC Representative Manufactured Nanomaterials"/>
    <s v="NPO_1486"/>
    <s v="TiO2 NM-103_315nm_0.1_Tip"/>
    <s v="LDH"/>
  </r>
  <r>
    <s v="140"/>
    <s v="TiO2 NM-103"/>
    <s v="TiO2"/>
    <s v="dimethicone, Al2O3, hydrophilic (silane), rutile"/>
    <x v="0"/>
    <n v="24"/>
    <s v="THP-1 macrophag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159.87595416817962"/>
    <n v="198.59211907423702"/>
    <n v="1.5486465962422959"/>
    <n v="8.1272941301394095"/>
    <n v="10.095430373138838"/>
    <n v="7.8725449719977122E-2"/>
    <n v="4.1725516546173083"/>
    <n v="5.1829925228498803"/>
    <n v="4.0417634729302883E-2"/>
    <s v="G"/>
    <s v="NM-103"/>
    <s v="JRC Representative Manufactured Nanomaterials"/>
    <s v="NPO_1486"/>
    <s v="TiO2 NM-103_315nm_0.1_Tip"/>
    <s v="LDH"/>
  </r>
  <r>
    <s v="137"/>
    <s v="TiO2 NM-103"/>
    <s v="TiO2"/>
    <s v="dimethicone, Al2O3, hydrophilic (silane), rutile"/>
    <x v="1"/>
    <n v="24"/>
    <s v="A549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674.02796760557544"/>
    <n v="2905.4094655317222"/>
    <n v="89.255259917045876"/>
    <n v="34.264211733229423"/>
    <n v="147.69649018030509"/>
    <n v="4.5372911378830274"/>
    <n v="17.591241447932173"/>
    <n v="75.827357127092171"/>
    <n v="2.3294446271663998"/>
    <s v="G"/>
    <s v="NM-103"/>
    <s v="JRC Representative Manufactured Nanomaterials"/>
    <s v="NPO_1486"/>
    <s v="TiO2 NM-103_315nm_0.1_Tip"/>
    <s v="WST-1"/>
  </r>
  <r>
    <s v="139"/>
    <s v="TiO2 NM-103"/>
    <s v="TiO2"/>
    <s v="dimethicone, Al2O3, hydrophilic (silane), rutile"/>
    <x v="1"/>
    <n v="24"/>
    <s v="NRK-52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1284.3542954053673"/>
    <n v="6807.8876674579387"/>
    <n v="220.94133488210286"/>
    <n v="65.290150606931846"/>
    <n v="346.07896957522428"/>
    <n v="11.231552758731699"/>
    <n v="33.519954068709666"/>
    <n v="177.6768939337729"/>
    <n v="5.7662775946025295"/>
    <s v="G"/>
    <s v="NM-103"/>
    <s v="JRC Representative Manufactured Nanomaterials"/>
    <s v="NPO_1486"/>
    <s v="TiO2 NM-103_315nm_0.1_Tip"/>
    <s v="WST-1"/>
  </r>
  <r>
    <s v="141"/>
    <s v="TiO2 NM-103"/>
    <s v="TiO2"/>
    <s v="dimethicone, Al2O3, hydrophilic (silane), rutile"/>
    <x v="1"/>
    <n v="24"/>
    <s v="THP-1 macrophag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537.76852930989241"/>
    <n v="3361.6996133241846"/>
    <n v="112.95724336057168"/>
    <n v="27.337463187468376"/>
    <n v="170.89199984333493"/>
    <n v="5.742181466234662"/>
    <n v="14.035049726193963"/>
    <n v="87.735928500835072"/>
    <n v="2.9480351509856444"/>
    <s v="G"/>
    <s v="NM-103"/>
    <s v="JRC Representative Manufactured Nanomaterials"/>
    <s v="NPO_1486"/>
    <s v="TiO2 NM-103_315nm_0.1_Tip"/>
    <s v="WST-1"/>
  </r>
  <r>
    <s v="143"/>
    <s v="TiO2 NM-103"/>
    <s v="TiO2"/>
    <s v="dimethicone, Al2O3, hydrophilic (silane), rutile"/>
    <x v="3"/>
    <n v="144"/>
    <s v="NIH/3T3"/>
    <n v="0.1"/>
    <s v="Bath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NA"/>
    <s v="NA"/>
    <s v="NA"/>
    <n v="1.0966442568754144"/>
    <n v="4.0204917498411348"/>
    <n v="0.11695389971862881"/>
    <n v="5.5747910798261691E-2"/>
    <n v="0.20438169810317408"/>
    <n v="5.945351492196496E-3"/>
    <n v="2.8620969503260103E-2"/>
    <n v="0.10492953484129237"/>
    <n v="3.0523426135212906E-3"/>
    <s v="E"/>
    <s v="NM-103"/>
    <s v="JRC Representative Manufactured Nanomaterials"/>
    <s v="NPO_1486"/>
    <s v="TiO2 NM-103_NAnm_0.1_Bath"/>
    <s v="MTT"/>
  </r>
  <r>
    <s v="142"/>
    <s v="TiO2 NM-103"/>
    <s v="TiO2"/>
    <s v="dimethicone, Al2O3, hydrophilic (silane), rutile"/>
    <x v="3"/>
    <n v="240"/>
    <s v="mES"/>
    <n v="0.15"/>
    <s v="Bath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NA"/>
    <s v="NA"/>
    <s v="NA"/>
    <n v="0.40411662756666294"/>
    <n v="1.2643018684153313"/>
    <n v="3.4407409633946735E-2"/>
    <n v="2.054326876235131E-2"/>
    <n v="6.4270785480893364E-2"/>
    <n v="1.7491006687416822E-3"/>
    <n v="1.0546911271208867E-2"/>
    <n v="3.2996612157465452E-2"/>
    <n v="8.9798803545026345E-4"/>
    <s v="E"/>
    <s v="NM-103"/>
    <s v="JRC Representative Manufactured Nanomaterials"/>
    <s v="NPO_1486"/>
    <s v="TiO2 NM-103_NAnm_0.15_Bath"/>
    <s v="MTT"/>
  </r>
  <r>
    <s v="144"/>
    <s v="TiO2 NM-104"/>
    <s v="TiO2"/>
    <s v="dimethicone, Al2O3, hydrophobic (tetramethyl silicate, fatty acids), rutile"/>
    <x v="0"/>
    <n v="24"/>
    <s v="A549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132.85329046365487"/>
    <n v="151.19742649774128"/>
    <n v="0.73376544136345612"/>
    <n v="7.4744589747756862"/>
    <n v="8.506518412189422"/>
    <n v="4.1282377496549429E-2"/>
    <n v="3.063536947058831"/>
    <n v="3.4865444488389334"/>
    <n v="1.6920300071204101E-2"/>
    <s v="G"/>
    <s v="NM-104"/>
    <s v="JRC Representative Manufactured Nanomaterials"/>
    <s v="NPO_1486"/>
    <s v="TiO2 NM-104_268nm_0.1_Bath"/>
    <s v="LDH"/>
  </r>
  <r>
    <s v="146"/>
    <s v="TiO2 NM-104"/>
    <s v="TiO2"/>
    <s v="dimethicone, Al2O3, hydrophobic (tetramethyl silicate, fatty acids), rutile"/>
    <x v="0"/>
    <n v="24"/>
    <s v="NRK-52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493.14439532302941"/>
    <n v="1849.5881828447089"/>
    <n v="54.25775150086718"/>
    <n v="27.744796825268956"/>
    <n v="104.05968075502616"/>
    <n v="3.0525953571902882"/>
    <n v="11.371687295320639"/>
    <n v="42.650669134448833"/>
    <n v="1.2511592735651278"/>
    <s v="G"/>
    <s v="NM-104"/>
    <s v="JRC Representative Manufactured Nanomaterials"/>
    <s v="NPO_1486"/>
    <s v="TiO2 NM-104_268nm_0.1_Bath"/>
    <s v="LDH"/>
  </r>
  <r>
    <s v="148"/>
    <s v="TiO2 NM-104"/>
    <s v="TiO2"/>
    <s v="dimethicone, Al2O3, hydrophobic (tetramethyl silicate, fatty acids), rutile"/>
    <x v="0"/>
    <n v="24"/>
    <s v="THP-1 macrophag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223.96573248682469"/>
    <n v="310.96833717169142"/>
    <n v="3.480104187394669"/>
    <n v="12.600536075441244"/>
    <n v="17.495389617616532"/>
    <n v="0.19579414168701148"/>
    <n v="5.164548758663889"/>
    <n v="7.1707895752235666"/>
    <n v="8.0249632662387105E-2"/>
    <s v="G"/>
    <s v="NM-104"/>
    <s v="JRC Representative Manufactured Nanomaterials"/>
    <s v="NPO_1486"/>
    <s v="TiO2 NM-104_268nm_0.1_Bath"/>
    <s v="LDH"/>
  </r>
  <r>
    <s v="145"/>
    <s v="TiO2 NM-104"/>
    <s v="TiO2"/>
    <s v="dimethicone, Al2O3, hydrophobic (tetramethyl silicate, fatty acids), rutile"/>
    <x v="1"/>
    <n v="24"/>
    <s v="A549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512.72821764946798"/>
    <n v="902.73948858926997"/>
    <n v="15.60045083759208"/>
    <n v="28.846602253176719"/>
    <n v="50.789026367520918"/>
    <n v="0.877696964573768"/>
    <n v="11.823281403771372"/>
    <n v="20.81676537487651"/>
    <n v="0.35973935884420555"/>
    <s v="G"/>
    <s v="NM-104"/>
    <s v="JRC Representative Manufactured Nanomaterials"/>
    <s v="NPO_1486"/>
    <s v="TiO2 NM-104_268nm_0.1_Bath"/>
    <s v="WST-1"/>
  </r>
  <r>
    <s v="147"/>
    <s v="TiO2 NM-104"/>
    <s v="TiO2"/>
    <s v="dimethicone, Al2O3, hydrophobic (tetramethyl silicate, fatty acids), rutile"/>
    <x v="1"/>
    <n v="24"/>
    <s v="NRK-52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928.52441212242354"/>
    <n v="1222.9084142824399"/>
    <n v="11.775360086400656"/>
    <n v="52.239711950419675"/>
    <n v="68.802050295944355"/>
    <n v="0.66249353382098719"/>
    <n v="21.411354079794688"/>
    <n v="28.199716370956612"/>
    <n v="0.27153449164647697"/>
    <s v="G"/>
    <s v="NM-104"/>
    <s v="JRC Representative Manufactured Nanomaterials"/>
    <s v="NPO_1486"/>
    <s v="TiO2 NM-104_268nm_0.1_Bath"/>
    <s v="WST-1"/>
  </r>
  <r>
    <s v="149"/>
    <s v="TiO2 NM-104"/>
    <s v="TiO2"/>
    <s v="dimethicone, Al2O3, hydrophobic (tetramethyl silicate, fatty acids), rutile"/>
    <x v="1"/>
    <n v="24"/>
    <s v="THP-1 macrophag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334.91760274646998"/>
    <n v="1542.6523878990379"/>
    <n v="48.309391406102712"/>
    <n v="18.842799248119146"/>
    <n v="86.791165995587775"/>
    <n v="2.717934669898745"/>
    <n v="7.7230488356995437"/>
    <n v="35.572868163849762"/>
    <n v="1.1139927731260086"/>
    <s v="G"/>
    <s v="NM-104"/>
    <s v="JRC Representative Manufactured Nanomaterials"/>
    <s v="NPO_1486"/>
    <s v="TiO2 NM-104_268nm_0.1_Bath"/>
    <s v="WST-1"/>
  </r>
  <r>
    <s v="151"/>
    <s v="TiO2 NM-104"/>
    <s v="TiO2"/>
    <s v="dimethicone, Al2O3, hydrophobic (tetramethyl silicate, fatty acids), rutile"/>
    <x v="3"/>
    <n v="144"/>
    <s v="NIH/3T3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NA"/>
    <s v="NA"/>
    <s v="NA"/>
    <n v="49.906091190595518"/>
    <n v="107.19222176032069"/>
    <n v="2.2914452227890068"/>
    <n v="2.8077665964740941"/>
    <n v="6.0307415884574027"/>
    <n v="0.12891899967933235"/>
    <n v="1.1508119498741585"/>
    <n v="2.4718042786445258"/>
    <n v="5.2839693150814694E-2"/>
    <s v="E"/>
    <s v="NM-104"/>
    <s v="JRC Representative Manufactured Nanomaterials"/>
    <s v="NPO_1486"/>
    <s v="TiO2 NM-104_NAnm_0.1_Bath"/>
    <s v="MTT"/>
  </r>
  <r>
    <s v="150"/>
    <s v="TiO2 NM-104"/>
    <s v="TiO2"/>
    <s v="dimethicone, Al2O3, hydrophobic (tetramethyl silicate, fatty acids), rutile"/>
    <x v="3"/>
    <n v="240"/>
    <s v="mES"/>
    <n v="0.15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NA"/>
    <s v="NA"/>
    <s v="NA"/>
    <n v="14.69126476451078"/>
    <n v="23.019552855284449"/>
    <n v="0.33313152363094672"/>
    <n v="0.82654524691614095"/>
    <n v="1.2951030631911584"/>
    <n v="1.8742312651000698E-2"/>
    <n v="0.33877393813904155"/>
    <n v="0.53082050456424534"/>
    <n v="7.6818626570081512E-3"/>
    <s v="E"/>
    <s v="NM-104"/>
    <s v="JRC Representative Manufactured Nanomaterials"/>
    <s v="NPO_1486"/>
    <s v="TiO2 NM-104_NAnm_0.15_Bath"/>
    <s v="MTT"/>
  </r>
  <r>
    <s v="152"/>
    <s v="TiO2 NM-105"/>
    <s v="TiO2"/>
    <s v="naked, ~85% anatase ~15% rutile"/>
    <x v="1"/>
    <n v="24"/>
    <s v="A549"/>
    <n v="0"/>
    <s v="Cup Horn"/>
    <s v="irregular"/>
    <s v="15-60 "/>
    <s v="NA"/>
    <n v="17.3"/>
    <n v="24.2"/>
    <s v="1.36 ± 1.2"/>
    <m/>
    <n v="1.36"/>
    <n v="61"/>
    <n v="81.521763961209572"/>
    <n v="61"/>
    <n v="40"/>
    <n v="2767"/>
    <s v="NA"/>
    <n v="2767"/>
    <n v="105.56492715416401"/>
    <n v="187.84594735657762"/>
    <n v="3.2912408080965445"/>
    <n v="6.4394605564040051"/>
    <n v="11.458602788751234"/>
    <n v="0.20076568929388916"/>
    <n v="7.2302402467942555"/>
    <n v="12.865744005973571"/>
    <n v="0.22542015036717264"/>
    <s v="F"/>
    <s v="NM-105"/>
    <s v="JRC Representative Manufactured Nanomaterials"/>
    <s v="NPO_1486"/>
    <s v="TiO2 NM-105_2767nm_0_Cup Horn"/>
    <s v="WST-1"/>
  </r>
  <r>
    <s v="153"/>
    <s v="TiO2 NM-105"/>
    <s v="TiO2"/>
    <s v="naked, ~85% anatase ~15% rutile"/>
    <x v="1"/>
    <n v="48"/>
    <s v="A549"/>
    <n v="0"/>
    <s v="Cup Horn"/>
    <s v="irregular"/>
    <s v="15-60 "/>
    <s v="NA"/>
    <n v="17.3"/>
    <n v="24.2"/>
    <s v="1.36 ± 1.2"/>
    <m/>
    <n v="1.36"/>
    <n v="61"/>
    <n v="81.521763961209572"/>
    <n v="61"/>
    <n v="40"/>
    <n v="2767"/>
    <s v="NA"/>
    <n v="2767"/>
    <n v="129.82604254716733"/>
    <n v="306.43486926094681"/>
    <n v="7.0643530685511795"/>
    <n v="7.9193885953772067"/>
    <n v="18.692527024917755"/>
    <n v="0.43092553718162191"/>
    <n v="8.8919066513041827"/>
    <n v="20.988009791509995"/>
    <n v="0.48384412560823248"/>
    <s v="F"/>
    <s v="NM-105"/>
    <s v="JRC Representative Manufactured Nanomaterials"/>
    <s v="NPO_1486"/>
    <s v="TiO2 NM-105_2767nm_0_Cup Horn"/>
    <s v="WST-1"/>
  </r>
  <r>
    <s v="154"/>
    <s v="TiO2 NRCWE-001"/>
    <s v="TiO2"/>
    <s v="naked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99"/>
    <n v="141.84299999999999"/>
    <n v="99"/>
    <s v="NA"/>
    <s v="1338 ± 819"/>
    <s v="NA"/>
    <n v="1338"/>
    <n v="416.93733368665829"/>
    <n v="625.22100159070783"/>
    <n v="8.3313467161619812"/>
    <n v="41.276796034979171"/>
    <n v="61.896879157480079"/>
    <n v="0.82480332490003638"/>
    <n v="188.24861734974942"/>
    <n v="282.2893983773813"/>
    <n v="3.7616312411052752"/>
    <s v="F"/>
    <m/>
    <m/>
    <s v="NPO_1486"/>
    <s v="TiO2 NRCWE-001_1338nm_0_Vortexing"/>
    <s v="WST-1"/>
  </r>
  <r>
    <s v="155"/>
    <s v="TiO2 NRCWE-002"/>
    <s v="TiO2"/>
    <s v="3-aminopropyltriethoxysilane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84"/>
    <n v="141.84299999999999"/>
    <n v="84"/>
    <n v="35"/>
    <s v="2149 ± 1426"/>
    <s v="NA"/>
    <n v="2149"/>
    <n v="379.71305477935118"/>
    <n v="796.26475780555529"/>
    <n v="16.662068121048165"/>
    <n v="31.895896601465495"/>
    <n v="66.886239655666643"/>
    <n v="1.3996137221680458"/>
    <n v="171.44172943165213"/>
    <n v="359.51623323297866"/>
    <n v="7.5229801520530613"/>
    <s v="F"/>
    <m/>
    <m/>
    <s v="NPO_1486"/>
    <s v="TiO2 NRCWE-002_2149nm_0_Vortexing"/>
    <s v="WST-1"/>
  </r>
  <r>
    <s v="156"/>
    <s v="TiO2 NRCWE-003"/>
    <s v="TiO2"/>
    <s v="succinic anhydride, tetrahydrofuran (positively charged)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84"/>
    <n v="141.84299999999999"/>
    <n v="84"/>
    <n v="-29"/>
    <s v="1022 ± 690"/>
    <s v="NA"/>
    <n v="1022"/>
    <n v="3375.7343373254198"/>
    <n v="4444.5173673770851"/>
    <n v="42.751321202066613"/>
    <n v="283.56168433533526"/>
    <n v="373.33945885967512"/>
    <n v="3.5911109809735944"/>
    <n v="1524.1554790081823"/>
    <n v="2006.7146345413914"/>
    <n v="19.302366221328366"/>
    <s v="F"/>
    <m/>
    <m/>
    <s v="NPO_1486"/>
    <s v="TiO2 NRCWE-003_1022nm_0_Vortexing"/>
    <s v="WST-1"/>
  </r>
  <r>
    <s v="157"/>
    <s v="TiO2 NRCWE-004"/>
    <s v="TiO2"/>
    <s v="naked, rutile"/>
    <x v="1"/>
    <n v="24"/>
    <s v="NCI-H292"/>
    <n v="0"/>
    <s v="Vortexing"/>
    <s v="irregular spheres (1–4 nm), euhedral particle (10–100 nm), fractal-like structures (100–200 nm), big irregular polyhedral particles (1–2 mm) and large irregular particles (1–2 mm) "/>
    <s v="1–4/10–100/100–200/1000–2000"/>
    <n v="100"/>
    <n v="100"/>
    <n v="100"/>
    <s v="NA"/>
    <s v="approximated by description of NM-105"/>
    <n v="1.36"/>
    <s v="NA"/>
    <n v="14.1843"/>
    <n v="14.1843"/>
    <s v="NA"/>
    <s v="465 ± 322"/>
    <s v="NA"/>
    <n v="465"/>
    <n v="446.86440111205303"/>
    <n v="645.01718609531758"/>
    <n v="7.9261113993305825"/>
    <n v="6.3384587246936936"/>
    <n v="9.1491172727318126"/>
    <n v="0.11242634192152476"/>
    <n v="0.20176078958519919"/>
    <n v="0.29122744268452416"/>
    <n v="3.5786661239729988E-3"/>
    <s v="F"/>
    <m/>
    <m/>
    <s v="NPO_1486"/>
    <s v="TiO2 NRCWE-004_465nm_0_Vortexing"/>
    <s v="WST-1"/>
  </r>
  <r>
    <s v="158"/>
    <s v="TiO2 Sigma*"/>
    <s v="TiO2"/>
    <s v="naked, anatase"/>
    <x v="3"/>
    <n v="3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903.3526768716938"/>
    <n v="2354.6164335171775"/>
    <n v="18.050550265819346"/>
    <n v="95.167633843584696"/>
    <n v="117.73082167585886"/>
    <n v="0.9025275132909667"/>
    <n v="534.26452728628067"/>
    <n v="660.93270631334735"/>
    <n v="5.0667271610826674"/>
    <s v="H"/>
    <m/>
    <m/>
    <s v="NPO_1486"/>
    <s v="TiO2 Sigma*_504.5nm_0.1_Tip"/>
    <s v="MTT"/>
  </r>
  <r>
    <s v="159"/>
    <s v="TiO2 Sigma*"/>
    <s v="TiO2"/>
    <s v="naked, anatase"/>
    <x v="3"/>
    <n v="6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260.2417562965945"/>
    <n v="1635.2559989363235"/>
    <n v="15.000569705589159"/>
    <n v="63.012087814829727"/>
    <n v="81.762799946816159"/>
    <n v="0.75002848527945731"/>
    <n v="353.74551147339463"/>
    <n v="459.01071508181843"/>
    <n v="4.2106081443369519"/>
    <s v="H"/>
    <m/>
    <m/>
    <s v="NPO_1486"/>
    <s v="TiO2 Sigma*_504.5nm_0.1_Tip"/>
    <s v="MTT"/>
  </r>
  <r>
    <s v="160"/>
    <s v="TiO2 Sigma*"/>
    <s v="TiO2"/>
    <s v="naked, anatase"/>
    <x v="3"/>
    <n v="24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37.22687660801347"/>
    <n v="487.55922136166805"/>
    <n v="14.013293790146184"/>
    <n v="6.8613438304006742"/>
    <n v="24.377961068083401"/>
    <n v="0.70066468950730909"/>
    <n v="38.519110647666544"/>
    <n v="136.85619070501778"/>
    <n v="3.9334832022940498"/>
    <s v="H"/>
    <m/>
    <m/>
    <s v="NPO_1486"/>
    <s v="TiO2 Sigma*_504.5nm_0.1_Tip"/>
    <s v="MTT"/>
  </r>
  <r>
    <s v="161"/>
    <s v="ZnO NM-110"/>
    <s v="ZnO"/>
    <s v="uncoated"/>
    <x v="0"/>
    <n v="24"/>
    <s v="A549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53.133522720240947"/>
    <n v="75.965891789722463"/>
    <n v="0.91329476277926058"/>
    <n v="0.65885568173098774"/>
    <n v="0.94197705819255839"/>
    <n v="1.1324855058462827E-2"/>
    <n v="9.050762353652559E-3"/>
    <n v="1.2940027281687189E-2"/>
    <n v="1.5557059712138519E-4"/>
    <s v="G"/>
    <s v="NM-110"/>
    <s v="JRC Representative Manufactured Nanomaterials"/>
    <s v="NPO_1542"/>
    <s v="ZnO NM-110_482nm_0.1_Bath"/>
    <s v="LDH"/>
  </r>
  <r>
    <s v="163"/>
    <s v="ZnO NM-110"/>
    <s v="ZnO"/>
    <s v="uncoated"/>
    <x v="0"/>
    <n v="24"/>
    <s v="NRK-52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23.412355376516057"/>
    <n v="25.849044346328384"/>
    <n v="9.7467558792493067E-2"/>
    <n v="0.29031320666879912"/>
    <n v="0.32052814989447198"/>
    <n v="1.2085977290269146E-3"/>
    <n v="3.9880597747640866E-3"/>
    <n v="4.4031252864497354E-3"/>
    <n v="1.6602620467425951E-5"/>
    <s v="G"/>
    <s v="NM-110"/>
    <s v="JRC Representative Manufactured Nanomaterials"/>
    <s v="NPO_1542"/>
    <s v="ZnO NM-110_482nm_0.1_Bath"/>
    <s v="LDH"/>
  </r>
  <r>
    <s v="165"/>
    <s v="ZnO NM-110"/>
    <s v="ZnO"/>
    <s v="uncoated"/>
    <x v="0"/>
    <n v="24"/>
    <s v="THP-1 macrophag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89.631275359559609"/>
    <n v="203.61539336650122"/>
    <n v="4.5593647202776646"/>
    <n v="1.1114278144585392"/>
    <n v="2.5248308777446153"/>
    <n v="5.6536122531443044E-2"/>
    <n v="1.5267788228638071E-2"/>
    <n v="3.468383880001339E-2"/>
    <n v="7.7664202285501272E-4"/>
    <s v="G"/>
    <s v="NM-110"/>
    <s v="JRC Representative Manufactured Nanomaterials"/>
    <s v="NPO_1542"/>
    <s v="ZnO NM-110_482nm_0.1_Bath"/>
    <s v="LDH"/>
  </r>
  <r>
    <s v="182"/>
    <s v="ZnO NM-110"/>
    <s v="ZnO"/>
    <s v="uncoated"/>
    <x v="1"/>
    <n v="24"/>
    <s v="16HBE"/>
    <n v="0.05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8.0320483224125958"/>
    <n v="9.7344187238724018"/>
    <n v="6.8094816058392238E-2"/>
    <n v="9.9597399197916187E-2"/>
    <n v="0.12070679217601779"/>
    <n v="8.4437571912406419E-4"/>
    <n v="1.3681788230373978E-3"/>
    <n v="1.6581605361383686E-3"/>
    <n v="1.159926852403883E-5"/>
    <s v="A"/>
    <s v="NM-110"/>
    <s v="JRC Representative Manufactured Nanomaterials"/>
    <s v="NPO_1542"/>
    <s v="ZnO NM-110_NAnm_0.05_Tip"/>
    <s v="WST-1"/>
  </r>
  <r>
    <s v="162"/>
    <s v="ZnO NM-110"/>
    <s v="ZnO"/>
    <s v="uncoated"/>
    <x v="1"/>
    <n v="24"/>
    <s v="A549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25.937674775909066"/>
    <n v="41.781534545088199"/>
    <n v="0.63375439076716533"/>
    <n v="0.32162716722127244"/>
    <n v="0.5180910283590936"/>
    <n v="7.8585544455128456E-3"/>
    <n v="4.4182225906443107E-3"/>
    <n v="7.1170650952239985E-3"/>
    <n v="1.0795370018318751E-4"/>
    <s v="G"/>
    <s v="NM-110"/>
    <s v="JRC Representative Manufactured Nanomaterials"/>
    <s v="NPO_1542"/>
    <s v="ZnO NM-110_482nm_0.1_Bath"/>
    <s v="WST-1"/>
  </r>
  <r>
    <s v="181"/>
    <s v="ZnO NM-110"/>
    <s v="ZnO"/>
    <s v="uncoated"/>
    <x v="1"/>
    <n v="24"/>
    <s v="A549"/>
    <n v="0.1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8.7551278628099229"/>
    <n v="14.497204149383993"/>
    <n v="0.22968305146296281"/>
    <n v="0.10856358549884305"/>
    <n v="0.17976533145236151"/>
    <n v="2.8480698381407382E-3"/>
    <n v="1.4913481660034623E-3"/>
    <n v="2.4694532346238775E-3"/>
    <n v="3.9124202744816609E-5"/>
    <s v="A"/>
    <s v="NM-110"/>
    <s v="JRC Representative Manufactured Nanomaterials"/>
    <s v="NPO_1542"/>
    <s v="ZnO NM-110_NAnm_0.1_Tip"/>
    <s v="WST-1"/>
  </r>
  <r>
    <s v="167"/>
    <s v="ZnO NM-110"/>
    <s v="ZnO"/>
    <s v="naked"/>
    <x v="1"/>
    <n v="24"/>
    <s v="NCI-H292"/>
    <n v="0"/>
    <s v="Vortexing"/>
    <s v="Mainly 2 euhedral morphologies: aspect ratio of 1 (20–250 nm and 400 nm) and 2:7,5 (50-350 nm)"/>
    <s v="20–250/50–350"/>
    <s v="70 to &gt;100"/>
    <n v="106"/>
    <n v="178"/>
    <s v="Two main types, ratio 1 and ratio 2-7.5"/>
    <s v="1,68 from ferret min max"/>
    <n v="1.68"/>
    <s v="12.4 ± 0.6 m2/g"/>
    <n v="8.7355904176383294"/>
    <n v="12.4"/>
    <n v="24.3"/>
    <s v="313 ± 105"/>
    <s v="NA"/>
    <n v="313"/>
    <n v="2.0507926047118148"/>
    <n v="2.6318279729869527"/>
    <n v="2.3241414731005515E-2"/>
    <n v="2.54298282984265E-2"/>
    <n v="3.2634666865038214E-2"/>
    <n v="2.8819354266446855E-4"/>
    <n v="3.4933193870098801E-4"/>
    <n v="4.4830548248452388E-4"/>
    <n v="3.9589417513414346E-6"/>
    <s v="F"/>
    <s v="NM-110"/>
    <s v="JRC Representative Manufactured Nanomaterials"/>
    <s v="NPO_1542"/>
    <s v="ZnO NM-110_313nm_0_Vortexing"/>
    <s v="WST-1"/>
  </r>
  <r>
    <s v="164"/>
    <s v="ZnO NM-110"/>
    <s v="ZnO"/>
    <s v="uncoated"/>
    <x v="1"/>
    <n v="24"/>
    <s v="NRK-52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17.87199117018487"/>
    <n v="18.110844772526185"/>
    <n v="9.5541440936526105E-3"/>
    <n v="0.22161269051029239"/>
    <n v="0.22457447517932469"/>
    <n v="1.1847138676129187E-4"/>
    <n v="3.0443143346545014E-3"/>
    <n v="3.085000648706883E-3"/>
    <n v="1.6274525620952641E-6"/>
    <s v="G"/>
    <s v="NM-110"/>
    <s v="JRC Representative Manufactured Nanomaterials"/>
    <s v="NPO_1542"/>
    <s v="ZnO NM-110_482nm_0.1_Bath"/>
    <s v="WST-1"/>
  </r>
  <r>
    <s v="166"/>
    <s v="ZnO NM-110"/>
    <s v="ZnO"/>
    <s v="uncoated"/>
    <x v="1"/>
    <n v="24"/>
    <s v="THP-1 macrophag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14.455848521679469"/>
    <n v="34.073299943009815"/>
    <n v="0.78469805685321381"/>
    <n v="0.17925252166882541"/>
    <n v="0.42250891929332168"/>
    <n v="9.7302559049798516E-3"/>
    <n v="2.4624087184845931E-3"/>
    <n v="5.8040446896893911E-3"/>
    <n v="1.3366543884819191E-4"/>
    <s v="G"/>
    <s v="NM-110"/>
    <s v="JRC Representative Manufactured Nanomaterials"/>
    <s v="NPO_1542"/>
    <s v="ZnO NM-110_482nm_0.1_Bath"/>
    <s v="WST-1"/>
  </r>
  <r>
    <s v="183"/>
    <s v="ZnO NM-110"/>
    <s v="ZnO"/>
    <s v="uncoated"/>
    <x v="1"/>
    <n v="48"/>
    <s v="THP-1 macrophage"/>
    <n v="0.1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11.143711518118637"/>
    <n v="16.32952562940671"/>
    <n v="0.20743256445152292"/>
    <n v="0.1381820228246711"/>
    <n v="0.20248611780464321"/>
    <n v="2.5721637991988843E-3"/>
    <n v="1.898219420142659E-3"/>
    <n v="2.7815708097844076E-3"/>
    <n v="3.5334055585669948E-5"/>
    <s v="A"/>
    <s v="NM-110"/>
    <s v="JRC Representative Manufactured Nanomaterials"/>
    <s v="NPO_1542"/>
    <s v="ZnO NM-110_NAnm_0.1_Tip"/>
    <s v="WST-1"/>
  </r>
  <r>
    <s v="169"/>
    <s v="ZnO NM-110"/>
    <s v="ZnO"/>
    <s v="naked"/>
    <x v="3"/>
    <n v="144"/>
    <s v="NIH/3T3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0.11692978429509347"/>
    <n v="0.67182937106435836"/>
    <n v="2.2195983470770595E-2"/>
    <n v="1.4499293252591592E-3"/>
    <n v="8.3306842011980423E-3"/>
    <n v="2.7523019503755534E-4"/>
    <n v="1.9917815261204031E-5"/>
    <n v="1.1443939096082195E-4"/>
    <n v="3.7808630279847164E-6"/>
    <s v="E"/>
    <s v="NM-110"/>
    <s v="JRC Representative Manufactured Nanomaterials"/>
    <s v="NPO_1542"/>
    <s v="ZnO NM-110_160nm_0.1_Bath"/>
    <s v="MTT"/>
  </r>
  <r>
    <s v="168"/>
    <s v="ZnO NM-110"/>
    <s v="ZnO"/>
    <s v="naked"/>
    <x v="3"/>
    <n v="240"/>
    <s v="mES"/>
    <n v="0.15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3.6980463127627208"/>
    <n v="5.8659593732727782"/>
    <n v="8.6716522420402301E-2"/>
    <n v="4.5855774278257731E-2"/>
    <n v="7.2737896228582441E-2"/>
    <n v="1.0752848780129884E-3"/>
    <n v="6.2992507622435889E-4"/>
    <n v="9.9920730916355587E-4"/>
    <n v="1.4771289317567878E-5"/>
    <s v="E"/>
    <s v="NM-110"/>
    <s v="JRC Representative Manufactured Nanomaterials"/>
    <s v="NPO_1542"/>
    <s v="ZnO NM-110_160nm_0.15_Bath"/>
    <s v="MTT"/>
  </r>
  <r>
    <s v="170"/>
    <s v="ZnO NM-110"/>
    <s v="ZnO"/>
    <s v="naked"/>
    <x v="3"/>
    <n v="240"/>
    <s v="NIH/3T3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0.29059586066850246"/>
    <n v="1.384763943497652"/>
    <n v="4.376672331316598E-2"/>
    <n v="3.6033886722894298E-3"/>
    <n v="1.7171072899370886E-2"/>
    <n v="5.4270736908325823E-4"/>
    <n v="4.9500088479242071E-5"/>
    <n v="2.3588064044790993E-4"/>
    <n v="7.4552220787467146E-6"/>
    <s v="E"/>
    <s v="NM-110"/>
    <s v="JRC Representative Manufactured Nanomaterials"/>
    <s v="NPO_1542"/>
    <s v="ZnO NM-110_160nm_0.1_Bath"/>
    <s v="MTT"/>
  </r>
  <r>
    <s v="171"/>
    <s v="ZnO NM-111"/>
    <s v="ZnO"/>
    <s v="triethoxycarpryl silane"/>
    <x v="0"/>
    <n v="24"/>
    <s v="A549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21.55248740246093"/>
    <n v="43.757194331269631"/>
    <n v="0.88818827715234805"/>
    <n v="0.32544255977716002"/>
    <n v="0.66073363440217137"/>
    <n v="1.3411642985000454E-2"/>
    <n v="4.2340308225816501E-3"/>
    <n v="8.596191522985696E-3"/>
    <n v="1.7448642801616183E-4"/>
    <s v="G"/>
    <s v="NM-111"/>
    <s v="JRC Representative Manufactured Nanomaterials"/>
    <s v="NPO_1542"/>
    <s v="ZnO NM-111_285nm_0.1_Tip"/>
    <s v="LDH"/>
  </r>
  <r>
    <s v="173"/>
    <s v="ZnO NM-111"/>
    <s v="ZnO"/>
    <s v="triethoxycarpryl silane"/>
    <x v="0"/>
    <n v="24"/>
    <s v="NRK-52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3.300086562608417"/>
    <n v="42.119156839691428"/>
    <n v="1.1527628110833203"/>
    <n v="0.20083130709538707"/>
    <n v="0.63599926827934039"/>
    <n v="1.7406718447358131E-2"/>
    <n v="2.6128295726394008E-3"/>
    <n v="8.2743956625647534E-3"/>
    <n v="2.2646264359701409E-4"/>
    <s v="G"/>
    <s v="NM-111"/>
    <s v="JRC Representative Manufactured Nanomaterials"/>
    <s v="NPO_1542"/>
    <s v="ZnO NM-111_285nm_0.1_Tip"/>
    <s v="LDH"/>
  </r>
  <r>
    <s v="175"/>
    <s v="ZnO NM-111"/>
    <s v="ZnO"/>
    <s v="triethoxycarpryl silane"/>
    <x v="0"/>
    <n v="24"/>
    <s v="THP-1 macrophag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92.799404340262228"/>
    <n v="446.41961053697429"/>
    <n v="14.144808247868482"/>
    <n v="1.4012710055379594"/>
    <n v="6.7409361191083113"/>
    <n v="0.21358660454281406"/>
    <n v="1.8230635330241433E-2"/>
    <n v="8.7700057794842801E-2"/>
    <n v="2.7787768985840545E-3"/>
    <s v="G"/>
    <s v="NM-111"/>
    <s v="JRC Representative Manufactured Nanomaterials"/>
    <s v="NPO_1542"/>
    <s v="ZnO NM-111_285nm_0.1_Tip"/>
    <s v="LDH"/>
  </r>
  <r>
    <s v="172"/>
    <s v="ZnO NM-111"/>
    <s v="ZnO"/>
    <s v="triethoxycarpryl silane"/>
    <x v="1"/>
    <n v="24"/>
    <s v="A549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6.937714482530286"/>
    <n v="25.74696275823435"/>
    <n v="0.35236993102816255"/>
    <n v="0.25575948868620735"/>
    <n v="0.38877913764933869"/>
    <n v="5.3207859585252537E-3"/>
    <n v="3.3274491173084842E-3"/>
    <n v="5.05804420021508E-3"/>
    <n v="6.9223803316263835E-5"/>
    <s v="G"/>
    <s v="NM-111"/>
    <s v="JRC Representative Manufactured Nanomaterials"/>
    <s v="NPO_1542"/>
    <s v="ZnO NM-111_285nm_0.1_Tip"/>
    <s v="WST-1"/>
  </r>
  <r>
    <s v="177"/>
    <s v="ZnO NM-111"/>
    <s v="ZnO"/>
    <s v="Triethoxycaprylylsilane 130"/>
    <x v="1"/>
    <n v="24"/>
    <s v="NCI-H292"/>
    <n v="0"/>
    <s v="Vortexing"/>
    <s v="Mainly 2 euhedral morphologies: aspect ratio 1(20–250 nm) and aspect ratio 2:8.5 (10–450 nm)"/>
    <s v="20–200/10–450"/>
    <s v="58-93"/>
    <n v="101"/>
    <n v="170"/>
    <s v="Two main types, ratio 1 and ratio 2-8.5"/>
    <s v="1,68 from ferret min max"/>
    <n v="1.68"/>
    <s v="15.1 ± 0.6 m2/g"/>
    <n v="9.1631426907396616"/>
    <n v="15.1"/>
    <s v="NA"/>
    <s v="310 ± 103"/>
    <s v="NA"/>
    <n v="310"/>
    <n v="4.2704939180717831"/>
    <n v="4.496945915830036"/>
    <n v="9.0580799103301152E-3"/>
    <n v="6.4484458162883923E-2"/>
    <n v="6.7903883329033535E-2"/>
    <n v="1.3677700664598447E-4"/>
    <n v="8.3894738176247877E-4"/>
    <n v="8.8343434609468633E-4"/>
    <n v="1.7794785732883024E-6"/>
    <s v="F"/>
    <s v="NM-111"/>
    <s v="JRC Representative Manufactured Nanomaterials"/>
    <s v="NPO_1542"/>
    <s v="ZnO NM-111_310nm_0_Vortexing"/>
    <s v="WST-1"/>
  </r>
  <r>
    <s v="174"/>
    <s v="ZnO NM-111"/>
    <s v="ZnO"/>
    <s v="triethoxycarpryl silane"/>
    <x v="1"/>
    <n v="24"/>
    <s v="NRK-52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2.3222113646365461"/>
    <n v="3.2245804481111859"/>
    <n v="3.6094763338985592E-2"/>
    <n v="3.5065391606011846E-2"/>
    <n v="4.8691164766478903E-2"/>
    <n v="5.4503092641868228E-4"/>
    <n v="4.5620323588718795E-4"/>
    <n v="6.3347551269826838E-4"/>
    <n v="7.0908910724432167E-6"/>
    <s v="G"/>
    <s v="NM-111"/>
    <s v="JRC Representative Manufactured Nanomaterials"/>
    <s v="NPO_1542"/>
    <s v="ZnO NM-111_285nm_0.1_Tip"/>
    <s v="WST-1"/>
  </r>
  <r>
    <s v="176"/>
    <s v="ZnO NM-111"/>
    <s v="ZnO"/>
    <s v="triethoxycarpryl silane"/>
    <x v="1"/>
    <n v="24"/>
    <s v="THP-1 macrophag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0.218022434354365"/>
    <n v="15.136643851822051"/>
    <n v="0.19674485669870742"/>
    <n v="0.15429213875875089"/>
    <n v="0.22856332216251296"/>
    <n v="2.9708473361504829E-3"/>
    <n v="2.0073516863741312E-3"/>
    <n v="2.9736250587826681E-3"/>
    <n v="3.8650934896341472E-5"/>
    <s v="G"/>
    <s v="NM-111"/>
    <s v="JRC Representative Manufactured Nanomaterials"/>
    <s v="NPO_1542"/>
    <s v="ZnO NM-111_285nm_0.1_Tip"/>
    <s v="WST-1"/>
  </r>
  <r>
    <s v="180"/>
    <s v="ZnO NM-111"/>
    <s v="ZnO"/>
    <s v="Triethoxycaprylylsilane 130"/>
    <x v="3"/>
    <n v="144"/>
    <s v="NIH/3T3"/>
    <n v="0.1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6.0563259456054168E-2"/>
    <n v="0.41450203326853896"/>
    <n v="1.4157550952499392E-2"/>
    <n v="9.1450521778641794E-4"/>
    <n v="6.258980702354938E-3"/>
    <n v="2.1377901938274082E-4"/>
    <n v="1.1897777851092183E-5"/>
    <n v="8.1429783584115016E-5"/>
    <n v="2.7812802293209134E-6"/>
    <s v="E"/>
    <s v="NM-111"/>
    <s v="JRC Representative Manufactured Nanomaterials"/>
    <s v="NPO_1542"/>
    <s v="ZnO NM-111_180nm_0.1_Bath"/>
    <s v="MTT"/>
  </r>
  <r>
    <s v="178"/>
    <s v="ZnO NM-111"/>
    <s v="ZnO"/>
    <s v="Triethoxycaprylylsilane 130"/>
    <x v="3"/>
    <n v="240"/>
    <s v="mES"/>
    <n v="0.15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8.2734827248470779"/>
    <n v="9.6502156061038615"/>
    <n v="5.5069315250271346E-2"/>
    <n v="0.12492958914519088"/>
    <n v="0.14571825565216831"/>
    <n v="8.315466602790972E-4"/>
    <n v="1.6253428299463704E-3"/>
    <n v="1.8958048580572083E-3"/>
    <n v="1.0818481124433514E-5"/>
    <s v="E"/>
    <s v="NM-111"/>
    <s v="JRC Representative Manufactured Nanomaterials"/>
    <s v="NPO_1542"/>
    <s v="ZnO NM-111_180nm_0.15_Bath"/>
    <s v="MTT"/>
  </r>
  <r>
    <s v="179"/>
    <s v="ZnO NM-111"/>
    <s v="ZnO"/>
    <s v="Triethoxycaprylylsilane 130"/>
    <x v="3"/>
    <n v="240"/>
    <s v="NIH/3T3"/>
    <n v="0.1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5.0741055897750902E-2"/>
    <n v="0.40082768952598635"/>
    <n v="1.4003465345129418E-2"/>
    <n v="7.6618994405603855E-4"/>
    <n v="6.0524981118423938E-3"/>
    <n v="2.1145232671145422E-4"/>
    <n v="9.9681856033417609E-6"/>
    <n v="7.8743430412743547E-5"/>
    <n v="2.7510097923760716E-6"/>
    <s v="E"/>
    <s v="NM-111"/>
    <s v="JRC Representative Manufactured Nanomaterials"/>
    <s v="NPO_1542"/>
    <s v="ZnO NM-111_180nm_0.1_Bath"/>
    <s v="M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G9" firstHeaderRow="2" firstDataRow="2" firstDataCol="1"/>
  <pivotFields count="3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2"/>
        <item x="0"/>
        <item x="3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9"/>
  <sheetViews>
    <sheetView tabSelected="1" zoomScaleNormal="100" zoomScalePageLayoutView="150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K15" sqref="AK15"/>
    </sheetView>
  </sheetViews>
  <sheetFormatPr defaultColWidth="11" defaultRowHeight="14.25" x14ac:dyDescent="0.2"/>
  <cols>
    <col min="1" max="1" width="11" style="25"/>
    <col min="2" max="2" width="15.875" style="25" customWidth="1"/>
    <col min="3" max="3" width="11" style="25"/>
    <col min="4" max="4" width="35.375" style="25" customWidth="1"/>
    <col min="5" max="5" width="15.375" style="25" customWidth="1"/>
    <col min="6" max="6" width="11" style="25"/>
    <col min="7" max="7" width="19.25" style="25" customWidth="1"/>
    <col min="8" max="8" width="15.375" style="25" customWidth="1"/>
    <col min="9" max="9" width="11" style="25"/>
    <col min="10" max="10" width="29" style="11" customWidth="1"/>
    <col min="11" max="12" width="10.875" style="27" customWidth="1"/>
    <col min="13" max="14" width="11" style="25"/>
    <col min="15" max="16" width="10.875" style="27" customWidth="1"/>
    <col min="17" max="17" width="11" style="25"/>
    <col min="18" max="19" width="10.875" style="27" customWidth="1"/>
    <col min="20" max="21" width="11" style="25"/>
    <col min="22" max="23" width="10.875" style="27" customWidth="1"/>
    <col min="24" max="24" width="10.875" style="26" customWidth="1"/>
    <col min="25" max="25" width="10.875" style="14" customWidth="1"/>
    <col min="26" max="27" width="10.875" style="10" customWidth="1"/>
    <col min="28" max="33" width="10.875" style="24" customWidth="1"/>
    <col min="34" max="34" width="22.375" style="25" customWidth="1"/>
    <col min="35" max="36" width="15.875" style="25" customWidth="1"/>
    <col min="37" max="37" width="15.25" style="24" customWidth="1"/>
    <col min="38" max="38" width="24.75" style="25" customWidth="1"/>
    <col min="39" max="39" width="15.375" style="25" customWidth="1"/>
    <col min="40" max="41" width="11" style="25"/>
    <col min="42" max="42" width="15.75" style="25" customWidth="1"/>
    <col min="43" max="43" width="15.125" style="43" customWidth="1"/>
    <col min="44" max="44" width="12" style="45" customWidth="1"/>
    <col min="45" max="46" width="11" style="25"/>
    <col min="47" max="47" width="25.875" style="25" customWidth="1"/>
    <col min="48" max="16384" width="11" style="25"/>
  </cols>
  <sheetData>
    <row r="1" spans="1:50" s="1" customFormat="1" ht="60" x14ac:dyDescent="0.25">
      <c r="A1" s="1" t="s">
        <v>40</v>
      </c>
      <c r="B1" s="1" t="s">
        <v>119</v>
      </c>
      <c r="C1" s="1" t="s">
        <v>8</v>
      </c>
      <c r="D1" s="1" t="s">
        <v>0</v>
      </c>
      <c r="E1" s="1" t="s">
        <v>6</v>
      </c>
      <c r="F1" s="1" t="s">
        <v>124</v>
      </c>
      <c r="G1" s="1" t="s">
        <v>1</v>
      </c>
      <c r="H1" s="1" t="s">
        <v>2</v>
      </c>
      <c r="I1" s="1" t="s">
        <v>7</v>
      </c>
      <c r="J1" s="1" t="s">
        <v>56</v>
      </c>
      <c r="K1" s="28" t="s">
        <v>3</v>
      </c>
      <c r="L1" s="28" t="s">
        <v>62</v>
      </c>
      <c r="M1" s="1" t="s">
        <v>64</v>
      </c>
      <c r="N1" s="1" t="s">
        <v>63</v>
      </c>
      <c r="O1" s="28" t="s">
        <v>74</v>
      </c>
      <c r="P1" s="28" t="s">
        <v>75</v>
      </c>
      <c r="Q1" s="1" t="s">
        <v>69</v>
      </c>
      <c r="R1" s="28" t="s">
        <v>60</v>
      </c>
      <c r="S1" s="28" t="s">
        <v>61</v>
      </c>
      <c r="T1" s="1" t="s">
        <v>65</v>
      </c>
      <c r="U1" s="1" t="s">
        <v>68</v>
      </c>
      <c r="V1" s="28" t="s">
        <v>4</v>
      </c>
      <c r="W1" s="28" t="s">
        <v>66</v>
      </c>
      <c r="X1" s="29" t="s">
        <v>67</v>
      </c>
      <c r="Y1" s="2" t="s">
        <v>70</v>
      </c>
      <c r="Z1" s="2" t="s">
        <v>71</v>
      </c>
      <c r="AA1" s="2" t="s">
        <v>72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73</v>
      </c>
      <c r="AH1" s="1" t="s">
        <v>5</v>
      </c>
      <c r="AI1" s="1" t="s">
        <v>90</v>
      </c>
      <c r="AJ1" s="1" t="s">
        <v>119</v>
      </c>
      <c r="AK1" s="3" t="s">
        <v>130</v>
      </c>
      <c r="AL1" s="1" t="s">
        <v>96</v>
      </c>
      <c r="AM1" s="1" t="s">
        <v>97</v>
      </c>
      <c r="AN1" s="1" t="s">
        <v>105</v>
      </c>
      <c r="AO1" s="1" t="s">
        <v>106</v>
      </c>
      <c r="AP1" s="1" t="s">
        <v>115</v>
      </c>
      <c r="AQ1" s="42" t="s">
        <v>114</v>
      </c>
      <c r="AR1" s="44" t="s">
        <v>123</v>
      </c>
      <c r="AS1" s="1" t="s">
        <v>103</v>
      </c>
      <c r="AT1" s="1" t="s">
        <v>117</v>
      </c>
      <c r="AU1" s="1" t="s">
        <v>118</v>
      </c>
      <c r="AV1" s="1" t="s">
        <v>113</v>
      </c>
      <c r="AW1" s="1" t="s">
        <v>120</v>
      </c>
      <c r="AX1" s="1" t="s">
        <v>116</v>
      </c>
    </row>
    <row r="2" spans="1:50" ht="15" thickBot="1" x14ac:dyDescent="0.25">
      <c r="A2" s="4" t="s">
        <v>41</v>
      </c>
      <c r="B2" s="5" t="s">
        <v>76</v>
      </c>
      <c r="C2" s="5" t="s">
        <v>9</v>
      </c>
      <c r="D2" s="5" t="s">
        <v>14</v>
      </c>
      <c r="E2" s="5" t="s">
        <v>17</v>
      </c>
      <c r="F2" s="5">
        <v>24</v>
      </c>
      <c r="G2" s="5" t="s">
        <v>11</v>
      </c>
      <c r="H2" s="6">
        <v>0.1</v>
      </c>
      <c r="I2" s="5" t="s">
        <v>12</v>
      </c>
      <c r="J2" s="11" t="s">
        <v>59</v>
      </c>
      <c r="K2" s="12" t="s">
        <v>15</v>
      </c>
      <c r="L2" s="12" t="s">
        <v>16</v>
      </c>
      <c r="M2" s="5">
        <v>14</v>
      </c>
      <c r="N2" s="5">
        <v>15</v>
      </c>
      <c r="O2" s="8"/>
      <c r="P2" s="7" t="s">
        <v>77</v>
      </c>
      <c r="Q2" s="5">
        <v>1.1000000000000001</v>
      </c>
      <c r="R2" s="8"/>
      <c r="S2" s="7">
        <f t="shared" ref="S2:S7" si="0">190.48*(M2+2*N2)/(M2*N2)</f>
        <v>39.910095238095231</v>
      </c>
      <c r="T2" s="9">
        <f t="shared" ref="T2:T7" si="1">S2</f>
        <v>39.910095238095231</v>
      </c>
      <c r="U2" s="9">
        <v>-14</v>
      </c>
      <c r="V2" s="12" t="s">
        <v>13</v>
      </c>
      <c r="W2" s="8"/>
      <c r="X2" s="9">
        <v>65</v>
      </c>
      <c r="Y2" s="18">
        <v>1486.4522306542174</v>
      </c>
      <c r="Z2" s="18">
        <v>2076.8564466795024</v>
      </c>
      <c r="AA2" s="10">
        <f t="shared" ref="AA2:AA7" si="2">(Z2-Y2)/25</f>
        <v>23.616168641011399</v>
      </c>
      <c r="AB2" s="22">
        <f t="shared" ref="AB2:AB7" si="3">(Y2*0.000001)*(T2)*1000</f>
        <v>59.324450092288913</v>
      </c>
      <c r="AC2" s="22">
        <f t="shared" ref="AC2:AC7" si="4">(Z2*0.000001)*(T2)*1000</f>
        <v>82.88753858283097</v>
      </c>
      <c r="AD2" s="20">
        <f t="shared" ref="AD2:AD7" si="5">(AC2-AB2)/25</f>
        <v>0.94252353962168234</v>
      </c>
      <c r="AE2" s="23">
        <f t="shared" ref="AE2:AE7" si="6">((Y2*0.000001)/((4/3*PI())*((M2*0.0000001/2)^2)*(N2*0.0000001/2)*10.48))*0.000000000001</f>
        <v>92.139048207895641</v>
      </c>
      <c r="AF2" s="23">
        <f t="shared" ref="AF2:AF7" si="7">((Z2*0.000001)/((4/3*PI())*((M2*0.0000001/2)^2)*(N2*0.0000001/2)*10.48))*0.000000000001</f>
        <v>128.73577254296313</v>
      </c>
      <c r="AG2" s="20">
        <f t="shared" ref="AG2:AG7" si="8">(AF2-AE2)/25</f>
        <v>1.4638689734026997</v>
      </c>
      <c r="AH2" s="5" t="s">
        <v>88</v>
      </c>
      <c r="AI2" s="9" t="s">
        <v>91</v>
      </c>
      <c r="AJ2" s="5" t="s">
        <v>121</v>
      </c>
      <c r="AK2" s="47" t="s">
        <v>95</v>
      </c>
      <c r="AL2" s="25" t="s">
        <v>125</v>
      </c>
      <c r="AM2" s="5" t="s">
        <v>99</v>
      </c>
      <c r="AN2" s="5" t="s">
        <v>101</v>
      </c>
      <c r="AO2" s="5" t="s">
        <v>108</v>
      </c>
      <c r="AP2" s="5" t="s">
        <v>122</v>
      </c>
      <c r="AQ2" s="43" t="s">
        <v>107</v>
      </c>
      <c r="AR2" s="25"/>
      <c r="AS2" s="5"/>
      <c r="AW2" s="25" t="s">
        <v>102</v>
      </c>
      <c r="AX2" s="25" t="s">
        <v>112</v>
      </c>
    </row>
    <row r="3" spans="1:50" ht="15" thickBot="1" x14ac:dyDescent="0.25">
      <c r="A3" s="4" t="s">
        <v>43</v>
      </c>
      <c r="B3" s="5" t="s">
        <v>76</v>
      </c>
      <c r="C3" s="5" t="s">
        <v>9</v>
      </c>
      <c r="D3" s="5" t="s">
        <v>14</v>
      </c>
      <c r="E3" s="5" t="s">
        <v>17</v>
      </c>
      <c r="F3" s="5">
        <v>24</v>
      </c>
      <c r="G3" s="5" t="s">
        <v>86</v>
      </c>
      <c r="H3" s="6">
        <v>0.1</v>
      </c>
      <c r="I3" s="5" t="s">
        <v>12</v>
      </c>
      <c r="J3" s="11" t="s">
        <v>59</v>
      </c>
      <c r="K3" s="12" t="s">
        <v>15</v>
      </c>
      <c r="L3" s="12" t="s">
        <v>16</v>
      </c>
      <c r="M3" s="5">
        <v>14</v>
      </c>
      <c r="N3" s="5">
        <v>15</v>
      </c>
      <c r="O3" s="8"/>
      <c r="P3" s="7" t="s">
        <v>77</v>
      </c>
      <c r="Q3" s="5">
        <v>1.1000000000000001</v>
      </c>
      <c r="R3" s="8"/>
      <c r="S3" s="7">
        <f t="shared" si="0"/>
        <v>39.910095238095231</v>
      </c>
      <c r="T3" s="9">
        <f t="shared" si="1"/>
        <v>39.910095238095231</v>
      </c>
      <c r="U3" s="9">
        <v>-14</v>
      </c>
      <c r="V3" s="12" t="s">
        <v>13</v>
      </c>
      <c r="W3" s="8"/>
      <c r="X3" s="9">
        <v>65</v>
      </c>
      <c r="Y3" s="16">
        <v>5.763925276129477</v>
      </c>
      <c r="Z3" s="16">
        <v>113.05101991460714</v>
      </c>
      <c r="AA3" s="10">
        <f t="shared" si="2"/>
        <v>4.291483785539107</v>
      </c>
      <c r="AB3" s="21">
        <f t="shared" si="3"/>
        <v>0.23003880671559174</v>
      </c>
      <c r="AC3" s="21">
        <f t="shared" si="4"/>
        <v>4.5118769715557709</v>
      </c>
      <c r="AD3" s="20">
        <f t="shared" si="5"/>
        <v>0.17127352659360717</v>
      </c>
      <c r="AE3" s="19">
        <f t="shared" si="6"/>
        <v>0.35728197511618787</v>
      </c>
      <c r="AF3" s="19">
        <f t="shared" si="7"/>
        <v>7.0075668488043403</v>
      </c>
      <c r="AG3" s="20">
        <f t="shared" si="8"/>
        <v>0.26601139494752607</v>
      </c>
      <c r="AH3" s="5" t="s">
        <v>88</v>
      </c>
      <c r="AI3" s="9" t="s">
        <v>91</v>
      </c>
      <c r="AJ3" s="5" t="s">
        <v>121</v>
      </c>
      <c r="AK3" s="47" t="s">
        <v>95</v>
      </c>
      <c r="AL3" s="25" t="s">
        <v>125</v>
      </c>
      <c r="AM3" s="5" t="s">
        <v>99</v>
      </c>
      <c r="AN3" s="5" t="s">
        <v>101</v>
      </c>
      <c r="AO3" s="5" t="s">
        <v>108</v>
      </c>
      <c r="AP3" s="5" t="s">
        <v>122</v>
      </c>
      <c r="AQ3" s="43" t="s">
        <v>107</v>
      </c>
      <c r="AR3" s="25"/>
      <c r="AS3" s="5"/>
      <c r="AW3" s="25" t="s">
        <v>102</v>
      </c>
      <c r="AX3" s="25" t="s">
        <v>112</v>
      </c>
    </row>
    <row r="4" spans="1:50" ht="15" thickBot="1" x14ac:dyDescent="0.25">
      <c r="A4" s="4" t="s">
        <v>45</v>
      </c>
      <c r="B4" s="5" t="s">
        <v>76</v>
      </c>
      <c r="C4" s="5" t="s">
        <v>9</v>
      </c>
      <c r="D4" s="5" t="s">
        <v>14</v>
      </c>
      <c r="E4" s="5" t="s">
        <v>17</v>
      </c>
      <c r="F4" s="5">
        <v>24</v>
      </c>
      <c r="G4" s="5" t="s">
        <v>32</v>
      </c>
      <c r="H4" s="6">
        <v>0.1</v>
      </c>
      <c r="I4" s="5" t="s">
        <v>12</v>
      </c>
      <c r="J4" s="11" t="s">
        <v>59</v>
      </c>
      <c r="K4" s="12" t="s">
        <v>15</v>
      </c>
      <c r="L4" s="12" t="s">
        <v>16</v>
      </c>
      <c r="M4" s="5">
        <v>14</v>
      </c>
      <c r="N4" s="5">
        <v>15</v>
      </c>
      <c r="O4" s="8"/>
      <c r="P4" s="7" t="s">
        <v>77</v>
      </c>
      <c r="Q4" s="5">
        <v>1.1000000000000001</v>
      </c>
      <c r="R4" s="8"/>
      <c r="S4" s="7">
        <f t="shared" si="0"/>
        <v>39.910095238095231</v>
      </c>
      <c r="T4" s="9">
        <f t="shared" si="1"/>
        <v>39.910095238095231</v>
      </c>
      <c r="U4" s="9">
        <v>-14</v>
      </c>
      <c r="V4" s="12" t="s">
        <v>13</v>
      </c>
      <c r="W4" s="8"/>
      <c r="X4" s="9">
        <v>65</v>
      </c>
      <c r="Y4" s="15">
        <v>1300.9455660998974</v>
      </c>
      <c r="Z4" s="15">
        <v>1655.9914454798911</v>
      </c>
      <c r="AA4" s="10">
        <f t="shared" si="2"/>
        <v>14.201835175199749</v>
      </c>
      <c r="AB4" s="21">
        <f t="shared" si="3"/>
        <v>51.920861442624613</v>
      </c>
      <c r="AC4" s="21">
        <f t="shared" si="4"/>
        <v>66.090776302573445</v>
      </c>
      <c r="AD4" s="20">
        <f t="shared" si="5"/>
        <v>0.56679659439795327</v>
      </c>
      <c r="AE4" s="19">
        <f t="shared" si="6"/>
        <v>80.640254532747605</v>
      </c>
      <c r="AF4" s="19">
        <f t="shared" si="7"/>
        <v>102.64808547515875</v>
      </c>
      <c r="AG4" s="20">
        <f t="shared" si="8"/>
        <v>0.88031323769644587</v>
      </c>
      <c r="AH4" s="5" t="s">
        <v>88</v>
      </c>
      <c r="AI4" s="9" t="s">
        <v>91</v>
      </c>
      <c r="AJ4" s="5" t="s">
        <v>121</v>
      </c>
      <c r="AK4" s="47" t="s">
        <v>95</v>
      </c>
      <c r="AL4" s="25" t="s">
        <v>125</v>
      </c>
      <c r="AM4" s="5" t="s">
        <v>99</v>
      </c>
      <c r="AN4" s="5" t="s">
        <v>101</v>
      </c>
      <c r="AO4" s="5" t="s">
        <v>108</v>
      </c>
      <c r="AP4" s="5" t="s">
        <v>122</v>
      </c>
      <c r="AQ4" s="43" t="s">
        <v>107</v>
      </c>
      <c r="AR4" s="25"/>
      <c r="AS4" s="5"/>
      <c r="AW4" s="25" t="s">
        <v>102</v>
      </c>
      <c r="AX4" s="25" t="s">
        <v>112</v>
      </c>
    </row>
    <row r="5" spans="1:50" ht="15" thickBot="1" x14ac:dyDescent="0.25">
      <c r="A5" s="4" t="s">
        <v>42</v>
      </c>
      <c r="B5" s="5" t="s">
        <v>76</v>
      </c>
      <c r="C5" s="5" t="s">
        <v>9</v>
      </c>
      <c r="D5" s="5" t="s">
        <v>14</v>
      </c>
      <c r="E5" s="5" t="s">
        <v>10</v>
      </c>
      <c r="F5" s="5">
        <v>24</v>
      </c>
      <c r="G5" s="5" t="s">
        <v>11</v>
      </c>
      <c r="H5" s="6">
        <v>0.1</v>
      </c>
      <c r="I5" s="5" t="s">
        <v>12</v>
      </c>
      <c r="J5" s="11" t="s">
        <v>59</v>
      </c>
      <c r="K5" s="12" t="s">
        <v>15</v>
      </c>
      <c r="L5" s="12" t="s">
        <v>16</v>
      </c>
      <c r="M5" s="5">
        <v>14</v>
      </c>
      <c r="N5" s="5">
        <v>15</v>
      </c>
      <c r="O5" s="8"/>
      <c r="P5" s="7" t="s">
        <v>77</v>
      </c>
      <c r="Q5" s="5">
        <v>1.1000000000000001</v>
      </c>
      <c r="R5" s="8"/>
      <c r="S5" s="7">
        <f t="shared" si="0"/>
        <v>39.910095238095231</v>
      </c>
      <c r="T5" s="9">
        <f t="shared" si="1"/>
        <v>39.910095238095231</v>
      </c>
      <c r="U5" s="9">
        <v>-14</v>
      </c>
      <c r="V5" s="12" t="s">
        <v>13</v>
      </c>
      <c r="W5" s="8"/>
      <c r="X5" s="9">
        <v>65</v>
      </c>
      <c r="Y5" s="16">
        <v>59.445306018556501</v>
      </c>
      <c r="Z5" s="16">
        <v>297.40957336119311</v>
      </c>
      <c r="AA5" s="10">
        <f t="shared" si="2"/>
        <v>9.518570693705465</v>
      </c>
      <c r="AB5" s="21">
        <f t="shared" si="3"/>
        <v>2.3724678246583055</v>
      </c>
      <c r="AC5" s="21">
        <f t="shared" si="4"/>
        <v>11.869644397566487</v>
      </c>
      <c r="AD5" s="20">
        <f t="shared" si="5"/>
        <v>0.37988706291632723</v>
      </c>
      <c r="AE5" s="19">
        <f t="shared" si="6"/>
        <v>3.6847695499546904</v>
      </c>
      <c r="AF5" s="19">
        <f t="shared" si="7"/>
        <v>18.435193847673144</v>
      </c>
      <c r="AG5" s="20">
        <f t="shared" si="8"/>
        <v>0.59001697190873814</v>
      </c>
      <c r="AH5" s="5" t="s">
        <v>88</v>
      </c>
      <c r="AI5" s="9" t="s">
        <v>91</v>
      </c>
      <c r="AJ5" s="5" t="s">
        <v>121</v>
      </c>
      <c r="AK5" s="47" t="s">
        <v>95</v>
      </c>
      <c r="AL5" s="25" t="s">
        <v>125</v>
      </c>
      <c r="AM5" s="5" t="s">
        <v>100</v>
      </c>
      <c r="AN5" s="5" t="s">
        <v>101</v>
      </c>
      <c r="AO5" s="5" t="s">
        <v>108</v>
      </c>
      <c r="AP5" s="5" t="s">
        <v>122</v>
      </c>
      <c r="AQ5" s="43" t="s">
        <v>107</v>
      </c>
      <c r="AR5" s="25"/>
      <c r="AS5" s="5"/>
      <c r="AW5" s="25" t="s">
        <v>102</v>
      </c>
      <c r="AX5" s="25" t="s">
        <v>112</v>
      </c>
    </row>
    <row r="6" spans="1:50" ht="15" thickBot="1" x14ac:dyDescent="0.25">
      <c r="A6" s="4" t="s">
        <v>44</v>
      </c>
      <c r="B6" s="5" t="s">
        <v>76</v>
      </c>
      <c r="C6" s="5" t="s">
        <v>9</v>
      </c>
      <c r="D6" s="5" t="s">
        <v>14</v>
      </c>
      <c r="E6" s="5" t="s">
        <v>10</v>
      </c>
      <c r="F6" s="5">
        <v>24</v>
      </c>
      <c r="G6" s="5" t="s">
        <v>86</v>
      </c>
      <c r="H6" s="6">
        <v>0.1</v>
      </c>
      <c r="I6" s="5" t="s">
        <v>12</v>
      </c>
      <c r="J6" s="11" t="s">
        <v>59</v>
      </c>
      <c r="K6" s="12" t="s">
        <v>15</v>
      </c>
      <c r="L6" s="12" t="s">
        <v>16</v>
      </c>
      <c r="M6" s="5">
        <v>14</v>
      </c>
      <c r="N6" s="5">
        <v>15</v>
      </c>
      <c r="O6" s="8"/>
      <c r="P6" s="7" t="s">
        <v>77</v>
      </c>
      <c r="Q6" s="5">
        <v>1.1000000000000001</v>
      </c>
      <c r="R6" s="8"/>
      <c r="S6" s="7">
        <f t="shared" si="0"/>
        <v>39.910095238095231</v>
      </c>
      <c r="T6" s="9">
        <f t="shared" si="1"/>
        <v>39.910095238095231</v>
      </c>
      <c r="U6" s="9">
        <v>-14</v>
      </c>
      <c r="V6" s="12" t="s">
        <v>13</v>
      </c>
      <c r="W6" s="8"/>
      <c r="X6" s="9">
        <v>65</v>
      </c>
      <c r="Y6" s="17">
        <v>7.6172102636066557</v>
      </c>
      <c r="Z6" s="16">
        <v>12.493992033548889</v>
      </c>
      <c r="AA6" s="10">
        <f t="shared" si="2"/>
        <v>0.19507127079768932</v>
      </c>
      <c r="AB6" s="21">
        <f t="shared" si="3"/>
        <v>0.3040035870691381</v>
      </c>
      <c r="AC6" s="21">
        <f t="shared" si="4"/>
        <v>0.49863641196293923</v>
      </c>
      <c r="AD6" s="20">
        <f t="shared" si="5"/>
        <v>7.785312995752045E-3</v>
      </c>
      <c r="AE6" s="19">
        <f t="shared" si="6"/>
        <v>0.47215947422624954</v>
      </c>
      <c r="AF6" s="19">
        <f t="shared" si="7"/>
        <v>0.77445107925302503</v>
      </c>
      <c r="AG6" s="20">
        <f t="shared" si="8"/>
        <v>1.2091664201071019E-2</v>
      </c>
      <c r="AH6" s="5" t="s">
        <v>88</v>
      </c>
      <c r="AI6" s="9" t="s">
        <v>91</v>
      </c>
      <c r="AJ6" s="5" t="s">
        <v>121</v>
      </c>
      <c r="AK6" s="47" t="s">
        <v>95</v>
      </c>
      <c r="AL6" s="25" t="s">
        <v>125</v>
      </c>
      <c r="AM6" s="5" t="s">
        <v>100</v>
      </c>
      <c r="AN6" s="5" t="s">
        <v>101</v>
      </c>
      <c r="AO6" s="5" t="s">
        <v>108</v>
      </c>
      <c r="AP6" s="5" t="s">
        <v>122</v>
      </c>
      <c r="AQ6" s="43" t="s">
        <v>107</v>
      </c>
      <c r="AR6" s="25"/>
      <c r="AS6" s="5"/>
      <c r="AW6" s="25" t="s">
        <v>102</v>
      </c>
      <c r="AX6" s="25" t="s">
        <v>112</v>
      </c>
    </row>
    <row r="7" spans="1:50" ht="15" thickBot="1" x14ac:dyDescent="0.25">
      <c r="A7" s="4" t="s">
        <v>46</v>
      </c>
      <c r="B7" s="5" t="s">
        <v>76</v>
      </c>
      <c r="C7" s="5" t="s">
        <v>9</v>
      </c>
      <c r="D7" s="5" t="s">
        <v>14</v>
      </c>
      <c r="E7" s="5" t="s">
        <v>10</v>
      </c>
      <c r="F7" s="5">
        <v>24</v>
      </c>
      <c r="G7" s="5" t="s">
        <v>32</v>
      </c>
      <c r="H7" s="6">
        <v>0.1</v>
      </c>
      <c r="I7" s="5" t="s">
        <v>12</v>
      </c>
      <c r="J7" s="11" t="s">
        <v>59</v>
      </c>
      <c r="K7" s="12" t="s">
        <v>15</v>
      </c>
      <c r="L7" s="12" t="s">
        <v>16</v>
      </c>
      <c r="M7" s="5">
        <v>14</v>
      </c>
      <c r="N7" s="5">
        <v>15</v>
      </c>
      <c r="O7" s="8"/>
      <c r="P7" s="7" t="s">
        <v>77</v>
      </c>
      <c r="Q7" s="5">
        <v>1.1000000000000001</v>
      </c>
      <c r="R7" s="8"/>
      <c r="S7" s="7">
        <f t="shared" si="0"/>
        <v>39.910095238095231</v>
      </c>
      <c r="T7" s="9">
        <f t="shared" si="1"/>
        <v>39.910095238095231</v>
      </c>
      <c r="U7" s="9">
        <v>-14</v>
      </c>
      <c r="V7" s="12" t="s">
        <v>13</v>
      </c>
      <c r="W7" s="8"/>
      <c r="X7" s="9">
        <v>65</v>
      </c>
      <c r="Y7" s="16">
        <v>64.046053290474788</v>
      </c>
      <c r="Z7" s="16">
        <v>90.534968556200766</v>
      </c>
      <c r="AA7" s="10">
        <f t="shared" si="2"/>
        <v>1.0595566106290391</v>
      </c>
      <c r="AB7" s="21">
        <f t="shared" si="3"/>
        <v>2.5560840864469707</v>
      </c>
      <c r="AC7" s="21">
        <f t="shared" si="4"/>
        <v>3.6132592174559295</v>
      </c>
      <c r="AD7" s="20">
        <f t="shared" si="5"/>
        <v>4.2287005240358354E-2</v>
      </c>
      <c r="AE7" s="19">
        <f t="shared" si="6"/>
        <v>3.9699509139686904</v>
      </c>
      <c r="AF7" s="19">
        <f t="shared" si="7"/>
        <v>5.6118896122404847</v>
      </c>
      <c r="AG7" s="20">
        <f t="shared" si="8"/>
        <v>6.5677547930871771E-2</v>
      </c>
      <c r="AH7" s="5" t="s">
        <v>88</v>
      </c>
      <c r="AI7" s="9" t="s">
        <v>91</v>
      </c>
      <c r="AJ7" s="5" t="s">
        <v>121</v>
      </c>
      <c r="AK7" s="47" t="s">
        <v>95</v>
      </c>
      <c r="AL7" s="25" t="s">
        <v>125</v>
      </c>
      <c r="AM7" s="5" t="s">
        <v>100</v>
      </c>
      <c r="AN7" s="5" t="s">
        <v>101</v>
      </c>
      <c r="AO7" s="5" t="s">
        <v>108</v>
      </c>
      <c r="AP7" s="5" t="s">
        <v>122</v>
      </c>
      <c r="AQ7" s="43" t="s">
        <v>107</v>
      </c>
      <c r="AR7" s="25"/>
      <c r="AS7" s="5"/>
      <c r="AW7" s="25" t="s">
        <v>102</v>
      </c>
      <c r="AX7" s="25" t="s">
        <v>112</v>
      </c>
    </row>
    <row r="8" spans="1:50" x14ac:dyDescent="0.2">
      <c r="A8" s="4" t="s">
        <v>47</v>
      </c>
      <c r="B8" s="5" t="s">
        <v>19</v>
      </c>
      <c r="C8" s="5" t="s">
        <v>20</v>
      </c>
      <c r="D8" s="5" t="s">
        <v>23</v>
      </c>
      <c r="E8" s="5" t="s">
        <v>17</v>
      </c>
      <c r="F8" s="5">
        <v>24</v>
      </c>
      <c r="G8" s="5" t="s">
        <v>11</v>
      </c>
      <c r="H8" s="6">
        <v>0.1</v>
      </c>
      <c r="I8" s="5" t="s">
        <v>12</v>
      </c>
      <c r="J8" s="11" t="s">
        <v>57</v>
      </c>
      <c r="K8" s="12" t="s">
        <v>22</v>
      </c>
      <c r="L8" s="12" t="s">
        <v>24</v>
      </c>
      <c r="M8" s="5">
        <v>106</v>
      </c>
      <c r="N8" s="5">
        <v>178</v>
      </c>
      <c r="O8" s="12" t="s">
        <v>83</v>
      </c>
      <c r="P8" s="12" t="s">
        <v>84</v>
      </c>
      <c r="Q8" s="5">
        <v>1.68</v>
      </c>
      <c r="R8" s="12" t="s">
        <v>25</v>
      </c>
      <c r="S8" s="7">
        <f t="shared" ref="S8:S16" si="9">356.76*(M8+2*N8)/(M8*N8)</f>
        <v>8.7355904176383294</v>
      </c>
      <c r="T8" s="9">
        <v>12.4</v>
      </c>
      <c r="U8" s="5">
        <v>24.3</v>
      </c>
      <c r="V8" s="12" t="s">
        <v>21</v>
      </c>
      <c r="W8" s="8"/>
      <c r="X8" s="9">
        <v>482</v>
      </c>
      <c r="Y8" s="10">
        <v>53.133522720240947</v>
      </c>
      <c r="Z8" s="10">
        <v>75.965891789722463</v>
      </c>
      <c r="AA8" s="10">
        <f t="shared" ref="AA8:AA16" si="10">(Z8-Y8)/25</f>
        <v>0.91329476277926058</v>
      </c>
      <c r="AB8" s="21">
        <f t="shared" ref="AB8:AB16" si="11">(Y8*0.000001)*(T8)*1000</f>
        <v>0.65885568173098774</v>
      </c>
      <c r="AC8" s="21">
        <f t="shared" ref="AC8:AC16" si="12">(Z8*0.000001)*(T8)*1000</f>
        <v>0.94197705819255839</v>
      </c>
      <c r="AD8" s="20">
        <f t="shared" ref="AD8:AD16" si="13">(AC8-AB8)/25</f>
        <v>1.1324855058462827E-2</v>
      </c>
      <c r="AE8" s="19">
        <f t="shared" ref="AE8:AE16" si="14">((Y8*0.000001)/((4/3*PI())*((M8*0.0000001/2)^2)*(N8*0.0000001/2)*5.606))*0.000000000001</f>
        <v>9.050762353652559E-3</v>
      </c>
      <c r="AF8" s="19">
        <f t="shared" ref="AF8:AF16" si="15">((Z8*0.000001)/((4/3*PI())*((M8*0.0000001/2)^2)*(N8*0.0000001/2)*5.606))*0.000000000001</f>
        <v>1.2940027281687189E-2</v>
      </c>
      <c r="AG8" s="20">
        <f t="shared" ref="AG8:AG16" si="16">(AF8-AE8)/25</f>
        <v>1.5557059712138519E-4</v>
      </c>
      <c r="AH8" s="5" t="s">
        <v>88</v>
      </c>
      <c r="AI8" s="5" t="s">
        <v>92</v>
      </c>
      <c r="AJ8" s="5" t="s">
        <v>121</v>
      </c>
      <c r="AK8" s="46" t="s">
        <v>94</v>
      </c>
      <c r="AL8" s="25" t="s">
        <v>129</v>
      </c>
      <c r="AM8" s="5" t="s">
        <v>99</v>
      </c>
      <c r="AN8" s="5" t="s">
        <v>104</v>
      </c>
      <c r="AO8" s="5" t="s">
        <v>109</v>
      </c>
      <c r="AU8" s="5"/>
    </row>
    <row r="9" spans="1:50" x14ac:dyDescent="0.2">
      <c r="A9" s="4" t="s">
        <v>48</v>
      </c>
      <c r="B9" s="5" t="s">
        <v>19</v>
      </c>
      <c r="C9" s="5" t="s">
        <v>20</v>
      </c>
      <c r="D9" s="5" t="s">
        <v>23</v>
      </c>
      <c r="E9" s="5" t="s">
        <v>17</v>
      </c>
      <c r="F9" s="5">
        <v>24</v>
      </c>
      <c r="G9" s="5" t="s">
        <v>86</v>
      </c>
      <c r="H9" s="6">
        <v>0.1</v>
      </c>
      <c r="I9" s="5" t="s">
        <v>12</v>
      </c>
      <c r="J9" s="11" t="s">
        <v>57</v>
      </c>
      <c r="K9" s="12" t="s">
        <v>22</v>
      </c>
      <c r="L9" s="12" t="s">
        <v>24</v>
      </c>
      <c r="M9" s="5">
        <v>106</v>
      </c>
      <c r="N9" s="5">
        <v>178</v>
      </c>
      <c r="O9" s="12" t="s">
        <v>83</v>
      </c>
      <c r="P9" s="12" t="s">
        <v>84</v>
      </c>
      <c r="Q9" s="5">
        <v>1.68</v>
      </c>
      <c r="R9" s="12" t="s">
        <v>25</v>
      </c>
      <c r="S9" s="7">
        <f t="shared" si="9"/>
        <v>8.7355904176383294</v>
      </c>
      <c r="T9" s="9">
        <v>12.4</v>
      </c>
      <c r="U9" s="5">
        <v>24.3</v>
      </c>
      <c r="V9" s="12" t="s">
        <v>21</v>
      </c>
      <c r="W9" s="8"/>
      <c r="X9" s="9">
        <v>482</v>
      </c>
      <c r="Y9" s="10">
        <v>23.412355376516057</v>
      </c>
      <c r="Z9" s="10">
        <v>25.849044346328384</v>
      </c>
      <c r="AA9" s="10">
        <f t="shared" si="10"/>
        <v>9.7467558792493067E-2</v>
      </c>
      <c r="AB9" s="21">
        <f t="shared" si="11"/>
        <v>0.29031320666879912</v>
      </c>
      <c r="AC9" s="21">
        <f t="shared" si="12"/>
        <v>0.32052814989447198</v>
      </c>
      <c r="AD9" s="20">
        <f t="shared" si="13"/>
        <v>1.2085977290269146E-3</v>
      </c>
      <c r="AE9" s="19">
        <f t="shared" si="14"/>
        <v>3.9880597747640866E-3</v>
      </c>
      <c r="AF9" s="19">
        <f t="shared" si="15"/>
        <v>4.4031252864497354E-3</v>
      </c>
      <c r="AG9" s="20">
        <f t="shared" si="16"/>
        <v>1.6602620467425951E-5</v>
      </c>
      <c r="AH9" s="5" t="s">
        <v>88</v>
      </c>
      <c r="AI9" s="5" t="s">
        <v>92</v>
      </c>
      <c r="AJ9" s="5" t="s">
        <v>121</v>
      </c>
      <c r="AK9" s="46" t="s">
        <v>94</v>
      </c>
      <c r="AL9" s="25" t="s">
        <v>129</v>
      </c>
      <c r="AM9" s="5" t="s">
        <v>99</v>
      </c>
      <c r="AN9" s="5" t="s">
        <v>104</v>
      </c>
      <c r="AO9" s="5" t="s">
        <v>109</v>
      </c>
      <c r="AU9" s="5"/>
    </row>
    <row r="10" spans="1:50" x14ac:dyDescent="0.2">
      <c r="A10" s="4" t="s">
        <v>49</v>
      </c>
      <c r="B10" s="5" t="s">
        <v>26</v>
      </c>
      <c r="C10" s="5" t="s">
        <v>20</v>
      </c>
      <c r="D10" s="5" t="s">
        <v>31</v>
      </c>
      <c r="E10" s="5" t="s">
        <v>17</v>
      </c>
      <c r="F10" s="5">
        <v>24</v>
      </c>
      <c r="G10" s="5" t="s">
        <v>11</v>
      </c>
      <c r="H10" s="6">
        <v>0.1</v>
      </c>
      <c r="I10" s="5" t="s">
        <v>18</v>
      </c>
      <c r="J10" s="11" t="s">
        <v>58</v>
      </c>
      <c r="K10" s="12" t="s">
        <v>30</v>
      </c>
      <c r="L10" s="12" t="s">
        <v>29</v>
      </c>
      <c r="M10" s="5">
        <v>101</v>
      </c>
      <c r="N10" s="5">
        <v>170</v>
      </c>
      <c r="O10" s="12" t="s">
        <v>85</v>
      </c>
      <c r="P10" s="12" t="s">
        <v>84</v>
      </c>
      <c r="Q10" s="5">
        <v>1.68</v>
      </c>
      <c r="R10" s="12" t="s">
        <v>28</v>
      </c>
      <c r="S10" s="7">
        <f t="shared" si="9"/>
        <v>9.1631426907396616</v>
      </c>
      <c r="T10" s="9">
        <v>15.1</v>
      </c>
      <c r="U10" s="13"/>
      <c r="V10" s="12" t="s">
        <v>27</v>
      </c>
      <c r="W10" s="8"/>
      <c r="X10" s="9">
        <v>285</v>
      </c>
      <c r="Y10" s="10">
        <v>21.55248740246093</v>
      </c>
      <c r="Z10" s="10">
        <v>43.757194331269631</v>
      </c>
      <c r="AA10" s="10">
        <f t="shared" si="10"/>
        <v>0.88818827715234805</v>
      </c>
      <c r="AB10" s="21">
        <f t="shared" si="11"/>
        <v>0.32544255977716002</v>
      </c>
      <c r="AC10" s="21">
        <f t="shared" si="12"/>
        <v>0.66073363440217137</v>
      </c>
      <c r="AD10" s="20">
        <f t="shared" si="13"/>
        <v>1.3411642985000454E-2</v>
      </c>
      <c r="AE10" s="19">
        <f t="shared" si="14"/>
        <v>4.2340308225816501E-3</v>
      </c>
      <c r="AF10" s="19">
        <f t="shared" si="15"/>
        <v>8.596191522985696E-3</v>
      </c>
      <c r="AG10" s="20">
        <f t="shared" si="16"/>
        <v>1.7448642801616183E-4</v>
      </c>
      <c r="AH10" s="5" t="s">
        <v>88</v>
      </c>
      <c r="AI10" s="5" t="s">
        <v>93</v>
      </c>
      <c r="AJ10" s="5" t="s">
        <v>121</v>
      </c>
      <c r="AK10" s="46" t="s">
        <v>94</v>
      </c>
      <c r="AL10" s="25" t="s">
        <v>126</v>
      </c>
      <c r="AM10" s="5" t="s">
        <v>99</v>
      </c>
      <c r="AN10" s="5" t="s">
        <v>104</v>
      </c>
      <c r="AO10" s="5" t="s">
        <v>109</v>
      </c>
      <c r="AP10" s="5" t="s">
        <v>111</v>
      </c>
      <c r="AQ10" s="43" t="s">
        <v>110</v>
      </c>
      <c r="AU10" s="5"/>
    </row>
    <row r="11" spans="1:50" x14ac:dyDescent="0.2">
      <c r="A11" s="4" t="s">
        <v>51</v>
      </c>
      <c r="B11" s="5" t="s">
        <v>26</v>
      </c>
      <c r="C11" s="5" t="s">
        <v>20</v>
      </c>
      <c r="D11" s="5" t="s">
        <v>31</v>
      </c>
      <c r="E11" s="5" t="s">
        <v>17</v>
      </c>
      <c r="F11" s="5">
        <v>24</v>
      </c>
      <c r="G11" s="5" t="s">
        <v>86</v>
      </c>
      <c r="H11" s="6">
        <v>0.1</v>
      </c>
      <c r="I11" s="5" t="s">
        <v>18</v>
      </c>
      <c r="J11" s="11" t="s">
        <v>58</v>
      </c>
      <c r="K11" s="12" t="s">
        <v>30</v>
      </c>
      <c r="L11" s="12" t="s">
        <v>29</v>
      </c>
      <c r="M11" s="5">
        <v>101</v>
      </c>
      <c r="N11" s="5">
        <v>170</v>
      </c>
      <c r="O11" s="12" t="s">
        <v>85</v>
      </c>
      <c r="P11" s="12" t="s">
        <v>84</v>
      </c>
      <c r="Q11" s="5">
        <v>1.68</v>
      </c>
      <c r="R11" s="12" t="s">
        <v>28</v>
      </c>
      <c r="S11" s="7">
        <f t="shared" si="9"/>
        <v>9.1631426907396616</v>
      </c>
      <c r="T11" s="9">
        <v>15.1</v>
      </c>
      <c r="U11" s="13"/>
      <c r="V11" s="12" t="s">
        <v>27</v>
      </c>
      <c r="W11" s="8"/>
      <c r="X11" s="9">
        <v>285</v>
      </c>
      <c r="Y11" s="10">
        <v>13.300086562608417</v>
      </c>
      <c r="Z11" s="10">
        <v>42.119156839691428</v>
      </c>
      <c r="AA11" s="10">
        <f t="shared" si="10"/>
        <v>1.1527628110833203</v>
      </c>
      <c r="AB11" s="21">
        <f t="shared" si="11"/>
        <v>0.20083130709538707</v>
      </c>
      <c r="AC11" s="21">
        <f t="shared" si="12"/>
        <v>0.63599926827934039</v>
      </c>
      <c r="AD11" s="20">
        <f t="shared" si="13"/>
        <v>1.7406718447358131E-2</v>
      </c>
      <c r="AE11" s="19">
        <f t="shared" si="14"/>
        <v>2.6128295726394008E-3</v>
      </c>
      <c r="AF11" s="19">
        <f t="shared" si="15"/>
        <v>8.2743956625647534E-3</v>
      </c>
      <c r="AG11" s="20">
        <f t="shared" si="16"/>
        <v>2.2646264359701409E-4</v>
      </c>
      <c r="AH11" s="5" t="s">
        <v>88</v>
      </c>
      <c r="AI11" s="5" t="s">
        <v>93</v>
      </c>
      <c r="AJ11" s="5" t="s">
        <v>121</v>
      </c>
      <c r="AK11" s="46" t="s">
        <v>94</v>
      </c>
      <c r="AL11" s="25" t="s">
        <v>126</v>
      </c>
      <c r="AM11" s="5" t="s">
        <v>99</v>
      </c>
      <c r="AN11" s="5" t="s">
        <v>104</v>
      </c>
      <c r="AO11" s="5" t="s">
        <v>109</v>
      </c>
      <c r="AP11" s="5" t="s">
        <v>111</v>
      </c>
      <c r="AQ11" s="43" t="s">
        <v>110</v>
      </c>
      <c r="AU11" s="5"/>
    </row>
    <row r="12" spans="1:50" x14ac:dyDescent="0.2">
      <c r="A12" s="4" t="s">
        <v>53</v>
      </c>
      <c r="B12" s="5" t="s">
        <v>26</v>
      </c>
      <c r="C12" s="5" t="s">
        <v>20</v>
      </c>
      <c r="D12" s="5" t="s">
        <v>31</v>
      </c>
      <c r="E12" s="5" t="s">
        <v>17</v>
      </c>
      <c r="F12" s="5">
        <v>24</v>
      </c>
      <c r="G12" s="5" t="s">
        <v>32</v>
      </c>
      <c r="H12" s="6">
        <v>0.1</v>
      </c>
      <c r="I12" s="5" t="s">
        <v>18</v>
      </c>
      <c r="J12" s="11" t="s">
        <v>58</v>
      </c>
      <c r="K12" s="12" t="s">
        <v>30</v>
      </c>
      <c r="L12" s="12" t="s">
        <v>29</v>
      </c>
      <c r="M12" s="5">
        <v>101</v>
      </c>
      <c r="N12" s="5">
        <v>170</v>
      </c>
      <c r="O12" s="12" t="s">
        <v>85</v>
      </c>
      <c r="P12" s="12" t="s">
        <v>84</v>
      </c>
      <c r="Q12" s="5">
        <v>1.68</v>
      </c>
      <c r="R12" s="12" t="s">
        <v>28</v>
      </c>
      <c r="S12" s="7">
        <f t="shared" si="9"/>
        <v>9.1631426907396616</v>
      </c>
      <c r="T12" s="9">
        <v>15.1</v>
      </c>
      <c r="U12" s="13"/>
      <c r="V12" s="12" t="s">
        <v>27</v>
      </c>
      <c r="W12" s="8"/>
      <c r="X12" s="9">
        <v>285</v>
      </c>
      <c r="Y12" s="10">
        <v>92.799404340262228</v>
      </c>
      <c r="Z12" s="10">
        <v>446.41961053697429</v>
      </c>
      <c r="AA12" s="10">
        <f t="shared" si="10"/>
        <v>14.144808247868482</v>
      </c>
      <c r="AB12" s="21">
        <f t="shared" si="11"/>
        <v>1.4012710055379594</v>
      </c>
      <c r="AC12" s="21">
        <f t="shared" si="12"/>
        <v>6.7409361191083113</v>
      </c>
      <c r="AD12" s="20">
        <f t="shared" si="13"/>
        <v>0.21358660454281406</v>
      </c>
      <c r="AE12" s="19">
        <f t="shared" si="14"/>
        <v>1.8230635330241433E-2</v>
      </c>
      <c r="AF12" s="19">
        <f t="shared" si="15"/>
        <v>8.7700057794842801E-2</v>
      </c>
      <c r="AG12" s="20">
        <f t="shared" si="16"/>
        <v>2.7787768985840545E-3</v>
      </c>
      <c r="AH12" s="5" t="s">
        <v>88</v>
      </c>
      <c r="AI12" s="5" t="s">
        <v>93</v>
      </c>
      <c r="AJ12" s="5" t="s">
        <v>121</v>
      </c>
      <c r="AK12" s="46" t="s">
        <v>94</v>
      </c>
      <c r="AL12" s="25" t="s">
        <v>126</v>
      </c>
      <c r="AM12" s="5" t="s">
        <v>99</v>
      </c>
      <c r="AN12" s="5" t="s">
        <v>104</v>
      </c>
      <c r="AO12" s="5" t="s">
        <v>109</v>
      </c>
      <c r="AP12" s="5" t="s">
        <v>111</v>
      </c>
      <c r="AQ12" s="43" t="s">
        <v>110</v>
      </c>
      <c r="AU12" s="5"/>
    </row>
    <row r="13" spans="1:50" x14ac:dyDescent="0.2">
      <c r="A13" s="4" t="s">
        <v>50</v>
      </c>
      <c r="B13" s="5" t="s">
        <v>26</v>
      </c>
      <c r="C13" s="5" t="s">
        <v>20</v>
      </c>
      <c r="D13" s="5" t="s">
        <v>31</v>
      </c>
      <c r="E13" s="5" t="s">
        <v>10</v>
      </c>
      <c r="F13" s="5">
        <v>24</v>
      </c>
      <c r="G13" s="5" t="s">
        <v>11</v>
      </c>
      <c r="H13" s="6">
        <v>0.1</v>
      </c>
      <c r="I13" s="5" t="s">
        <v>18</v>
      </c>
      <c r="J13" s="11" t="s">
        <v>58</v>
      </c>
      <c r="K13" s="12" t="s">
        <v>30</v>
      </c>
      <c r="L13" s="12" t="s">
        <v>29</v>
      </c>
      <c r="M13" s="5">
        <v>101</v>
      </c>
      <c r="N13" s="5">
        <v>170</v>
      </c>
      <c r="O13" s="12" t="s">
        <v>85</v>
      </c>
      <c r="P13" s="12" t="s">
        <v>84</v>
      </c>
      <c r="Q13" s="5">
        <v>1.68</v>
      </c>
      <c r="R13" s="12" t="s">
        <v>28</v>
      </c>
      <c r="S13" s="7">
        <f t="shared" si="9"/>
        <v>9.1631426907396616</v>
      </c>
      <c r="T13" s="9">
        <v>15.1</v>
      </c>
      <c r="U13" s="13"/>
      <c r="V13" s="12" t="s">
        <v>27</v>
      </c>
      <c r="W13" s="8"/>
      <c r="X13" s="9">
        <v>285</v>
      </c>
      <c r="Y13" s="10">
        <v>16.937714482530286</v>
      </c>
      <c r="Z13" s="10">
        <v>25.74696275823435</v>
      </c>
      <c r="AA13" s="10">
        <f t="shared" si="10"/>
        <v>0.35236993102816255</v>
      </c>
      <c r="AB13" s="21">
        <f t="shared" si="11"/>
        <v>0.25575948868620735</v>
      </c>
      <c r="AC13" s="21">
        <f t="shared" si="12"/>
        <v>0.38877913764933869</v>
      </c>
      <c r="AD13" s="20">
        <f t="shared" si="13"/>
        <v>5.3207859585252537E-3</v>
      </c>
      <c r="AE13" s="19">
        <f t="shared" si="14"/>
        <v>3.3274491173084842E-3</v>
      </c>
      <c r="AF13" s="19">
        <f t="shared" si="15"/>
        <v>5.05804420021508E-3</v>
      </c>
      <c r="AG13" s="20">
        <f t="shared" si="16"/>
        <v>6.9223803316263835E-5</v>
      </c>
      <c r="AH13" s="5" t="s">
        <v>88</v>
      </c>
      <c r="AI13" s="5" t="s">
        <v>93</v>
      </c>
      <c r="AJ13" s="5" t="s">
        <v>121</v>
      </c>
      <c r="AK13" s="46" t="s">
        <v>94</v>
      </c>
      <c r="AL13" s="25" t="s">
        <v>126</v>
      </c>
      <c r="AM13" s="5" t="s">
        <v>100</v>
      </c>
      <c r="AN13" s="5" t="s">
        <v>104</v>
      </c>
      <c r="AO13" s="5" t="s">
        <v>109</v>
      </c>
      <c r="AP13" s="5" t="s">
        <v>111</v>
      </c>
      <c r="AQ13" s="43" t="s">
        <v>110</v>
      </c>
      <c r="AU13" s="5"/>
    </row>
    <row r="14" spans="1:50" x14ac:dyDescent="0.2">
      <c r="A14" s="4" t="s">
        <v>55</v>
      </c>
      <c r="B14" s="5" t="s">
        <v>26</v>
      </c>
      <c r="C14" s="5" t="s">
        <v>20</v>
      </c>
      <c r="D14" s="5" t="s">
        <v>39</v>
      </c>
      <c r="E14" s="5" t="s">
        <v>10</v>
      </c>
      <c r="F14" s="5">
        <v>24</v>
      </c>
      <c r="G14" s="5" t="s">
        <v>35</v>
      </c>
      <c r="H14" s="6">
        <v>0</v>
      </c>
      <c r="I14" s="5" t="s">
        <v>36</v>
      </c>
      <c r="J14" s="11" t="s">
        <v>58</v>
      </c>
      <c r="K14" s="12" t="s">
        <v>37</v>
      </c>
      <c r="L14" s="12" t="s">
        <v>38</v>
      </c>
      <c r="M14" s="5">
        <v>101</v>
      </c>
      <c r="N14" s="5">
        <v>170</v>
      </c>
      <c r="O14" s="12" t="s">
        <v>85</v>
      </c>
      <c r="P14" s="12" t="s">
        <v>84</v>
      </c>
      <c r="Q14" s="5">
        <v>1.68</v>
      </c>
      <c r="R14" s="12" t="s">
        <v>28</v>
      </c>
      <c r="S14" s="7">
        <f t="shared" si="9"/>
        <v>9.1631426907396616</v>
      </c>
      <c r="T14" s="5">
        <v>15.1</v>
      </c>
      <c r="U14" s="13"/>
      <c r="V14" s="12" t="s">
        <v>89</v>
      </c>
      <c r="W14" s="8"/>
      <c r="X14" s="9">
        <v>310</v>
      </c>
      <c r="Y14" s="10">
        <v>4.2704939180717831</v>
      </c>
      <c r="Z14" s="10">
        <v>4.496945915830036</v>
      </c>
      <c r="AA14" s="10">
        <f t="shared" si="10"/>
        <v>9.0580799103301152E-3</v>
      </c>
      <c r="AB14" s="21">
        <f t="shared" si="11"/>
        <v>6.4484458162883923E-2</v>
      </c>
      <c r="AC14" s="21">
        <f t="shared" si="12"/>
        <v>6.7903883329033535E-2</v>
      </c>
      <c r="AD14" s="20">
        <f t="shared" si="13"/>
        <v>1.3677700664598447E-4</v>
      </c>
      <c r="AE14" s="19">
        <f t="shared" si="14"/>
        <v>8.3894738176247877E-4</v>
      </c>
      <c r="AF14" s="19">
        <f t="shared" si="15"/>
        <v>8.8343434609468633E-4</v>
      </c>
      <c r="AG14" s="20">
        <f t="shared" si="16"/>
        <v>1.7794785732883024E-6</v>
      </c>
      <c r="AH14" s="5" t="s">
        <v>87</v>
      </c>
      <c r="AI14" s="5" t="s">
        <v>93</v>
      </c>
      <c r="AJ14" s="5" t="s">
        <v>121</v>
      </c>
      <c r="AK14" s="46" t="s">
        <v>94</v>
      </c>
      <c r="AL14" s="25" t="s">
        <v>127</v>
      </c>
      <c r="AM14" s="5" t="s">
        <v>100</v>
      </c>
      <c r="AN14" s="5" t="s">
        <v>104</v>
      </c>
      <c r="AO14" s="5" t="s">
        <v>109</v>
      </c>
      <c r="AP14" s="5" t="s">
        <v>111</v>
      </c>
      <c r="AQ14" s="43" t="s">
        <v>110</v>
      </c>
      <c r="AU14" s="5"/>
    </row>
    <row r="15" spans="1:50" x14ac:dyDescent="0.2">
      <c r="A15" s="4" t="s">
        <v>52</v>
      </c>
      <c r="B15" s="5" t="s">
        <v>26</v>
      </c>
      <c r="C15" s="5" t="s">
        <v>20</v>
      </c>
      <c r="D15" s="5" t="s">
        <v>31</v>
      </c>
      <c r="E15" s="5" t="s">
        <v>10</v>
      </c>
      <c r="F15" s="5">
        <v>24</v>
      </c>
      <c r="G15" s="5" t="s">
        <v>86</v>
      </c>
      <c r="H15" s="6">
        <v>0.1</v>
      </c>
      <c r="I15" s="5" t="s">
        <v>18</v>
      </c>
      <c r="J15" s="11" t="s">
        <v>58</v>
      </c>
      <c r="K15" s="12" t="s">
        <v>30</v>
      </c>
      <c r="L15" s="12" t="s">
        <v>29</v>
      </c>
      <c r="M15" s="5">
        <v>101</v>
      </c>
      <c r="N15" s="5">
        <v>170</v>
      </c>
      <c r="O15" s="12" t="s">
        <v>85</v>
      </c>
      <c r="P15" s="12" t="s">
        <v>84</v>
      </c>
      <c r="Q15" s="5">
        <v>1.68</v>
      </c>
      <c r="R15" s="12" t="s">
        <v>28</v>
      </c>
      <c r="S15" s="7">
        <f t="shared" si="9"/>
        <v>9.1631426907396616</v>
      </c>
      <c r="T15" s="9">
        <v>15.1</v>
      </c>
      <c r="U15" s="13"/>
      <c r="V15" s="12" t="s">
        <v>27</v>
      </c>
      <c r="W15" s="8"/>
      <c r="X15" s="9">
        <v>285</v>
      </c>
      <c r="Y15" s="10">
        <v>2.3222113646365461</v>
      </c>
      <c r="Z15" s="10">
        <v>3.2245804481111859</v>
      </c>
      <c r="AA15" s="10">
        <f t="shared" si="10"/>
        <v>3.6094763338985592E-2</v>
      </c>
      <c r="AB15" s="21">
        <f t="shared" si="11"/>
        <v>3.5065391606011846E-2</v>
      </c>
      <c r="AC15" s="21">
        <f t="shared" si="12"/>
        <v>4.8691164766478903E-2</v>
      </c>
      <c r="AD15" s="20">
        <f t="shared" si="13"/>
        <v>5.4503092641868228E-4</v>
      </c>
      <c r="AE15" s="19">
        <f t="shared" si="14"/>
        <v>4.5620323588718795E-4</v>
      </c>
      <c r="AF15" s="19">
        <f t="shared" si="15"/>
        <v>6.3347551269826838E-4</v>
      </c>
      <c r="AG15" s="20">
        <f t="shared" si="16"/>
        <v>7.0908910724432167E-6</v>
      </c>
      <c r="AH15" s="5" t="s">
        <v>88</v>
      </c>
      <c r="AI15" s="5" t="s">
        <v>93</v>
      </c>
      <c r="AJ15" s="5" t="s">
        <v>121</v>
      </c>
      <c r="AK15" s="46" t="s">
        <v>94</v>
      </c>
      <c r="AL15" s="25" t="s">
        <v>128</v>
      </c>
      <c r="AM15" s="5" t="s">
        <v>100</v>
      </c>
      <c r="AN15" s="5" t="s">
        <v>104</v>
      </c>
      <c r="AO15" s="5" t="s">
        <v>109</v>
      </c>
      <c r="AP15" s="5" t="s">
        <v>111</v>
      </c>
      <c r="AQ15" s="43" t="s">
        <v>110</v>
      </c>
      <c r="AU15" s="5"/>
    </row>
    <row r="16" spans="1:50" x14ac:dyDescent="0.2">
      <c r="A16" s="4" t="s">
        <v>54</v>
      </c>
      <c r="B16" s="5" t="s">
        <v>26</v>
      </c>
      <c r="C16" s="5" t="s">
        <v>20</v>
      </c>
      <c r="D16" s="5" t="s">
        <v>31</v>
      </c>
      <c r="E16" s="5" t="s">
        <v>10</v>
      </c>
      <c r="F16" s="5">
        <v>24</v>
      </c>
      <c r="G16" s="5" t="s">
        <v>32</v>
      </c>
      <c r="H16" s="6">
        <v>0.1</v>
      </c>
      <c r="I16" s="5" t="s">
        <v>18</v>
      </c>
      <c r="J16" s="11" t="s">
        <v>58</v>
      </c>
      <c r="K16" s="12" t="s">
        <v>30</v>
      </c>
      <c r="L16" s="12" t="s">
        <v>29</v>
      </c>
      <c r="M16" s="5">
        <v>101</v>
      </c>
      <c r="N16" s="5">
        <v>170</v>
      </c>
      <c r="O16" s="12" t="s">
        <v>85</v>
      </c>
      <c r="P16" s="12" t="s">
        <v>84</v>
      </c>
      <c r="Q16" s="5">
        <v>1.68</v>
      </c>
      <c r="R16" s="12" t="s">
        <v>28</v>
      </c>
      <c r="S16" s="7">
        <f t="shared" si="9"/>
        <v>9.1631426907396616</v>
      </c>
      <c r="T16" s="9">
        <v>15.1</v>
      </c>
      <c r="U16" s="13"/>
      <c r="V16" s="12" t="s">
        <v>27</v>
      </c>
      <c r="W16" s="8"/>
      <c r="X16" s="9">
        <v>285</v>
      </c>
      <c r="Y16" s="10">
        <v>10.218022434354365</v>
      </c>
      <c r="Z16" s="10">
        <v>15.136643851822051</v>
      </c>
      <c r="AA16" s="10">
        <f t="shared" si="10"/>
        <v>0.19674485669870742</v>
      </c>
      <c r="AB16" s="21">
        <f t="shared" si="11"/>
        <v>0.15429213875875089</v>
      </c>
      <c r="AC16" s="21">
        <f t="shared" si="12"/>
        <v>0.22856332216251296</v>
      </c>
      <c r="AD16" s="20">
        <f t="shared" si="13"/>
        <v>2.9708473361504829E-3</v>
      </c>
      <c r="AE16" s="19">
        <f t="shared" si="14"/>
        <v>2.0073516863741312E-3</v>
      </c>
      <c r="AF16" s="19">
        <f t="shared" si="15"/>
        <v>2.9736250587826681E-3</v>
      </c>
      <c r="AG16" s="20">
        <f t="shared" si="16"/>
        <v>3.8650934896341472E-5</v>
      </c>
      <c r="AH16" s="5" t="s">
        <v>88</v>
      </c>
      <c r="AI16" s="5" t="s">
        <v>93</v>
      </c>
      <c r="AJ16" s="5" t="s">
        <v>121</v>
      </c>
      <c r="AK16" s="46" t="s">
        <v>94</v>
      </c>
      <c r="AL16" s="25" t="s">
        <v>128</v>
      </c>
      <c r="AM16" s="5" t="s">
        <v>100</v>
      </c>
      <c r="AN16" s="5" t="s">
        <v>104</v>
      </c>
      <c r="AO16" s="5" t="s">
        <v>109</v>
      </c>
      <c r="AP16" s="5" t="s">
        <v>111</v>
      </c>
      <c r="AQ16" s="43" t="s">
        <v>110</v>
      </c>
      <c r="AU16" s="5"/>
    </row>
    <row r="75" ht="17.100000000000001" customHeight="1" x14ac:dyDescent="0.2"/>
    <row r="99" spans="1:53" s="26" customForma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11"/>
      <c r="K99" s="27"/>
      <c r="L99" s="27"/>
      <c r="M99" s="25"/>
      <c r="N99" s="25"/>
      <c r="O99" s="27"/>
      <c r="P99" s="27"/>
      <c r="Q99" s="25"/>
      <c r="R99" s="27"/>
      <c r="S99" s="27"/>
      <c r="T99" s="25"/>
      <c r="U99" s="25"/>
      <c r="V99" s="27"/>
      <c r="W99" s="27"/>
      <c r="Y99" s="14"/>
      <c r="Z99" s="10"/>
      <c r="AA99" s="10"/>
      <c r="AB99" s="24"/>
      <c r="AC99" s="24"/>
      <c r="AD99" s="24"/>
      <c r="AE99" s="24"/>
      <c r="AF99" s="24"/>
      <c r="AG99" s="24"/>
      <c r="AH99" s="25"/>
      <c r="AI99" s="25"/>
      <c r="AJ99" s="25"/>
      <c r="AK99" s="24"/>
      <c r="AL99" s="25"/>
      <c r="AM99" s="25"/>
      <c r="AN99" s="25"/>
      <c r="AO99" s="25"/>
      <c r="AP99" s="25"/>
      <c r="AQ99" s="43"/>
      <c r="AR99" s="45"/>
      <c r="AS99" s="25"/>
      <c r="AT99" s="25"/>
      <c r="AU99" s="25"/>
      <c r="AV99" s="25"/>
      <c r="AW99" s="25"/>
      <c r="AX99" s="25"/>
      <c r="AY99" s="25"/>
      <c r="AZ99" s="25"/>
      <c r="BA99" s="25"/>
    </row>
  </sheetData>
  <sortState ref="A2:AK193">
    <sortCondition ref="C2:C193"/>
    <sortCondition ref="B2:B193"/>
    <sortCondition ref="F2:F193"/>
    <sortCondition ref="E2:E193"/>
    <sortCondition ref="G2:G193"/>
  </sortState>
  <phoneticPr fontId="2" type="noConversion"/>
  <pageMargins left="0.75000000000000011" right="0.7500000000000001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5" sqref="A5:A8"/>
    </sheetView>
  </sheetViews>
  <sheetFormatPr defaultRowHeight="15.75" x14ac:dyDescent="0.25"/>
  <cols>
    <col min="1" max="1" width="10.375" bestFit="1" customWidth="1"/>
  </cols>
  <sheetData>
    <row r="3" spans="1:7" x14ac:dyDescent="0.25">
      <c r="A3" s="30"/>
      <c r="B3" s="30"/>
      <c r="C3" s="31"/>
      <c r="D3" s="31"/>
      <c r="E3" s="31"/>
      <c r="F3" s="31"/>
      <c r="G3" s="32"/>
    </row>
    <row r="4" spans="1:7" x14ac:dyDescent="0.25">
      <c r="A4" s="39" t="s">
        <v>6</v>
      </c>
      <c r="B4" s="33"/>
      <c r="C4" s="34"/>
      <c r="D4" s="34"/>
      <c r="E4" s="34"/>
      <c r="F4" s="34"/>
      <c r="G4" s="35"/>
    </row>
    <row r="5" spans="1:7" x14ac:dyDescent="0.25">
      <c r="A5" s="30" t="s">
        <v>33</v>
      </c>
      <c r="B5" s="30"/>
      <c r="C5" s="31"/>
      <c r="D5" s="31"/>
      <c r="E5" s="31"/>
      <c r="F5" s="31"/>
      <c r="G5" s="32"/>
    </row>
    <row r="6" spans="1:7" x14ac:dyDescent="0.25">
      <c r="A6" s="40" t="s">
        <v>17</v>
      </c>
      <c r="B6" s="33"/>
      <c r="C6" s="34"/>
      <c r="D6" s="34"/>
      <c r="E6" s="34"/>
      <c r="F6" s="34"/>
      <c r="G6" s="35"/>
    </row>
    <row r="7" spans="1:7" x14ac:dyDescent="0.25">
      <c r="A7" s="40" t="s">
        <v>34</v>
      </c>
      <c r="B7" s="33"/>
      <c r="C7" s="34"/>
      <c r="D7" s="34"/>
      <c r="E7" s="34"/>
      <c r="F7" s="34"/>
      <c r="G7" s="35"/>
    </row>
    <row r="8" spans="1:7" x14ac:dyDescent="0.25">
      <c r="A8" s="40" t="s">
        <v>10</v>
      </c>
      <c r="B8" s="33"/>
      <c r="C8" s="34"/>
      <c r="D8" s="34"/>
      <c r="E8" s="34"/>
      <c r="F8" s="34"/>
      <c r="G8" s="35"/>
    </row>
    <row r="9" spans="1:7" x14ac:dyDescent="0.25">
      <c r="A9" s="41" t="s">
        <v>98</v>
      </c>
      <c r="B9" s="36"/>
      <c r="C9" s="37"/>
      <c r="D9" s="37"/>
      <c r="E9" s="37"/>
      <c r="F9" s="37"/>
      <c r="G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University of Gdansk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Gajewicz</dc:creator>
  <cp:lastModifiedBy>Nina Jeliazkova</cp:lastModifiedBy>
  <cp:lastPrinted>2015-05-19T11:34:33Z</cp:lastPrinted>
  <dcterms:created xsi:type="dcterms:W3CDTF">2015-05-11T14:59:51Z</dcterms:created>
  <dcterms:modified xsi:type="dcterms:W3CDTF">2016-02-09T16:20:11Z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db6b7f98-547b-4d76-b04b-a6571d295fa6</vt:lpwstr>
  </property>
</Properties>
</file>