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\Documents\My Projects\Discovery Data Service\Content\Resources\"/>
    </mc:Choice>
  </mc:AlternateContent>
  <xr:revisionPtr revIDLastSave="0" documentId="13_ncr:1_{16ABA8A5-A9A1-4282-B436-10F4B8259037}" xr6:coauthVersionLast="45" xr6:coauthVersionMax="45" xr10:uidLastSave="{00000000-0000-0000-0000-000000000000}"/>
  <bookViews>
    <workbookView xWindow="-28920" yWindow="-195" windowWidth="29040" windowHeight="15990" tabRatio="212" xr2:uid="{00000000-000D-0000-FFFF-FFFF00000000}"/>
  </bookViews>
  <sheets>
    <sheet name="Frailty graph" sheetId="9" r:id="rId1"/>
    <sheet name="Totals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5" l="1"/>
  <c r="B30" i="5"/>
  <c r="I11" i="5"/>
  <c r="I12" i="5"/>
  <c r="H11" i="5"/>
  <c r="H12" i="5"/>
  <c r="G10" i="5"/>
  <c r="G11" i="5"/>
  <c r="G12" i="5"/>
  <c r="G13" i="5"/>
  <c r="D11" i="5"/>
  <c r="D12" i="5"/>
  <c r="D13" i="5"/>
  <c r="H13" i="5" s="1"/>
  <c r="I13" i="5" l="1"/>
  <c r="C30" i="5"/>
  <c r="D9" i="5"/>
  <c r="D10" i="5"/>
  <c r="G9" i="5" l="1"/>
  <c r="G7" i="5"/>
  <c r="G8" i="5" l="1"/>
  <c r="D8" i="5"/>
  <c r="D7" i="5" l="1"/>
  <c r="G3" i="5" l="1"/>
  <c r="G4" i="5"/>
  <c r="G5" i="5"/>
  <c r="G6" i="5"/>
  <c r="D6" i="5"/>
  <c r="D3" i="5"/>
  <c r="D4" i="5"/>
  <c r="D5" i="5"/>
  <c r="D2" i="5"/>
  <c r="H2" i="5" l="1"/>
  <c r="H9" i="5"/>
  <c r="I9" i="5" s="1"/>
  <c r="H10" i="5"/>
  <c r="I10" i="5" s="1"/>
  <c r="H8" i="5"/>
  <c r="I8" i="5" s="1"/>
  <c r="H7" i="5"/>
  <c r="I7" i="5" s="1"/>
  <c r="H6" i="5"/>
  <c r="I6" i="5" s="1"/>
  <c r="H5" i="5"/>
  <c r="I5" i="5" s="1"/>
  <c r="H3" i="5"/>
  <c r="I3" i="5" s="1"/>
  <c r="H4" i="5"/>
  <c r="I4" i="5" s="1"/>
  <c r="G2" i="5" l="1"/>
  <c r="I2" i="5" s="1"/>
  <c r="B31" i="5" l="1"/>
  <c r="C31" i="5" s="1"/>
</calcChain>
</file>

<file path=xl/sharedStrings.xml><?xml version="1.0" encoding="utf-8"?>
<sst xmlns="http://schemas.openxmlformats.org/spreadsheetml/2006/main" count="14" uniqueCount="12">
  <si>
    <t>Matched and potentially not frail</t>
  </si>
  <si>
    <t>Not matched</t>
  </si>
  <si>
    <t>Month</t>
  </si>
  <si>
    <t>Running totals</t>
  </si>
  <si>
    <t>Matched and potentially frail patients</t>
  </si>
  <si>
    <t>Total matched patients</t>
  </si>
  <si>
    <t>Total API requests</t>
  </si>
  <si>
    <t>% of potentially frail patients</t>
  </si>
  <si>
    <t>Percentage</t>
  </si>
  <si>
    <t>Cumulative matched</t>
  </si>
  <si>
    <t>Cumulative potentially frail patients</t>
  </si>
  <si>
    <t>Total API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</si>
</sst>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0" xfId="42" applyNumberFormat="1" applyFont="1" applyAlignment="1">
      <alignment horizontal="left"/>
    </xf>
    <xf numFmtId="3" fontId="0" fillId="0" borderId="0" xfId="43" applyNumberFormat="1" applyFon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2D050"/>
      <color rgb="FF266196"/>
      <color rgb="FFFF6464"/>
      <color rgb="FF5B9BD5"/>
      <color rgb="FFF79646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015831912536"/>
          <c:y val="0.15716447381077142"/>
          <c:w val="0.68089322087186577"/>
          <c:h val="0.60311089025357223"/>
        </c:manualLayout>
      </c:layout>
      <c:lineChart>
        <c:grouping val="standard"/>
        <c:varyColors val="0"/>
        <c:ser>
          <c:idx val="0"/>
          <c:order val="0"/>
          <c:tx>
            <c:strRef>
              <c:f>Totals!$G$1</c:f>
              <c:strCache>
                <c:ptCount val="1"/>
                <c:pt idx="0">
                  <c:v>Cumulative potentially frail patients</c:v>
                </c:pt>
              </c:strCache>
            </c:strRef>
          </c:tx>
          <c:spPr>
            <a:ln w="28575" cap="rnd">
              <a:solidFill>
                <a:srgbClr val="26619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1913-4F1F-BF75-4D91C8A003D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B4C3FF8-90AB-4085-8E53-644FCA0335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7E5-4ED5-B738-A1DAF50308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93BFD8-ECAE-4CA8-AC7A-45A3C47DBF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7E5-4ED5-B738-A1DAF50308B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B71CC18-0D75-46E0-B3F1-59AA94D626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7E5-4ED5-B738-A1DAF50308B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2CA9C5-110E-4806-9130-43737319E6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7E5-4ED5-B738-A1DAF50308B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E621C1-BCF1-449E-AB33-A12D8F1217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13-4F1F-BF75-4D91C8A003D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3CD0BAE-7B8C-40E2-BC66-F709C68E4C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CC5-4698-835B-7C2AD585B8C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F36D802-D903-4874-8673-9E20E2DFEB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60-4AAA-8B99-81FB52F366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5A4DCB6-3C27-48C4-B93B-584EA18C89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83-4C3E-B990-4216387575E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AED48F1-EFBA-48E1-AF64-F8B4E7739A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AD4-4A37-8B3E-177DE88F9A7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21730CE-DE25-41E6-ADE2-F3C4573F10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051-4348-9DFB-0C03232B6B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E1219A0-59B2-4D48-BAE7-69AF829988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051-4348-9DFB-0C03232B6B2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CA2791B-822A-45BF-9951-308DB5E7A3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051-4348-9DFB-0C03232B6B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252000" bIns="0" anchor="t" anchorCtr="0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numRef>
              <c:f>Totals!$A$2:$A$13</c:f>
              <c:numCache>
                <c:formatCode>mmm\-yy</c:formatCode>
                <c:ptCount val="12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</c:numCache>
            </c:numRef>
          </c:cat>
          <c:val>
            <c:numRef>
              <c:f>Totals!$G$2:$G$13</c:f>
              <c:numCache>
                <c:formatCode>#,##0</c:formatCode>
                <c:ptCount val="12"/>
                <c:pt idx="0">
                  <c:v>193</c:v>
                </c:pt>
                <c:pt idx="1">
                  <c:v>2180</c:v>
                </c:pt>
                <c:pt idx="2">
                  <c:v>4020</c:v>
                </c:pt>
                <c:pt idx="3">
                  <c:v>5596</c:v>
                </c:pt>
                <c:pt idx="4">
                  <c:v>7511</c:v>
                </c:pt>
                <c:pt idx="5">
                  <c:v>9568</c:v>
                </c:pt>
                <c:pt idx="6">
                  <c:v>11896</c:v>
                </c:pt>
                <c:pt idx="7">
                  <c:v>14304</c:v>
                </c:pt>
                <c:pt idx="8">
                  <c:v>16135</c:v>
                </c:pt>
                <c:pt idx="9">
                  <c:v>18746</c:v>
                </c:pt>
                <c:pt idx="10">
                  <c:v>20440</c:v>
                </c:pt>
                <c:pt idx="11">
                  <c:v>22285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Totals!$I$2:$I$13</c15:f>
                <c15:dlblRangeCache>
                  <c:ptCount val="12"/>
                  <c:pt idx="0">
                    <c:v>4.95%</c:v>
                  </c:pt>
                  <c:pt idx="1">
                    <c:v>4.88%</c:v>
                  </c:pt>
                  <c:pt idx="2">
                    <c:v>4.79%</c:v>
                  </c:pt>
                  <c:pt idx="3">
                    <c:v>4.64%</c:v>
                  </c:pt>
                  <c:pt idx="4">
                    <c:v>4.73%</c:v>
                  </c:pt>
                  <c:pt idx="5">
                    <c:v>4.88%</c:v>
                  </c:pt>
                  <c:pt idx="6">
                    <c:v>5.01%</c:v>
                  </c:pt>
                  <c:pt idx="7">
                    <c:v>5.17%</c:v>
                  </c:pt>
                  <c:pt idx="8">
                    <c:v>5.24%</c:v>
                  </c:pt>
                  <c:pt idx="9">
                    <c:v>5.38%</c:v>
                  </c:pt>
                  <c:pt idx="10">
                    <c:v>5.36%</c:v>
                  </c:pt>
                  <c:pt idx="11">
                    <c:v>5.34%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7E5-4ED5-B738-A1DAF503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110464"/>
        <c:axId val="679110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Totals!$I$1</c15:sqref>
                        </c15:formulaRef>
                      </c:ext>
                    </c:extLst>
                    <c:strCache>
                      <c:ptCount val="1"/>
                      <c:pt idx="0">
                        <c:v>% of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horzOverflow="clip" vert="horz" wrap="square" lIns="38100" tIns="144000" rIns="360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Totals!$A$2:$A$13</c15:sqref>
                        </c15:formulaRef>
                      </c:ext>
                    </c:extLst>
                    <c:numCache>
                      <c:formatCode>mmm\-yy</c:formatCode>
                      <c:ptCount val="12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Totals!$I$3:$I$5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4.8837313499708768E-2</c:v>
                      </c:pt>
                      <c:pt idx="1">
                        <c:v>4.7946185773579501E-2</c:v>
                      </c:pt>
                      <c:pt idx="2">
                        <c:v>4.6351362544520831E-2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E5-4ED5-B738-A1DAF50308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Totals!$B$1</c15:sqref>
                        </c15:formulaRef>
                      </c:ext>
                    </c:extLst>
                    <c:strCache>
                      <c:ptCount val="1"/>
                      <c:pt idx="0">
                        <c:v>Matched and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Totals!$A$2:$A$13</c15:sqref>
                        </c15:formulaRef>
                      </c:ext>
                    </c:extLst>
                    <c:numCache>
                      <c:formatCode>mmm\-yy</c:formatCode>
                      <c:ptCount val="12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Totals!$B$3:$B$5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1987</c:v>
                      </c:pt>
                      <c:pt idx="1">
                        <c:v>1840</c:v>
                      </c:pt>
                      <c:pt idx="2">
                        <c:v>1576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E5-4ED5-B738-A1DAF50308BA}"/>
                  </c:ext>
                </c:extLst>
              </c15:ser>
            </c15:filteredLineSeries>
          </c:ext>
        </c:extLst>
      </c:lineChart>
      <c:dateAx>
        <c:axId val="679110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136"/>
        <c:crosses val="autoZero"/>
        <c:auto val="1"/>
        <c:lblOffset val="100"/>
        <c:baseTimeUnit val="months"/>
      </c:dateAx>
      <c:valAx>
        <c:axId val="6791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66196">
          <a:alpha val="97000"/>
        </a:srgb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59E942-1512-46E5-B301-26CDCD03C741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73DB7-B3E2-4ADC-8D66-A5DC182A82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zoomScale="80" zoomScaleNormal="80" workbookViewId="0">
      <selection activeCell="F28" sqref="F28"/>
    </sheetView>
  </sheetViews>
  <sheetFormatPr defaultRowHeight="15" x14ac:dyDescent="0.25"/>
  <cols>
    <col min="1" max="1" width="34.42578125" style="1" bestFit="1" customWidth="1"/>
    <col min="2" max="2" width="39.5703125" style="1" bestFit="1" customWidth="1"/>
    <col min="3" max="3" width="24.42578125" style="1" bestFit="1" customWidth="1"/>
    <col min="4" max="4" width="30.7109375" style="1" bestFit="1" customWidth="1"/>
    <col min="5" max="6" width="34.42578125" style="3" bestFit="1" customWidth="1"/>
    <col min="7" max="7" width="37.85546875" bestFit="1" customWidth="1"/>
    <col min="8" max="8" width="21.42578125" style="1" bestFit="1" customWidth="1"/>
    <col min="9" max="9" width="30.7109375" style="4" bestFit="1" customWidth="1"/>
    <col min="10" max="16384" width="9.140625" style="1"/>
  </cols>
  <sheetData>
    <row r="1" spans="1:9" x14ac:dyDescent="0.25">
      <c r="A1" s="1" t="s">
        <v>2</v>
      </c>
      <c r="B1" s="1" t="s">
        <v>4</v>
      </c>
      <c r="C1" s="1" t="s">
        <v>1</v>
      </c>
      <c r="D1" s="1" t="s">
        <v>5</v>
      </c>
      <c r="E1" s="3" t="s">
        <v>0</v>
      </c>
      <c r="F1" s="3" t="s">
        <v>6</v>
      </c>
      <c r="G1" s="1" t="s">
        <v>10</v>
      </c>
      <c r="H1" s="1" t="s">
        <v>9</v>
      </c>
      <c r="I1" s="4" t="s">
        <v>7</v>
      </c>
    </row>
    <row r="2" spans="1:9" x14ac:dyDescent="0.25">
      <c r="A2" s="2">
        <v>43405</v>
      </c>
      <c r="B2" s="3">
        <v>193</v>
      </c>
      <c r="C2" s="3">
        <v>5129</v>
      </c>
      <c r="D2" s="3">
        <f t="shared" ref="D2:D13" si="0">E2+B2</f>
        <v>3899</v>
      </c>
      <c r="E2" s="6">
        <v>3706</v>
      </c>
      <c r="F2" s="3">
        <v>9028</v>
      </c>
      <c r="G2" s="3">
        <f>SUM(B2:B$2)</f>
        <v>193</v>
      </c>
      <c r="H2" s="3">
        <f>SUM(D2:D$2)</f>
        <v>3899</v>
      </c>
      <c r="I2" s="5">
        <f>G2/H2</f>
        <v>4.9499871761990256E-2</v>
      </c>
    </row>
    <row r="3" spans="1:9" x14ac:dyDescent="0.25">
      <c r="A3" s="2">
        <v>43435</v>
      </c>
      <c r="B3" s="3">
        <v>1987</v>
      </c>
      <c r="C3" s="3">
        <v>54583</v>
      </c>
      <c r="D3" s="3">
        <f t="shared" si="0"/>
        <v>40739</v>
      </c>
      <c r="E3" s="6">
        <v>38752</v>
      </c>
      <c r="F3" s="3">
        <v>95322</v>
      </c>
      <c r="G3" s="3">
        <f>SUM(B$2:B3)</f>
        <v>2180</v>
      </c>
      <c r="H3" s="3">
        <f>SUM(D$2:D3)</f>
        <v>44638</v>
      </c>
      <c r="I3" s="5">
        <f t="shared" ref="I3:I12" si="1">G3/H3</f>
        <v>4.8837313499708768E-2</v>
      </c>
    </row>
    <row r="4" spans="1:9" x14ac:dyDescent="0.25">
      <c r="A4" s="2">
        <v>43466</v>
      </c>
      <c r="B4" s="3">
        <v>1840</v>
      </c>
      <c r="C4" s="3">
        <v>53073</v>
      </c>
      <c r="D4" s="3">
        <f t="shared" si="0"/>
        <v>39206</v>
      </c>
      <c r="E4" s="6">
        <v>37366</v>
      </c>
      <c r="F4" s="3">
        <v>92376</v>
      </c>
      <c r="G4" s="3">
        <f>SUM(B$2:B4)</f>
        <v>4020</v>
      </c>
      <c r="H4" s="3">
        <f>SUM(D$2:D4)</f>
        <v>83844</v>
      </c>
      <c r="I4" s="5">
        <f t="shared" si="1"/>
        <v>4.7946185773579501E-2</v>
      </c>
    </row>
    <row r="5" spans="1:9" x14ac:dyDescent="0.25">
      <c r="A5" s="2">
        <v>43497</v>
      </c>
      <c r="B5" s="3">
        <v>1576</v>
      </c>
      <c r="C5" s="3">
        <v>51868</v>
      </c>
      <c r="D5" s="3">
        <f t="shared" si="0"/>
        <v>36886</v>
      </c>
      <c r="E5" s="6">
        <v>35310</v>
      </c>
      <c r="F5" s="3">
        <v>88754</v>
      </c>
      <c r="G5" s="3">
        <f>SUM(B$2:B5)</f>
        <v>5596</v>
      </c>
      <c r="H5" s="3">
        <f>SUM(D$2:D5)</f>
        <v>120730</v>
      </c>
      <c r="I5" s="5">
        <f t="shared" si="1"/>
        <v>4.6351362544520831E-2</v>
      </c>
    </row>
    <row r="6" spans="1:9" x14ac:dyDescent="0.25">
      <c r="A6" s="2">
        <v>43525</v>
      </c>
      <c r="B6" s="3">
        <v>1915</v>
      </c>
      <c r="C6" s="3">
        <v>62466</v>
      </c>
      <c r="D6" s="3">
        <f t="shared" si="0"/>
        <v>38189</v>
      </c>
      <c r="E6" s="6">
        <v>36274</v>
      </c>
      <c r="F6" s="3">
        <v>100655</v>
      </c>
      <c r="G6" s="3">
        <f>SUM(B$2:B6)</f>
        <v>7511</v>
      </c>
      <c r="H6" s="3">
        <f>SUM(D$2:D6)</f>
        <v>158919</v>
      </c>
      <c r="I6" s="5">
        <f t="shared" si="1"/>
        <v>4.7263071124283441E-2</v>
      </c>
    </row>
    <row r="7" spans="1:9" x14ac:dyDescent="0.25">
      <c r="A7" s="2">
        <v>43556</v>
      </c>
      <c r="B7" s="3">
        <v>2057</v>
      </c>
      <c r="C7" s="3">
        <v>65835</v>
      </c>
      <c r="D7" s="3">
        <f t="shared" si="0"/>
        <v>37295</v>
      </c>
      <c r="E7" s="6">
        <v>35238</v>
      </c>
      <c r="F7" s="3">
        <v>103130</v>
      </c>
      <c r="G7" s="3">
        <f>SUM(B$2:B7)</f>
        <v>9568</v>
      </c>
      <c r="H7" s="3">
        <f>SUM(D$2:D7)</f>
        <v>196214</v>
      </c>
      <c r="I7" s="5">
        <f>G7/H7</f>
        <v>4.8763085202890723E-2</v>
      </c>
    </row>
    <row r="8" spans="1:9" x14ac:dyDescent="0.25">
      <c r="A8" s="2">
        <v>43586</v>
      </c>
      <c r="B8" s="3">
        <v>2328</v>
      </c>
      <c r="C8" s="3">
        <v>75711</v>
      </c>
      <c r="D8" s="3">
        <f t="shared" si="0"/>
        <v>41171</v>
      </c>
      <c r="E8" s="3">
        <v>38843</v>
      </c>
      <c r="F8" s="3">
        <v>116882</v>
      </c>
      <c r="G8" s="3">
        <f>SUM(B$2:B8)</f>
        <v>11896</v>
      </c>
      <c r="H8" s="3">
        <f>SUM(D$2:D8)</f>
        <v>237385</v>
      </c>
      <c r="I8" s="5">
        <f t="shared" si="1"/>
        <v>5.0112686142763867E-2</v>
      </c>
    </row>
    <row r="9" spans="1:9" x14ac:dyDescent="0.25">
      <c r="A9" s="2">
        <v>43617</v>
      </c>
      <c r="B9" s="3">
        <v>2408</v>
      </c>
      <c r="C9" s="6">
        <v>70903</v>
      </c>
      <c r="D9" s="3">
        <f t="shared" si="0"/>
        <v>39253</v>
      </c>
      <c r="E9" s="3">
        <v>36845</v>
      </c>
      <c r="F9" s="3">
        <v>110156</v>
      </c>
      <c r="G9" s="3">
        <f>SUM(B$2:B9)</f>
        <v>14304</v>
      </c>
      <c r="H9" s="3">
        <f>SUM(D$2:D9)</f>
        <v>276638</v>
      </c>
      <c r="I9" s="5">
        <f t="shared" si="1"/>
        <v>5.1706562366703054E-2</v>
      </c>
    </row>
    <row r="10" spans="1:9" x14ac:dyDescent="0.25">
      <c r="A10" s="2">
        <v>43647</v>
      </c>
      <c r="B10" s="1">
        <v>1831</v>
      </c>
      <c r="C10" s="6">
        <v>55123</v>
      </c>
      <c r="D10" s="3">
        <f t="shared" si="0"/>
        <v>31209</v>
      </c>
      <c r="E10" s="3">
        <v>29378</v>
      </c>
      <c r="F10" s="3">
        <v>86333</v>
      </c>
      <c r="G10" s="3">
        <f>SUM(B$2:B10)</f>
        <v>16135</v>
      </c>
      <c r="H10" s="3">
        <f>SUM(D$2:D10)</f>
        <v>307847</v>
      </c>
      <c r="I10" s="5">
        <f>G10/H10</f>
        <v>5.2412399666067887E-2</v>
      </c>
    </row>
    <row r="11" spans="1:9" x14ac:dyDescent="0.25">
      <c r="A11" s="2">
        <v>43678</v>
      </c>
      <c r="B11" s="1">
        <v>2611</v>
      </c>
      <c r="C11" s="6">
        <v>70246</v>
      </c>
      <c r="D11" s="3">
        <f t="shared" si="0"/>
        <v>40315</v>
      </c>
      <c r="E11" s="3">
        <v>37704</v>
      </c>
      <c r="F11" s="3">
        <v>110572</v>
      </c>
      <c r="G11" s="3">
        <f>SUM(B$2:B11)</f>
        <v>18746</v>
      </c>
      <c r="H11" s="3">
        <f>SUM(D$2:D11)</f>
        <v>348162</v>
      </c>
      <c r="I11" s="5">
        <f t="shared" si="1"/>
        <v>5.3842751362871304E-2</v>
      </c>
    </row>
    <row r="12" spans="1:9" x14ac:dyDescent="0.25">
      <c r="A12" s="2">
        <v>43709</v>
      </c>
      <c r="B12" s="1">
        <v>1694</v>
      </c>
      <c r="C12" s="6">
        <v>62533</v>
      </c>
      <c r="D12" s="3">
        <f t="shared" si="0"/>
        <v>33367</v>
      </c>
      <c r="E12" s="3">
        <v>31673</v>
      </c>
      <c r="F12" s="3">
        <v>101127</v>
      </c>
      <c r="G12" s="3">
        <f>SUM(B$2:B12)</f>
        <v>20440</v>
      </c>
      <c r="H12" s="3">
        <f>SUM(D$2:D12)</f>
        <v>381529</v>
      </c>
      <c r="I12" s="5">
        <f t="shared" si="1"/>
        <v>5.3573909191699715E-2</v>
      </c>
    </row>
    <row r="13" spans="1:9" x14ac:dyDescent="0.25">
      <c r="A13" s="2">
        <v>43739</v>
      </c>
      <c r="B13" s="1">
        <v>1845</v>
      </c>
      <c r="C13" s="6">
        <v>56912</v>
      </c>
      <c r="D13" s="3">
        <f t="shared" si="0"/>
        <v>36143</v>
      </c>
      <c r="E13" s="3">
        <v>34298</v>
      </c>
      <c r="F13" s="3">
        <v>93074</v>
      </c>
      <c r="G13" s="3">
        <f>SUM(B$2:B13)</f>
        <v>22285</v>
      </c>
      <c r="H13" s="3">
        <f>SUM(D$2:D13)</f>
        <v>417672</v>
      </c>
      <c r="I13" s="5">
        <f>G13/H13</f>
        <v>5.3355264418012222E-2</v>
      </c>
    </row>
    <row r="14" spans="1:9" x14ac:dyDescent="0.25">
      <c r="A14" s="2">
        <v>43770</v>
      </c>
    </row>
    <row r="15" spans="1:9" x14ac:dyDescent="0.25">
      <c r="A15" s="2">
        <v>43800</v>
      </c>
      <c r="B15"/>
    </row>
    <row r="16" spans="1:9" x14ac:dyDescent="0.25">
      <c r="A16" s="2">
        <v>43831</v>
      </c>
      <c r="B16"/>
    </row>
    <row r="17" spans="1:4" x14ac:dyDescent="0.25">
      <c r="A17" s="2">
        <v>43862</v>
      </c>
      <c r="B17"/>
    </row>
    <row r="18" spans="1:4" x14ac:dyDescent="0.25">
      <c r="A18" s="2">
        <v>43891</v>
      </c>
      <c r="B18"/>
    </row>
    <row r="19" spans="1:4" x14ac:dyDescent="0.25">
      <c r="A19" s="2">
        <v>43922</v>
      </c>
      <c r="B19"/>
    </row>
    <row r="20" spans="1:4" x14ac:dyDescent="0.25">
      <c r="A20" s="2">
        <v>43952</v>
      </c>
    </row>
    <row r="21" spans="1:4" x14ac:dyDescent="0.25">
      <c r="A21" s="2">
        <v>43983</v>
      </c>
    </row>
    <row r="22" spans="1:4" x14ac:dyDescent="0.25">
      <c r="A22" s="2">
        <v>44013</v>
      </c>
    </row>
    <row r="23" spans="1:4" x14ac:dyDescent="0.25">
      <c r="A23" s="2">
        <v>44044</v>
      </c>
    </row>
    <row r="24" spans="1:4" x14ac:dyDescent="0.25">
      <c r="A24" s="2">
        <v>44075</v>
      </c>
    </row>
    <row r="25" spans="1:4" x14ac:dyDescent="0.25">
      <c r="A25" s="2">
        <v>44105</v>
      </c>
    </row>
    <row r="26" spans="1:4" x14ac:dyDescent="0.25">
      <c r="A26" s="2">
        <v>44136</v>
      </c>
    </row>
    <row r="27" spans="1:4" x14ac:dyDescent="0.25">
      <c r="A27" s="2">
        <v>44166</v>
      </c>
    </row>
    <row r="29" spans="1:4" x14ac:dyDescent="0.25">
      <c r="B29" s="3" t="s">
        <v>4</v>
      </c>
      <c r="C29" s="1" t="s">
        <v>5</v>
      </c>
      <c r="D29" s="4" t="s">
        <v>11</v>
      </c>
    </row>
    <row r="30" spans="1:4" x14ac:dyDescent="0.25">
      <c r="A30" s="1" t="s">
        <v>3</v>
      </c>
      <c r="B30" s="3">
        <f>SUM(B2:B13)</f>
        <v>22285</v>
      </c>
      <c r="C30" s="3">
        <f>SUM(D2:D13)</f>
        <v>417672</v>
      </c>
      <c r="D30" s="3">
        <f>SUM(F2:F13)</f>
        <v>1107409</v>
      </c>
    </row>
    <row r="31" spans="1:4" x14ac:dyDescent="0.25">
      <c r="A31" s="1" t="s">
        <v>8</v>
      </c>
      <c r="B31" s="5">
        <f>B30/C30</f>
        <v>5.3355264418012222E-2</v>
      </c>
      <c r="C31" s="5">
        <f>100%-B31</f>
        <v>0.94664473558198781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Totals</vt:lpstr>
      <vt:lpstr>Frailty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2019-03-06T20:26:02Z</dcterms:created>
  <dcterms:modified xsi:type="dcterms:W3CDTF">2019-10-29T16:00:58Z</dcterms:modified>
</cp:coreProperties>
</file>