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My Projects\Discovery Data Service\Content\Resources\"/>
    </mc:Choice>
  </mc:AlternateContent>
  <xr:revisionPtr revIDLastSave="0" documentId="13_ncr:1_{067B2673-3525-4440-9CE2-8E365995AEF3}" xr6:coauthVersionLast="45" xr6:coauthVersionMax="45" xr10:uidLastSave="{00000000-0000-0000-0000-000000000000}"/>
  <bookViews>
    <workbookView xWindow="-28920" yWindow="-180" windowWidth="29040" windowHeight="15990" tabRatio="212" activeTab="1" xr2:uid="{00000000-000D-0000-FFFF-FFFF00000000}"/>
  </bookViews>
  <sheets>
    <sheet name="Frailty graph" sheetId="9" r:id="rId1"/>
    <sheet name="Totals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5" l="1"/>
  <c r="K18" i="5"/>
  <c r="I19" i="5"/>
  <c r="K19" i="5"/>
  <c r="H18" i="5"/>
  <c r="H19" i="5"/>
  <c r="G18" i="5"/>
  <c r="G19" i="5"/>
  <c r="D18" i="5"/>
  <c r="D19" i="5"/>
  <c r="G16" i="5" l="1"/>
  <c r="G17" i="5"/>
  <c r="D17" i="5"/>
  <c r="K17" i="5" s="1"/>
  <c r="B30" i="5" l="1"/>
  <c r="D30" i="5"/>
  <c r="G15" i="5"/>
  <c r="D15" i="5"/>
  <c r="K15" i="5" s="1"/>
  <c r="D16" i="5"/>
  <c r="K16" i="5" l="1"/>
  <c r="K3" i="5"/>
  <c r="K4" i="5"/>
  <c r="K5" i="5"/>
  <c r="K6" i="5"/>
  <c r="K7" i="5"/>
  <c r="K8" i="5"/>
  <c r="K9" i="5"/>
  <c r="K2" i="5"/>
  <c r="C2" i="5"/>
  <c r="G14" i="5" l="1"/>
  <c r="D14" i="5"/>
  <c r="K14" i="5" s="1"/>
  <c r="G10" i="5" l="1"/>
  <c r="G11" i="5"/>
  <c r="G12" i="5"/>
  <c r="G13" i="5"/>
  <c r="D11" i="5"/>
  <c r="K11" i="5" s="1"/>
  <c r="D12" i="5"/>
  <c r="K12" i="5" s="1"/>
  <c r="D13" i="5"/>
  <c r="K13" i="5" s="1"/>
  <c r="D9" i="5" l="1"/>
  <c r="D10" i="5"/>
  <c r="H16" i="5" l="1"/>
  <c r="I16" i="5" s="1"/>
  <c r="H17" i="5"/>
  <c r="I17" i="5" s="1"/>
  <c r="H15" i="5"/>
  <c r="I15" i="5" s="1"/>
  <c r="K10" i="5"/>
  <c r="C30" i="5"/>
  <c r="H14" i="5"/>
  <c r="I14" i="5" s="1"/>
  <c r="G9" i="5"/>
  <c r="G7" i="5"/>
  <c r="G8" i="5" l="1"/>
  <c r="D8" i="5"/>
  <c r="D7" i="5" l="1"/>
  <c r="G3" i="5" l="1"/>
  <c r="G4" i="5"/>
  <c r="G5" i="5"/>
  <c r="G6" i="5"/>
  <c r="D6" i="5"/>
  <c r="D3" i="5"/>
  <c r="D4" i="5"/>
  <c r="D5" i="5"/>
  <c r="D2" i="5"/>
  <c r="H11" i="5" l="1"/>
  <c r="I11" i="5" s="1"/>
  <c r="H12" i="5"/>
  <c r="I12" i="5" s="1"/>
  <c r="H13" i="5"/>
  <c r="I13" i="5" s="1"/>
  <c r="H2" i="5"/>
  <c r="H9" i="5"/>
  <c r="I9" i="5" s="1"/>
  <c r="H10" i="5"/>
  <c r="I10" i="5" s="1"/>
  <c r="H8" i="5"/>
  <c r="I8" i="5" s="1"/>
  <c r="H7" i="5"/>
  <c r="I7" i="5" s="1"/>
  <c r="H6" i="5"/>
  <c r="I6" i="5" s="1"/>
  <c r="H5" i="5"/>
  <c r="I5" i="5" s="1"/>
  <c r="H3" i="5"/>
  <c r="I3" i="5" s="1"/>
  <c r="H4" i="5"/>
  <c r="I4" i="5" s="1"/>
  <c r="G2" i="5" l="1"/>
  <c r="I2" i="5" s="1"/>
  <c r="B31" i="5" l="1"/>
</calcChain>
</file>

<file path=xl/sharedStrings.xml><?xml version="1.0" encoding="utf-8"?>
<sst xmlns="http://schemas.openxmlformats.org/spreadsheetml/2006/main" count="15" uniqueCount="13">
  <si>
    <t>Matched and potentially not frail</t>
  </si>
  <si>
    <t>Not matched</t>
  </si>
  <si>
    <t>Month</t>
  </si>
  <si>
    <t>Running totals</t>
  </si>
  <si>
    <t>Matched and potentially frail patients</t>
  </si>
  <si>
    <t>Total matched patients</t>
  </si>
  <si>
    <t>Total API requests</t>
  </si>
  <si>
    <t>% of potentially frail patients</t>
  </si>
  <si>
    <t>Percentage</t>
  </si>
  <si>
    <t>Cumulative matched</t>
  </si>
  <si>
    <t>Cumulative potentially frail patients</t>
  </si>
  <si>
    <t>Total API calls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</si>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</sst>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3" fontId="0" fillId="0" borderId="0" xfId="43" applyNumberFormat="1" applyFont="1" applyAlignment="1">
      <alignment horizontal="right"/>
    </xf>
    <xf numFmtId="10" fontId="0" fillId="0" borderId="0" xfId="42" applyNumberFormat="1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646"/>
      <color rgb="FFFF6464"/>
      <color rgb="FF92D050"/>
      <color rgb="FF266196"/>
      <color rgb="FF5B9BD5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4015831912536"/>
          <c:y val="0.15716447381077142"/>
          <c:w val="0.68089322087186577"/>
          <c:h val="0.60311089025357223"/>
        </c:manualLayout>
      </c:layout>
      <c:lineChart>
        <c:grouping val="standard"/>
        <c:varyColors val="0"/>
        <c:ser>
          <c:idx val="0"/>
          <c:order val="0"/>
          <c:tx>
            <c:strRef>
              <c:f>Totals!$G$1</c:f>
              <c:strCache>
                <c:ptCount val="1"/>
                <c:pt idx="0">
                  <c:v>Cumulative potentially frail patients</c:v>
                </c:pt>
              </c:strCache>
            </c:strRef>
          </c:tx>
          <c:spPr>
            <a:ln w="28575" cap="rnd">
              <a:solidFill>
                <a:srgbClr val="26619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0-1913-4F1F-BF75-4D91C8A003D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CB59BC9-BBEC-4912-BBCB-DB698D4D8A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7E5-4ED5-B738-A1DAF50308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8194BB-E528-4357-B1CF-40F4C9E5D5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7E5-4ED5-B738-A1DAF50308B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196A0F-6108-4790-9E04-B4CD1CF57D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7E5-4ED5-B738-A1DAF50308B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6D89DC-D283-499F-B354-C189A7D134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7E5-4ED5-B738-A1DAF50308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912168-6470-4798-AEB5-EB92B69C56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913-4F1F-BF75-4D91C8A003D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8A710C2-762E-4506-A038-27DCEDD51C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CC5-4698-835B-7C2AD585B8C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2E1424B-6857-4864-9BAD-2A63EFDF2D0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E60-4AAA-8B99-81FB52F366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B40448-F417-44FF-BB4D-40D2E0A2BB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83-4C3E-B990-4216387575E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15671B7-31E1-4655-996F-F683BFFCD1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AD4-4A37-8B3E-177DE88F9A7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308D2F2-B1C1-43ED-AD14-F11E7EFE1C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051-4348-9DFB-0C03232B6B2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D4D5089-6E91-49C9-8EE5-EF9FA428E8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051-4348-9DFB-0C03232B6B2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C4DFB51-7087-408E-BE7B-5C26F3D7EB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051-4348-9DFB-0C03232B6B23}"/>
                </c:ext>
              </c:extLst>
            </c:dLbl>
            <c:dLbl>
              <c:idx val="12"/>
              <c:tx>
                <c:rich>
                  <a:bodyPr rot="0" vertOverflow="clip" horzOverflow="clip" vert="horz" wrap="square" lIns="108000" tIns="144000" rIns="144000" bIns="0" anchor="b" anchorCtr="1">
                    <a:spAutoFit/>
                  </a:bodyPr>
                  <a:lstStyle/>
                  <a:p>
                    <a:pPr>
                      <a:defRPr sz="1200" b="1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</a:defRPr>
                    </a:pPr>
                    <a:fld id="{A5297C10-5AE7-41B9-A9C2-510BE8700350}" type="CELLRANGE">
                      <a:rPr lang="en-GB"/>
                      <a:pPr>
                        <a:defRPr sz="1200" b="1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 w="9525" cap="flat" cmpd="sng" algn="ctr">
                  <a:noFill/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405"/>
                        <a:gd name="adj2" fmla="val -34670"/>
                      </a:avLst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D1-4473-9599-EC4CF7B65D2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898D18F-5A5F-4E8D-A863-0FC23AACA96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16-4EB5-8A78-8A84DF169A6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D30A8F4-9C8A-4AB8-BA48-31243B0107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16-4EB5-8A78-8A84DF169A6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015EE22-4E4A-4448-8F13-7FA051F5F1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32-4578-AB05-9920D1D5FFB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637F486-3A3B-4849-BCA3-0B150EECB7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08-46C1-B690-ADE91B0FA46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F9B3F25-8B00-46F2-956E-E47B80F867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08-46C1-B690-ADE91B0FA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108000" tIns="144000" rIns="144000" bIns="0" anchor="b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cat>
            <c:numRef>
              <c:f>Totals!$A$2:$A$19</c:f>
              <c:numCache>
                <c:formatCode>mmm\-yy</c:formatCode>
                <c:ptCount val="18"/>
                <c:pt idx="0">
                  <c:v>43405</c:v>
                </c:pt>
                <c:pt idx="1">
                  <c:v>43435</c:v>
                </c:pt>
                <c:pt idx="2">
                  <c:v>43466</c:v>
                </c:pt>
                <c:pt idx="3">
                  <c:v>43497</c:v>
                </c:pt>
                <c:pt idx="4">
                  <c:v>43525</c:v>
                </c:pt>
                <c:pt idx="5">
                  <c:v>43556</c:v>
                </c:pt>
                <c:pt idx="6">
                  <c:v>43586</c:v>
                </c:pt>
                <c:pt idx="7">
                  <c:v>43617</c:v>
                </c:pt>
                <c:pt idx="8">
                  <c:v>43647</c:v>
                </c:pt>
                <c:pt idx="9">
                  <c:v>43678</c:v>
                </c:pt>
                <c:pt idx="10">
                  <c:v>43709</c:v>
                </c:pt>
                <c:pt idx="11">
                  <c:v>43739</c:v>
                </c:pt>
                <c:pt idx="12">
                  <c:v>43770</c:v>
                </c:pt>
                <c:pt idx="13">
                  <c:v>43800</c:v>
                </c:pt>
                <c:pt idx="14">
                  <c:v>43831</c:v>
                </c:pt>
                <c:pt idx="15">
                  <c:v>43862</c:v>
                </c:pt>
                <c:pt idx="16">
                  <c:v>43891</c:v>
                </c:pt>
                <c:pt idx="17">
                  <c:v>43922</c:v>
                </c:pt>
              </c:numCache>
            </c:numRef>
          </c:cat>
          <c:val>
            <c:numRef>
              <c:f>Totals!$G$2:$G$19</c:f>
              <c:numCache>
                <c:formatCode>#,##0</c:formatCode>
                <c:ptCount val="18"/>
                <c:pt idx="0">
                  <c:v>193</c:v>
                </c:pt>
                <c:pt idx="1">
                  <c:v>2180</c:v>
                </c:pt>
                <c:pt idx="2">
                  <c:v>4020</c:v>
                </c:pt>
                <c:pt idx="3">
                  <c:v>5596</c:v>
                </c:pt>
                <c:pt idx="4">
                  <c:v>7511</c:v>
                </c:pt>
                <c:pt idx="5">
                  <c:v>9568</c:v>
                </c:pt>
                <c:pt idx="6">
                  <c:v>11896</c:v>
                </c:pt>
                <c:pt idx="7">
                  <c:v>14304</c:v>
                </c:pt>
                <c:pt idx="8">
                  <c:v>16135</c:v>
                </c:pt>
                <c:pt idx="9">
                  <c:v>18746</c:v>
                </c:pt>
                <c:pt idx="10">
                  <c:v>20440</c:v>
                </c:pt>
                <c:pt idx="11">
                  <c:v>22416</c:v>
                </c:pt>
                <c:pt idx="12">
                  <c:v>25213</c:v>
                </c:pt>
                <c:pt idx="13">
                  <c:v>28638</c:v>
                </c:pt>
                <c:pt idx="14">
                  <c:v>31972</c:v>
                </c:pt>
                <c:pt idx="15">
                  <c:v>34721</c:v>
                </c:pt>
                <c:pt idx="16">
                  <c:v>37378</c:v>
                </c:pt>
                <c:pt idx="17">
                  <c:v>39091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Totals!$I$2:$I$19</c15:f>
                <c15:dlblRangeCache>
                  <c:ptCount val="18"/>
                  <c:pt idx="0">
                    <c:v>4.95%</c:v>
                  </c:pt>
                  <c:pt idx="1">
                    <c:v>4.88%</c:v>
                  </c:pt>
                  <c:pt idx="2">
                    <c:v>4.79%</c:v>
                  </c:pt>
                  <c:pt idx="3">
                    <c:v>4.64%</c:v>
                  </c:pt>
                  <c:pt idx="4">
                    <c:v>4.73%</c:v>
                  </c:pt>
                  <c:pt idx="5">
                    <c:v>4.88%</c:v>
                  </c:pt>
                  <c:pt idx="6">
                    <c:v>5.01%</c:v>
                  </c:pt>
                  <c:pt idx="7">
                    <c:v>5.17%</c:v>
                  </c:pt>
                  <c:pt idx="8">
                    <c:v>5.24%</c:v>
                  </c:pt>
                  <c:pt idx="9">
                    <c:v>5.38%</c:v>
                  </c:pt>
                  <c:pt idx="10">
                    <c:v>5.36%</c:v>
                  </c:pt>
                  <c:pt idx="11">
                    <c:v>5.33%</c:v>
                  </c:pt>
                  <c:pt idx="12">
                    <c:v>5.43%</c:v>
                  </c:pt>
                  <c:pt idx="13">
                    <c:v>5.53%</c:v>
                  </c:pt>
                  <c:pt idx="14">
                    <c:v>5.65%</c:v>
                  </c:pt>
                  <c:pt idx="15">
                    <c:v>5.65%</c:v>
                  </c:pt>
                  <c:pt idx="16">
                    <c:v>5.58%</c:v>
                  </c:pt>
                  <c:pt idx="17">
                    <c:v>5.62%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7E5-4ED5-B738-A1DAF5030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110464"/>
        <c:axId val="6791101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Totals!$I$1</c15:sqref>
                        </c15:formulaRef>
                      </c:ext>
                    </c:extLst>
                    <c:strCache>
                      <c:ptCount val="1"/>
                      <c:pt idx="0">
                        <c:v>% of potentially frail patients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horzOverflow="clip" vert="horz" wrap="square" lIns="38100" tIns="144000" rIns="360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rect">
                          <a:avLst/>
                        </a:prstGeom>
                      </c15:spPr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Totals!$A$2:$A$19</c15:sqref>
                        </c15:formulaRef>
                      </c:ext>
                    </c:extLst>
                    <c:numCache>
                      <c:formatCode>mmm\-yy</c:formatCode>
                      <c:ptCount val="18"/>
                      <c:pt idx="0">
                        <c:v>43405</c:v>
                      </c:pt>
                      <c:pt idx="1">
                        <c:v>43435</c:v>
                      </c:pt>
                      <c:pt idx="2">
                        <c:v>43466</c:v>
                      </c:pt>
                      <c:pt idx="3">
                        <c:v>43497</c:v>
                      </c:pt>
                      <c:pt idx="4">
                        <c:v>43525</c:v>
                      </c:pt>
                      <c:pt idx="5">
                        <c:v>43556</c:v>
                      </c:pt>
                      <c:pt idx="6">
                        <c:v>43586</c:v>
                      </c:pt>
                      <c:pt idx="7">
                        <c:v>43617</c:v>
                      </c:pt>
                      <c:pt idx="8">
                        <c:v>43647</c:v>
                      </c:pt>
                      <c:pt idx="9">
                        <c:v>43678</c:v>
                      </c:pt>
                      <c:pt idx="10">
                        <c:v>43709</c:v>
                      </c:pt>
                      <c:pt idx="11">
                        <c:v>43739</c:v>
                      </c:pt>
                      <c:pt idx="12">
                        <c:v>43770</c:v>
                      </c:pt>
                      <c:pt idx="13">
                        <c:v>43800</c:v>
                      </c:pt>
                      <c:pt idx="14">
                        <c:v>43831</c:v>
                      </c:pt>
                      <c:pt idx="15">
                        <c:v>43862</c:v>
                      </c:pt>
                      <c:pt idx="16">
                        <c:v>43891</c:v>
                      </c:pt>
                      <c:pt idx="17">
                        <c:v>43922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Totals!$I$3:$I$5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4.8837313499708768E-2</c:v>
                      </c:pt>
                      <c:pt idx="1">
                        <c:v>4.7946185773579501E-2</c:v>
                      </c:pt>
                      <c:pt idx="2">
                        <c:v>4.6351362544520831E-2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7E5-4ED5-B738-A1DAF50308B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Totals!$B$1</c15:sqref>
                        </c15:formulaRef>
                      </c:ext>
                    </c:extLst>
                    <c:strCache>
                      <c:ptCount val="1"/>
                      <c:pt idx="0">
                        <c:v>Matched and potentially frail patients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Totals!$A$2:$A$19</c15:sqref>
                        </c15:formulaRef>
                      </c:ext>
                    </c:extLst>
                    <c:numCache>
                      <c:formatCode>mmm\-yy</c:formatCode>
                      <c:ptCount val="18"/>
                      <c:pt idx="0">
                        <c:v>43405</c:v>
                      </c:pt>
                      <c:pt idx="1">
                        <c:v>43435</c:v>
                      </c:pt>
                      <c:pt idx="2">
                        <c:v>43466</c:v>
                      </c:pt>
                      <c:pt idx="3">
                        <c:v>43497</c:v>
                      </c:pt>
                      <c:pt idx="4">
                        <c:v>43525</c:v>
                      </c:pt>
                      <c:pt idx="5">
                        <c:v>43556</c:v>
                      </c:pt>
                      <c:pt idx="6">
                        <c:v>43586</c:v>
                      </c:pt>
                      <c:pt idx="7">
                        <c:v>43617</c:v>
                      </c:pt>
                      <c:pt idx="8">
                        <c:v>43647</c:v>
                      </c:pt>
                      <c:pt idx="9">
                        <c:v>43678</c:v>
                      </c:pt>
                      <c:pt idx="10">
                        <c:v>43709</c:v>
                      </c:pt>
                      <c:pt idx="11">
                        <c:v>43739</c:v>
                      </c:pt>
                      <c:pt idx="12">
                        <c:v>43770</c:v>
                      </c:pt>
                      <c:pt idx="13">
                        <c:v>43800</c:v>
                      </c:pt>
                      <c:pt idx="14">
                        <c:v>43831</c:v>
                      </c:pt>
                      <c:pt idx="15">
                        <c:v>43862</c:v>
                      </c:pt>
                      <c:pt idx="16">
                        <c:v>43891</c:v>
                      </c:pt>
                      <c:pt idx="17">
                        <c:v>43922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Totals!$B$3:$B$5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1987</c:v>
                      </c:pt>
                      <c:pt idx="1">
                        <c:v>1840</c:v>
                      </c:pt>
                      <c:pt idx="2">
                        <c:v>1576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7E5-4ED5-B738-A1DAF50308BA}"/>
                  </c:ext>
                </c:extLst>
              </c15:ser>
            </c15:filteredLineSeries>
          </c:ext>
        </c:extLst>
      </c:lineChart>
      <c:dateAx>
        <c:axId val="6791104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10136"/>
        <c:crossesAt val="0"/>
        <c:auto val="1"/>
        <c:lblOffset val="100"/>
        <c:baseTimeUnit val="months"/>
      </c:dateAx>
      <c:valAx>
        <c:axId val="67911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1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66196">
          <a:alpha val="97000"/>
        </a:srgb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59E942-1512-46E5-B301-26CDCD03C741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73DB7-B3E2-4ADC-8D66-A5DC182A82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J26" sqref="J26"/>
    </sheetView>
  </sheetViews>
  <sheetFormatPr defaultColWidth="9.140625" defaultRowHeight="15" x14ac:dyDescent="0.25"/>
  <cols>
    <col min="1" max="1" width="15.7109375" style="1" bestFit="1" customWidth="1"/>
    <col min="2" max="2" width="39.5703125" style="1" bestFit="1" customWidth="1"/>
    <col min="3" max="3" width="24.42578125" style="1" bestFit="1" customWidth="1"/>
    <col min="4" max="4" width="30.7109375" style="1" bestFit="1" customWidth="1"/>
    <col min="5" max="6" width="34.42578125" style="2" bestFit="1" customWidth="1"/>
    <col min="7" max="7" width="37.85546875" style="1" bestFit="1" customWidth="1"/>
    <col min="8" max="8" width="21.42578125" style="1" bestFit="1" customWidth="1"/>
    <col min="9" max="9" width="30.7109375" style="3" bestFit="1" customWidth="1"/>
    <col min="10" max="16384" width="9.140625" style="1"/>
  </cols>
  <sheetData>
    <row r="1" spans="1:11" x14ac:dyDescent="0.25">
      <c r="A1" s="1" t="s">
        <v>2</v>
      </c>
      <c r="B1" s="1" t="s">
        <v>4</v>
      </c>
      <c r="C1" s="1" t="s">
        <v>1</v>
      </c>
      <c r="D1" s="1" t="s">
        <v>5</v>
      </c>
      <c r="E1" s="2" t="s">
        <v>0</v>
      </c>
      <c r="F1" s="2" t="s">
        <v>6</v>
      </c>
      <c r="G1" s="1" t="s">
        <v>10</v>
      </c>
      <c r="H1" s="1" t="s">
        <v>9</v>
      </c>
      <c r="I1" s="3" t="s">
        <v>7</v>
      </c>
      <c r="K1" s="1" t="s">
        <v>12</v>
      </c>
    </row>
    <row r="2" spans="1:11" x14ac:dyDescent="0.25">
      <c r="A2" s="4">
        <v>43405</v>
      </c>
      <c r="B2" s="2">
        <v>193</v>
      </c>
      <c r="C2" s="2">
        <f>+D2</f>
        <v>3899</v>
      </c>
      <c r="D2" s="2">
        <f t="shared" ref="D2:D19" si="0">E2+B2</f>
        <v>3899</v>
      </c>
      <c r="E2" s="5">
        <v>3706</v>
      </c>
      <c r="F2" s="2">
        <v>9028</v>
      </c>
      <c r="G2" s="2">
        <f>SUM(B2:B$2)</f>
        <v>193</v>
      </c>
      <c r="H2" s="2">
        <f>SUM(D2:D$2)</f>
        <v>3899</v>
      </c>
      <c r="I2" s="6">
        <f>G2/H2</f>
        <v>4.9499871761990256E-2</v>
      </c>
      <c r="K2" s="2">
        <f>C2+D2</f>
        <v>7798</v>
      </c>
    </row>
    <row r="3" spans="1:11" x14ac:dyDescent="0.25">
      <c r="A3" s="4">
        <v>43435</v>
      </c>
      <c r="B3" s="2">
        <v>1987</v>
      </c>
      <c r="C3" s="2">
        <v>54583</v>
      </c>
      <c r="D3" s="2">
        <f t="shared" si="0"/>
        <v>40739</v>
      </c>
      <c r="E3" s="5">
        <v>38752</v>
      </c>
      <c r="F3" s="2">
        <v>95322</v>
      </c>
      <c r="G3" s="2">
        <f>SUM(B$2:B3)</f>
        <v>2180</v>
      </c>
      <c r="H3" s="2">
        <f>SUM(D$2:D3)</f>
        <v>44638</v>
      </c>
      <c r="I3" s="6">
        <f t="shared" ref="I3:I12" si="1">G3/H3</f>
        <v>4.8837313499708768E-2</v>
      </c>
      <c r="K3" s="2">
        <f t="shared" ref="K3:K16" si="2">C3+D3</f>
        <v>95322</v>
      </c>
    </row>
    <row r="4" spans="1:11" x14ac:dyDescent="0.25">
      <c r="A4" s="4">
        <v>43466</v>
      </c>
      <c r="B4" s="2">
        <v>1840</v>
      </c>
      <c r="C4" s="2">
        <v>53073</v>
      </c>
      <c r="D4" s="2">
        <f t="shared" si="0"/>
        <v>39206</v>
      </c>
      <c r="E4" s="5">
        <v>37366</v>
      </c>
      <c r="F4" s="2">
        <v>92376</v>
      </c>
      <c r="G4" s="2">
        <f>SUM(B$2:B4)</f>
        <v>4020</v>
      </c>
      <c r="H4" s="2">
        <f>SUM(D$2:D4)</f>
        <v>83844</v>
      </c>
      <c r="I4" s="6">
        <f t="shared" si="1"/>
        <v>4.7946185773579501E-2</v>
      </c>
      <c r="K4" s="2">
        <f t="shared" si="2"/>
        <v>92279</v>
      </c>
    </row>
    <row r="5" spans="1:11" x14ac:dyDescent="0.25">
      <c r="A5" s="4">
        <v>43497</v>
      </c>
      <c r="B5" s="2">
        <v>1576</v>
      </c>
      <c r="C5" s="2">
        <v>51868</v>
      </c>
      <c r="D5" s="2">
        <f t="shared" si="0"/>
        <v>36886</v>
      </c>
      <c r="E5" s="5">
        <v>35310</v>
      </c>
      <c r="F5" s="2">
        <v>88754</v>
      </c>
      <c r="G5" s="2">
        <f>SUM(B$2:B5)</f>
        <v>5596</v>
      </c>
      <c r="H5" s="2">
        <f>SUM(D$2:D5)</f>
        <v>120730</v>
      </c>
      <c r="I5" s="6">
        <f t="shared" si="1"/>
        <v>4.6351362544520831E-2</v>
      </c>
      <c r="K5" s="2">
        <f t="shared" si="2"/>
        <v>88754</v>
      </c>
    </row>
    <row r="6" spans="1:11" x14ac:dyDescent="0.25">
      <c r="A6" s="4">
        <v>43525</v>
      </c>
      <c r="B6" s="2">
        <v>1915</v>
      </c>
      <c r="C6" s="2">
        <v>62466</v>
      </c>
      <c r="D6" s="2">
        <f t="shared" si="0"/>
        <v>38189</v>
      </c>
      <c r="E6" s="5">
        <v>36274</v>
      </c>
      <c r="F6" s="2">
        <v>100655</v>
      </c>
      <c r="G6" s="2">
        <f>SUM(B$2:B6)</f>
        <v>7511</v>
      </c>
      <c r="H6" s="2">
        <f>SUM(D$2:D6)</f>
        <v>158919</v>
      </c>
      <c r="I6" s="6">
        <f t="shared" si="1"/>
        <v>4.7263071124283441E-2</v>
      </c>
      <c r="K6" s="2">
        <f t="shared" si="2"/>
        <v>100655</v>
      </c>
    </row>
    <row r="7" spans="1:11" x14ac:dyDescent="0.25">
      <c r="A7" s="4">
        <v>43556</v>
      </c>
      <c r="B7" s="2">
        <v>2057</v>
      </c>
      <c r="C7" s="2">
        <v>65835</v>
      </c>
      <c r="D7" s="2">
        <f t="shared" si="0"/>
        <v>37295</v>
      </c>
      <c r="E7" s="5">
        <v>35238</v>
      </c>
      <c r="F7" s="2">
        <v>103130</v>
      </c>
      <c r="G7" s="2">
        <f>SUM(B$2:B7)</f>
        <v>9568</v>
      </c>
      <c r="H7" s="2">
        <f>SUM(D$2:D7)</f>
        <v>196214</v>
      </c>
      <c r="I7" s="6">
        <f>G7/H7</f>
        <v>4.8763085202890723E-2</v>
      </c>
      <c r="K7" s="2">
        <f t="shared" si="2"/>
        <v>103130</v>
      </c>
    </row>
    <row r="8" spans="1:11" x14ac:dyDescent="0.25">
      <c r="A8" s="4">
        <v>43586</v>
      </c>
      <c r="B8" s="2">
        <v>2328</v>
      </c>
      <c r="C8" s="2">
        <v>75711</v>
      </c>
      <c r="D8" s="2">
        <f t="shared" si="0"/>
        <v>41171</v>
      </c>
      <c r="E8" s="2">
        <v>38843</v>
      </c>
      <c r="F8" s="2">
        <v>116882</v>
      </c>
      <c r="G8" s="2">
        <f>SUM(B$2:B8)</f>
        <v>11896</v>
      </c>
      <c r="H8" s="2">
        <f>SUM(D$2:D8)</f>
        <v>237385</v>
      </c>
      <c r="I8" s="6">
        <f t="shared" si="1"/>
        <v>5.0112686142763867E-2</v>
      </c>
      <c r="K8" s="2">
        <f t="shared" si="2"/>
        <v>116882</v>
      </c>
    </row>
    <row r="9" spans="1:11" x14ac:dyDescent="0.25">
      <c r="A9" s="4">
        <v>43617</v>
      </c>
      <c r="B9" s="2">
        <v>2408</v>
      </c>
      <c r="C9" s="5">
        <v>70903</v>
      </c>
      <c r="D9" s="2">
        <f t="shared" si="0"/>
        <v>39253</v>
      </c>
      <c r="E9" s="2">
        <v>36845</v>
      </c>
      <c r="F9" s="2">
        <v>110156</v>
      </c>
      <c r="G9" s="2">
        <f>SUM(B$2:B9)</f>
        <v>14304</v>
      </c>
      <c r="H9" s="2">
        <f>SUM(D$2:D9)</f>
        <v>276638</v>
      </c>
      <c r="I9" s="6">
        <f t="shared" si="1"/>
        <v>5.1706562366703054E-2</v>
      </c>
      <c r="K9" s="2">
        <f t="shared" si="2"/>
        <v>110156</v>
      </c>
    </row>
    <row r="10" spans="1:11" x14ac:dyDescent="0.25">
      <c r="A10" s="4">
        <v>43647</v>
      </c>
      <c r="B10" s="2">
        <v>1831</v>
      </c>
      <c r="C10" s="5">
        <v>55123</v>
      </c>
      <c r="D10" s="2">
        <f t="shared" si="0"/>
        <v>31209</v>
      </c>
      <c r="E10" s="2">
        <v>29378</v>
      </c>
      <c r="F10" s="2">
        <v>86333</v>
      </c>
      <c r="G10" s="2">
        <f>SUM(B$2:B10)</f>
        <v>16135</v>
      </c>
      <c r="H10" s="2">
        <f>SUM(D$2:D10)</f>
        <v>307847</v>
      </c>
      <c r="I10" s="6">
        <f>G10/H10</f>
        <v>5.2412399666067887E-2</v>
      </c>
      <c r="K10" s="2">
        <f t="shared" si="2"/>
        <v>86332</v>
      </c>
    </row>
    <row r="11" spans="1:11" x14ac:dyDescent="0.25">
      <c r="A11" s="4">
        <v>43678</v>
      </c>
      <c r="B11" s="2">
        <v>2611</v>
      </c>
      <c r="C11" s="5">
        <v>70246</v>
      </c>
      <c r="D11" s="2">
        <f t="shared" si="0"/>
        <v>40315</v>
      </c>
      <c r="E11" s="2">
        <v>37704</v>
      </c>
      <c r="F11" s="2">
        <v>110572</v>
      </c>
      <c r="G11" s="2">
        <f>SUM(B$2:B11)</f>
        <v>18746</v>
      </c>
      <c r="H11" s="2">
        <f>SUM(D$2:D11)</f>
        <v>348162</v>
      </c>
      <c r="I11" s="6">
        <f t="shared" si="1"/>
        <v>5.3842751362871304E-2</v>
      </c>
      <c r="K11" s="2">
        <f t="shared" si="2"/>
        <v>110561</v>
      </c>
    </row>
    <row r="12" spans="1:11" x14ac:dyDescent="0.25">
      <c r="A12" s="4">
        <v>43709</v>
      </c>
      <c r="B12" s="2">
        <v>1694</v>
      </c>
      <c r="C12" s="5">
        <v>62533</v>
      </c>
      <c r="D12" s="2">
        <f t="shared" si="0"/>
        <v>33367</v>
      </c>
      <c r="E12" s="2">
        <v>31673</v>
      </c>
      <c r="F12" s="2">
        <v>101127</v>
      </c>
      <c r="G12" s="2">
        <f>SUM(B$2:B12)</f>
        <v>20440</v>
      </c>
      <c r="H12" s="2">
        <f>SUM(D$2:D12)</f>
        <v>381529</v>
      </c>
      <c r="I12" s="6">
        <f t="shared" si="1"/>
        <v>5.3573909191699715E-2</v>
      </c>
      <c r="K12" s="2">
        <f t="shared" si="2"/>
        <v>95900</v>
      </c>
    </row>
    <row r="13" spans="1:11" x14ac:dyDescent="0.25">
      <c r="A13" s="4">
        <v>43739</v>
      </c>
      <c r="B13" s="2">
        <v>1976</v>
      </c>
      <c r="C13" s="5">
        <v>61290</v>
      </c>
      <c r="D13" s="2">
        <f t="shared" si="0"/>
        <v>38770</v>
      </c>
      <c r="E13" s="2">
        <v>36794</v>
      </c>
      <c r="F13" s="2">
        <v>100088</v>
      </c>
      <c r="G13" s="2">
        <f>SUM(B$2:B13)</f>
        <v>22416</v>
      </c>
      <c r="H13" s="2">
        <f>SUM(D$2:D13)</f>
        <v>420299</v>
      </c>
      <c r="I13" s="6">
        <f>G13/H13</f>
        <v>5.333346022712402E-2</v>
      </c>
      <c r="K13" s="2">
        <f t="shared" si="2"/>
        <v>100060</v>
      </c>
    </row>
    <row r="14" spans="1:11" x14ac:dyDescent="0.25">
      <c r="A14" s="4">
        <v>43770</v>
      </c>
      <c r="B14" s="2">
        <v>2797</v>
      </c>
      <c r="C14" s="5">
        <v>75286</v>
      </c>
      <c r="D14" s="2">
        <f t="shared" si="0"/>
        <v>43999</v>
      </c>
      <c r="E14" s="2">
        <v>41202</v>
      </c>
      <c r="F14" s="2">
        <v>119285</v>
      </c>
      <c r="G14" s="2">
        <f>SUM(B$2:B14)</f>
        <v>25213</v>
      </c>
      <c r="H14" s="2">
        <f>SUM(D$2:D14)</f>
        <v>464298</v>
      </c>
      <c r="I14" s="6">
        <f>G14/H14</f>
        <v>5.4303486123136437E-2</v>
      </c>
      <c r="K14" s="2">
        <f t="shared" si="2"/>
        <v>119285</v>
      </c>
    </row>
    <row r="15" spans="1:11" x14ac:dyDescent="0.25">
      <c r="A15" s="4">
        <v>43800</v>
      </c>
      <c r="B15" s="2">
        <v>3425</v>
      </c>
      <c r="C15" s="5">
        <v>87799</v>
      </c>
      <c r="D15" s="2">
        <f t="shared" si="0"/>
        <v>53459</v>
      </c>
      <c r="E15" s="2">
        <v>50034</v>
      </c>
      <c r="F15" s="2">
        <v>141258</v>
      </c>
      <c r="G15" s="2">
        <f>SUM(B$2:B15)</f>
        <v>28638</v>
      </c>
      <c r="H15" s="2">
        <f>SUM(D$2:D15)</f>
        <v>517757</v>
      </c>
      <c r="I15" s="6">
        <f t="shared" ref="I15" si="3">G15/H15</f>
        <v>5.5311661648224937E-2</v>
      </c>
      <c r="K15" s="2">
        <f t="shared" si="2"/>
        <v>141258</v>
      </c>
    </row>
    <row r="16" spans="1:11" x14ac:dyDescent="0.25">
      <c r="A16" s="4">
        <v>43831</v>
      </c>
      <c r="B16" s="2">
        <v>3334</v>
      </c>
      <c r="C16" s="5">
        <v>81573</v>
      </c>
      <c r="D16" s="2">
        <f t="shared" si="0"/>
        <v>47843</v>
      </c>
      <c r="E16" s="2">
        <v>44509</v>
      </c>
      <c r="F16" s="2">
        <v>129416</v>
      </c>
      <c r="G16" s="2">
        <f>SUM(B$2:B16)</f>
        <v>31972</v>
      </c>
      <c r="H16" s="2">
        <f>SUM(D$2:D16)</f>
        <v>565600</v>
      </c>
      <c r="I16" s="6">
        <f>G16/H16</f>
        <v>5.6527581329561524E-2</v>
      </c>
      <c r="K16" s="2">
        <f t="shared" si="2"/>
        <v>129416</v>
      </c>
    </row>
    <row r="17" spans="1:11" x14ac:dyDescent="0.25">
      <c r="A17" s="4">
        <v>43862</v>
      </c>
      <c r="B17" s="2">
        <v>2749</v>
      </c>
      <c r="C17" s="5">
        <v>83167</v>
      </c>
      <c r="D17" s="2">
        <f t="shared" si="0"/>
        <v>48622</v>
      </c>
      <c r="E17" s="2">
        <v>45873</v>
      </c>
      <c r="F17" s="2">
        <v>131789</v>
      </c>
      <c r="G17" s="2">
        <f>SUM(B$2:B17)</f>
        <v>34721</v>
      </c>
      <c r="H17" s="2">
        <f>SUM(D$2:D17)</f>
        <v>614222</v>
      </c>
      <c r="I17" s="6">
        <f t="shared" ref="I17:I18" si="4">G17/H17</f>
        <v>5.6528421319978768E-2</v>
      </c>
      <c r="K17" s="2">
        <f t="shared" ref="K17:K19" si="5">C17+D17</f>
        <v>131789</v>
      </c>
    </row>
    <row r="18" spans="1:11" x14ac:dyDescent="0.25">
      <c r="A18" s="4">
        <v>43891</v>
      </c>
      <c r="B18" s="2">
        <v>2657</v>
      </c>
      <c r="C18" s="5">
        <v>95521</v>
      </c>
      <c r="D18" s="2">
        <f t="shared" si="0"/>
        <v>56120</v>
      </c>
      <c r="E18" s="2">
        <v>53463</v>
      </c>
      <c r="F18" s="2">
        <v>151642</v>
      </c>
      <c r="G18" s="2">
        <f>SUM(B$2:B18)</f>
        <v>37378</v>
      </c>
      <c r="H18" s="2">
        <f>SUM(D$2:D18)</f>
        <v>670342</v>
      </c>
      <c r="I18" s="6">
        <f t="shared" si="4"/>
        <v>5.5759597339865324E-2</v>
      </c>
      <c r="K18" s="2">
        <f t="shared" si="5"/>
        <v>151641</v>
      </c>
    </row>
    <row r="19" spans="1:11" x14ac:dyDescent="0.25">
      <c r="A19" s="4">
        <v>43922</v>
      </c>
      <c r="B19" s="2">
        <v>1713</v>
      </c>
      <c r="C19" s="5">
        <v>38371</v>
      </c>
      <c r="D19" s="2">
        <f t="shared" si="0"/>
        <v>24762</v>
      </c>
      <c r="E19" s="2">
        <v>23049</v>
      </c>
      <c r="F19" s="2">
        <v>63133</v>
      </c>
      <c r="G19" s="2">
        <f>SUM(B$2:B19)</f>
        <v>39091</v>
      </c>
      <c r="H19" s="2">
        <f>SUM(D$2:D19)</f>
        <v>695104</v>
      </c>
      <c r="I19" s="6">
        <f>G19/H19</f>
        <v>5.6237627750667527E-2</v>
      </c>
      <c r="K19" s="2">
        <f t="shared" si="5"/>
        <v>63133</v>
      </c>
    </row>
    <row r="20" spans="1:11" x14ac:dyDescent="0.25">
      <c r="A20" s="4">
        <v>43952</v>
      </c>
    </row>
    <row r="21" spans="1:11" x14ac:dyDescent="0.25">
      <c r="A21" s="4">
        <v>43983</v>
      </c>
    </row>
    <row r="22" spans="1:11" x14ac:dyDescent="0.25">
      <c r="A22" s="4">
        <v>44013</v>
      </c>
    </row>
    <row r="23" spans="1:11" x14ac:dyDescent="0.25">
      <c r="A23" s="4">
        <v>44044</v>
      </c>
    </row>
    <row r="24" spans="1:11" x14ac:dyDescent="0.25">
      <c r="A24" s="4">
        <v>44075</v>
      </c>
    </row>
    <row r="25" spans="1:11" x14ac:dyDescent="0.25">
      <c r="A25" s="4">
        <v>44105</v>
      </c>
    </row>
    <row r="26" spans="1:11" x14ac:dyDescent="0.25">
      <c r="A26" s="4">
        <v>44136</v>
      </c>
    </row>
    <row r="27" spans="1:11" x14ac:dyDescent="0.25">
      <c r="A27" s="4">
        <v>44166</v>
      </c>
    </row>
    <row r="29" spans="1:11" x14ac:dyDescent="0.25">
      <c r="B29" s="2" t="s">
        <v>4</v>
      </c>
      <c r="C29" s="1" t="s">
        <v>5</v>
      </c>
      <c r="D29" s="3" t="s">
        <v>11</v>
      </c>
    </row>
    <row r="30" spans="1:11" x14ac:dyDescent="0.25">
      <c r="A30" s="1" t="s">
        <v>3</v>
      </c>
      <c r="B30" s="2">
        <f>SUM(B2:B27)</f>
        <v>39091</v>
      </c>
      <c r="C30" s="2">
        <f>SUM(D2:D27)</f>
        <v>695104</v>
      </c>
      <c r="D30" s="2">
        <f>SUM(F2:F27)</f>
        <v>1850946</v>
      </c>
    </row>
    <row r="31" spans="1:11" x14ac:dyDescent="0.25">
      <c r="A31" s="1" t="s">
        <v>8</v>
      </c>
      <c r="B31" s="6">
        <f>B30/C30</f>
        <v>5.6237627750667527E-2</v>
      </c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Totals</vt:lpstr>
      <vt:lpstr>Frailty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2019-03-06T20:26:02Z</dcterms:created>
  <dcterms:modified xsi:type="dcterms:W3CDTF">2020-04-16T11:58:17Z</dcterms:modified>
</cp:coreProperties>
</file>