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Саша\Учёба\Основы информационных технологий\Лабораторные работы\3\"/>
    </mc:Choice>
  </mc:AlternateContent>
  <bookViews>
    <workbookView xWindow="0" yWindow="0" windowWidth="17256" windowHeight="5772" activeTab="2"/>
  </bookViews>
  <sheets>
    <sheet name="Январь" sheetId="1" r:id="rId1"/>
    <sheet name="Февраль" sheetId="2" r:id="rId2"/>
    <sheet name="Март" sheetId="3" r:id="rId3"/>
    <sheet name="Лист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4" l="1"/>
  <c r="C6" i="4"/>
  <c r="C5" i="4"/>
  <c r="E5" i="3"/>
  <c r="E6" i="3"/>
  <c r="E7" i="3"/>
  <c r="E4" i="3"/>
  <c r="G4" i="3" s="1"/>
  <c r="G7" i="3"/>
  <c r="F7" i="3"/>
  <c r="H7" i="3" s="1"/>
  <c r="F6" i="3"/>
  <c r="G5" i="3"/>
  <c r="F5" i="3"/>
  <c r="K5" i="2"/>
  <c r="K6" i="2"/>
  <c r="K7" i="2"/>
  <c r="K8" i="2"/>
  <c r="K4" i="2"/>
  <c r="E5" i="2"/>
  <c r="E6" i="2"/>
  <c r="E7" i="2"/>
  <c r="G7" i="2" s="1"/>
  <c r="E4" i="2"/>
  <c r="E9" i="2" s="1"/>
  <c r="G5" i="2"/>
  <c r="F5" i="2"/>
  <c r="H5" i="2" s="1"/>
  <c r="E9" i="1"/>
  <c r="E8" i="1"/>
  <c r="G5" i="1"/>
  <c r="G6" i="1"/>
  <c r="G7" i="1"/>
  <c r="G4" i="1"/>
  <c r="F4" i="1"/>
  <c r="F5" i="1"/>
  <c r="F6" i="1"/>
  <c r="F7" i="1"/>
  <c r="I7" i="3" l="1"/>
  <c r="J7" i="3" s="1"/>
  <c r="G6" i="3"/>
  <c r="G8" i="3" s="1"/>
  <c r="F4" i="3"/>
  <c r="H6" i="3"/>
  <c r="H5" i="3"/>
  <c r="H4" i="3"/>
  <c r="E9" i="3"/>
  <c r="E8" i="3"/>
  <c r="G6" i="2"/>
  <c r="F6" i="2"/>
  <c r="F8" i="2" s="1"/>
  <c r="F7" i="2"/>
  <c r="H7" i="2" s="1"/>
  <c r="F4" i="2"/>
  <c r="G4" i="2"/>
  <c r="E8" i="2"/>
  <c r="F9" i="1"/>
  <c r="G9" i="1"/>
  <c r="G8" i="1"/>
  <c r="H7" i="1"/>
  <c r="H4" i="1"/>
  <c r="H9" i="1" s="1"/>
  <c r="H5" i="1"/>
  <c r="H8" i="1" s="1"/>
  <c r="F8" i="1"/>
  <c r="I7" i="1"/>
  <c r="J7" i="1" s="1"/>
  <c r="H6" i="1"/>
  <c r="I7" i="2"/>
  <c r="J7" i="2" s="1"/>
  <c r="I5" i="2"/>
  <c r="J5" i="2" s="1"/>
  <c r="H4" i="2"/>
  <c r="G9" i="3" l="1"/>
  <c r="I4" i="3"/>
  <c r="H8" i="3"/>
  <c r="H9" i="3"/>
  <c r="I5" i="3"/>
  <c r="J5" i="3" s="1"/>
  <c r="I6" i="3"/>
  <c r="J6" i="3" s="1"/>
  <c r="F8" i="3"/>
  <c r="F9" i="3"/>
  <c r="H6" i="2"/>
  <c r="I6" i="2" s="1"/>
  <c r="J6" i="2" s="1"/>
  <c r="G8" i="2"/>
  <c r="F9" i="2"/>
  <c r="G9" i="2"/>
  <c r="I4" i="1"/>
  <c r="J4" i="1" s="1"/>
  <c r="I5" i="1"/>
  <c r="J5" i="1" s="1"/>
  <c r="I6" i="1"/>
  <c r="J6" i="1" s="1"/>
  <c r="I4" i="2"/>
  <c r="I9" i="3" l="1"/>
  <c r="I8" i="3"/>
  <c r="J4" i="3"/>
  <c r="H9" i="2"/>
  <c r="H8" i="2"/>
  <c r="J9" i="1"/>
  <c r="J8" i="1"/>
  <c r="K6" i="1" s="1"/>
  <c r="I9" i="1"/>
  <c r="I8" i="1"/>
  <c r="I8" i="2"/>
  <c r="I9" i="2"/>
  <c r="J4" i="2"/>
  <c r="J8" i="3" l="1"/>
  <c r="J9" i="3"/>
  <c r="K7" i="1"/>
  <c r="K5" i="1"/>
  <c r="K4" i="1"/>
  <c r="J8" i="2"/>
  <c r="J9" i="2"/>
  <c r="K8" i="3" l="1"/>
  <c r="K7" i="3"/>
  <c r="K6" i="3"/>
  <c r="K5" i="3"/>
  <c r="K4" i="3"/>
  <c r="K8" i="1"/>
</calcChain>
</file>

<file path=xl/sharedStrings.xml><?xml version="1.0" encoding="utf-8"?>
<sst xmlns="http://schemas.openxmlformats.org/spreadsheetml/2006/main" count="75" uniqueCount="31">
  <si>
    <t>Зарплата работников за февраль</t>
  </si>
  <si>
    <t>Номер</t>
  </si>
  <si>
    <t>Фамилия</t>
  </si>
  <si>
    <t>Должность</t>
  </si>
  <si>
    <t>Стаж</t>
  </si>
  <si>
    <t>Оклад</t>
  </si>
  <si>
    <t>Надбавка за стаж</t>
  </si>
  <si>
    <t>Итого</t>
  </si>
  <si>
    <t>Налоги</t>
  </si>
  <si>
    <t>Получить</t>
  </si>
  <si>
    <t>Доля</t>
  </si>
  <si>
    <t>Директор</t>
  </si>
  <si>
    <t>Бухгалтер</t>
  </si>
  <si>
    <t>Менеджер</t>
  </si>
  <si>
    <t>Экономист</t>
  </si>
  <si>
    <t>Сумма</t>
  </si>
  <si>
    <t>Среднее</t>
  </si>
  <si>
    <t>Зарплата работников за январь</t>
  </si>
  <si>
    <t>Премия</t>
  </si>
  <si>
    <t>Налог</t>
  </si>
  <si>
    <t>Ермолаев</t>
  </si>
  <si>
    <t>Рябцев</t>
  </si>
  <si>
    <t>Степанов</t>
  </si>
  <si>
    <t>Мишин</t>
  </si>
  <si>
    <t>Зарплата работников за март</t>
  </si>
  <si>
    <t>Месяц</t>
  </si>
  <si>
    <t>Всего получить</t>
  </si>
  <si>
    <t>Зарплата директора</t>
  </si>
  <si>
    <t>Январь</t>
  </si>
  <si>
    <t>Февраль</t>
  </si>
  <si>
    <t>Март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</si>
</sst>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2" fontId="3" fillId="0" borderId="1" xfId="0" applyNumberFormat="1" applyFont="1" applyBorder="1"/>
    <xf numFmtId="9" fontId="0" fillId="0" borderId="0" xfId="1" applyFont="1"/>
    <xf numFmtId="0" fontId="3" fillId="0" borderId="1" xfId="0" applyFont="1" applyBorder="1" applyAlignment="1">
      <alignment horizontal="center" vertical="top"/>
    </xf>
    <xf numFmtId="2" fontId="3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1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/>
    <xf numFmtId="0" fontId="0" fillId="0" borderId="1" xfId="0" applyFont="1" applyBorder="1"/>
    <xf numFmtId="0" fontId="2" fillId="0" borderId="1" xfId="0" applyFont="1" applyBorder="1" applyAlignment="1">
      <alignment horizontal="center"/>
    </xf>
    <xf numFmtId="1" fontId="0" fillId="0" borderId="1" xfId="0" applyNumberFormat="1" applyFont="1" applyBorder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Январь!$J$3</c:f>
              <c:strCache>
                <c:ptCount val="1"/>
                <c:pt idx="0">
                  <c:v>Получить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Январь!$B$4:$B$7</c:f>
              <c:strCache>
                <c:ptCount val="4"/>
                <c:pt idx="0">
                  <c:v>Мишин</c:v>
                </c:pt>
                <c:pt idx="1">
                  <c:v>Рябцев</c:v>
                </c:pt>
                <c:pt idx="2">
                  <c:v>Ермолаев</c:v>
                </c:pt>
                <c:pt idx="3">
                  <c:v>Степанов</c:v>
                </c:pt>
              </c:strCache>
            </c:strRef>
          </c:cat>
          <c:val>
            <c:numRef>
              <c:f>Январь!$J$4:$J$7</c:f>
              <c:numCache>
                <c:formatCode>0</c:formatCode>
                <c:ptCount val="4"/>
                <c:pt idx="0">
                  <c:v>1088</c:v>
                </c:pt>
                <c:pt idx="1">
                  <c:v>600</c:v>
                </c:pt>
                <c:pt idx="2">
                  <c:v>435.2</c:v>
                </c:pt>
                <c:pt idx="3">
                  <c:v>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31-4AC3-A81A-34541592B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413504"/>
        <c:axId val="454413832"/>
      </c:barChart>
      <c:catAx>
        <c:axId val="45441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4413832"/>
        <c:crosses val="autoZero"/>
        <c:auto val="1"/>
        <c:lblAlgn val="ctr"/>
        <c:lblOffset val="100"/>
        <c:noMultiLvlLbl val="0"/>
      </c:catAx>
      <c:valAx>
        <c:axId val="45441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441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Февраль!$J$3</c:f>
              <c:strCache>
                <c:ptCount val="1"/>
                <c:pt idx="0">
                  <c:v>Получить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Февраль!$B$4:$B$7</c:f>
              <c:strCache>
                <c:ptCount val="4"/>
                <c:pt idx="0">
                  <c:v>Мишин</c:v>
                </c:pt>
                <c:pt idx="1">
                  <c:v>Рябцев</c:v>
                </c:pt>
                <c:pt idx="2">
                  <c:v>Ермолаев</c:v>
                </c:pt>
                <c:pt idx="3">
                  <c:v>Степанов</c:v>
                </c:pt>
              </c:strCache>
            </c:strRef>
          </c:cat>
          <c:val>
            <c:numRef>
              <c:f>Февраль!$J$4:$J$7</c:f>
              <c:numCache>
                <c:formatCode>0</c:formatCode>
                <c:ptCount val="4"/>
                <c:pt idx="0">
                  <c:v>1196.8000000000002</c:v>
                </c:pt>
                <c:pt idx="1">
                  <c:v>660</c:v>
                </c:pt>
                <c:pt idx="2">
                  <c:v>478.71999999999997</c:v>
                </c:pt>
                <c:pt idx="3">
                  <c:v>673.2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DA-44F1-A39F-5DDD8EE32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407928"/>
        <c:axId val="454403664"/>
      </c:barChart>
      <c:catAx>
        <c:axId val="45440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4403664"/>
        <c:crosses val="autoZero"/>
        <c:auto val="1"/>
        <c:lblAlgn val="ctr"/>
        <c:lblOffset val="100"/>
        <c:noMultiLvlLbl val="0"/>
      </c:catAx>
      <c:valAx>
        <c:axId val="45440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4407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Март!$J$3</c:f>
              <c:strCache>
                <c:ptCount val="1"/>
                <c:pt idx="0">
                  <c:v>Получить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Март!$B$4:$B$7</c:f>
              <c:strCache>
                <c:ptCount val="4"/>
                <c:pt idx="0">
                  <c:v>Мишин</c:v>
                </c:pt>
                <c:pt idx="1">
                  <c:v>Рябцев</c:v>
                </c:pt>
                <c:pt idx="2">
                  <c:v>Ермолаев</c:v>
                </c:pt>
                <c:pt idx="3">
                  <c:v>Степанов</c:v>
                </c:pt>
              </c:strCache>
            </c:strRef>
          </c:cat>
          <c:val>
            <c:numRef>
              <c:f>Март!$J$4:$J$7</c:f>
              <c:numCache>
                <c:formatCode>0</c:formatCode>
                <c:ptCount val="4"/>
                <c:pt idx="0">
                  <c:v>1256.6400000000001</c:v>
                </c:pt>
                <c:pt idx="1">
                  <c:v>693</c:v>
                </c:pt>
                <c:pt idx="2">
                  <c:v>502.65600000000006</c:v>
                </c:pt>
                <c:pt idx="3">
                  <c:v>706.86000000000024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14-4096-8D36-46B06B39D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124960"/>
        <c:axId val="580126272"/>
      </c:barChart>
      <c:catAx>
        <c:axId val="58012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0126272"/>
        <c:crosses val="autoZero"/>
        <c:auto val="1"/>
        <c:lblAlgn val="ctr"/>
        <c:lblOffset val="100"/>
        <c:noMultiLvlLbl val="0"/>
      </c:catAx>
      <c:valAx>
        <c:axId val="58012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012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Лист4!$C$4</c:f>
              <c:strCache>
                <c:ptCount val="1"/>
                <c:pt idx="0">
                  <c:v>Всего получить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>
                    <a:lumMod val="50000"/>
                  </a:schemeClr>
                </a:solidFill>
                <a:prstDash val="solid"/>
              </a:ln>
              <a:effectLst/>
            </c:spPr>
            <c:trendlineType val="linear"/>
            <c:forward val="2"/>
            <c:dispRSqr val="0"/>
            <c:dispEq val="0"/>
          </c:trendline>
          <c:cat>
            <c:strRef>
              <c:f>Лист4!$B$5:$B$7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Лист4!$C$5:$C$7</c:f>
              <c:numCache>
                <c:formatCode>0</c:formatCode>
                <c:ptCount val="3"/>
                <c:pt idx="0">
                  <c:v>1088</c:v>
                </c:pt>
                <c:pt idx="1">
                  <c:v>1196.8000000000002</c:v>
                </c:pt>
                <c:pt idx="2">
                  <c:v>1256.6400000000001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67-4419-B398-68FD530EF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408256"/>
        <c:axId val="454405960"/>
      </c:barChart>
      <c:catAx>
        <c:axId val="45440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4405960"/>
        <c:crosses val="autoZero"/>
        <c:auto val="1"/>
        <c:lblAlgn val="ctr"/>
        <c:lblOffset val="100"/>
        <c:noMultiLvlLbl val="0"/>
      </c:catAx>
      <c:valAx>
        <c:axId val="45440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4408256"/>
        <c:crosses val="autoZero"/>
        <c:crossBetween val="between"/>
      </c:valAx>
      <c:spPr>
        <a:noFill/>
        <a:ln w="12700">
          <a:solidFill>
            <a:schemeClr val="bg1">
              <a:lumMod val="75000"/>
            </a:schemeClr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335280</xdr:colOff>
      <xdr:row>12</xdr:row>
      <xdr:rowOff>34290</xdr:rowOff>
    </xdr:from>
    <xdr:to>
      <xdr:col>8</xdr:col>
      <xdr:colOff>335280</xdr:colOff>
      <xdr:row>27</xdr:row>
      <xdr:rowOff>34290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335280</xdr:colOff>
      <xdr:row>11</xdr:row>
      <xdr:rowOff>49530</xdr:rowOff>
    </xdr:from>
    <xdr:to>
      <xdr:col>10</xdr:col>
      <xdr:colOff>30480</xdr:colOff>
      <xdr:row>26</xdr:row>
      <xdr:rowOff>49530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</xdr:row>
      <xdr:rowOff>102870</xdr:rowOff>
    </xdr:from>
    <xdr:to>
      <xdr:col>9</xdr:col>
      <xdr:colOff>304800</xdr:colOff>
      <xdr:row>26</xdr:row>
      <xdr:rowOff>102870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434340</xdr:colOff>
      <xdr:row>3</xdr:row>
      <xdr:rowOff>49530</xdr:rowOff>
    </xdr:from>
    <xdr:to>
      <xdr:col>12</xdr:col>
      <xdr:colOff>129540</xdr:colOff>
      <xdr:row>17</xdr:row>
      <xdr:rowOff>163830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C1" workbookViewId="0">
      <selection activeCell="A3" sqref="A3:XFD3"/>
    </sheetView>
  </sheetViews>
  <sheetFormatPr defaultRowHeight="14.4" x14ac:dyDescent="0.3"/>
  <cols>
    <col min="1" max="11" width="10.77734375" customWidth="1"/>
    <col min="12" max="12" width="15.77734375" customWidth="1"/>
  </cols>
  <sheetData>
    <row r="1" spans="1:11" x14ac:dyDescent="0.3">
      <c r="A1" s="18" t="s">
        <v>17</v>
      </c>
      <c r="B1" s="18"/>
      <c r="C1" s="18"/>
      <c r="D1" s="18"/>
      <c r="E1" s="18"/>
      <c r="F1" s="1"/>
    </row>
    <row r="2" spans="1:11" ht="15" thickBot="1" x14ac:dyDescent="0.35"/>
    <row r="3" spans="1:11" ht="42" customHeight="1" thickTop="1" thickBot="1" x14ac:dyDescent="0.3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18</v>
      </c>
      <c r="G3" s="3" t="s">
        <v>6</v>
      </c>
      <c r="H3" s="2" t="s">
        <v>7</v>
      </c>
      <c r="I3" s="2" t="s">
        <v>8</v>
      </c>
      <c r="J3" s="2" t="s">
        <v>9</v>
      </c>
      <c r="K3" s="2" t="s">
        <v>10</v>
      </c>
    </row>
    <row r="4" spans="1:11" ht="15.6" thickTop="1" thickBot="1" x14ac:dyDescent="0.35">
      <c r="A4" s="5">
        <v>1</v>
      </c>
      <c r="B4" s="4" t="s">
        <v>23</v>
      </c>
      <c r="C4" s="4" t="s">
        <v>11</v>
      </c>
      <c r="D4" s="8">
        <v>15</v>
      </c>
      <c r="E4" s="14">
        <v>800</v>
      </c>
      <c r="F4" s="14">
        <f>E4*0.5</f>
        <v>400</v>
      </c>
      <c r="G4" s="14">
        <f>IF(D4&gt;10,E4*0.2,0)</f>
        <v>160</v>
      </c>
      <c r="H4" s="14">
        <f>SUM(E4:G4)</f>
        <v>1360</v>
      </c>
      <c r="I4" s="14">
        <f>H4*0.2</f>
        <v>272</v>
      </c>
      <c r="J4" s="14">
        <f>H4-I4</f>
        <v>1088</v>
      </c>
      <c r="K4" s="9">
        <f>J4/$J$8</f>
        <v>0.39777712781515068</v>
      </c>
    </row>
    <row r="5" spans="1:11" ht="15.6" thickTop="1" thickBot="1" x14ac:dyDescent="0.35">
      <c r="A5" s="5">
        <v>2</v>
      </c>
      <c r="B5" s="4" t="s">
        <v>21</v>
      </c>
      <c r="C5" s="4" t="s">
        <v>12</v>
      </c>
      <c r="D5" s="8">
        <v>5</v>
      </c>
      <c r="E5" s="14">
        <v>500</v>
      </c>
      <c r="F5" s="14">
        <f t="shared" ref="F5:F7" si="0">E5*0.5</f>
        <v>250</v>
      </c>
      <c r="G5" s="14">
        <f t="shared" ref="G5:G7" si="1">IF(D5&gt;10,E5*0.2,0)</f>
        <v>0</v>
      </c>
      <c r="H5" s="14">
        <f t="shared" ref="H5:H7" si="2">SUM(E5:G5)</f>
        <v>750</v>
      </c>
      <c r="I5" s="14">
        <f t="shared" ref="I5:I7" si="3">H5*0.2</f>
        <v>150</v>
      </c>
      <c r="J5" s="14">
        <f t="shared" ref="J5:J7" si="4">H5-I5</f>
        <v>600</v>
      </c>
      <c r="K5" s="9">
        <f>J5/$J$8</f>
        <v>0.21936238666276692</v>
      </c>
    </row>
    <row r="6" spans="1:11" ht="15.6" thickTop="1" thickBot="1" x14ac:dyDescent="0.35">
      <c r="A6" s="5">
        <v>3</v>
      </c>
      <c r="B6" s="4" t="s">
        <v>20</v>
      </c>
      <c r="C6" s="4" t="s">
        <v>13</v>
      </c>
      <c r="D6" s="8">
        <v>30</v>
      </c>
      <c r="E6" s="14">
        <v>320</v>
      </c>
      <c r="F6" s="14">
        <f t="shared" si="0"/>
        <v>160</v>
      </c>
      <c r="G6" s="14">
        <f t="shared" si="1"/>
        <v>64</v>
      </c>
      <c r="H6" s="14">
        <f t="shared" si="2"/>
        <v>544</v>
      </c>
      <c r="I6" s="14">
        <f t="shared" si="3"/>
        <v>108.80000000000001</v>
      </c>
      <c r="J6" s="14">
        <f t="shared" si="4"/>
        <v>435.2</v>
      </c>
      <c r="K6" s="9">
        <f>J6/$J$8</f>
        <v>0.15911085112606027</v>
      </c>
    </row>
    <row r="7" spans="1:11" ht="15.6" thickTop="1" thickBot="1" x14ac:dyDescent="0.35">
      <c r="A7" s="5">
        <v>4</v>
      </c>
      <c r="B7" s="4" t="s">
        <v>22</v>
      </c>
      <c r="C7" s="4" t="s">
        <v>14</v>
      </c>
      <c r="D7" s="8">
        <v>21</v>
      </c>
      <c r="E7" s="14">
        <v>450</v>
      </c>
      <c r="F7" s="14">
        <f t="shared" si="0"/>
        <v>225</v>
      </c>
      <c r="G7" s="14">
        <f t="shared" si="1"/>
        <v>90</v>
      </c>
      <c r="H7" s="14">
        <f t="shared" si="2"/>
        <v>765</v>
      </c>
      <c r="I7" s="14">
        <f t="shared" si="3"/>
        <v>153</v>
      </c>
      <c r="J7" s="14">
        <f t="shared" si="4"/>
        <v>612</v>
      </c>
      <c r="K7" s="9">
        <f>J7/$J$8</f>
        <v>0.22374963439602225</v>
      </c>
    </row>
    <row r="8" spans="1:11" ht="15.6" thickTop="1" thickBot="1" x14ac:dyDescent="0.35">
      <c r="A8" s="10" t="s">
        <v>15</v>
      </c>
      <c r="B8" s="11"/>
      <c r="C8" s="11"/>
      <c r="D8" s="12"/>
      <c r="E8" s="14">
        <f>SUM(E4:E7)</f>
        <v>2070</v>
      </c>
      <c r="F8" s="14">
        <f t="shared" ref="F8:K8" si="5">SUM(F4:F7)</f>
        <v>1035</v>
      </c>
      <c r="G8" s="14">
        <f t="shared" si="5"/>
        <v>314</v>
      </c>
      <c r="H8" s="14">
        <f t="shared" si="5"/>
        <v>3419</v>
      </c>
      <c r="I8" s="14">
        <f t="shared" si="5"/>
        <v>683.8</v>
      </c>
      <c r="J8" s="14">
        <f t="shared" si="5"/>
        <v>2735.2</v>
      </c>
      <c r="K8" s="5">
        <f t="shared" si="5"/>
        <v>1</v>
      </c>
    </row>
    <row r="9" spans="1:11" ht="15.6" thickTop="1" thickBot="1" x14ac:dyDescent="0.35">
      <c r="A9" s="10" t="s">
        <v>16</v>
      </c>
      <c r="B9" s="11"/>
      <c r="C9" s="11"/>
      <c r="D9" s="12"/>
      <c r="E9" s="14">
        <f t="shared" ref="E9:J9" si="6">AVERAGE(E4:E7)</f>
        <v>517.5</v>
      </c>
      <c r="F9" s="14">
        <f t="shared" si="6"/>
        <v>258.75</v>
      </c>
      <c r="G9" s="14">
        <f t="shared" si="6"/>
        <v>78.5</v>
      </c>
      <c r="H9" s="14">
        <f t="shared" si="6"/>
        <v>854.75</v>
      </c>
      <c r="I9" s="14">
        <f t="shared" si="6"/>
        <v>170.95</v>
      </c>
      <c r="J9" s="14">
        <f t="shared" si="6"/>
        <v>683.8</v>
      </c>
      <c r="K9" s="6"/>
    </row>
    <row r="10" spans="1:11" ht="15" thickTop="1" x14ac:dyDescent="0.3"/>
    <row r="11" spans="1:11" x14ac:dyDescent="0.3">
      <c r="A11" t="s">
        <v>19</v>
      </c>
      <c r="B11" s="7">
        <v>0.2</v>
      </c>
    </row>
    <row r="33" ht="43.2" customHeight="1" x14ac:dyDescent="0.3"/>
  </sheetData>
  <mergeCells count="1">
    <mergeCell ref="A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3" sqref="A3:XFD3"/>
    </sheetView>
  </sheetViews>
  <sheetFormatPr defaultRowHeight="14.4" x14ac:dyDescent="0.3"/>
  <cols>
    <col min="1" max="11" width="10.77734375" customWidth="1"/>
  </cols>
  <sheetData>
    <row r="1" spans="1:11" x14ac:dyDescent="0.3">
      <c r="A1" s="18" t="s">
        <v>0</v>
      </c>
      <c r="B1" s="19"/>
      <c r="C1" s="19"/>
      <c r="D1" s="19"/>
      <c r="E1" s="19"/>
      <c r="F1" s="1"/>
    </row>
    <row r="2" spans="1:11" ht="15" thickBot="1" x14ac:dyDescent="0.35"/>
    <row r="3" spans="1:11" ht="42" customHeight="1" thickTop="1" thickBot="1" x14ac:dyDescent="0.3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18</v>
      </c>
      <c r="G3" s="3" t="s">
        <v>6</v>
      </c>
      <c r="H3" s="2" t="s">
        <v>7</v>
      </c>
      <c r="I3" s="2" t="s">
        <v>8</v>
      </c>
      <c r="J3" s="2" t="s">
        <v>9</v>
      </c>
      <c r="K3" s="2" t="s">
        <v>10</v>
      </c>
    </row>
    <row r="4" spans="1:11" ht="15.6" thickTop="1" thickBot="1" x14ac:dyDescent="0.35">
      <c r="A4" s="5">
        <v>1</v>
      </c>
      <c r="B4" s="4" t="s">
        <v>23</v>
      </c>
      <c r="C4" s="4" t="s">
        <v>11</v>
      </c>
      <c r="D4" s="8">
        <v>15</v>
      </c>
      <c r="E4" s="14">
        <f>Январь!E4*1.1</f>
        <v>880.00000000000011</v>
      </c>
      <c r="F4" s="14">
        <f>E4*0.5</f>
        <v>440.00000000000006</v>
      </c>
      <c r="G4" s="14">
        <f>IF(D4&gt;10,E4*0.2,0)</f>
        <v>176.00000000000003</v>
      </c>
      <c r="H4" s="14">
        <f>SUM(E4:G4)</f>
        <v>1496.0000000000002</v>
      </c>
      <c r="I4" s="14">
        <f>H4*0.2</f>
        <v>299.20000000000005</v>
      </c>
      <c r="J4" s="14">
        <f>H4-I4</f>
        <v>1196.8000000000002</v>
      </c>
      <c r="K4" s="9">
        <f>J4/$J$8</f>
        <v>0.39777712781515068</v>
      </c>
    </row>
    <row r="5" spans="1:11" ht="15.6" thickTop="1" thickBot="1" x14ac:dyDescent="0.35">
      <c r="A5" s="5">
        <v>2</v>
      </c>
      <c r="B5" s="4" t="s">
        <v>21</v>
      </c>
      <c r="C5" s="4" t="s">
        <v>12</v>
      </c>
      <c r="D5" s="8">
        <v>5</v>
      </c>
      <c r="E5" s="14">
        <f>Январь!E5*1.1</f>
        <v>550</v>
      </c>
      <c r="F5" s="14">
        <f t="shared" ref="F5:F7" si="0">E5*0.5</f>
        <v>275</v>
      </c>
      <c r="G5" s="14">
        <f t="shared" ref="G5:G7" si="1">IF(D5&gt;10,E5*0.2,0)</f>
        <v>0</v>
      </c>
      <c r="H5" s="14">
        <f t="shared" ref="H5:H7" si="2">SUM(E5:G5)</f>
        <v>825</v>
      </c>
      <c r="I5" s="14">
        <f t="shared" ref="I5:I7" si="3">H5*0.2</f>
        <v>165</v>
      </c>
      <c r="J5" s="14">
        <f t="shared" ref="J5:J7" si="4">H5-I5</f>
        <v>660</v>
      </c>
      <c r="K5" s="9">
        <f t="shared" ref="K5:K8" si="5">J5/$J$8</f>
        <v>0.21936238666276686</v>
      </c>
    </row>
    <row r="6" spans="1:11" ht="15.6" thickTop="1" thickBot="1" x14ac:dyDescent="0.35">
      <c r="A6" s="5">
        <v>3</v>
      </c>
      <c r="B6" s="4" t="s">
        <v>20</v>
      </c>
      <c r="C6" s="4" t="s">
        <v>13</v>
      </c>
      <c r="D6" s="8">
        <v>30</v>
      </c>
      <c r="E6" s="14">
        <f>Январь!E6*1.1</f>
        <v>352</v>
      </c>
      <c r="F6" s="14">
        <f t="shared" si="0"/>
        <v>176</v>
      </c>
      <c r="G6" s="14">
        <f t="shared" si="1"/>
        <v>70.400000000000006</v>
      </c>
      <c r="H6" s="14">
        <f t="shared" si="2"/>
        <v>598.4</v>
      </c>
      <c r="I6" s="14">
        <f t="shared" si="3"/>
        <v>119.68</v>
      </c>
      <c r="J6" s="14">
        <f t="shared" si="4"/>
        <v>478.71999999999997</v>
      </c>
      <c r="K6" s="9">
        <f t="shared" si="5"/>
        <v>0.15911085112606022</v>
      </c>
    </row>
    <row r="7" spans="1:11" ht="15.6" thickTop="1" thickBot="1" x14ac:dyDescent="0.35">
      <c r="A7" s="5">
        <v>4</v>
      </c>
      <c r="B7" s="4" t="s">
        <v>22</v>
      </c>
      <c r="C7" s="4" t="s">
        <v>14</v>
      </c>
      <c r="D7" s="8">
        <v>21</v>
      </c>
      <c r="E7" s="14">
        <f>Январь!E7*1.1</f>
        <v>495.00000000000006</v>
      </c>
      <c r="F7" s="14">
        <f t="shared" si="0"/>
        <v>247.50000000000003</v>
      </c>
      <c r="G7" s="14">
        <f t="shared" si="1"/>
        <v>99.000000000000014</v>
      </c>
      <c r="H7" s="14">
        <f t="shared" si="2"/>
        <v>841.50000000000011</v>
      </c>
      <c r="I7" s="14">
        <f t="shared" si="3"/>
        <v>168.30000000000004</v>
      </c>
      <c r="J7" s="14">
        <f t="shared" si="4"/>
        <v>673.2</v>
      </c>
      <c r="K7" s="9">
        <f t="shared" si="5"/>
        <v>0.22374963439602222</v>
      </c>
    </row>
    <row r="8" spans="1:11" ht="15.6" thickTop="1" thickBot="1" x14ac:dyDescent="0.35">
      <c r="A8" s="20" t="s">
        <v>15</v>
      </c>
      <c r="B8" s="20"/>
      <c r="C8" s="20"/>
      <c r="D8" s="20"/>
      <c r="E8" s="14">
        <f>SUM(E4:E7)</f>
        <v>2277</v>
      </c>
      <c r="F8" s="14">
        <f t="shared" ref="F8:J8" si="6">SUM(F4:F7)</f>
        <v>1138.5</v>
      </c>
      <c r="G8" s="14">
        <f t="shared" si="6"/>
        <v>345.40000000000003</v>
      </c>
      <c r="H8" s="14">
        <f t="shared" si="6"/>
        <v>3760.9</v>
      </c>
      <c r="I8" s="14">
        <f t="shared" si="6"/>
        <v>752.18000000000018</v>
      </c>
      <c r="J8" s="14">
        <f t="shared" si="6"/>
        <v>3008.7200000000003</v>
      </c>
      <c r="K8" s="13">
        <f t="shared" si="5"/>
        <v>1</v>
      </c>
    </row>
    <row r="9" spans="1:11" ht="15.6" thickTop="1" thickBot="1" x14ac:dyDescent="0.35">
      <c r="A9" s="20" t="s">
        <v>16</v>
      </c>
      <c r="B9" s="20"/>
      <c r="C9" s="20"/>
      <c r="D9" s="20"/>
      <c r="E9" s="14">
        <f>AVERAGE(E4:E7)</f>
        <v>569.25</v>
      </c>
      <c r="F9" s="14">
        <f t="shared" ref="F9:J9" si="7">AVERAGE(F4:F7)</f>
        <v>284.625</v>
      </c>
      <c r="G9" s="14">
        <f t="shared" si="7"/>
        <v>86.350000000000009</v>
      </c>
      <c r="H9" s="14">
        <f t="shared" si="7"/>
        <v>940.22500000000002</v>
      </c>
      <c r="I9" s="14">
        <f t="shared" si="7"/>
        <v>188.04500000000004</v>
      </c>
      <c r="J9" s="14">
        <f t="shared" si="7"/>
        <v>752.18000000000006</v>
      </c>
      <c r="K9" s="6"/>
    </row>
    <row r="10" spans="1:11" ht="15" thickTop="1" x14ac:dyDescent="0.3"/>
    <row r="11" spans="1:11" x14ac:dyDescent="0.3">
      <c r="A11" t="s">
        <v>19</v>
      </c>
      <c r="B11" s="7">
        <v>0.2</v>
      </c>
    </row>
  </sheetData>
  <mergeCells count="3">
    <mergeCell ref="A1:E1"/>
    <mergeCell ref="A8:D8"/>
    <mergeCell ref="A9:D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O15" sqref="O15"/>
    </sheetView>
  </sheetViews>
  <sheetFormatPr defaultRowHeight="14.4" x14ac:dyDescent="0.3"/>
  <cols>
    <col min="1" max="11" width="10.77734375" customWidth="1"/>
  </cols>
  <sheetData>
    <row r="1" spans="1:11" x14ac:dyDescent="0.3">
      <c r="A1" s="18" t="s">
        <v>24</v>
      </c>
      <c r="B1" s="19"/>
      <c r="C1" s="19"/>
      <c r="D1" s="19"/>
      <c r="E1" s="19"/>
      <c r="F1" s="1"/>
    </row>
    <row r="2" spans="1:11" ht="15" thickBot="1" x14ac:dyDescent="0.35"/>
    <row r="3" spans="1:11" ht="28.8" thickTop="1" thickBot="1" x14ac:dyDescent="0.3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18</v>
      </c>
      <c r="G3" s="3" t="s">
        <v>6</v>
      </c>
      <c r="H3" s="2" t="s">
        <v>7</v>
      </c>
      <c r="I3" s="2" t="s">
        <v>8</v>
      </c>
      <c r="J3" s="2" t="s">
        <v>9</v>
      </c>
      <c r="K3" s="2" t="s">
        <v>10</v>
      </c>
    </row>
    <row r="4" spans="1:11" ht="15.6" thickTop="1" thickBot="1" x14ac:dyDescent="0.35">
      <c r="A4" s="5">
        <v>1</v>
      </c>
      <c r="B4" s="4" t="s">
        <v>23</v>
      </c>
      <c r="C4" s="4" t="s">
        <v>11</v>
      </c>
      <c r="D4" s="8">
        <v>15</v>
      </c>
      <c r="E4" s="14">
        <f>Февраль!E4*1.05</f>
        <v>924.00000000000011</v>
      </c>
      <c r="F4" s="14">
        <f>E4*0.5</f>
        <v>462.00000000000006</v>
      </c>
      <c r="G4" s="14">
        <f>IF(D4&gt;10,E4*0.2,0)</f>
        <v>184.80000000000004</v>
      </c>
      <c r="H4" s="14">
        <f>SUM(E4:G4)</f>
        <v>1570.8000000000002</v>
      </c>
      <c r="I4" s="14">
        <f>H4*0.2</f>
        <v>314.16000000000008</v>
      </c>
      <c r="J4" s="14">
        <f>H4-I4</f>
        <v>1256.6400000000001</v>
      </c>
      <c r="K4" s="9">
        <f>J4/$J$8</f>
        <v>0.39777712781515062</v>
      </c>
    </row>
    <row r="5" spans="1:11" ht="15.6" thickTop="1" thickBot="1" x14ac:dyDescent="0.35">
      <c r="A5" s="5">
        <v>2</v>
      </c>
      <c r="B5" s="4" t="s">
        <v>21</v>
      </c>
      <c r="C5" s="4" t="s">
        <v>12</v>
      </c>
      <c r="D5" s="8">
        <v>5</v>
      </c>
      <c r="E5" s="14">
        <f>Февраль!E5*1.05</f>
        <v>577.5</v>
      </c>
      <c r="F5" s="14">
        <f t="shared" ref="F5:F7" si="0">E5*0.5</f>
        <v>288.75</v>
      </c>
      <c r="G5" s="14">
        <f t="shared" ref="G5:G7" si="1">IF(D5&gt;10,E5*0.2,0)</f>
        <v>0</v>
      </c>
      <c r="H5" s="14">
        <f t="shared" ref="H5:H7" si="2">SUM(E5:G5)</f>
        <v>866.25</v>
      </c>
      <c r="I5" s="14">
        <f t="shared" ref="I5:I7" si="3">H5*0.2</f>
        <v>173.25</v>
      </c>
      <c r="J5" s="14">
        <f t="shared" ref="J5:J7" si="4">H5-I5</f>
        <v>693</v>
      </c>
      <c r="K5" s="9">
        <f t="shared" ref="K5:K8" si="5">J5/$J$8</f>
        <v>0.21936238666276686</v>
      </c>
    </row>
    <row r="6" spans="1:11" ht="15.6" thickTop="1" thickBot="1" x14ac:dyDescent="0.35">
      <c r="A6" s="5">
        <v>3</v>
      </c>
      <c r="B6" s="4" t="s">
        <v>20</v>
      </c>
      <c r="C6" s="4" t="s">
        <v>13</v>
      </c>
      <c r="D6" s="8">
        <v>30</v>
      </c>
      <c r="E6" s="14">
        <f>Февраль!E6*1.05</f>
        <v>369.6</v>
      </c>
      <c r="F6" s="14">
        <f t="shared" si="0"/>
        <v>184.8</v>
      </c>
      <c r="G6" s="14">
        <f t="shared" si="1"/>
        <v>73.92</v>
      </c>
      <c r="H6" s="14">
        <f t="shared" si="2"/>
        <v>628.32000000000005</v>
      </c>
      <c r="I6" s="14">
        <f t="shared" si="3"/>
        <v>125.66400000000002</v>
      </c>
      <c r="J6" s="14">
        <f t="shared" si="4"/>
        <v>502.65600000000006</v>
      </c>
      <c r="K6" s="9">
        <f t="shared" si="5"/>
        <v>0.15911085112606024</v>
      </c>
    </row>
    <row r="7" spans="1:11" ht="15.6" thickTop="1" thickBot="1" x14ac:dyDescent="0.35">
      <c r="A7" s="5">
        <v>4</v>
      </c>
      <c r="B7" s="4" t="s">
        <v>22</v>
      </c>
      <c r="C7" s="4" t="s">
        <v>14</v>
      </c>
      <c r="D7" s="8">
        <v>21</v>
      </c>
      <c r="E7" s="14">
        <f>Февраль!E7*1.05</f>
        <v>519.75000000000011</v>
      </c>
      <c r="F7" s="14">
        <f t="shared" si="0"/>
        <v>259.87500000000006</v>
      </c>
      <c r="G7" s="14">
        <f t="shared" si="1"/>
        <v>103.95000000000003</v>
      </c>
      <c r="H7" s="14">
        <f t="shared" si="2"/>
        <v>883.57500000000027</v>
      </c>
      <c r="I7" s="14">
        <f t="shared" si="3"/>
        <v>176.71500000000006</v>
      </c>
      <c r="J7" s="14">
        <f t="shared" si="4"/>
        <v>706.86000000000024</v>
      </c>
      <c r="K7" s="9">
        <f t="shared" si="5"/>
        <v>0.22374963439602227</v>
      </c>
    </row>
    <row r="8" spans="1:11" ht="15.6" thickTop="1" thickBot="1" x14ac:dyDescent="0.35">
      <c r="A8" s="20" t="s">
        <v>15</v>
      </c>
      <c r="B8" s="20"/>
      <c r="C8" s="20"/>
      <c r="D8" s="20"/>
      <c r="E8" s="14">
        <f>SUM(E4:E7)</f>
        <v>2390.85</v>
      </c>
      <c r="F8" s="14">
        <f t="shared" ref="F8:J8" si="6">SUM(F4:F7)</f>
        <v>1195.425</v>
      </c>
      <c r="G8" s="14">
        <f t="shared" si="6"/>
        <v>362.67000000000007</v>
      </c>
      <c r="H8" s="14">
        <f t="shared" si="6"/>
        <v>3948.9450000000006</v>
      </c>
      <c r="I8" s="14">
        <f t="shared" si="6"/>
        <v>789.7890000000001</v>
      </c>
      <c r="J8" s="14">
        <f t="shared" si="6"/>
        <v>3159.1560000000004</v>
      </c>
      <c r="K8" s="13">
        <f t="shared" si="5"/>
        <v>1</v>
      </c>
    </row>
    <row r="9" spans="1:11" ht="15.6" thickTop="1" thickBot="1" x14ac:dyDescent="0.35">
      <c r="A9" s="20" t="s">
        <v>16</v>
      </c>
      <c r="B9" s="20"/>
      <c r="C9" s="20"/>
      <c r="D9" s="20"/>
      <c r="E9" s="14">
        <f>AVERAGE(E4:E7)</f>
        <v>597.71249999999998</v>
      </c>
      <c r="F9" s="14">
        <f t="shared" ref="F9:J9" si="7">AVERAGE(F4:F7)</f>
        <v>298.85624999999999</v>
      </c>
      <c r="G9" s="14">
        <f t="shared" si="7"/>
        <v>90.667500000000018</v>
      </c>
      <c r="H9" s="14">
        <f t="shared" si="7"/>
        <v>987.23625000000015</v>
      </c>
      <c r="I9" s="14">
        <f t="shared" si="7"/>
        <v>197.44725000000003</v>
      </c>
      <c r="J9" s="14">
        <f t="shared" si="7"/>
        <v>789.7890000000001</v>
      </c>
      <c r="K9" s="14"/>
    </row>
    <row r="10" spans="1:11" ht="15" thickTop="1" x14ac:dyDescent="0.3"/>
    <row r="11" spans="1:11" x14ac:dyDescent="0.3">
      <c r="A11" t="s">
        <v>19</v>
      </c>
      <c r="B11" s="7">
        <v>0.2</v>
      </c>
    </row>
  </sheetData>
  <mergeCells count="3">
    <mergeCell ref="A1:E1"/>
    <mergeCell ref="A8:D8"/>
    <mergeCell ref="A9:D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workbookViewId="0">
      <selection activeCell="P16" sqref="P16"/>
    </sheetView>
  </sheetViews>
  <sheetFormatPr defaultRowHeight="14.4" x14ac:dyDescent="0.3"/>
  <cols>
    <col min="2" max="3" width="15.77734375" customWidth="1"/>
  </cols>
  <sheetData>
    <row r="1" spans="2:3" ht="15" thickBot="1" x14ac:dyDescent="0.35"/>
    <row r="2" spans="2:3" ht="15.6" thickTop="1" thickBot="1" x14ac:dyDescent="0.35">
      <c r="B2" s="21" t="s">
        <v>27</v>
      </c>
      <c r="C2" s="21"/>
    </row>
    <row r="3" spans="2:3" ht="15.6" thickTop="1" thickBot="1" x14ac:dyDescent="0.35"/>
    <row r="4" spans="2:3" ht="15.6" thickTop="1" thickBot="1" x14ac:dyDescent="0.35">
      <c r="B4" s="16" t="s">
        <v>25</v>
      </c>
      <c r="C4" s="16" t="s">
        <v>26</v>
      </c>
    </row>
    <row r="5" spans="2:3" ht="15.6" thickTop="1" thickBot="1" x14ac:dyDescent="0.35">
      <c r="B5" s="15" t="s">
        <v>28</v>
      </c>
      <c r="C5" s="17">
        <f>Январь!J4</f>
        <v>1088</v>
      </c>
    </row>
    <row r="6" spans="2:3" ht="15.6" thickTop="1" thickBot="1" x14ac:dyDescent="0.35">
      <c r="B6" s="15" t="s">
        <v>29</v>
      </c>
      <c r="C6" s="17">
        <f>Февраль!J4</f>
        <v>1196.8000000000002</v>
      </c>
    </row>
    <row r="7" spans="2:3" ht="15.6" thickTop="1" thickBot="1" x14ac:dyDescent="0.35">
      <c r="B7" s="15" t="s">
        <v>30</v>
      </c>
      <c r="C7" s="17">
        <f>Март!J4</f>
        <v>1256.6400000000001</v>
      </c>
    </row>
    <row r="8" spans="2:3" ht="15" thickTop="1" x14ac:dyDescent="0.3"/>
  </sheetData>
  <mergeCells count="1">
    <mergeCell ref="B2: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Январь</vt:lpstr>
      <vt:lpstr>Февраль</vt:lpstr>
      <vt:lpstr>Март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2019-09-03T08:12:30Z</dcterms:created>
  <dcterms:modified xsi:type="dcterms:W3CDTF">2019-09-11T14:36:13Z</dcterms:modified>
</cp:coreProperties>
</file>