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operations-research\course-work\"/>
    </mc:Choice>
  </mc:AlternateContent>
  <xr:revisionPtr revIDLastSave="0" documentId="13_ncr:1_{524427BE-7E86-41C3-92CE-79F374E72F6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Рюкзак" sheetId="1" r:id="rId1"/>
    <sheet name="Инвестиции" sheetId="2" r:id="rId2"/>
    <sheet name="Оборудование" sheetId="3" r:id="rId3"/>
  </sheets>
  <definedNames>
    <definedName name="solver_adj" localSheetId="1" hidden="1">Инвестиции!$B$25:$E$25</definedName>
    <definedName name="solver_adj" localSheetId="0" hidden="1">Рюкзак!$B$17:$B$20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Инвестиции!$B$25:$E$25</definedName>
    <definedName name="solver_lhs1" localSheetId="0" hidden="1">Рюкзак!$B$17:$B$20</definedName>
    <definedName name="solver_lhs2" localSheetId="1" hidden="1">Инвестиции!$B$25:$E$25</definedName>
    <definedName name="solver_lhs2" localSheetId="0" hidden="1">Рюкзак!$C$21</definedName>
    <definedName name="solver_lhs3" localSheetId="1" hidden="1">Инвестиции!$F$26</definedName>
    <definedName name="solver_lhs4" localSheetId="1" hidden="1">Инвестиции!$F$26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Инвестиции!$F$27</definedName>
    <definedName name="solver_opt" localSheetId="0" hidden="1">Рюкзак!$D$21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3</definedName>
    <definedName name="solver_rel2" localSheetId="0" hidden="1">1</definedName>
    <definedName name="solver_rel3" localSheetId="1" hidden="1">2</definedName>
    <definedName name="solver_rel4" localSheetId="1" hidden="1">2</definedName>
    <definedName name="solver_rhs1" localSheetId="1" hidden="1">Инвестиции!$C$17</definedName>
    <definedName name="solver_rhs1" localSheetId="0" hidden="1">"целое"</definedName>
    <definedName name="solver_rhs2" localSheetId="1" hidden="1">Инвестиции!$B$17</definedName>
    <definedName name="solver_rhs2" localSheetId="0" hidden="1">Рюкзак!$C$5</definedName>
    <definedName name="solver_rhs3" localSheetId="1" hidden="1">Инвестиции!$B$18</definedName>
    <definedName name="solver_rhs4" localSheetId="1" hidden="1">50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Q14" i="3" l="1"/>
  <c r="Q15" i="3"/>
  <c r="Q16" i="3"/>
  <c r="Q17" i="3"/>
  <c r="Q18" i="3"/>
  <c r="Q19" i="3"/>
  <c r="Q20" i="3"/>
  <c r="Q21" i="3"/>
  <c r="Q13" i="3"/>
  <c r="Q12" i="3"/>
  <c r="P13" i="3"/>
  <c r="F13" i="3"/>
  <c r="G12" i="3"/>
  <c r="I13" i="3" s="1"/>
  <c r="H12" i="3"/>
  <c r="I12" i="3"/>
  <c r="J12" i="3"/>
  <c r="K12" i="3"/>
  <c r="L12" i="3"/>
  <c r="M12" i="3"/>
  <c r="L13" i="3" s="1"/>
  <c r="N12" i="3"/>
  <c r="O12" i="3"/>
  <c r="P12" i="3"/>
  <c r="F12" i="3"/>
  <c r="B18" i="2"/>
  <c r="C17" i="2"/>
  <c r="B17" i="2"/>
  <c r="C27" i="2"/>
  <c r="D27" i="2"/>
  <c r="E27" i="2"/>
  <c r="C26" i="2"/>
  <c r="D26" i="2"/>
  <c r="E26" i="2"/>
  <c r="B27" i="2"/>
  <c r="B26" i="2"/>
  <c r="H13" i="3" l="1"/>
  <c r="O13" i="3"/>
  <c r="K13" i="3"/>
  <c r="G13" i="3"/>
  <c r="N13" i="3"/>
  <c r="J13" i="3"/>
  <c r="M13" i="3"/>
  <c r="D18" i="1"/>
  <c r="D19" i="1"/>
  <c r="D20" i="1"/>
  <c r="D17" i="1"/>
  <c r="C18" i="1"/>
  <c r="C19" i="1"/>
  <c r="C20" i="1"/>
  <c r="C17" i="1"/>
  <c r="I14" i="3" l="1"/>
  <c r="M14" i="3"/>
  <c r="F14" i="3"/>
  <c r="J14" i="3"/>
  <c r="N14" i="3"/>
  <c r="G14" i="3"/>
  <c r="K14" i="3"/>
  <c r="O14" i="3"/>
  <c r="H14" i="3"/>
  <c r="L14" i="3"/>
  <c r="P14" i="3"/>
  <c r="C21" i="1"/>
  <c r="D21" i="1"/>
  <c r="G15" i="3" l="1"/>
  <c r="K15" i="3"/>
  <c r="O15" i="3"/>
  <c r="H15" i="3"/>
  <c r="L15" i="3"/>
  <c r="P15" i="3"/>
  <c r="F15" i="3"/>
  <c r="I15" i="3"/>
  <c r="M15" i="3"/>
  <c r="J15" i="3"/>
  <c r="N15" i="3"/>
  <c r="F27" i="2"/>
  <c r="F26" i="2"/>
  <c r="G16" i="3" l="1"/>
  <c r="K16" i="3"/>
  <c r="O16" i="3"/>
  <c r="H16" i="3"/>
  <c r="L16" i="3"/>
  <c r="P16" i="3"/>
  <c r="I16" i="3"/>
  <c r="M16" i="3"/>
  <c r="F16" i="3"/>
  <c r="J16" i="3"/>
  <c r="N16" i="3"/>
  <c r="G17" i="3" l="1"/>
  <c r="J17" i="3"/>
  <c r="L17" i="3"/>
  <c r="F17" i="3"/>
  <c r="N17" i="3"/>
  <c r="H17" i="3"/>
  <c r="P17" i="3"/>
  <c r="I17" i="3"/>
  <c r="H18" i="3" s="1"/>
  <c r="K17" i="3"/>
  <c r="J18" i="3" s="1"/>
  <c r="O17" i="3"/>
  <c r="M17" i="3"/>
  <c r="L18" i="3" l="1"/>
  <c r="I18" i="3"/>
  <c r="G18" i="3"/>
  <c r="M18" i="3"/>
  <c r="K18" i="3"/>
  <c r="F18" i="3"/>
  <c r="O18" i="3"/>
  <c r="P18" i="3"/>
  <c r="N18" i="3"/>
  <c r="M19" i="3" l="1"/>
  <c r="G19" i="3"/>
  <c r="L19" i="3"/>
  <c r="K19" i="3"/>
  <c r="P19" i="3"/>
  <c r="J19" i="3"/>
  <c r="O19" i="3"/>
  <c r="N19" i="3"/>
  <c r="F19" i="3"/>
  <c r="I19" i="3"/>
  <c r="H19" i="3"/>
  <c r="J20" i="3" l="1"/>
  <c r="O20" i="3"/>
  <c r="I20" i="3"/>
  <c r="G20" i="3"/>
  <c r="F20" i="3"/>
  <c r="K20" i="3"/>
  <c r="P20" i="3"/>
  <c r="N20" i="3"/>
  <c r="H20" i="3"/>
  <c r="M20" i="3"/>
  <c r="L20" i="3"/>
  <c r="K21" i="3" l="1"/>
  <c r="I21" i="3"/>
  <c r="N21" i="3"/>
  <c r="H21" i="3"/>
  <c r="F21" i="3"/>
  <c r="L21" i="3"/>
  <c r="O21" i="3"/>
  <c r="M21" i="3"/>
  <c r="P21" i="3"/>
  <c r="G21" i="3"/>
  <c r="J21" i="3"/>
</calcChain>
</file>

<file path=xl/sharedStrings.xml><?xml version="1.0" encoding="utf-8"?>
<sst xmlns="http://schemas.openxmlformats.org/spreadsheetml/2006/main" count="50" uniqueCount="38">
  <si>
    <t>Задача о рюкзаке</t>
  </si>
  <si>
    <t>Исходные данные</t>
  </si>
  <si>
    <t>Максимальный вес</t>
  </si>
  <si>
    <t>Предметы</t>
  </si>
  <si>
    <t>Вес</t>
  </si>
  <si>
    <t>Ценность</t>
  </si>
  <si>
    <t>Предмет 1</t>
  </si>
  <si>
    <t>Предмет 2</t>
  </si>
  <si>
    <t>Предмет 3</t>
  </si>
  <si>
    <t>Предмет 4</t>
  </si>
  <si>
    <t>Решение</t>
  </si>
  <si>
    <t>Кол-во</t>
  </si>
  <si>
    <t>Итого</t>
  </si>
  <si>
    <t>№</t>
  </si>
  <si>
    <t>Объём капитала</t>
  </si>
  <si>
    <t>А1</t>
  </si>
  <si>
    <t>А2</t>
  </si>
  <si>
    <t>А3</t>
  </si>
  <si>
    <t>А4</t>
  </si>
  <si>
    <t>Задача оптимального распределения инвестиций</t>
  </si>
  <si>
    <t>A1</t>
  </si>
  <si>
    <t>A2</t>
  </si>
  <si>
    <t>A3</t>
  </si>
  <si>
    <t>A4</t>
  </si>
  <si>
    <t>Предприятия</t>
  </si>
  <si>
    <t>Прибыль</t>
  </si>
  <si>
    <t>Переменные</t>
  </si>
  <si>
    <t>-</t>
  </si>
  <si>
    <t>Ограничения</t>
  </si>
  <si>
    <t>Интервал значений</t>
  </si>
  <si>
    <t>Капитал</t>
  </si>
  <si>
    <t>t</t>
  </si>
  <si>
    <t>r(t)</t>
  </si>
  <si>
    <t>P</t>
  </si>
  <si>
    <t>u(t)</t>
  </si>
  <si>
    <t>s(t)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</si>
  <si>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</si>
  <si>
    <t>Матрица функции Беллмана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</si>
</sst>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5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5" borderId="1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5" borderId="12" xfId="0" applyFont="1" applyFill="1" applyBorder="1"/>
    <xf numFmtId="0" fontId="2" fillId="0" borderId="12" xfId="0" applyFont="1" applyBorder="1"/>
    <xf numFmtId="0" fontId="2" fillId="0" borderId="6" xfId="0" applyFont="1" applyBorder="1"/>
    <xf numFmtId="0" fontId="4" fillId="3" borderId="14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0" borderId="24" xfId="0" applyFont="1" applyBorder="1"/>
    <xf numFmtId="0" fontId="2" fillId="2" borderId="25" xfId="0" applyFont="1" applyFill="1" applyBorder="1"/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25" xfId="0" applyFont="1" applyBorder="1"/>
    <xf numFmtId="0" fontId="2" fillId="0" borderId="17" xfId="0" applyFont="1" applyBorder="1"/>
    <xf numFmtId="0" fontId="2" fillId="0" borderId="26" xfId="0" applyFont="1" applyBorder="1"/>
    <xf numFmtId="0" fontId="2" fillId="0" borderId="27" xfId="0" applyFont="1" applyBorder="1"/>
    <xf numFmtId="0" fontId="5" fillId="6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2" fillId="5" borderId="32" xfId="0" applyFont="1" applyFill="1" applyBorder="1"/>
    <xf numFmtId="1" fontId="2" fillId="5" borderId="33" xfId="0" applyNumberFormat="1" applyFont="1" applyFill="1" applyBorder="1"/>
    <xf numFmtId="0" fontId="2" fillId="0" borderId="30" xfId="0" applyFont="1" applyBorder="1" applyAlignment="1">
      <alignment horizontal="right"/>
    </xf>
    <xf numFmtId="0" fontId="4" fillId="7" borderId="13" xfId="0" applyFont="1" applyFill="1" applyBorder="1"/>
    <xf numFmtId="0" fontId="4" fillId="7" borderId="18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9" xfId="0" applyFont="1" applyFill="1" applyBorder="1"/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6" xfId="0" applyFont="1" applyFill="1" applyBorder="1"/>
    <xf numFmtId="0" fontId="2" fillId="0" borderId="37" xfId="0" applyFont="1" applyBorder="1" applyAlignment="1">
      <alignment horizontal="center"/>
    </xf>
    <xf numFmtId="0" fontId="4" fillId="4" borderId="38" xfId="0" applyFont="1" applyFill="1" applyBorder="1"/>
    <xf numFmtId="0" fontId="4" fillId="4" borderId="40" xfId="0" applyFont="1" applyFill="1" applyBorder="1"/>
    <xf numFmtId="0" fontId="2" fillId="5" borderId="41" xfId="0" applyFont="1" applyFill="1" applyBorder="1"/>
    <xf numFmtId="0" fontId="5" fillId="6" borderId="42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0" borderId="20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0" fillId="9" borderId="0" xfId="0" applyFill="1"/>
    <xf numFmtId="0" fontId="0" fillId="9" borderId="44" xfId="0" applyFill="1" applyBorder="1"/>
    <xf numFmtId="0" fontId="0" fillId="9" borderId="45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0" xfId="0" applyFill="1" applyBorder="1"/>
    <xf numFmtId="0" fontId="0" fillId="9" borderId="4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9" fillId="9" borderId="1" xfId="0" applyFont="1" applyFill="1" applyBorder="1"/>
    <xf numFmtId="0" fontId="0" fillId="9" borderId="49" xfId="0" applyFill="1" applyBorder="1"/>
    <xf numFmtId="0" fontId="0" fillId="9" borderId="1" xfId="0" applyFont="1" applyFill="1" applyBorder="1"/>
    <xf numFmtId="0" fontId="0" fillId="9" borderId="51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52" xfId="0" applyFill="1" applyBorder="1"/>
    <xf numFmtId="0" fontId="9" fillId="9" borderId="52" xfId="0" applyFont="1" applyFill="1" applyBorder="1"/>
    <xf numFmtId="0" fontId="0" fillId="9" borderId="5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8659</xdr:colOff>
      <xdr:row>9</xdr:row>
      <xdr:rowOff>4330</xdr:rowOff>
    </xdr:from>
    <xdr:to>
      <xdr:col>4</xdr:col>
      <xdr:colOff>246784</xdr:colOff>
      <xdr:row>11</xdr:row>
      <xdr:rowOff>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DB8EA844-AEAF-DC4F-B436-7B2654F419A6}"/>
            </a:ext>
          </a:extLst>
        </xdr:cNvPr>
        <xdr:cNvCxnSpPr/>
      </xdr:nvCxnSpPr>
      <xdr:spPr>
        <a:xfrm>
          <a:off x="749011" y="1736148"/>
          <a:ext cx="484909" cy="4156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sqref="A1:XFD1048576"/>
    </sheetView>
  </sheetViews>
  <sheetFormatPr defaultRowHeight="15" x14ac:dyDescent="0.25"/>
  <cols>
    <col min="1" max="1" width="11.5703125" style="1" customWidth="1"/>
    <col min="2" max="2" width="9.140625" style="1"/>
    <col min="3" max="3" width="11" style="1" customWidth="1"/>
    <col min="4" max="4" width="10.85546875" style="1" bestFit="1" customWidth="1"/>
    <col min="5" max="16384" width="9.140625" style="1"/>
  </cols>
  <sheetData>
    <row r="1" spans="1:10" ht="25.5" x14ac:dyDescent="0.35">
      <c r="A1" s="61" t="s">
        <v>0</v>
      </c>
      <c r="B1" s="61"/>
      <c r="C1" s="61"/>
      <c r="D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7"/>
    </row>
    <row r="4" spans="1:10" ht="15.75" thickBot="1" x14ac:dyDescent="0.3">
      <c r="A4" s="8"/>
      <c r="B4" s="6"/>
      <c r="C4" s="6"/>
      <c r="D4" s="9"/>
    </row>
    <row r="5" spans="1:10" ht="15.75" thickBot="1" x14ac:dyDescent="0.3">
      <c r="A5" s="57" t="s">
        <v>2</v>
      </c>
      <c r="B5" s="58"/>
      <c r="C5" s="5">
        <v>228</v>
      </c>
      <c r="D5" s="9"/>
    </row>
    <row r="6" spans="1:10" x14ac:dyDescent="0.25">
      <c r="A6" s="8"/>
      <c r="B6" s="6"/>
      <c r="C6" s="6"/>
      <c r="D6" s="9"/>
    </row>
    <row r="7" spans="1:10" ht="15.75" thickBot="1" x14ac:dyDescent="0.3">
      <c r="A7" s="8"/>
      <c r="B7" s="6"/>
      <c r="C7" s="6"/>
      <c r="D7" s="9"/>
    </row>
    <row r="8" spans="1:10" ht="16.5" thickTop="1" thickBot="1" x14ac:dyDescent="0.3">
      <c r="A8" s="25" t="s">
        <v>3</v>
      </c>
      <c r="B8" s="26" t="s">
        <v>4</v>
      </c>
      <c r="C8" s="27" t="s">
        <v>5</v>
      </c>
      <c r="D8" s="9"/>
    </row>
    <row r="9" spans="1:10" x14ac:dyDescent="0.25">
      <c r="A9" s="28" t="s">
        <v>6</v>
      </c>
      <c r="B9" s="4">
        <v>20</v>
      </c>
      <c r="C9" s="29">
        <v>220</v>
      </c>
      <c r="D9" s="9"/>
      <c r="J9" s="1">
        <f>228/20</f>
        <v>11.4</v>
      </c>
    </row>
    <row r="10" spans="1:10" x14ac:dyDescent="0.25">
      <c r="A10" s="20" t="s">
        <v>7</v>
      </c>
      <c r="B10" s="3">
        <v>12</v>
      </c>
      <c r="C10" s="21">
        <v>130</v>
      </c>
      <c r="D10" s="9"/>
    </row>
    <row r="11" spans="1:10" x14ac:dyDescent="0.25">
      <c r="A11" s="20" t="s">
        <v>8</v>
      </c>
      <c r="B11" s="3">
        <v>16</v>
      </c>
      <c r="C11" s="21">
        <v>170</v>
      </c>
      <c r="D11" s="9"/>
    </row>
    <row r="12" spans="1:10" ht="15.75" thickBot="1" x14ac:dyDescent="0.3">
      <c r="A12" s="22" t="s">
        <v>9</v>
      </c>
      <c r="B12" s="23">
        <v>5</v>
      </c>
      <c r="C12" s="24">
        <v>55</v>
      </c>
      <c r="D12" s="10"/>
    </row>
    <row r="13" spans="1:10" ht="16.5" thickTop="1" thickBot="1" x14ac:dyDescent="0.3"/>
    <row r="14" spans="1:10" ht="21" thickTop="1" x14ac:dyDescent="0.35">
      <c r="A14" s="59" t="s">
        <v>10</v>
      </c>
      <c r="B14" s="60"/>
      <c r="C14" s="60"/>
      <c r="D14" s="16"/>
      <c r="E14" s="7"/>
    </row>
    <row r="15" spans="1:10" ht="15.75" thickBot="1" x14ac:dyDescent="0.3">
      <c r="A15" s="8"/>
      <c r="B15" s="6"/>
      <c r="C15" s="6"/>
      <c r="D15" s="6"/>
      <c r="E15" s="9"/>
    </row>
    <row r="16" spans="1:10" ht="16.5" thickTop="1" thickBot="1" x14ac:dyDescent="0.3">
      <c r="A16" s="30" t="s">
        <v>3</v>
      </c>
      <c r="B16" s="31" t="s">
        <v>11</v>
      </c>
      <c r="C16" s="31" t="s">
        <v>4</v>
      </c>
      <c r="D16" s="32" t="s">
        <v>5</v>
      </c>
      <c r="E16" s="9"/>
    </row>
    <row r="17" spans="1:5" x14ac:dyDescent="0.25">
      <c r="A17" s="28" t="s">
        <v>6</v>
      </c>
      <c r="B17" s="13">
        <v>10</v>
      </c>
      <c r="C17" s="12">
        <f>B17*B9</f>
        <v>200</v>
      </c>
      <c r="D17" s="33">
        <f>B17*C9</f>
        <v>2200</v>
      </c>
      <c r="E17" s="9"/>
    </row>
    <row r="18" spans="1:5" x14ac:dyDescent="0.25">
      <c r="A18" s="20" t="s">
        <v>7</v>
      </c>
      <c r="B18" s="11">
        <v>1</v>
      </c>
      <c r="C18" s="2">
        <f>B18*B10</f>
        <v>12</v>
      </c>
      <c r="D18" s="34">
        <f>B18*C10</f>
        <v>130</v>
      </c>
      <c r="E18" s="9"/>
    </row>
    <row r="19" spans="1:5" x14ac:dyDescent="0.25">
      <c r="A19" s="20" t="s">
        <v>8</v>
      </c>
      <c r="B19" s="11">
        <v>0</v>
      </c>
      <c r="C19" s="2">
        <f>B19*B11</f>
        <v>0</v>
      </c>
      <c r="D19" s="34">
        <f>B19*C11</f>
        <v>0</v>
      </c>
      <c r="E19" s="9"/>
    </row>
    <row r="20" spans="1:5" ht="15.75" thickBot="1" x14ac:dyDescent="0.3">
      <c r="A20" s="35" t="s">
        <v>9</v>
      </c>
      <c r="B20" s="14">
        <v>3</v>
      </c>
      <c r="C20" s="15">
        <f>B20*B12</f>
        <v>15</v>
      </c>
      <c r="D20" s="36">
        <f>B20*C12</f>
        <v>165</v>
      </c>
      <c r="E20" s="9"/>
    </row>
    <row r="21" spans="1:5" ht="16.5" thickBot="1" x14ac:dyDescent="0.3">
      <c r="A21" s="62" t="s">
        <v>12</v>
      </c>
      <c r="B21" s="63"/>
      <c r="C21" s="41">
        <f>SUM(C17:C20)</f>
        <v>227</v>
      </c>
      <c r="D21" s="37">
        <f>SUM(D17:D20)</f>
        <v>2495</v>
      </c>
      <c r="E21" s="10"/>
    </row>
    <row r="22" spans="1:5" ht="15.75" thickTop="1" x14ac:dyDescent="0.25"/>
  </sheetData>
  <mergeCells count="5">
    <mergeCell ref="A5:B5"/>
    <mergeCell ref="A3:C3"/>
    <mergeCell ref="A1:D1"/>
    <mergeCell ref="A14:C14"/>
    <mergeCell ref="A21:B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2DE-9EA0-457A-A6EA-CA990C889876}">
  <dimension ref="A1:J28"/>
  <sheetViews>
    <sheetView tabSelected="1" workbookViewId="0">
      <selection activeCell="M11" sqref="M11"/>
    </sheetView>
  </sheetViews>
  <sheetFormatPr defaultRowHeight="15" x14ac:dyDescent="0.25"/>
  <cols>
    <col min="1" max="1" width="20.7109375" style="1" customWidth="1"/>
    <col min="2" max="2" width="10.5703125" style="1" customWidth="1"/>
    <col min="3" max="3" width="9.140625" style="1"/>
    <col min="4" max="4" width="10.140625" style="1" customWidth="1"/>
    <col min="5" max="16384" width="9.140625" style="1"/>
  </cols>
  <sheetData>
    <row r="1" spans="1:10" ht="25.5" x14ac:dyDescent="0.3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16"/>
      <c r="E3" s="16"/>
      <c r="F3" s="16"/>
      <c r="G3" s="7"/>
    </row>
    <row r="4" spans="1:10" ht="15.75" thickBot="1" x14ac:dyDescent="0.3">
      <c r="A4" s="8"/>
      <c r="B4" s="6"/>
      <c r="C4" s="6"/>
      <c r="D4" s="6"/>
      <c r="E4" s="6"/>
      <c r="F4" s="6"/>
      <c r="G4" s="9"/>
    </row>
    <row r="5" spans="1:10" ht="30" thickTop="1" x14ac:dyDescent="0.25">
      <c r="A5" s="38" t="s">
        <v>13</v>
      </c>
      <c r="B5" s="17" t="s">
        <v>14</v>
      </c>
      <c r="C5" s="18" t="s">
        <v>15</v>
      </c>
      <c r="D5" s="18" t="s">
        <v>16</v>
      </c>
      <c r="E5" s="18" t="s">
        <v>17</v>
      </c>
      <c r="F5" s="19" t="s">
        <v>18</v>
      </c>
      <c r="G5" s="9"/>
    </row>
    <row r="6" spans="1:10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21">
        <v>0</v>
      </c>
      <c r="G6" s="9"/>
    </row>
    <row r="7" spans="1:10" x14ac:dyDescent="0.25">
      <c r="A7" s="3">
        <v>2</v>
      </c>
      <c r="B7" s="3">
        <v>10</v>
      </c>
      <c r="C7" s="3">
        <v>8</v>
      </c>
      <c r="D7" s="3">
        <v>12</v>
      </c>
      <c r="E7" s="3">
        <v>10</v>
      </c>
      <c r="F7" s="21">
        <v>9</v>
      </c>
      <c r="G7" s="9"/>
    </row>
    <row r="8" spans="1:10" x14ac:dyDescent="0.25">
      <c r="A8" s="3">
        <v>3</v>
      </c>
      <c r="B8" s="3">
        <v>20</v>
      </c>
      <c r="C8" s="3">
        <v>16</v>
      </c>
      <c r="D8" s="3">
        <v>22</v>
      </c>
      <c r="E8" s="3">
        <v>19</v>
      </c>
      <c r="F8" s="21">
        <v>17</v>
      </c>
      <c r="G8" s="9"/>
    </row>
    <row r="9" spans="1:10" x14ac:dyDescent="0.25">
      <c r="A9" s="3">
        <v>4</v>
      </c>
      <c r="B9" s="3">
        <v>30</v>
      </c>
      <c r="C9" s="3">
        <v>24</v>
      </c>
      <c r="D9" s="3">
        <v>30</v>
      </c>
      <c r="E9" s="3">
        <v>26</v>
      </c>
      <c r="F9" s="21">
        <v>25</v>
      </c>
      <c r="G9" s="9"/>
    </row>
    <row r="10" spans="1:10" x14ac:dyDescent="0.25">
      <c r="A10" s="3">
        <v>5</v>
      </c>
      <c r="B10" s="3">
        <v>40</v>
      </c>
      <c r="C10" s="3">
        <v>28</v>
      </c>
      <c r="D10" s="3">
        <v>35</v>
      </c>
      <c r="E10" s="3">
        <v>32</v>
      </c>
      <c r="F10" s="21">
        <v>32</v>
      </c>
      <c r="G10" s="9"/>
    </row>
    <row r="11" spans="1:10" ht="15.75" thickBot="1" x14ac:dyDescent="0.3">
      <c r="A11" s="23">
        <v>6</v>
      </c>
      <c r="B11" s="23">
        <v>50</v>
      </c>
      <c r="C11" s="23">
        <v>32</v>
      </c>
      <c r="D11" s="23">
        <v>37</v>
      </c>
      <c r="E11" s="23">
        <v>36</v>
      </c>
      <c r="F11" s="24">
        <v>38</v>
      </c>
      <c r="G11" s="10"/>
    </row>
    <row r="12" spans="1:10" ht="15.75" thickTop="1" x14ac:dyDescent="0.25"/>
    <row r="13" spans="1:10" x14ac:dyDescent="0.25">
      <c r="A13"/>
      <c r="B13"/>
      <c r="C13"/>
      <c r="D13"/>
      <c r="E13"/>
    </row>
    <row r="14" spans="1:10" ht="15.75" thickBot="1" x14ac:dyDescent="0.3">
      <c r="A14"/>
      <c r="B14"/>
      <c r="C14"/>
      <c r="D14"/>
      <c r="E14"/>
    </row>
    <row r="15" spans="1:10" ht="21" thickTop="1" x14ac:dyDescent="0.35">
      <c r="A15" s="59" t="s">
        <v>28</v>
      </c>
      <c r="B15" s="60"/>
      <c r="C15" s="60"/>
      <c r="D15" s="7"/>
    </row>
    <row r="16" spans="1:10" ht="15.75" thickBot="1" x14ac:dyDescent="0.3">
      <c r="A16" s="8"/>
      <c r="B16" s="6"/>
      <c r="C16" s="6"/>
      <c r="D16" s="9"/>
    </row>
    <row r="17" spans="1:7" ht="15.75" thickTop="1" x14ac:dyDescent="0.25">
      <c r="A17" s="42" t="s">
        <v>29</v>
      </c>
      <c r="B17" s="44">
        <f>A6</f>
        <v>1</v>
      </c>
      <c r="C17" s="45">
        <f>A11</f>
        <v>6</v>
      </c>
      <c r="D17" s="9"/>
    </row>
    <row r="18" spans="1:7" ht="15.75" thickBot="1" x14ac:dyDescent="0.3">
      <c r="A18" s="43" t="s">
        <v>30</v>
      </c>
      <c r="B18" s="46">
        <f>B11</f>
        <v>50</v>
      </c>
      <c r="C18" s="56"/>
      <c r="D18" s="10"/>
    </row>
    <row r="19" spans="1:7" ht="15.75" thickTop="1" x14ac:dyDescent="0.25"/>
    <row r="21" spans="1:7" ht="15.75" thickBot="1" x14ac:dyDescent="0.3"/>
    <row r="22" spans="1:7" ht="21" thickTop="1" x14ac:dyDescent="0.35">
      <c r="A22" s="59" t="s">
        <v>10</v>
      </c>
      <c r="B22" s="60"/>
      <c r="C22" s="60"/>
      <c r="D22" s="16"/>
      <c r="E22" s="16"/>
      <c r="F22" s="16"/>
      <c r="G22" s="7"/>
    </row>
    <row r="23" spans="1:7" ht="15.75" thickBot="1" x14ac:dyDescent="0.3">
      <c r="A23" s="8"/>
      <c r="B23" s="6"/>
      <c r="C23" s="6"/>
      <c r="D23" s="6"/>
      <c r="E23" s="6"/>
      <c r="F23" s="6"/>
      <c r="G23" s="9"/>
    </row>
    <row r="24" spans="1:7" ht="16.5" thickTop="1" thickBot="1" x14ac:dyDescent="0.3">
      <c r="A24" s="30" t="s">
        <v>24</v>
      </c>
      <c r="B24" s="31" t="s">
        <v>20</v>
      </c>
      <c r="C24" s="31" t="s">
        <v>21</v>
      </c>
      <c r="D24" s="31" t="s">
        <v>22</v>
      </c>
      <c r="E24" s="47" t="s">
        <v>23</v>
      </c>
      <c r="F24" s="48" t="s">
        <v>12</v>
      </c>
      <c r="G24" s="9"/>
    </row>
    <row r="25" spans="1:7" x14ac:dyDescent="0.25">
      <c r="A25" s="49" t="s">
        <v>26</v>
      </c>
      <c r="B25" s="40">
        <v>1.0000020000000001</v>
      </c>
      <c r="C25" s="40">
        <v>3</v>
      </c>
      <c r="D25" s="40">
        <v>3</v>
      </c>
      <c r="E25" s="40">
        <v>2</v>
      </c>
      <c r="F25" s="50" t="s">
        <v>27</v>
      </c>
      <c r="G25" s="9"/>
    </row>
    <row r="26" spans="1:7" x14ac:dyDescent="0.25">
      <c r="A26" s="51" t="s">
        <v>14</v>
      </c>
      <c r="B26" s="39">
        <f>INDEX($B$6:$B$11,MATCH(ROUND(B25,1),$A$6:$A$11,0))</f>
        <v>0</v>
      </c>
      <c r="C26" s="39">
        <f t="shared" ref="C26:E26" si="0">INDEX($B$6:$B$11,MATCH(ROUND(C25,1),$A$6:$A$11,0))</f>
        <v>20</v>
      </c>
      <c r="D26" s="39">
        <f t="shared" si="0"/>
        <v>20</v>
      </c>
      <c r="E26" s="39">
        <f t="shared" si="0"/>
        <v>10</v>
      </c>
      <c r="F26" s="55">
        <f>SUM(B26:E26)</f>
        <v>50</v>
      </c>
      <c r="G26" s="9"/>
    </row>
    <row r="27" spans="1:7" ht="16.5" thickBot="1" x14ac:dyDescent="0.3">
      <c r="A27" s="52" t="s">
        <v>25</v>
      </c>
      <c r="B27" s="53">
        <f>INDEX(C$6:C$11,MATCH(ROUND(B25,1),$A$6:$A$11,0))</f>
        <v>0</v>
      </c>
      <c r="C27" s="53">
        <f>INDEX(D$6:D$11,MATCH(ROUND(C25,1),$A$6:$A$11,0))</f>
        <v>22</v>
      </c>
      <c r="D27" s="53">
        <f>INDEX(E$6:E$11,MATCH(ROUND(D25,1),$A$6:$A$11,0))</f>
        <v>19</v>
      </c>
      <c r="E27" s="53">
        <f>INDEX(F$6:F$11,MATCH(ROUND(E25,1),$A$6:$A$11,0))</f>
        <v>9</v>
      </c>
      <c r="F27" s="54">
        <f>SUM(B27:E27)</f>
        <v>50</v>
      </c>
      <c r="G27" s="10"/>
    </row>
    <row r="28" spans="1:7" ht="15.75" thickTop="1" x14ac:dyDescent="0.25"/>
  </sheetData>
  <mergeCells count="4">
    <mergeCell ref="A22:C22"/>
    <mergeCell ref="A1:J1"/>
    <mergeCell ref="A3:C3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7C0C-BB28-46D8-976D-B40E542371AE}">
  <dimension ref="D4:R21"/>
  <sheetViews>
    <sheetView zoomScaleNormal="100" workbookViewId="0">
      <selection activeCell="T23" sqref="T23"/>
    </sheetView>
  </sheetViews>
  <sheetFormatPr defaultColWidth="3.7109375" defaultRowHeight="15" x14ac:dyDescent="0.25"/>
  <cols>
    <col min="1" max="16384" width="3.7109375" style="64"/>
  </cols>
  <sheetData>
    <row r="4" spans="4:18" x14ac:dyDescent="0.25">
      <c r="D4" s="70" t="s">
        <v>31</v>
      </c>
      <c r="E4" s="70">
        <v>0</v>
      </c>
      <c r="F4" s="70">
        <v>1</v>
      </c>
      <c r="G4" s="70">
        <v>2</v>
      </c>
      <c r="H4" s="70">
        <v>3</v>
      </c>
      <c r="I4" s="70">
        <v>4</v>
      </c>
      <c r="J4" s="70">
        <v>5</v>
      </c>
      <c r="K4" s="70">
        <v>6</v>
      </c>
      <c r="L4" s="70">
        <v>7</v>
      </c>
      <c r="M4" s="70">
        <v>8</v>
      </c>
      <c r="N4" s="70">
        <v>9</v>
      </c>
      <c r="O4" s="70">
        <v>10</v>
      </c>
      <c r="Q4" s="64" t="s">
        <v>35</v>
      </c>
      <c r="R4" s="64">
        <v>4</v>
      </c>
    </row>
    <row r="5" spans="4:18" x14ac:dyDescent="0.25">
      <c r="D5" s="70" t="s">
        <v>32</v>
      </c>
      <c r="E5" s="70">
        <v>31</v>
      </c>
      <c r="F5" s="70">
        <v>30</v>
      </c>
      <c r="G5" s="70">
        <v>28</v>
      </c>
      <c r="H5" s="70">
        <v>28</v>
      </c>
      <c r="I5" s="70">
        <v>27</v>
      </c>
      <c r="J5" s="70">
        <v>26</v>
      </c>
      <c r="K5" s="70">
        <v>26</v>
      </c>
      <c r="L5" s="70">
        <v>25</v>
      </c>
      <c r="M5" s="70">
        <v>24</v>
      </c>
      <c r="N5" s="70">
        <v>24</v>
      </c>
      <c r="O5" s="70">
        <v>23</v>
      </c>
      <c r="Q5" s="64" t="s">
        <v>33</v>
      </c>
      <c r="R5" s="64">
        <v>18</v>
      </c>
    </row>
    <row r="6" spans="4:18" x14ac:dyDescent="0.25">
      <c r="D6" s="70" t="s">
        <v>34</v>
      </c>
      <c r="E6" s="70">
        <v>8</v>
      </c>
      <c r="F6" s="70">
        <v>9</v>
      </c>
      <c r="G6" s="70">
        <v>9</v>
      </c>
      <c r="H6" s="70">
        <v>10</v>
      </c>
      <c r="I6" s="70">
        <v>10</v>
      </c>
      <c r="J6" s="70">
        <v>10</v>
      </c>
      <c r="K6" s="70">
        <v>11</v>
      </c>
      <c r="L6" s="70">
        <v>12</v>
      </c>
      <c r="M6" s="70">
        <v>14</v>
      </c>
      <c r="N6" s="70">
        <v>17</v>
      </c>
      <c r="O6" s="70">
        <v>18</v>
      </c>
    </row>
    <row r="8" spans="4:18" ht="15.75" thickBot="1" x14ac:dyDescent="0.3"/>
    <row r="9" spans="4:18" ht="15.75" thickBot="1" x14ac:dyDescent="0.3">
      <c r="D9" s="71" t="s">
        <v>37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3"/>
    </row>
    <row r="10" spans="4:18" x14ac:dyDescent="0.25">
      <c r="D10" s="65"/>
      <c r="E10" s="66" t="s">
        <v>31</v>
      </c>
      <c r="F10" s="74">
        <v>0</v>
      </c>
      <c r="G10" s="74">
        <v>1</v>
      </c>
      <c r="H10" s="74">
        <v>2</v>
      </c>
      <c r="I10" s="74">
        <v>3</v>
      </c>
      <c r="J10" s="74">
        <v>4</v>
      </c>
      <c r="K10" s="74">
        <v>5</v>
      </c>
      <c r="L10" s="74">
        <v>6</v>
      </c>
      <c r="M10" s="74">
        <v>7</v>
      </c>
      <c r="N10" s="74">
        <v>8</v>
      </c>
      <c r="O10" s="74">
        <v>9</v>
      </c>
      <c r="P10" s="75">
        <v>10</v>
      </c>
    </row>
    <row r="11" spans="4:18" ht="18" x14ac:dyDescent="0.35">
      <c r="D11" s="67" t="s">
        <v>36</v>
      </c>
      <c r="E11" s="68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7"/>
    </row>
    <row r="12" spans="4:18" x14ac:dyDescent="0.25">
      <c r="D12" s="78">
        <v>10</v>
      </c>
      <c r="E12" s="79"/>
      <c r="F12" s="80">
        <f>MAX($R$4-$R$5+$E$5-$E$6,E$5-E$6)</f>
        <v>23</v>
      </c>
      <c r="G12" s="80">
        <f>MAX($R$4-$R$5+$E$5-$E$6,F$5-F$6)</f>
        <v>21</v>
      </c>
      <c r="H12" s="80">
        <f>MAX($R$4-$R$5+$E$5-$E$6,G$5-G$6)</f>
        <v>19</v>
      </c>
      <c r="I12" s="81">
        <f>MAX($R$4-$R$5+$E$5-$E$6,H$5-H$6)</f>
        <v>18</v>
      </c>
      <c r="J12" s="80">
        <f>MAX($R$4-$R$5+$E$5-$E$6,I$5-I$6)</f>
        <v>17</v>
      </c>
      <c r="K12" s="80">
        <f>MAX($R$4-$R$5+$E$5-$E$6,J$5-J$6)</f>
        <v>16</v>
      </c>
      <c r="L12" s="80">
        <f>MAX($R$4-$R$5+$E$5-$E$6,K$5-K$6)</f>
        <v>15</v>
      </c>
      <c r="M12" s="80">
        <f>MAX($R$4-$R$5+$E$5-$E$6,L$5-L$6)</f>
        <v>13</v>
      </c>
      <c r="N12" s="80">
        <f>MAX($R$4-$R$5+$E$5-$E$6,M$5-M$6)</f>
        <v>10</v>
      </c>
      <c r="O12" s="80">
        <f>MAX($R$4-$R$5+$E$5-$E$6,N$5-N$6)</f>
        <v>9</v>
      </c>
      <c r="P12" s="82">
        <f>MAX($R$4-$R$5+$E$5-$E$6,O$5-O$6)</f>
        <v>9</v>
      </c>
      <c r="Q12" s="69">
        <f>$R$4-$R$5+$E$5-$E$6</f>
        <v>9</v>
      </c>
    </row>
    <row r="13" spans="4:18" x14ac:dyDescent="0.25">
      <c r="D13" s="78">
        <v>9</v>
      </c>
      <c r="E13" s="79"/>
      <c r="F13" s="80">
        <f>MAX($R$4-$R$5+$E$5-$E$6+$G$12,E$5-E$6+G12)</f>
        <v>44</v>
      </c>
      <c r="G13" s="80">
        <f>MAX($R$4-$R$5+$E$5-$E$6+$G$12,F$5-F$6+H12)</f>
        <v>40</v>
      </c>
      <c r="H13" s="81">
        <f>MAX($R$4-$R$5+$E$5-$E$6+$G$12,G$5-G$6+I12)</f>
        <v>37</v>
      </c>
      <c r="I13" s="80">
        <f>MAX($R$4-$R$5+$E$5-$E$6+$G$12,H$5-H$6+J12)</f>
        <v>35</v>
      </c>
      <c r="J13" s="80">
        <f>MAX($R$4-$R$5+$E$5-$E$6+$G$12,I$5-I$6+K12)</f>
        <v>33</v>
      </c>
      <c r="K13" s="80">
        <f>MAX($R$4-$R$5+$E$5-$E$6+$G$12,J$5-J$6+L12)</f>
        <v>31</v>
      </c>
      <c r="L13" s="80">
        <f>MAX($R$4-$R$5+$E$5-$E$6+$G$12,K$5-K$6+M12)</f>
        <v>30</v>
      </c>
      <c r="M13" s="80">
        <f>MAX($R$4-$R$5+$E$5-$E$6+$G$12,L$5-L$6+N12)</f>
        <v>30</v>
      </c>
      <c r="N13" s="80">
        <f>MAX($R$4-$R$5+$E$5-$E$6+$G$12,M$5-M$6+O12)</f>
        <v>30</v>
      </c>
      <c r="O13" s="80">
        <f>MAX($R$4-$R$5+$E$5-$E$6+$G$12,N$5-N$6+P12)</f>
        <v>30</v>
      </c>
      <c r="P13" s="82">
        <f>MAX($R$4-$R$5+$E$5-$E$6+$G$12,O$5-O$6+Q12)</f>
        <v>30</v>
      </c>
      <c r="Q13" s="69">
        <f>$R$4-$R$5+$E$5-$E$6+$G12</f>
        <v>30</v>
      </c>
    </row>
    <row r="14" spans="4:18" x14ac:dyDescent="0.25">
      <c r="D14" s="78">
        <v>8</v>
      </c>
      <c r="E14" s="79"/>
      <c r="F14" s="80">
        <f>MAX($R$4-$R$5+$E$5-$E$6+$G13,E$5-E$6+G13)</f>
        <v>63</v>
      </c>
      <c r="G14" s="81">
        <f>MAX($R$4-$R$5+$E$5-$E$6+$G13,F$5-F$6+H13)</f>
        <v>58</v>
      </c>
      <c r="H14" s="80">
        <f>MAX($R$4-$R$5+$E$5-$E$6+$G13,G$5-G$6+I13)</f>
        <v>54</v>
      </c>
      <c r="I14" s="80">
        <f>MAX($R$4-$R$5+$E$5-$E$6+$G13,H$5-H$6+J13)</f>
        <v>51</v>
      </c>
      <c r="J14" s="80">
        <f>MAX($R$4-$R$5+$E$5-$E$6+$G13,I$5-I$6+K13)</f>
        <v>49</v>
      </c>
      <c r="K14" s="80">
        <f>MAX($R$4-$R$5+$E$5-$E$6+$G13,J$5-J$6+L13)</f>
        <v>49</v>
      </c>
      <c r="L14" s="80">
        <f>MAX($R$4-$R$5+$E$5-$E$6+$G13,K$5-K$6+M13)</f>
        <v>49</v>
      </c>
      <c r="M14" s="80">
        <f>MAX($R$4-$R$5+$E$5-$E$6+$G13,L$5-L$6+N13)</f>
        <v>49</v>
      </c>
      <c r="N14" s="80">
        <f>MAX($R$4-$R$5+$E$5-$E$6+$G13,M$5-M$6+O13)</f>
        <v>49</v>
      </c>
      <c r="O14" s="80">
        <f>MAX($R$4-$R$5+$E$5-$E$6+$G13,N$5-N$6+P13)</f>
        <v>49</v>
      </c>
      <c r="P14" s="82">
        <f>MAX($R$4-$R$5+$E$5-$E$6+$G13,O$5-O$6+Q13)</f>
        <v>49</v>
      </c>
      <c r="Q14" s="69">
        <f t="shared" ref="Q14:Q21" si="0">$R$4-$R$5+$E$5-$E$6+$G13</f>
        <v>49</v>
      </c>
    </row>
    <row r="15" spans="4:18" x14ac:dyDescent="0.25">
      <c r="D15" s="78">
        <v>7</v>
      </c>
      <c r="E15" s="79"/>
      <c r="F15" s="81">
        <f>MAX($R$4-$R$5+$E$5-$E$6+$G14,E$5-E$6+G14)</f>
        <v>81</v>
      </c>
      <c r="G15" s="80">
        <f>MAX($R$4-$R$5+$E$5-$E$6+$G14,F$5-F$6+H14)</f>
        <v>75</v>
      </c>
      <c r="H15" s="80">
        <f>MAX($R$4-$R$5+$E$5-$E$6+$G14,G$5-G$6+I14)</f>
        <v>70</v>
      </c>
      <c r="I15" s="80">
        <f>MAX($R$4-$R$5+$E$5-$E$6+$G14,H$5-H$6+J14)</f>
        <v>67</v>
      </c>
      <c r="J15" s="83">
        <f>MAX($R$4-$R$5+$E$5-$E$6+$G14,I$5-I$6+K14)</f>
        <v>67</v>
      </c>
      <c r="K15" s="80">
        <f>MAX($R$4-$R$5+$E$5-$E$6+$G14,J$5-J$6+L14)</f>
        <v>67</v>
      </c>
      <c r="L15" s="80">
        <f>MAX($R$4-$R$5+$E$5-$E$6+$G14,K$5-K$6+M14)</f>
        <v>67</v>
      </c>
      <c r="M15" s="80">
        <f>MAX($R$4-$R$5+$E$5-$E$6+$G14,L$5-L$6+N14)</f>
        <v>67</v>
      </c>
      <c r="N15" s="80">
        <f>MAX($R$4-$R$5+$E$5-$E$6+$G14,M$5-M$6+O14)</f>
        <v>67</v>
      </c>
      <c r="O15" s="80">
        <f>MAX($R$4-$R$5+$E$5-$E$6+$G14,N$5-N$6+P14)</f>
        <v>67</v>
      </c>
      <c r="P15" s="82">
        <f>MAX($R$4-$R$5+$E$5-$E$6+$G14,O$5-O$6+Q14)</f>
        <v>67</v>
      </c>
      <c r="Q15" s="69">
        <f t="shared" si="0"/>
        <v>67</v>
      </c>
    </row>
    <row r="16" spans="4:18" x14ac:dyDescent="0.25">
      <c r="D16" s="78">
        <v>6</v>
      </c>
      <c r="E16" s="79"/>
      <c r="F16" s="80">
        <f>MAX($R$4-$R$5+$E$5-$E$6+$G15,E$5-E$6+G15)</f>
        <v>98</v>
      </c>
      <c r="G16" s="80">
        <f>MAX($R$4-$R$5+$E$5-$E$6+$G15,F$5-F$6+H15)</f>
        <v>91</v>
      </c>
      <c r="H16" s="80">
        <f>MAX($R$4-$R$5+$E$5-$E$6+$G15,G$5-G$6+I15)</f>
        <v>86</v>
      </c>
      <c r="I16" s="81">
        <f>MAX($R$4-$R$5+$E$5-$E$6+$G15,H$5-H$6+J15)</f>
        <v>85</v>
      </c>
      <c r="J16" s="80">
        <f>MAX($R$4-$R$5+$E$5-$E$6+$G15,I$5-I$6+K15)</f>
        <v>84</v>
      </c>
      <c r="K16" s="80">
        <f>MAX($R$4-$R$5+$E$5-$E$6+$G15,J$5-J$6+L15)</f>
        <v>84</v>
      </c>
      <c r="L16" s="80">
        <f>MAX($R$4-$R$5+$E$5-$E$6+$G15,K$5-K$6+M15)</f>
        <v>84</v>
      </c>
      <c r="M16" s="80">
        <f>MAX($R$4-$R$5+$E$5-$E$6+$G15,L$5-L$6+N15)</f>
        <v>84</v>
      </c>
      <c r="N16" s="80">
        <f>MAX($R$4-$R$5+$E$5-$E$6+$G15,M$5-M$6+O15)</f>
        <v>84</v>
      </c>
      <c r="O16" s="80">
        <f>MAX($R$4-$R$5+$E$5-$E$6+$G15,N$5-N$6+P15)</f>
        <v>84</v>
      </c>
      <c r="P16" s="82">
        <f>MAX($R$4-$R$5+$E$5-$E$6+$G15,O$5-O$6+Q15)</f>
        <v>84</v>
      </c>
      <c r="Q16" s="69">
        <f t="shared" si="0"/>
        <v>84</v>
      </c>
    </row>
    <row r="17" spans="4:17" x14ac:dyDescent="0.25">
      <c r="D17" s="78">
        <v>5</v>
      </c>
      <c r="E17" s="79"/>
      <c r="F17" s="80">
        <f>MAX($R$4-$R$5+$E$5-$E$6+$G16,E$5-E$6+G16)</f>
        <v>114</v>
      </c>
      <c r="G17" s="80">
        <f>MAX($R$4-$R$5+$E$5-$E$6+$G16,F$5-F$6+H16)</f>
        <v>107</v>
      </c>
      <c r="H17" s="81">
        <f>MAX($R$4-$R$5+$E$5-$E$6+$G16,G$5-G$6+I16)</f>
        <v>104</v>
      </c>
      <c r="I17" s="80">
        <f>MAX($R$4-$R$5+$E$5-$E$6+$G16,H$5-H$6+J16)</f>
        <v>102</v>
      </c>
      <c r="J17" s="80">
        <f>MAX($R$4-$R$5+$E$5-$E$6+$G16,I$5-I$6+K16)</f>
        <v>101</v>
      </c>
      <c r="K17" s="80">
        <f>MAX($R$4-$R$5+$E$5-$E$6+$G16,J$5-J$6+L16)</f>
        <v>100</v>
      </c>
      <c r="L17" s="80">
        <f>MAX($R$4-$R$5+$E$5-$E$6+$G16,K$5-K$6+M16)</f>
        <v>100</v>
      </c>
      <c r="M17" s="80">
        <f>MAX($R$4-$R$5+$E$5-$E$6+$G16,L$5-L$6+N16)</f>
        <v>100</v>
      </c>
      <c r="N17" s="80">
        <f>MAX($R$4-$R$5+$E$5-$E$6+$G16,M$5-M$6+O16)</f>
        <v>100</v>
      </c>
      <c r="O17" s="80">
        <f>MAX($R$4-$R$5+$E$5-$E$6+$G16,N$5-N$6+P16)</f>
        <v>100</v>
      </c>
      <c r="P17" s="82">
        <f>MAX($R$4-$R$5+$E$5-$E$6+$G16,O$5-O$6+Q16)</f>
        <v>100</v>
      </c>
      <c r="Q17" s="69">
        <f t="shared" si="0"/>
        <v>100</v>
      </c>
    </row>
    <row r="18" spans="4:17" x14ac:dyDescent="0.25">
      <c r="D18" s="78">
        <v>4</v>
      </c>
      <c r="E18" s="79"/>
      <c r="F18" s="80">
        <f>MAX($R$4-$R$5+$E$5-$E$6+$G17,E$5-E$6+G17)</f>
        <v>130</v>
      </c>
      <c r="G18" s="81">
        <f>MAX($R$4-$R$5+$E$5-$E$6+$G17,F$5-F$6+H17)</f>
        <v>125</v>
      </c>
      <c r="H18" s="80">
        <f>MAX($R$4-$R$5+$E$5-$E$6+$G17,G$5-G$6+I17)</f>
        <v>121</v>
      </c>
      <c r="I18" s="80">
        <f>MAX($R$4-$R$5+$E$5-$E$6+$G17,H$5-H$6+J17)</f>
        <v>119</v>
      </c>
      <c r="J18" s="80">
        <f>MAX($R$4-$R$5+$E$5-$E$6+$G17,I$5-I$6+K17)</f>
        <v>117</v>
      </c>
      <c r="K18" s="80">
        <f>MAX($R$4-$R$5+$E$5-$E$6+$G17,J$5-J$6+L17)</f>
        <v>116</v>
      </c>
      <c r="L18" s="80">
        <f>MAX($R$4-$R$5+$E$5-$E$6+$G17,K$5-K$6+M17)</f>
        <v>116</v>
      </c>
      <c r="M18" s="80">
        <f>MAX($R$4-$R$5+$E$5-$E$6+$G17,L$5-L$6+N17)</f>
        <v>116</v>
      </c>
      <c r="N18" s="80">
        <f>MAX($R$4-$R$5+$E$5-$E$6+$G17,M$5-M$6+O17)</f>
        <v>116</v>
      </c>
      <c r="O18" s="80">
        <f>MAX($R$4-$R$5+$E$5-$E$6+$G17,N$5-N$6+P17)</f>
        <v>116</v>
      </c>
      <c r="P18" s="82">
        <f>MAX($R$4-$R$5+$E$5-$E$6+$G17,O$5-O$6+Q17)</f>
        <v>116</v>
      </c>
      <c r="Q18" s="69">
        <f t="shared" si="0"/>
        <v>116</v>
      </c>
    </row>
    <row r="19" spans="4:17" x14ac:dyDescent="0.25">
      <c r="D19" s="78">
        <v>3</v>
      </c>
      <c r="E19" s="79"/>
      <c r="F19" s="81">
        <f>MAX($R$4-$R$5+$E$5-$E$6+$G18,E$5-E$6+G18)</f>
        <v>148</v>
      </c>
      <c r="G19" s="80">
        <f>MAX($R$4-$R$5+$E$5-$E$6+$G18,F$5-F$6+H18)</f>
        <v>142</v>
      </c>
      <c r="H19" s="80">
        <f>MAX($R$4-$R$5+$E$5-$E$6+$G18,G$5-G$6+I18)</f>
        <v>138</v>
      </c>
      <c r="I19" s="80">
        <f>MAX($R$4-$R$5+$E$5-$E$6+$G18,H$5-H$6+J18)</f>
        <v>135</v>
      </c>
      <c r="J19" s="80">
        <f>MAX($R$4-$R$5+$E$5-$E$6+$G18,I$5-I$6+K18)</f>
        <v>134</v>
      </c>
      <c r="K19" s="83">
        <f>MAX($R$4-$R$5+$E$5-$E$6+$G18,J$5-J$6+L18)</f>
        <v>134</v>
      </c>
      <c r="L19" s="80">
        <f>MAX($R$4-$R$5+$E$5-$E$6+$G18,K$5-K$6+M18)</f>
        <v>134</v>
      </c>
      <c r="M19" s="80">
        <f>MAX($R$4-$R$5+$E$5-$E$6+$G18,L$5-L$6+N18)</f>
        <v>134</v>
      </c>
      <c r="N19" s="80">
        <f>MAX($R$4-$R$5+$E$5-$E$6+$G18,M$5-M$6+O18)</f>
        <v>134</v>
      </c>
      <c r="O19" s="80">
        <f>MAX($R$4-$R$5+$E$5-$E$6+$G18,N$5-N$6+P18)</f>
        <v>134</v>
      </c>
      <c r="P19" s="82">
        <f>MAX($R$4-$R$5+$E$5-$E$6+$G18,O$5-O$6+Q18)</f>
        <v>134</v>
      </c>
      <c r="Q19" s="69">
        <f t="shared" si="0"/>
        <v>134</v>
      </c>
    </row>
    <row r="20" spans="4:17" x14ac:dyDescent="0.25">
      <c r="D20" s="78">
        <v>2</v>
      </c>
      <c r="E20" s="79"/>
      <c r="F20" s="80">
        <f>MAX($R$4-$R$5+$E$5-$E$6+$G19,E$5-E$6+G19)</f>
        <v>165</v>
      </c>
      <c r="G20" s="80">
        <f>MAX($R$4-$R$5+$E$5-$E$6+$G19,F$5-F$6+H19)</f>
        <v>159</v>
      </c>
      <c r="H20" s="80">
        <f>MAX($R$4-$R$5+$E$5-$E$6+$G19,G$5-G$6+I19)</f>
        <v>154</v>
      </c>
      <c r="I20" s="80">
        <f>MAX($R$4-$R$5+$E$5-$E$6+$G19,H$5-H$6+J19)</f>
        <v>152</v>
      </c>
      <c r="J20" s="81">
        <f>MAX($R$4-$R$5+$E$5-$E$6+$G19,I$5-I$6+K19)</f>
        <v>151</v>
      </c>
      <c r="K20" s="80">
        <f>MAX($R$4-$R$5+$E$5-$E$6+$G19,J$5-J$6+L19)</f>
        <v>151</v>
      </c>
      <c r="L20" s="80">
        <f>MAX($R$4-$R$5+$E$5-$E$6+$G19,K$5-K$6+M19)</f>
        <v>151</v>
      </c>
      <c r="M20" s="80">
        <f>MAX($R$4-$R$5+$E$5-$E$6+$G19,L$5-L$6+N19)</f>
        <v>151</v>
      </c>
      <c r="N20" s="80">
        <f>MAX($R$4-$R$5+$E$5-$E$6+$G19,M$5-M$6+O19)</f>
        <v>151</v>
      </c>
      <c r="O20" s="80">
        <f>MAX($R$4-$R$5+$E$5-$E$6+$G19,N$5-N$6+P19)</f>
        <v>151</v>
      </c>
      <c r="P20" s="82">
        <f>MAX($R$4-$R$5+$E$5-$E$6+$G19,O$5-O$6+Q19)</f>
        <v>151</v>
      </c>
      <c r="Q20" s="69">
        <f t="shared" si="0"/>
        <v>151</v>
      </c>
    </row>
    <row r="21" spans="4:17" ht="15.75" thickBot="1" x14ac:dyDescent="0.3">
      <c r="D21" s="84">
        <v>1</v>
      </c>
      <c r="E21" s="85"/>
      <c r="F21" s="86">
        <f>MAX($R$4-$R$5+$E$5-$E$6+$G20,E$5-E$6+G20)</f>
        <v>182</v>
      </c>
      <c r="G21" s="86">
        <f>MAX($R$4-$R$5+$E$5-$E$6+$G20,F$5-F$6+H20)</f>
        <v>175</v>
      </c>
      <c r="H21" s="86">
        <f>MAX($R$4-$R$5+$E$5-$E$6+$G20,G$5-G$6+I20)</f>
        <v>171</v>
      </c>
      <c r="I21" s="87">
        <f>MAX($R$4-$R$5+$E$5-$E$6+$G20,H$5-H$6+J20)</f>
        <v>169</v>
      </c>
      <c r="J21" s="86">
        <f>MAX($R$4-$R$5+$E$5-$E$6+$G20,I$5-I$6+K20)</f>
        <v>168</v>
      </c>
      <c r="K21" s="86">
        <f>MAX($R$4-$R$5+$E$5-$E$6+$G20,J$5-J$6+L20)</f>
        <v>168</v>
      </c>
      <c r="L21" s="86">
        <f>MAX($R$4-$R$5+$E$5-$E$6+$G20,K$5-K$6+M20)</f>
        <v>168</v>
      </c>
      <c r="M21" s="86">
        <f>MAX($R$4-$R$5+$E$5-$E$6+$G20,L$5-L$6+N20)</f>
        <v>168</v>
      </c>
      <c r="N21" s="86">
        <f>MAX($R$4-$R$5+$E$5-$E$6+$G20,M$5-M$6+O20)</f>
        <v>168</v>
      </c>
      <c r="O21" s="86">
        <f>MAX($R$4-$R$5+$E$5-$E$6+$G20,N$5-N$6+P20)</f>
        <v>168</v>
      </c>
      <c r="P21" s="88">
        <f>MAX($R$4-$R$5+$E$5-$E$6+$G20,O$5-O$6+Q20)</f>
        <v>168</v>
      </c>
      <c r="Q21" s="69">
        <f t="shared" si="0"/>
        <v>168</v>
      </c>
    </row>
  </sheetData>
  <mergeCells count="22">
    <mergeCell ref="M10:M11"/>
    <mergeCell ref="N10:N11"/>
    <mergeCell ref="O10:O11"/>
    <mergeCell ref="P10:P11"/>
    <mergeCell ref="D9:P9"/>
    <mergeCell ref="G10:G11"/>
    <mergeCell ref="H10:H11"/>
    <mergeCell ref="I10:I11"/>
    <mergeCell ref="J10:J11"/>
    <mergeCell ref="K10:K11"/>
    <mergeCell ref="L10:L11"/>
    <mergeCell ref="D17:E17"/>
    <mergeCell ref="D18:E18"/>
    <mergeCell ref="D19:E19"/>
    <mergeCell ref="D20:E20"/>
    <mergeCell ref="D21:E21"/>
    <mergeCell ref="F10:F11"/>
    <mergeCell ref="D12:E12"/>
    <mergeCell ref="D13:E13"/>
    <mergeCell ref="D14:E14"/>
    <mergeCell ref="D15:E15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Рюкзак</vt:lpstr>
      <vt:lpstr>Инвестиции</vt:lpstr>
      <vt:lpstr>Оборудование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2022-05-18T20:55:16Z</dcterms:modified>
</cp:coreProperties>
</file>