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game-theory\"/>
    </mc:Choice>
  </mc:AlternateContent>
  <xr:revisionPtr revIDLastSave="0" documentId="13_ncr:1_{A1AD8CC9-3F70-4075-B5AA-FD74A2EE12C4}" xr6:coauthVersionLast="47" xr6:coauthVersionMax="47" xr10:uidLastSave="{00000000-0000-0000-0000-000000000000}"/>
  <bookViews>
    <workbookView xWindow="-120" yWindow="-120" windowWidth="29040" windowHeight="15990" activeTab="1" xr2:uid="{090A3530-518D-493E-A9AB-B02315E3DE31}"/>
  </bookViews>
  <sheets>
    <sheet name="Обычная матрица" sheetId="1" r:id="rId1"/>
    <sheet name="Преобразованная матрица" sheetId="2" r:id="rId2"/>
  </sheets>
  <definedNames>
    <definedName name="solver_adj" localSheetId="0" hidden="1">'Обычная матрица'!$C$5:$G$5,'Обычная матрица'!$I$10</definedName>
    <definedName name="solver_adj" localSheetId="1" hidden="1">'Преобразованная матрица'!$G$20:$K$20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'Обычная матрица'!$H$6:$H$9</definedName>
    <definedName name="solver_lhs1" localSheetId="1" hidden="1">'Преобразованная матрица'!$L$21:$L$24</definedName>
    <definedName name="solver_lhs2" localSheetId="0" hidden="1">'Обычная матрица'!$I$4</definedName>
    <definedName name="solver_lhs2" localSheetId="1" hidden="1">'Преобразованная матрица'!$G$25:$K$25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'Обычная матрица'!$I$10</definedName>
    <definedName name="solver_opt" localSheetId="1" hidden="1">'Преобразованная матрица'!$M$25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2</definedName>
    <definedName name="solver_rel2" localSheetId="1" hidden="1">3</definedName>
    <definedName name="solver_rhs1" localSheetId="0" hidden="1">'Обычная матрица'!$I$10</definedName>
    <definedName name="solver_rhs1" localSheetId="1" hidden="1">1</definedName>
    <definedName name="solver_rhs2" localSheetId="0" hidden="1">1</definedName>
    <definedName name="solver_rhs2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2" l="1"/>
  <c r="I18" i="2"/>
  <c r="J18" i="2"/>
  <c r="K18" i="2"/>
  <c r="G18" i="2"/>
  <c r="M19" i="2"/>
  <c r="L22" i="2"/>
  <c r="L23" i="2"/>
  <c r="L24" i="2"/>
  <c r="L21" i="2"/>
  <c r="M25" i="2"/>
  <c r="G27" i="2" l="1"/>
  <c r="G26" i="2" s="1"/>
  <c r="H14" i="2"/>
  <c r="D22" i="2" l="1"/>
  <c r="D21" i="2"/>
  <c r="D23" i="2"/>
  <c r="D24" i="2"/>
  <c r="G22" i="2"/>
  <c r="I4" i="1"/>
  <c r="H7" i="1"/>
  <c r="H8" i="1"/>
  <c r="H9" i="1"/>
  <c r="H6" i="1"/>
  <c r="F11" i="1"/>
  <c r="D11" i="1"/>
  <c r="E11" i="1"/>
  <c r="G11" i="1"/>
  <c r="H21" i="2" l="1"/>
  <c r="I23" i="2"/>
  <c r="I22" i="2"/>
  <c r="G21" i="2"/>
  <c r="H24" i="2"/>
  <c r="J22" i="2"/>
  <c r="H22" i="2"/>
  <c r="K21" i="2"/>
  <c r="K25" i="2" s="1"/>
  <c r="K24" i="2"/>
  <c r="G24" i="2"/>
  <c r="H23" i="2"/>
  <c r="J21" i="2"/>
  <c r="J25" i="2" s="1"/>
  <c r="J24" i="2"/>
  <c r="K23" i="2"/>
  <c r="G23" i="2"/>
  <c r="I21" i="2"/>
  <c r="I25" i="2" s="1"/>
  <c r="I24" i="2"/>
  <c r="J23" i="2"/>
  <c r="K22" i="2"/>
  <c r="G25" i="2" l="1"/>
  <c r="H25" i="2"/>
  <c r="C11" i="1"/>
  <c r="C10" i="1"/>
</calcChain>
</file>

<file path=xl/sharedStrings.xml><?xml version="1.0" encoding="utf-8"?>
<sst xmlns="http://schemas.openxmlformats.org/spreadsheetml/2006/main" count="44" uniqueCount="27">
  <si>
    <t>Матрица игры</t>
  </si>
  <si>
    <t>x1</t>
  </si>
  <si>
    <t>x2</t>
  </si>
  <si>
    <t>p1</t>
  </si>
  <si>
    <t>p2</t>
  </si>
  <si>
    <t>p3</t>
  </si>
  <si>
    <t>p4</t>
  </si>
  <si>
    <t>q1</t>
  </si>
  <si>
    <t>q2</t>
  </si>
  <si>
    <t>q3</t>
  </si>
  <si>
    <t>q4</t>
  </si>
  <si>
    <t>q5</t>
  </si>
  <si>
    <t>V</t>
  </si>
  <si>
    <t>Сумма</t>
  </si>
  <si>
    <t>Ограничения</t>
  </si>
  <si>
    <t>V -&gt; max</t>
  </si>
  <si>
    <t>V -&gt; min</t>
  </si>
  <si>
    <t>x3</t>
  </si>
  <si>
    <t>x4</t>
  </si>
  <si>
    <t>y1</t>
  </si>
  <si>
    <t>y2</t>
  </si>
  <si>
    <t>y3</t>
  </si>
  <si>
    <t>y4</t>
  </si>
  <si>
    <t>d</t>
  </si>
  <si>
    <t>Преобразованная матрица игры</t>
  </si>
  <si>
    <t>delta</t>
  </si>
  <si>
    <t>1/V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</si>
</sst>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"/>
  </numFmts>
  <fonts count="8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i/>
      <sz val="10"/>
      <name val="Arial Cyr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0" xfId="1" applyFont="1" applyAlignment="1">
      <alignment horizontal="centerContinuous"/>
    </xf>
    <xf numFmtId="0" fontId="1" fillId="2" borderId="1" xfId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2" borderId="0" xfId="1" applyFill="1" applyBorder="1" applyAlignment="1">
      <alignment horizontal="center"/>
    </xf>
    <xf numFmtId="0" fontId="1" fillId="2" borderId="5" xfId="1" applyFill="1" applyBorder="1" applyAlignment="1">
      <alignment horizontal="center"/>
    </xf>
    <xf numFmtId="0" fontId="1" fillId="2" borderId="6" xfId="1" applyFill="1" applyBorder="1" applyAlignment="1">
      <alignment horizontal="center"/>
    </xf>
    <xf numFmtId="0" fontId="1" fillId="2" borderId="7" xfId="1" applyFill="1" applyBorder="1" applyAlignment="1">
      <alignment horizontal="center"/>
    </xf>
    <xf numFmtId="0" fontId="1" fillId="2" borderId="8" xfId="1" applyFill="1" applyBorder="1" applyAlignment="1">
      <alignment horizontal="center"/>
    </xf>
    <xf numFmtId="0" fontId="0" fillId="4" borderId="2" xfId="0" applyFill="1" applyBorder="1" applyAlignment="1"/>
    <xf numFmtId="0" fontId="0" fillId="4" borderId="7" xfId="0" applyFill="1" applyBorder="1"/>
    <xf numFmtId="0" fontId="0" fillId="4" borderId="8" xfId="0" applyFill="1" applyBorder="1"/>
    <xf numFmtId="0" fontId="4" fillId="5" borderId="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6" borderId="1" xfId="1" applyFont="1" applyFill="1" applyBorder="1" applyAlignment="1">
      <alignment horizontal="centerContinuous"/>
    </xf>
    <xf numFmtId="0" fontId="3" fillId="6" borderId="2" xfId="1" applyFont="1" applyFill="1" applyBorder="1" applyAlignment="1">
      <alignment horizontal="centerContinuous"/>
    </xf>
    <xf numFmtId="0" fontId="3" fillId="6" borderId="3" xfId="1" applyFont="1" applyFill="1" applyBorder="1" applyAlignment="1">
      <alignment horizontal="centerContinuous"/>
    </xf>
    <xf numFmtId="0" fontId="4" fillId="4" borderId="2" xfId="0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5" fillId="4" borderId="7" xfId="0" applyFont="1" applyFill="1" applyBorder="1"/>
    <xf numFmtId="0" fontId="4" fillId="4" borderId="3" xfId="0" applyFont="1" applyFill="1" applyBorder="1"/>
    <xf numFmtId="0" fontId="4" fillId="4" borderId="5" xfId="0" applyFont="1" applyFill="1" applyBorder="1"/>
    <xf numFmtId="0" fontId="4" fillId="0" borderId="10" xfId="0" applyFont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3" fillId="4" borderId="6" xfId="1" applyFont="1" applyFill="1" applyBorder="1" applyAlignment="1">
      <alignment horizontal="centerContinuous"/>
    </xf>
    <xf numFmtId="0" fontId="3" fillId="4" borderId="7" xfId="1" applyFont="1" applyFill="1" applyBorder="1" applyAlignment="1">
      <alignment horizontal="centerContinuous"/>
    </xf>
    <xf numFmtId="0" fontId="4" fillId="8" borderId="19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7" fillId="4" borderId="29" xfId="0" applyFont="1" applyFill="1" applyBorder="1" applyAlignment="1"/>
    <xf numFmtId="0" fontId="7" fillId="4" borderId="30" xfId="0" applyFont="1" applyFill="1" applyBorder="1" applyAlignment="1"/>
    <xf numFmtId="0" fontId="7" fillId="4" borderId="18" xfId="0" applyFont="1" applyFill="1" applyBorder="1" applyAlignment="1"/>
    <xf numFmtId="0" fontId="7" fillId="4" borderId="24" xfId="0" applyFont="1" applyFill="1" applyBorder="1" applyAlignment="1"/>
    <xf numFmtId="0" fontId="7" fillId="4" borderId="31" xfId="0" applyFont="1" applyFill="1" applyBorder="1" applyAlignment="1"/>
    <xf numFmtId="0" fontId="7" fillId="4" borderId="32" xfId="0" applyFont="1" applyFill="1" applyBorder="1" applyAlignment="1"/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4" borderId="35" xfId="0" applyFill="1" applyBorder="1" applyAlignment="1"/>
    <xf numFmtId="0" fontId="5" fillId="3" borderId="36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169" fontId="6" fillId="0" borderId="28" xfId="0" applyNumberFormat="1" applyFont="1" applyBorder="1" applyAlignment="1">
      <alignment horizontal="center"/>
    </xf>
    <xf numFmtId="169" fontId="5" fillId="4" borderId="6" xfId="0" applyNumberFormat="1" applyFont="1" applyFill="1" applyBorder="1"/>
    <xf numFmtId="169" fontId="4" fillId="4" borderId="35" xfId="0" applyNumberFormat="1" applyFont="1" applyFill="1" applyBorder="1" applyAlignment="1">
      <alignment horizontal="center"/>
    </xf>
    <xf numFmtId="169" fontId="4" fillId="4" borderId="3" xfId="0" applyNumberFormat="1" applyFont="1" applyFill="1" applyBorder="1"/>
    <xf numFmtId="169" fontId="4" fillId="4" borderId="5" xfId="0" applyNumberFormat="1" applyFont="1" applyFill="1" applyBorder="1"/>
    <xf numFmtId="169" fontId="4" fillId="4" borderId="21" xfId="0" applyNumberFormat="1" applyFont="1" applyFill="1" applyBorder="1"/>
    <xf numFmtId="169" fontId="4" fillId="4" borderId="22" xfId="0" applyNumberFormat="1" applyFont="1" applyFill="1" applyBorder="1"/>
    <xf numFmtId="169" fontId="4" fillId="4" borderId="23" xfId="0" applyNumberFormat="1" applyFont="1" applyFill="1" applyBorder="1"/>
    <xf numFmtId="0" fontId="0" fillId="4" borderId="24" xfId="0" applyFill="1" applyBorder="1" applyAlignment="1"/>
    <xf numFmtId="169" fontId="7" fillId="0" borderId="16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169" fontId="3" fillId="4" borderId="4" xfId="1" applyNumberFormat="1" applyFont="1" applyFill="1" applyBorder="1" applyAlignment="1">
      <alignment horizontal="centerContinuous"/>
    </xf>
    <xf numFmtId="169" fontId="3" fillId="4" borderId="0" xfId="1" applyNumberFormat="1" applyFont="1" applyFill="1" applyBorder="1" applyAlignment="1">
      <alignment horizontal="centerContinuous"/>
    </xf>
    <xf numFmtId="169" fontId="3" fillId="4" borderId="5" xfId="1" applyNumberFormat="1" applyFont="1" applyFill="1" applyBorder="1" applyAlignment="1">
      <alignment horizontal="centerContinuous"/>
    </xf>
    <xf numFmtId="0" fontId="4" fillId="4" borderId="6" xfId="0" applyFont="1" applyFill="1" applyBorder="1" applyAlignment="1"/>
    <xf numFmtId="0" fontId="4" fillId="4" borderId="7" xfId="0" applyFont="1" applyFill="1" applyBorder="1" applyAlignment="1"/>
    <xf numFmtId="0" fontId="4" fillId="4" borderId="8" xfId="0" applyFont="1" applyFill="1" applyBorder="1" applyAlignment="1"/>
    <xf numFmtId="168" fontId="4" fillId="0" borderId="39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7D02-0A03-4377-A2A6-3753B22750DD}">
  <dimension ref="A3:I12"/>
  <sheetViews>
    <sheetView topLeftCell="A2" workbookViewId="0">
      <selection activeCell="H6" sqref="H6:I6"/>
    </sheetView>
  </sheetViews>
  <sheetFormatPr defaultRowHeight="15" x14ac:dyDescent="0.25"/>
  <cols>
    <col min="8" max="8" width="13.140625" bestFit="1" customWidth="1"/>
  </cols>
  <sheetData>
    <row r="3" spans="1:9" ht="15.75" thickBot="1" x14ac:dyDescent="0.3">
      <c r="C3" s="1" t="s">
        <v>0</v>
      </c>
      <c r="D3" s="1"/>
      <c r="E3" s="1"/>
      <c r="F3" s="1"/>
      <c r="G3" s="1"/>
    </row>
    <row r="4" spans="1:9" x14ac:dyDescent="0.25">
      <c r="C4" s="16" t="s">
        <v>7</v>
      </c>
      <c r="D4" s="17" t="s">
        <v>8</v>
      </c>
      <c r="E4" s="17" t="s">
        <v>9</v>
      </c>
      <c r="F4" s="17" t="s">
        <v>10</v>
      </c>
      <c r="G4" s="17" t="s">
        <v>11</v>
      </c>
      <c r="H4" s="25" t="s">
        <v>13</v>
      </c>
      <c r="I4" s="34">
        <f>SUM(C5:G5)</f>
        <v>1</v>
      </c>
    </row>
    <row r="5" spans="1:9" ht="15.75" thickBot="1" x14ac:dyDescent="0.3">
      <c r="C5" s="29">
        <v>0</v>
      </c>
      <c r="D5" s="30">
        <v>0.19039780521262004</v>
      </c>
      <c r="E5" s="30">
        <v>0.19149519890260638</v>
      </c>
      <c r="F5" s="30">
        <v>0.31522633744855977</v>
      </c>
      <c r="G5" s="30">
        <v>0.30288065843621387</v>
      </c>
      <c r="H5" s="35" t="s">
        <v>14</v>
      </c>
      <c r="I5" s="41"/>
    </row>
    <row r="6" spans="1:9" x14ac:dyDescent="0.25">
      <c r="A6" s="14" t="s">
        <v>3</v>
      </c>
      <c r="B6" s="23">
        <v>0.49382716049382691</v>
      </c>
      <c r="C6" s="2">
        <v>8</v>
      </c>
      <c r="D6" s="3">
        <v>-5</v>
      </c>
      <c r="E6" s="3">
        <v>1</v>
      </c>
      <c r="F6" s="3">
        <v>6</v>
      </c>
      <c r="G6" s="3">
        <v>4</v>
      </c>
      <c r="H6" s="35">
        <f>SUMPRODUCT($C$5:$G$5,C6:G6)</f>
        <v>2.3423868312757206</v>
      </c>
      <c r="I6" s="41"/>
    </row>
    <row r="7" spans="1:9" x14ac:dyDescent="0.25">
      <c r="A7" s="15" t="s">
        <v>4</v>
      </c>
      <c r="B7" s="24">
        <v>9.0534979423868116E-3</v>
      </c>
      <c r="C7" s="5">
        <v>-12</v>
      </c>
      <c r="D7" s="6">
        <v>1</v>
      </c>
      <c r="E7" s="6">
        <v>-8</v>
      </c>
      <c r="F7" s="6">
        <v>4</v>
      </c>
      <c r="G7" s="6">
        <v>8</v>
      </c>
      <c r="H7" s="35">
        <f t="shared" ref="H7:H9" si="0">SUMPRODUCT($C$5:$G$5,C7:G7)</f>
        <v>2.3423868312757188</v>
      </c>
      <c r="I7" s="41"/>
    </row>
    <row r="8" spans="1:9" x14ac:dyDescent="0.25">
      <c r="A8" s="15" t="s">
        <v>5</v>
      </c>
      <c r="B8" s="24">
        <v>0.46337448559670774</v>
      </c>
      <c r="C8" s="5">
        <v>-2</v>
      </c>
      <c r="D8" s="6">
        <v>10</v>
      </c>
      <c r="E8" s="6">
        <v>4</v>
      </c>
      <c r="F8" s="6">
        <v>-2</v>
      </c>
      <c r="G8" s="6">
        <v>1</v>
      </c>
      <c r="H8" s="35">
        <f t="shared" si="0"/>
        <v>2.3423868312757206</v>
      </c>
      <c r="I8" s="41"/>
    </row>
    <row r="9" spans="1:9" ht="15.75" thickBot="1" x14ac:dyDescent="0.3">
      <c r="A9" s="15" t="s">
        <v>6</v>
      </c>
      <c r="B9" s="24">
        <v>3.374485596707822E-2</v>
      </c>
      <c r="C9" s="5">
        <v>3</v>
      </c>
      <c r="D9" s="6">
        <v>5</v>
      </c>
      <c r="E9" s="6">
        <v>2</v>
      </c>
      <c r="F9" s="6">
        <v>8</v>
      </c>
      <c r="G9" s="6">
        <v>-5</v>
      </c>
      <c r="H9" s="35">
        <f t="shared" si="0"/>
        <v>2.3423868312757219</v>
      </c>
      <c r="I9" s="41"/>
    </row>
    <row r="10" spans="1:9" ht="15.75" thickBot="1" x14ac:dyDescent="0.3">
      <c r="A10" s="39" t="s">
        <v>13</v>
      </c>
      <c r="B10" s="40"/>
      <c r="C10" s="19">
        <f>SUM(B6:B9)</f>
        <v>0.99999999999999967</v>
      </c>
      <c r="D10" s="11"/>
      <c r="E10" s="11"/>
      <c r="F10" s="11"/>
      <c r="G10" s="11"/>
      <c r="H10" s="26" t="s">
        <v>16</v>
      </c>
      <c r="I10" s="33">
        <v>2.3423868312757214</v>
      </c>
    </row>
    <row r="11" spans="1:9" x14ac:dyDescent="0.25">
      <c r="A11" s="35" t="s">
        <v>14</v>
      </c>
      <c r="B11" s="36"/>
      <c r="C11" s="20">
        <f>SUMPRODUCT(C6:C9,$B$6:$B$9)</f>
        <v>3.0164609053497928</v>
      </c>
      <c r="D11" s="20">
        <f>SUMPRODUCT(D6:D9,$B$6:$B$9)</f>
        <v>2.342386831275721</v>
      </c>
      <c r="E11" s="20">
        <f>SUMPRODUCT(E6:E9,$B$6:$B$9)</f>
        <v>2.3423868312757201</v>
      </c>
      <c r="F11" s="20">
        <f>SUMPRODUCT(F6:F9,$B$6:$B$9)</f>
        <v>2.3423868312757192</v>
      </c>
      <c r="G11" s="21">
        <f>SUMPRODUCT(G6:G9,$B$6:$B$9)</f>
        <v>2.3423868312757188</v>
      </c>
    </row>
    <row r="12" spans="1:9" ht="15.75" thickBot="1" x14ac:dyDescent="0.3">
      <c r="A12" s="37" t="s">
        <v>15</v>
      </c>
      <c r="B12" s="38"/>
      <c r="C12" s="22">
        <v>2.3423868312757197</v>
      </c>
      <c r="D12" s="12"/>
      <c r="E12" s="12"/>
      <c r="F12" s="12"/>
      <c r="G12" s="13"/>
    </row>
  </sheetData>
  <mergeCells count="8">
    <mergeCell ref="A11:B11"/>
    <mergeCell ref="A12:B12"/>
    <mergeCell ref="A10:B10"/>
    <mergeCell ref="H5:I5"/>
    <mergeCell ref="H6:I6"/>
    <mergeCell ref="H7:I7"/>
    <mergeCell ref="H8:I8"/>
    <mergeCell ref="H9:I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9B129-7599-48A9-ABD6-237C7A0B1D8A}">
  <dimension ref="C5:M27"/>
  <sheetViews>
    <sheetView tabSelected="1" workbookViewId="0">
      <selection activeCell="L26" sqref="L26"/>
    </sheetView>
  </sheetViews>
  <sheetFormatPr defaultRowHeight="15" x14ac:dyDescent="0.25"/>
  <cols>
    <col min="7" max="11" width="10.140625" bestFit="1" customWidth="1"/>
    <col min="12" max="12" width="18" bestFit="1" customWidth="1"/>
  </cols>
  <sheetData>
    <row r="5" spans="7:11" ht="15.75" thickBot="1" x14ac:dyDescent="0.3">
      <c r="G5" s="1" t="s">
        <v>0</v>
      </c>
      <c r="H5" s="1"/>
      <c r="I5" s="1"/>
      <c r="J5" s="1"/>
      <c r="K5" s="1"/>
    </row>
    <row r="6" spans="7:11" x14ac:dyDescent="0.25">
      <c r="G6" s="2">
        <v>8</v>
      </c>
      <c r="H6" s="3">
        <v>-5</v>
      </c>
      <c r="I6" s="3">
        <v>1</v>
      </c>
      <c r="J6" s="3">
        <v>6</v>
      </c>
      <c r="K6" s="4">
        <v>4</v>
      </c>
    </row>
    <row r="7" spans="7:11" x14ac:dyDescent="0.25">
      <c r="G7" s="5">
        <v>-12</v>
      </c>
      <c r="H7" s="6">
        <v>1</v>
      </c>
      <c r="I7" s="6">
        <v>-8</v>
      </c>
      <c r="J7" s="6">
        <v>4</v>
      </c>
      <c r="K7" s="7">
        <v>8</v>
      </c>
    </row>
    <row r="8" spans="7:11" x14ac:dyDescent="0.25">
      <c r="G8" s="5">
        <v>-2</v>
      </c>
      <c r="H8" s="6">
        <v>10</v>
      </c>
      <c r="I8" s="6">
        <v>4</v>
      </c>
      <c r="J8" s="6">
        <v>-2</v>
      </c>
      <c r="K8" s="7">
        <v>1</v>
      </c>
    </row>
    <row r="9" spans="7:11" ht="15.75" thickBot="1" x14ac:dyDescent="0.3">
      <c r="G9" s="8">
        <v>3</v>
      </c>
      <c r="H9" s="9">
        <v>5</v>
      </c>
      <c r="I9" s="9">
        <v>2</v>
      </c>
      <c r="J9" s="9">
        <v>8</v>
      </c>
      <c r="K9" s="10">
        <v>-5</v>
      </c>
    </row>
    <row r="12" spans="7:11" ht="15.75" thickBot="1" x14ac:dyDescent="0.3"/>
    <row r="13" spans="7:11" ht="15.75" thickBot="1" x14ac:dyDescent="0.3">
      <c r="G13" s="31" t="s">
        <v>25</v>
      </c>
      <c r="H13" s="32">
        <v>3</v>
      </c>
    </row>
    <row r="14" spans="7:11" ht="15.75" thickBot="1" x14ac:dyDescent="0.3">
      <c r="G14" s="27" t="s">
        <v>23</v>
      </c>
      <c r="H14" s="32">
        <f>ABS(MIN($G$6:$K$9))+$H$13</f>
        <v>15</v>
      </c>
    </row>
    <row r="16" spans="7:11" ht="15.75" thickBot="1" x14ac:dyDescent="0.3">
      <c r="G16" s="1" t="s">
        <v>24</v>
      </c>
      <c r="H16" s="1"/>
      <c r="I16" s="1"/>
      <c r="J16" s="1"/>
      <c r="K16" s="1"/>
    </row>
    <row r="17" spans="3:13" x14ac:dyDescent="0.25">
      <c r="G17" s="16" t="s">
        <v>7</v>
      </c>
      <c r="H17" s="17" t="s">
        <v>8</v>
      </c>
      <c r="I17" s="17" t="s">
        <v>9</v>
      </c>
      <c r="J17" s="17" t="s">
        <v>10</v>
      </c>
      <c r="K17" s="18" t="s">
        <v>11</v>
      </c>
    </row>
    <row r="18" spans="3:13" ht="15.75" thickBot="1" x14ac:dyDescent="0.3">
      <c r="G18" s="67">
        <f>G20*($M$19+$H$14)</f>
        <v>0</v>
      </c>
      <c r="H18" s="68">
        <f t="shared" ref="H18:K18" si="0">H20*($M$19+$H$14)</f>
        <v>0.19039780521262017</v>
      </c>
      <c r="I18" s="68">
        <f t="shared" si="0"/>
        <v>0.19149519890260611</v>
      </c>
      <c r="J18" s="68">
        <f t="shared" si="0"/>
        <v>0.31522633744855977</v>
      </c>
      <c r="K18" s="69">
        <f t="shared" si="0"/>
        <v>0.30288065843621403</v>
      </c>
    </row>
    <row r="19" spans="3:13" x14ac:dyDescent="0.25">
      <c r="G19" s="16" t="s">
        <v>19</v>
      </c>
      <c r="H19" s="17" t="s">
        <v>20</v>
      </c>
      <c r="I19" s="17" t="s">
        <v>21</v>
      </c>
      <c r="J19" s="17" t="s">
        <v>21</v>
      </c>
      <c r="K19" s="18" t="s">
        <v>22</v>
      </c>
      <c r="L19" s="66" t="s">
        <v>12</v>
      </c>
      <c r="M19" s="65">
        <f>1/M25-H14</f>
        <v>2.3423868312757214</v>
      </c>
    </row>
    <row r="20" spans="3:13" ht="15.75" thickBot="1" x14ac:dyDescent="0.3">
      <c r="G20" s="70">
        <v>0</v>
      </c>
      <c r="H20" s="71">
        <v>1.0978754370145389E-2</v>
      </c>
      <c r="I20" s="71">
        <v>1.1042032493316235E-2</v>
      </c>
      <c r="J20" s="71">
        <v>1.8176640880831478E-2</v>
      </c>
      <c r="K20" s="72">
        <v>1.7464761995159225E-2</v>
      </c>
      <c r="L20" s="42" t="s">
        <v>14</v>
      </c>
      <c r="M20" s="43"/>
    </row>
    <row r="21" spans="3:13" x14ac:dyDescent="0.25">
      <c r="C21" s="14" t="s">
        <v>3</v>
      </c>
      <c r="D21" s="61">
        <f>F21*($G$26+$H$14)</f>
        <v>0.49382716049382686</v>
      </c>
      <c r="E21" s="14" t="s">
        <v>1</v>
      </c>
      <c r="F21" s="59">
        <v>2.8475155426890001E-2</v>
      </c>
      <c r="G21" s="6">
        <f>G6+$H$14</f>
        <v>23</v>
      </c>
      <c r="H21" s="6">
        <f t="shared" ref="H21:K21" si="1">H6+$H$14</f>
        <v>10</v>
      </c>
      <c r="I21" s="6">
        <f t="shared" si="1"/>
        <v>16</v>
      </c>
      <c r="J21" s="6">
        <f t="shared" si="1"/>
        <v>21</v>
      </c>
      <c r="K21" s="6">
        <f t="shared" si="1"/>
        <v>19</v>
      </c>
      <c r="L21" s="45">
        <f>SUMPRODUCT($G$20:$K$20,G21:K21)</f>
        <v>1</v>
      </c>
      <c r="M21" s="46"/>
    </row>
    <row r="22" spans="3:13" x14ac:dyDescent="0.25">
      <c r="C22" s="15" t="s">
        <v>4</v>
      </c>
      <c r="D22" s="62">
        <f t="shared" ref="D22:D24" si="2">F22*($G$26+$H$14)</f>
        <v>9.0534979423866815E-3</v>
      </c>
      <c r="E22" s="15" t="s">
        <v>2</v>
      </c>
      <c r="F22" s="60">
        <v>5.2204451615964166E-4</v>
      </c>
      <c r="G22" s="6">
        <f t="shared" ref="G22:K22" si="3">G7+$H$14</f>
        <v>3</v>
      </c>
      <c r="H22" s="6">
        <f t="shared" si="3"/>
        <v>16</v>
      </c>
      <c r="I22" s="6">
        <f t="shared" si="3"/>
        <v>7</v>
      </c>
      <c r="J22" s="6">
        <f t="shared" si="3"/>
        <v>19</v>
      </c>
      <c r="K22" s="6">
        <f t="shared" si="3"/>
        <v>23</v>
      </c>
      <c r="L22" s="47">
        <f t="shared" ref="L22:L24" si="4">SUMPRODUCT($G$20:$K$20,G22:K22)</f>
        <v>1.0000000000000002</v>
      </c>
      <c r="M22" s="48"/>
    </row>
    <row r="23" spans="3:13" x14ac:dyDescent="0.25">
      <c r="C23" s="15" t="s">
        <v>5</v>
      </c>
      <c r="D23" s="62">
        <f t="shared" si="2"/>
        <v>0.46337448559670835</v>
      </c>
      <c r="E23" s="15" t="s">
        <v>17</v>
      </c>
      <c r="F23" s="60">
        <v>2.6719187508898498E-2</v>
      </c>
      <c r="G23" s="6">
        <f t="shared" ref="G23:K23" si="5">G8+$H$14</f>
        <v>13</v>
      </c>
      <c r="H23" s="6">
        <f t="shared" si="5"/>
        <v>25</v>
      </c>
      <c r="I23" s="6">
        <f t="shared" si="5"/>
        <v>19</v>
      </c>
      <c r="J23" s="6">
        <f t="shared" si="5"/>
        <v>13</v>
      </c>
      <c r="K23" s="6">
        <f t="shared" si="5"/>
        <v>16</v>
      </c>
      <c r="L23" s="47">
        <f t="shared" si="4"/>
        <v>1</v>
      </c>
      <c r="M23" s="48"/>
    </row>
    <row r="24" spans="3:13" ht="15.75" thickBot="1" x14ac:dyDescent="0.3">
      <c r="C24" s="28" t="s">
        <v>6</v>
      </c>
      <c r="D24" s="63">
        <f t="shared" si="2"/>
        <v>3.3744855967078116E-2</v>
      </c>
      <c r="E24" s="15" t="s">
        <v>18</v>
      </c>
      <c r="F24" s="60">
        <v>1.9458022875041472E-3</v>
      </c>
      <c r="G24" s="6">
        <f t="shared" ref="G24:K24" si="6">G9+$H$14</f>
        <v>18</v>
      </c>
      <c r="H24" s="6">
        <f t="shared" si="6"/>
        <v>20</v>
      </c>
      <c r="I24" s="6">
        <f t="shared" si="6"/>
        <v>17</v>
      </c>
      <c r="J24" s="6">
        <f t="shared" si="6"/>
        <v>23</v>
      </c>
      <c r="K24" s="6">
        <f t="shared" si="6"/>
        <v>10</v>
      </c>
      <c r="L24" s="49">
        <f t="shared" si="4"/>
        <v>1</v>
      </c>
      <c r="M24" s="50"/>
    </row>
    <row r="25" spans="3:13" ht="15.75" thickBot="1" x14ac:dyDescent="0.3">
      <c r="E25" s="74" t="s">
        <v>14</v>
      </c>
      <c r="F25" s="75"/>
      <c r="G25" s="73">
        <f>SUMPRODUCT($F$21:$F$24,G21:G24)</f>
        <v>1.0388685871577041</v>
      </c>
      <c r="H25" s="51">
        <f t="shared" ref="H25:K25" si="7">SUMPRODUCT($F$21:$F$24,H21:H24)</f>
        <v>0.99999999999999967</v>
      </c>
      <c r="I25" s="51">
        <f t="shared" si="7"/>
        <v>0.99999999999999944</v>
      </c>
      <c r="J25" s="51">
        <f t="shared" si="7"/>
        <v>0.999999999999999</v>
      </c>
      <c r="K25" s="52">
        <f t="shared" si="7"/>
        <v>0.99999999999999922</v>
      </c>
      <c r="L25" s="44" t="s">
        <v>26</v>
      </c>
      <c r="M25" s="56">
        <f>SUM(G20:K20)</f>
        <v>5.7662189739452321E-2</v>
      </c>
    </row>
    <row r="26" spans="3:13" ht="15.75" thickBot="1" x14ac:dyDescent="0.3">
      <c r="E26" s="76" t="s">
        <v>12</v>
      </c>
      <c r="F26" s="77"/>
      <c r="G26" s="58">
        <f>1/G27-H14</f>
        <v>2.3423868312757321</v>
      </c>
      <c r="H26" s="53"/>
      <c r="I26" s="53"/>
      <c r="J26" s="53"/>
      <c r="K26" s="64"/>
    </row>
    <row r="27" spans="3:13" ht="15.75" thickBot="1" x14ac:dyDescent="0.3">
      <c r="E27" s="54" t="s">
        <v>26</v>
      </c>
      <c r="F27" s="55"/>
      <c r="G27" s="57">
        <f>SUM(F21:F24)</f>
        <v>5.7662189739452287E-2</v>
      </c>
      <c r="H27" s="12"/>
      <c r="I27" s="12"/>
      <c r="J27" s="12"/>
      <c r="K27" s="13"/>
    </row>
  </sheetData>
  <mergeCells count="4">
    <mergeCell ref="E26:F26"/>
    <mergeCell ref="E25:F25"/>
    <mergeCell ref="E27:F27"/>
    <mergeCell ref="L20:M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Обычная матрица</vt:lpstr>
      <vt:lpstr>Преобразованная матрица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Bronnikov Egor</cp:lastModifiedBy>
  <dcterms:created xsi:type="dcterms:W3CDTF">2022-04-07T12:20:51Z</dcterms:created>
  <dcterms:modified xsi:type="dcterms:W3CDTF">2022-04-09T15:35:35Z</dcterms:modified>
</cp:coreProperties>
</file>