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\Downloads\"/>
    </mc:Choice>
  </mc:AlternateContent>
  <xr:revisionPtr revIDLastSave="0" documentId="13_ncr:1_{2E445D0D-5068-4BDD-BAA3-E3F8C7A8D4BF}" xr6:coauthVersionLast="36" xr6:coauthVersionMax="36" xr10:uidLastSave="{00000000-0000-0000-0000-000000000000}"/>
  <bookViews>
    <workbookView xWindow="0" yWindow="0" windowWidth="28800" windowHeight="12225" tabRatio="591" activeTab="3" xr2:uid="{BC604DDB-0DCF-47F9-B37C-1B95D7587509}"/>
  </bookViews>
  <sheets>
    <sheet name="Лист2" sheetId="2" r:id="rId1"/>
    <sheet name="Лист1" sheetId="1" r:id="rId2"/>
    <sheet name="Лист3" sheetId="3" r:id="rId3"/>
    <sheet name="Лист4" sheetId="4" r:id="rId4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Лист1!$S$4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D5" i="4"/>
  <c r="D4" i="4"/>
  <c r="D7" i="3" l="1"/>
  <c r="P31" i="1"/>
  <c r="M31" i="1"/>
  <c r="P27" i="1"/>
  <c r="M27" i="1"/>
  <c r="M23" i="1"/>
  <c r="B16" i="1"/>
  <c r="A16" i="1"/>
  <c r="C4" i="1"/>
  <c r="C5" i="1"/>
  <c r="C6" i="1"/>
  <c r="C7" i="1"/>
  <c r="C8" i="1"/>
  <c r="C9" i="1"/>
  <c r="C10" i="1"/>
  <c r="C11" i="1"/>
  <c r="C12" i="1"/>
  <c r="C13" i="1"/>
  <c r="C14" i="1"/>
  <c r="C3" i="1"/>
  <c r="D16" i="1"/>
  <c r="D4" i="1"/>
  <c r="D5" i="1"/>
  <c r="D6" i="1"/>
  <c r="D7" i="1"/>
  <c r="D8" i="1"/>
  <c r="D9" i="1"/>
  <c r="D10" i="1"/>
  <c r="D11" i="1"/>
  <c r="D12" i="1"/>
  <c r="D13" i="1"/>
  <c r="D14" i="1"/>
  <c r="D3" i="1"/>
  <c r="C16" i="1" l="1"/>
</calcChain>
</file>

<file path=xl/sharedStrings.xml><?xml version="1.0" encoding="utf-8"?>
<sst xmlns="http://schemas.openxmlformats.org/spreadsheetml/2006/main" count="91" uniqueCount="51">
  <si>
    <t>x</t>
  </si>
  <si>
    <t>y</t>
  </si>
  <si>
    <t>y/x</t>
  </si>
  <si>
    <t>1/x</t>
  </si>
  <si>
    <t>n</t>
  </si>
  <si>
    <t>a</t>
  </si>
  <si>
    <t>b</t>
  </si>
  <si>
    <t>Суммы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</si>
  <si>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</si>
  <si>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</si>
  <si>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</si>
  <si>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</si>
  <si>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</si>
  <si>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</si>
  <si>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</si>
  <si>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</si>
  <si>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</si>
  <si>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</si>
  <si>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</si>
  <si>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</si>
  <si>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</si>
  <si>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</si>
  <si>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</si>
  <si>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</si>
  <si>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</si>
  <si>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</si>
  <si>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</si>
  <si>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</si>
  <si>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</si>
  <si>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</si>
  <si>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</si>
  <si>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</si>
  <si>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</si>
  <si>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</si>
  <si>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y/x</t>
  </si>
  <si>
    <t>Остатки</t>
  </si>
  <si>
    <t>ОПФ, млн. руб.</t>
  </si>
  <si>
    <t>12-42</t>
  </si>
  <si>
    <t>43-73</t>
  </si>
  <si>
    <t>74-104</t>
  </si>
  <si>
    <t>f</t>
  </si>
  <si>
    <t>ВП</t>
  </si>
  <si>
    <t>28;40;38</t>
  </si>
  <si>
    <t>65;80;101;95; 125</t>
  </si>
  <si>
    <t>183; 245</t>
  </si>
  <si>
    <t>Сумма y</t>
  </si>
  <si>
    <t>Среднее y</t>
  </si>
  <si>
    <t>z1</t>
  </si>
  <si>
    <t>z2</t>
  </si>
  <si>
    <t>Предсказанное y</t>
  </si>
  <si>
    <t>F-критерий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</si>
</sst>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Continuous"/>
    </xf>
    <xf numFmtId="49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9524</xdr:rowOff>
    </xdr:from>
    <xdr:to>
      <xdr:col>14</xdr:col>
      <xdr:colOff>590550</xdr:colOff>
      <xdr:row>20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67E14AB-9121-42D5-A67B-8DF38757B566}"/>
            </a:ext>
          </a:extLst>
        </xdr:cNvPr>
        <xdr:cNvSpPr txBox="1"/>
      </xdr:nvSpPr>
      <xdr:spPr>
        <a:xfrm>
          <a:off x="4286250" y="200024"/>
          <a:ext cx="4838700" cy="3743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ОМНК</a:t>
          </a:r>
          <a:br>
            <a:rPr lang="ru-RU" sz="1100"/>
          </a:b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a + bx + e*x^0.5</a:t>
          </a:r>
          <a:endParaRPr lang="en-US" sz="1100"/>
        </a:p>
        <a:p>
          <a:endParaRPr lang="ru-RU" sz="1100"/>
        </a:p>
        <a:p>
          <a:r>
            <a:rPr lang="ru-RU" sz="1100"/>
            <a:t>Разделим</a:t>
          </a:r>
          <a:r>
            <a:rPr lang="ru-RU" sz="1100" baseline="0"/>
            <a:t> наше уравние на корень из </a:t>
          </a:r>
          <a:r>
            <a:rPr lang="en-US" sz="1100" baseline="0"/>
            <a:t>x:</a:t>
          </a:r>
        </a:p>
        <a:p>
          <a:endParaRPr lang="en-US" sz="1100" baseline="0"/>
        </a:p>
        <a:p>
          <a:r>
            <a:rPr lang="en-US" sz="1100" baseline="0"/>
            <a:t>y/x^0.5 = a/x^0.5 + b*x^0.5 + e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y*x^0.5</a:t>
          </a:r>
          <a:r>
            <a:rPr lang="en-US" sz="1100" baseline="0"/>
            <a:t> = na + bx</a:t>
          </a:r>
          <a:endParaRPr lang="ru-RU" sz="1100" baseline="0"/>
        </a:p>
        <a:p>
          <a:endParaRPr lang="ru-RU" sz="1100" baseline="0"/>
        </a:p>
        <a:p>
          <a:endParaRPr lang="ru-RU" sz="1100" baseline="0"/>
        </a:p>
        <a:p>
          <a:r>
            <a:rPr lang="ru-RU" sz="1100" baseline="0"/>
            <a:t>17.54 = </a:t>
          </a:r>
          <a:r>
            <a:rPr lang="en-US" sz="1100" baseline="0"/>
            <a:t>a*1.14+12b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267 = 12*a + 171*b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Результат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y/x^0.5 = -4.01767/x^0.5 + 1.843345*x^0.5 + e</a:t>
          </a:r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9</xdr:row>
      <xdr:rowOff>19049</xdr:rowOff>
    </xdr:from>
    <xdr:to>
      <xdr:col>17</xdr:col>
      <xdr:colOff>295275</xdr:colOff>
      <xdr:row>37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83518A-5BE8-4B0C-84CC-763FEBA6E400}"/>
            </a:ext>
          </a:extLst>
        </xdr:cNvPr>
        <xdr:cNvSpPr txBox="1"/>
      </xdr:nvSpPr>
      <xdr:spPr>
        <a:xfrm>
          <a:off x="7705725" y="1733549"/>
          <a:ext cx="5800725" cy="543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Задача</a:t>
          </a:r>
          <a:r>
            <a:rPr lang="en-US" sz="1100"/>
            <a:t>:</a:t>
          </a:r>
        </a:p>
        <a:p>
          <a:endParaRPr lang="ru-RU" sz="1100"/>
        </a:p>
        <a:p>
          <a:r>
            <a:rPr lang="ru-RU" sz="1100"/>
            <a:t>Даны результаты аналитической</a:t>
          </a:r>
          <a:r>
            <a:rPr lang="ru-RU" sz="1100" baseline="0"/>
            <a:t> группировки</a:t>
          </a:r>
        </a:p>
        <a:p>
          <a:endParaRPr lang="ru-RU" sz="1100"/>
        </a:p>
        <a:p>
          <a:r>
            <a:rPr lang="ru-RU" sz="1100"/>
            <a:t>Найти уравнение регресси</a:t>
          </a:r>
          <a:r>
            <a:rPr lang="ru-RU" sz="1100" baseline="0"/>
            <a:t> используя фиктивные переменные</a:t>
          </a:r>
        </a:p>
        <a:p>
          <a:endParaRPr lang="ru-RU" sz="1100" baseline="0"/>
        </a:p>
        <a:p>
          <a:endParaRPr lang="ru-RU" sz="1100" baseline="0"/>
        </a:p>
        <a:p>
          <a:r>
            <a:rPr lang="ru-RU" sz="1100" baseline="0"/>
            <a:t>Возьмём ОПФ как фиктивные переменные</a:t>
          </a:r>
        </a:p>
        <a:p>
          <a:endParaRPr lang="ru-RU" sz="1100" baseline="0"/>
        </a:p>
        <a:p>
          <a:r>
            <a:rPr lang="ru-RU" sz="1100" baseline="0"/>
            <a:t>Нужно две фиктивные переменные</a:t>
          </a:r>
        </a:p>
        <a:p>
          <a:endParaRPr lang="ru-RU" sz="1100" baseline="0"/>
        </a:p>
        <a:p>
          <a:r>
            <a:rPr lang="en-US" sz="1100"/>
            <a:t>z1 = 1 </a:t>
          </a:r>
          <a:r>
            <a:rPr lang="ru-RU" sz="1100"/>
            <a:t>для первой группы</a:t>
          </a:r>
        </a:p>
        <a:p>
          <a:r>
            <a:rPr lang="en-US" sz="1100"/>
            <a:t>z1</a:t>
          </a:r>
          <a:r>
            <a:rPr lang="en-US" sz="1100" baseline="0"/>
            <a:t> = 0 </a:t>
          </a:r>
          <a:r>
            <a:rPr lang="ru-RU" sz="1100" baseline="0"/>
            <a:t>для остальных групп</a:t>
          </a:r>
        </a:p>
        <a:p>
          <a:endParaRPr lang="ru-RU" sz="1100" baseline="0"/>
        </a:p>
        <a:p>
          <a:r>
            <a:rPr lang="en-US" sz="1100" baseline="0"/>
            <a:t>z2 = 1 </a:t>
          </a:r>
          <a:r>
            <a:rPr lang="ru-RU" sz="1100" baseline="0"/>
            <a:t>для второй группы</a:t>
          </a:r>
        </a:p>
        <a:p>
          <a:r>
            <a:rPr lang="en-US" sz="1100" baseline="0"/>
            <a:t>z2 = 0 </a:t>
          </a:r>
          <a:r>
            <a:rPr lang="ru-RU" sz="1100" baseline="0"/>
            <a:t>для всех остальных групп</a:t>
          </a:r>
        </a:p>
        <a:p>
          <a:endParaRPr lang="ru-RU" sz="1100" baseline="0"/>
        </a:p>
        <a:p>
          <a:r>
            <a:rPr lang="en-US" sz="1100"/>
            <a:t>y = a + b1*z1</a:t>
          </a:r>
          <a:r>
            <a:rPr lang="en-US" sz="1100" baseline="0"/>
            <a:t> + b2*z2</a:t>
          </a:r>
        </a:p>
        <a:p>
          <a:endParaRPr lang="en-US" sz="1100" baseline="0"/>
        </a:p>
        <a:p>
          <a:r>
            <a:rPr lang="ru-RU" sz="1100"/>
            <a:t>1000</a:t>
          </a:r>
          <a:r>
            <a:rPr lang="ru-RU" sz="1100" baseline="0"/>
            <a:t> = 10*</a:t>
          </a:r>
          <a:r>
            <a:rPr lang="en-US" sz="1100" baseline="0"/>
            <a:t>a + b1*3 + b2*5</a:t>
          </a:r>
        </a:p>
        <a:p>
          <a:r>
            <a:rPr lang="en-US" sz="1100" baseline="0"/>
            <a:t>106 = 3*a + 3*b1</a:t>
          </a:r>
        </a:p>
        <a:p>
          <a:r>
            <a:rPr lang="en-US" sz="1100" baseline="0"/>
            <a:t>466 = 5*a + 5*b2</a:t>
          </a:r>
          <a:endParaRPr lang="ru-RU" sz="1100" baseline="0"/>
        </a:p>
        <a:p>
          <a:endParaRPr lang="ru-RU" sz="1100" baseline="0"/>
        </a:p>
        <a:p>
          <a:endParaRPr lang="en-US" sz="1100"/>
        </a:p>
        <a:p>
          <a:r>
            <a:rPr lang="ru-RU" sz="1100"/>
            <a:t>Уравнение</a:t>
          </a:r>
          <a:r>
            <a:rPr lang="ru-RU" sz="1100" baseline="0"/>
            <a:t> </a:t>
          </a:r>
          <a:endParaRPr lang="ru-RU" sz="1100"/>
        </a:p>
        <a:p>
          <a:r>
            <a:rPr lang="en-US" sz="1100"/>
            <a:t>y</a:t>
          </a:r>
          <a:r>
            <a:rPr lang="en-US" sz="1100" baseline="0"/>
            <a:t> = 214 - 178,667*z1 - 120,8*z2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495301</xdr:colOff>
      <xdr:row>2</xdr:row>
      <xdr:rowOff>180974</xdr:rowOff>
    </xdr:from>
    <xdr:to>
      <xdr:col>23</xdr:col>
      <xdr:colOff>247651</xdr:colOff>
      <xdr:row>22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41AE49-3DC7-4E34-8201-836884A18831}"/>
            </a:ext>
          </a:extLst>
        </xdr:cNvPr>
        <xdr:cNvSpPr txBox="1"/>
      </xdr:nvSpPr>
      <xdr:spPr>
        <a:xfrm>
          <a:off x="6134101" y="561974"/>
          <a:ext cx="8286750" cy="3638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Задача</a:t>
          </a:r>
          <a:r>
            <a:rPr lang="en-US" sz="1100" b="1"/>
            <a:t>:</a:t>
          </a:r>
          <a:endParaRPr lang="ru-RU" sz="1100" b="1"/>
        </a:p>
        <a:p>
          <a:endParaRPr lang="ru-RU" sz="1100"/>
        </a:p>
        <a:p>
          <a:r>
            <a:rPr lang="ru-RU" sz="1100"/>
            <a:t>По 25</a:t>
          </a:r>
          <a:r>
            <a:rPr lang="ru-RU" sz="1100" baseline="0"/>
            <a:t> странам изучается зависимость индекса человеческого развития (</a:t>
          </a:r>
          <a:r>
            <a:rPr lang="en-US" sz="1100" baseline="0"/>
            <a:t>y) </a:t>
          </a:r>
          <a:r>
            <a:rPr lang="ru-RU" sz="1100" baseline="0"/>
            <a:t> от </a:t>
          </a:r>
          <a:r>
            <a:rPr lang="en-US" sz="1100" baseline="0"/>
            <a:t>x1 - </a:t>
          </a:r>
          <a:r>
            <a:rPr lang="ru-RU" sz="1100" baseline="0"/>
            <a:t>ВВП</a:t>
          </a:r>
          <a:r>
            <a:rPr lang="en-US" sz="1100" baseline="0"/>
            <a:t> (</a:t>
          </a:r>
          <a:r>
            <a:rPr lang="ru-RU" sz="1100" baseline="0"/>
            <a:t>в процентах к 90-годам),  </a:t>
          </a:r>
          <a:r>
            <a:rPr lang="en-US" sz="1100" baseline="0"/>
            <a:t>x2 - </a:t>
          </a:r>
          <a:r>
            <a:rPr lang="ru-RU" sz="1100" baseline="0"/>
            <a:t>суточная каллорийность (ккал</a:t>
          </a:r>
          <a:r>
            <a:rPr lang="en-US" sz="1100" baseline="0"/>
            <a:t>/</a:t>
          </a:r>
          <a:r>
            <a:rPr lang="ru-RU" sz="1100" baseline="0"/>
            <a:t>человека), </a:t>
          </a:r>
          <a:r>
            <a:rPr lang="en-US" sz="1100" baseline="0"/>
            <a:t>x3 - </a:t>
          </a:r>
          <a:r>
            <a:rPr lang="ru-RU" sz="1100" baseline="0"/>
            <a:t>ожидаемая продолжительность жизни при рождении </a:t>
          </a:r>
          <a:r>
            <a:rPr lang="en-US" sz="1100" baseline="0"/>
            <a:t>(</a:t>
          </a:r>
          <a:r>
            <a:rPr lang="ru-RU" sz="1100" baseline="0"/>
            <a:t>число лет)</a:t>
          </a:r>
          <a:r>
            <a:rPr lang="en-US" sz="1100" baseline="0"/>
            <a:t>, x4 - </a:t>
          </a:r>
          <a:r>
            <a:rPr lang="ru-RU" sz="1100" baseline="0"/>
            <a:t>расходы на конечное потребление (процентах ВВП),</a:t>
          </a:r>
          <a:r>
            <a:rPr lang="en-US" sz="1100" baseline="0"/>
            <a:t> x5 - </a:t>
          </a:r>
          <a:r>
            <a:rPr lang="ru-RU" sz="1100" baseline="0"/>
            <a:t>расходы домашних хозяейств (процент ВВП), </a:t>
          </a:r>
          <a:r>
            <a:rPr lang="en-US" sz="1100" baseline="0"/>
            <a:t>x6 - </a:t>
          </a:r>
          <a:r>
            <a:rPr lang="ru-RU" sz="1100" baseline="0"/>
            <a:t>валовые накопления (процент ВВП)</a:t>
          </a:r>
          <a:endParaRPr lang="en-US" sz="1100" baseline="0"/>
        </a:p>
        <a:p>
          <a:endParaRPr lang="en-US" sz="1100" baseline="0"/>
        </a:p>
        <a:p>
          <a:r>
            <a:rPr lang="ru-RU" sz="1100" i="1" baseline="0"/>
            <a:t>Уранении регрессии</a:t>
          </a:r>
          <a:r>
            <a:rPr lang="en-US" sz="1100" i="1" baseline="0"/>
            <a:t>:</a:t>
          </a:r>
        </a:p>
        <a:p>
          <a:r>
            <a:rPr lang="en-US" sz="1100" baseline="0"/>
            <a:t>y = -0.642 - 0.0005*x1 + 0.000044*x2 + 0.0186*x3 + 0.00133*x4 - 0.0014*x5 + 0.00022*x6</a:t>
          </a:r>
        </a:p>
        <a:p>
          <a:endParaRPr lang="en-US" sz="1100" baseline="0"/>
        </a:p>
        <a:p>
          <a:r>
            <a:rPr lang="en-US" sz="1100" i="1" baseline="0"/>
            <a:t>t-</a:t>
          </a:r>
          <a:r>
            <a:rPr lang="ru-RU" sz="1100" i="1" baseline="0"/>
            <a:t>статистика</a:t>
          </a:r>
          <a:r>
            <a:rPr lang="en-US" sz="1100" i="1" baseline="0"/>
            <a:t>:</a:t>
          </a:r>
          <a:r>
            <a:rPr lang="ru-RU" sz="1100" i="1" baseline="0"/>
            <a:t>  </a:t>
          </a:r>
          <a:r>
            <a:rPr lang="en-US" sz="1100" i="0" baseline="0"/>
            <a:t>ta = -4.1</a:t>
          </a:r>
          <a:r>
            <a:rPr lang="ru-RU" sz="1100" i="0" baseline="0"/>
            <a:t> (значим)</a:t>
          </a:r>
          <a:r>
            <a:rPr lang="en-US" sz="1100" i="0" baseline="0"/>
            <a:t>;</a:t>
          </a:r>
          <a:r>
            <a:rPr lang="ru-RU" sz="1100" i="0" baseline="0"/>
            <a:t> </a:t>
          </a:r>
          <a:r>
            <a:rPr lang="en-US" sz="1100" i="0" baseline="0"/>
            <a:t> tx1 = -2.1 (</a:t>
          </a:r>
          <a:r>
            <a:rPr lang="ru-RU" sz="1100" i="0" baseline="0"/>
            <a:t>значим)</a:t>
          </a:r>
          <a:r>
            <a:rPr lang="en-US" sz="1100" i="0" baseline="0"/>
            <a:t>; tx2 = 2.1; tx3 = 11.6; tx4 =1.4; tx5 = -1.14; tx6 = 0.16</a:t>
          </a:r>
          <a:endParaRPr lang="ru-RU" sz="1100" i="0" baseline="0"/>
        </a:p>
        <a:p>
          <a:r>
            <a:rPr lang="ru-RU" sz="1100" i="0" baseline="0"/>
            <a:t>Последнии три не значимы</a:t>
          </a:r>
        </a:p>
        <a:p>
          <a:endParaRPr lang="ru-RU" sz="1100" i="0" baseline="0"/>
        </a:p>
        <a:p>
          <a:r>
            <a:rPr lang="ru-RU" sz="1100" i="0" baseline="0"/>
            <a:t>Известны результаты дисперсионного анализа</a:t>
          </a:r>
          <a:r>
            <a:rPr lang="en-US" sz="1100" i="0" baseline="0"/>
            <a:t>:</a:t>
          </a:r>
        </a:p>
        <a:p>
          <a:endParaRPr lang="en-US" sz="1100" i="0" baseline="0"/>
        </a:p>
        <a:p>
          <a:r>
            <a:rPr lang="ru-RU" sz="1100" b="1" i="1" baseline="0"/>
            <a:t>Заполнить таблицу</a:t>
          </a:r>
          <a:endParaRPr lang="en-US" sz="1100" b="1" i="1" baseline="0"/>
        </a:p>
        <a:p>
          <a:endParaRPr lang="en-US" sz="1100" b="1" i="1" baseline="0"/>
        </a:p>
        <a:p>
          <a:endParaRPr lang="en-US" sz="1100" b="1" i="1" baseline="0"/>
        </a:p>
        <a:p>
          <a:r>
            <a:rPr lang="en-US" sz="1100" b="0" i="0" baseline="0"/>
            <a:t>y = -0.6211 - 0.0005*x1 + 0.000043*x2 + 0.0187*x3</a:t>
          </a:r>
        </a:p>
        <a:p>
          <a:endParaRPr lang="en-US" sz="1100" b="0" i="0" baseline="0"/>
        </a:p>
        <a:p>
          <a:r>
            <a:rPr lang="ru-RU" sz="1100" b="0" i="0" baseline="0"/>
            <a:t>по </a:t>
          </a:r>
          <a:r>
            <a:rPr lang="en-US" sz="1100" b="0" i="0" baseline="0"/>
            <a:t>t</a:t>
          </a:r>
          <a:r>
            <a:rPr lang="ru-RU" sz="1100" b="0" i="0" baseline="0"/>
            <a:t>-критерию всё значимо</a:t>
          </a:r>
        </a:p>
        <a:p>
          <a:endParaRPr lang="ru-RU" sz="1100" b="0" i="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6000-6722-40D4-9883-AA8DC8F9016C}">
  <dimension ref="A1:I36"/>
  <sheetViews>
    <sheetView workbookViewId="0">
      <selection activeCell="B18" sqref="B18"/>
    </sheetView>
  </sheetViews>
  <sheetFormatPr defaultRowHeight="15" x14ac:dyDescent="0.25"/>
  <cols>
    <col min="1" max="1" width="26.28515625" bestFit="1" customWidth="1"/>
    <col min="2" max="2" width="19.140625" bestFit="1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7" t="s">
        <v>9</v>
      </c>
      <c r="B3" s="7"/>
    </row>
    <row r="4" spans="1:9" x14ac:dyDescent="0.25">
      <c r="A4" s="4" t="s">
        <v>10</v>
      </c>
      <c r="B4" s="4">
        <v>0.58822348280131298</v>
      </c>
    </row>
    <row r="5" spans="1:9" x14ac:dyDescent="0.25">
      <c r="A5" s="4" t="s">
        <v>11</v>
      </c>
      <c r="B5" s="4">
        <v>0.34600686571890654</v>
      </c>
    </row>
    <row r="6" spans="1:9" x14ac:dyDescent="0.25">
      <c r="A6" s="4" t="s">
        <v>12</v>
      </c>
      <c r="B6" s="4">
        <v>0.2806075522907972</v>
      </c>
    </row>
    <row r="7" spans="1:9" x14ac:dyDescent="0.25">
      <c r="A7" s="4" t="s">
        <v>13</v>
      </c>
      <c r="B7" s="4">
        <v>0.36558427067148724</v>
      </c>
    </row>
    <row r="8" spans="1:9" ht="15.75" thickBot="1" x14ac:dyDescent="0.3">
      <c r="A8" s="5" t="s">
        <v>14</v>
      </c>
      <c r="B8" s="5">
        <v>12</v>
      </c>
    </row>
    <row r="10" spans="1:9" ht="15.75" thickBot="1" x14ac:dyDescent="0.3">
      <c r="A10" t="s">
        <v>15</v>
      </c>
    </row>
    <row r="11" spans="1:9" x14ac:dyDescent="0.25">
      <c r="A11" s="6"/>
      <c r="B11" s="6" t="s">
        <v>20</v>
      </c>
      <c r="C11" s="6" t="s">
        <v>21</v>
      </c>
      <c r="D11" s="6" t="s">
        <v>22</v>
      </c>
      <c r="E11" s="6" t="s">
        <v>23</v>
      </c>
      <c r="F11" s="6" t="s">
        <v>24</v>
      </c>
    </row>
    <row r="12" spans="1:9" x14ac:dyDescent="0.25">
      <c r="A12" s="4" t="s">
        <v>16</v>
      </c>
      <c r="B12" s="4">
        <v>1</v>
      </c>
      <c r="C12" s="4">
        <v>0.70710927061827711</v>
      </c>
      <c r="D12" s="4">
        <v>0.70710927061827711</v>
      </c>
      <c r="E12" s="4">
        <v>5.2906803998677603</v>
      </c>
      <c r="F12" s="4">
        <v>4.4243175502748019E-2</v>
      </c>
    </row>
    <row r="13" spans="1:9" x14ac:dyDescent="0.25">
      <c r="A13" s="4" t="s">
        <v>17</v>
      </c>
      <c r="B13" s="4">
        <v>10</v>
      </c>
      <c r="C13" s="4">
        <v>1.3365185896240326</v>
      </c>
      <c r="D13" s="4">
        <v>0.13365185896240325</v>
      </c>
      <c r="E13" s="4"/>
      <c r="F13" s="4"/>
    </row>
    <row r="14" spans="1:9" ht="15.75" thickBot="1" x14ac:dyDescent="0.3">
      <c r="A14" s="5" t="s">
        <v>18</v>
      </c>
      <c r="B14" s="5">
        <v>11</v>
      </c>
      <c r="C14" s="5">
        <v>2.0436278602423097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25</v>
      </c>
      <c r="C16" s="6" t="s">
        <v>13</v>
      </c>
      <c r="D16" s="6" t="s">
        <v>26</v>
      </c>
      <c r="E16" s="6" t="s">
        <v>27</v>
      </c>
      <c r="F16" s="6" t="s">
        <v>28</v>
      </c>
      <c r="G16" s="6" t="s">
        <v>29</v>
      </c>
      <c r="H16" s="6" t="s">
        <v>30</v>
      </c>
      <c r="I16" s="6" t="s">
        <v>31</v>
      </c>
    </row>
    <row r="17" spans="1:9" x14ac:dyDescent="0.25">
      <c r="A17" s="4" t="s">
        <v>19</v>
      </c>
      <c r="B17" s="4">
        <v>1.8994738421042419</v>
      </c>
      <c r="C17" s="4">
        <v>0.21754386262788761</v>
      </c>
      <c r="D17" s="4">
        <v>8.7314522191477462</v>
      </c>
      <c r="E17" s="4">
        <v>5.4290092809942335E-6</v>
      </c>
      <c r="F17" s="4">
        <v>1.4147559097718805</v>
      </c>
      <c r="G17" s="4">
        <v>2.3841917744366032</v>
      </c>
      <c r="H17" s="4">
        <v>1.4147559097718805</v>
      </c>
      <c r="I17" s="4">
        <v>2.3841917744366032</v>
      </c>
    </row>
    <row r="18" spans="1:9" ht="15.75" thickBot="1" x14ac:dyDescent="0.3">
      <c r="A18" s="5" t="s">
        <v>3</v>
      </c>
      <c r="B18" s="5">
        <v>-4.6083554528939628</v>
      </c>
      <c r="C18" s="5">
        <v>2.0035039643960446</v>
      </c>
      <c r="D18" s="5">
        <v>-2.3001479082588934</v>
      </c>
      <c r="E18" s="5">
        <v>4.4243175502747922E-2</v>
      </c>
      <c r="F18" s="5">
        <v>-9.0724404760733144</v>
      </c>
      <c r="G18" s="5">
        <v>-0.14427042971461024</v>
      </c>
      <c r="H18" s="5">
        <v>-9.0724404760733144</v>
      </c>
      <c r="I18" s="5">
        <v>-0.14427042971461024</v>
      </c>
    </row>
    <row r="22" spans="1:9" x14ac:dyDescent="0.25">
      <c r="A22" t="s">
        <v>32</v>
      </c>
    </row>
    <row r="23" spans="1:9" ht="15.75" thickBot="1" x14ac:dyDescent="0.3"/>
    <row r="24" spans="1:9" x14ac:dyDescent="0.25">
      <c r="A24" s="6" t="s">
        <v>33</v>
      </c>
      <c r="B24" s="6" t="s">
        <v>34</v>
      </c>
      <c r="C24" s="6" t="s">
        <v>35</v>
      </c>
    </row>
    <row r="25" spans="1:9" x14ac:dyDescent="0.25">
      <c r="A25" s="4">
        <v>1</v>
      </c>
      <c r="B25" s="4">
        <v>0.97780275152544927</v>
      </c>
      <c r="C25" s="4">
        <v>2.2197248474550735E-2</v>
      </c>
    </row>
    <row r="26" spans="1:9" x14ac:dyDescent="0.25">
      <c r="A26" s="4">
        <v>2</v>
      </c>
      <c r="B26" s="4">
        <v>1.1314145999552481</v>
      </c>
      <c r="C26" s="4">
        <v>3.5252066711418673E-2</v>
      </c>
    </row>
    <row r="27" spans="1:9" x14ac:dyDescent="0.25">
      <c r="A27" s="4">
        <v>3</v>
      </c>
      <c r="B27" s="4">
        <v>1.1314145999552481</v>
      </c>
      <c r="C27" s="4">
        <v>-0.13141459995524807</v>
      </c>
    </row>
    <row r="28" spans="1:9" x14ac:dyDescent="0.25">
      <c r="A28" s="4">
        <v>4</v>
      </c>
      <c r="B28" s="4">
        <v>1.4386382968148457</v>
      </c>
      <c r="C28" s="4">
        <v>-0.53863829681484565</v>
      </c>
    </row>
    <row r="29" spans="1:9" x14ac:dyDescent="0.25">
      <c r="A29" s="4">
        <v>5</v>
      </c>
      <c r="B29" s="4">
        <v>1.4805324372956998</v>
      </c>
      <c r="C29" s="4">
        <v>-0.1168960736593363</v>
      </c>
    </row>
    <row r="30" spans="1:9" x14ac:dyDescent="0.25">
      <c r="A30" s="4">
        <v>6</v>
      </c>
      <c r="B30" s="4">
        <v>1.515444221029745</v>
      </c>
      <c r="C30" s="4">
        <v>-1.5444221029744964E-2</v>
      </c>
    </row>
    <row r="31" spans="1:9" x14ac:dyDescent="0.25">
      <c r="A31" s="4">
        <v>7</v>
      </c>
      <c r="B31" s="4">
        <v>1.515444221029745</v>
      </c>
      <c r="C31" s="4">
        <v>0.73455577897025504</v>
      </c>
    </row>
    <row r="32" spans="1:9" x14ac:dyDescent="0.25">
      <c r="A32" s="4">
        <v>8</v>
      </c>
      <c r="B32" s="4">
        <v>1.515444221029745</v>
      </c>
      <c r="C32" s="4">
        <v>0.40122244563692178</v>
      </c>
    </row>
    <row r="33" spans="1:3" x14ac:dyDescent="0.25">
      <c r="A33" s="4">
        <v>9</v>
      </c>
      <c r="B33" s="4">
        <v>1.6991105615436348</v>
      </c>
      <c r="C33" s="4">
        <v>-0.39476273545667828</v>
      </c>
    </row>
    <row r="34" spans="1:3" x14ac:dyDescent="0.25">
      <c r="A34" s="4">
        <v>10</v>
      </c>
      <c r="B34" s="4">
        <v>1.7074590315669935</v>
      </c>
      <c r="C34" s="4">
        <v>-0.16579236490032678</v>
      </c>
    </row>
    <row r="35" spans="1:3" x14ac:dyDescent="0.25">
      <c r="A35" s="4">
        <v>11</v>
      </c>
      <c r="B35" s="4">
        <v>1.7151396239884833</v>
      </c>
      <c r="C35" s="4">
        <v>-0.15513962398848324</v>
      </c>
    </row>
    <row r="36" spans="1:3" ht="15.75" thickBot="1" x14ac:dyDescent="0.3">
      <c r="A36" s="5">
        <v>12</v>
      </c>
      <c r="B36" s="5">
        <v>1.7151396239884833</v>
      </c>
      <c r="C36" s="5">
        <v>0.32486037601151674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29F02-2C28-4F88-937F-15E2B2759C4F}">
  <dimension ref="A2:P32"/>
  <sheetViews>
    <sheetView workbookViewId="0">
      <selection activeCell="R26" sqref="R26"/>
    </sheetView>
  </sheetViews>
  <sheetFormatPr defaultRowHeight="15" x14ac:dyDescent="0.25"/>
  <sheetData>
    <row r="2" spans="1:4" x14ac:dyDescent="0.25">
      <c r="A2" s="1" t="s">
        <v>0</v>
      </c>
      <c r="B2" s="1" t="s">
        <v>1</v>
      </c>
      <c r="C2" t="s">
        <v>2</v>
      </c>
      <c r="D2" t="s">
        <v>3</v>
      </c>
    </row>
    <row r="3" spans="1:4" x14ac:dyDescent="0.25">
      <c r="A3">
        <v>5</v>
      </c>
      <c r="B3">
        <v>5</v>
      </c>
      <c r="C3">
        <f>B3/A3</f>
        <v>1</v>
      </c>
      <c r="D3">
        <f>1/A3</f>
        <v>0.2</v>
      </c>
    </row>
    <row r="4" spans="1:4" x14ac:dyDescent="0.25">
      <c r="A4">
        <v>6</v>
      </c>
      <c r="B4">
        <v>7</v>
      </c>
      <c r="C4">
        <f t="shared" ref="C4:C14" si="0">B4/A4</f>
        <v>1.1666666666666667</v>
      </c>
      <c r="D4">
        <f t="shared" ref="D4:D14" si="1">1/A4</f>
        <v>0.16666666666666666</v>
      </c>
    </row>
    <row r="5" spans="1:4" x14ac:dyDescent="0.25">
      <c r="A5">
        <v>6</v>
      </c>
      <c r="B5">
        <v>6</v>
      </c>
      <c r="C5">
        <f t="shared" si="0"/>
        <v>1</v>
      </c>
      <c r="D5">
        <f t="shared" si="1"/>
        <v>0.16666666666666666</v>
      </c>
    </row>
    <row r="6" spans="1:4" x14ac:dyDescent="0.25">
      <c r="A6">
        <v>10</v>
      </c>
      <c r="B6">
        <v>9</v>
      </c>
      <c r="C6">
        <f t="shared" si="0"/>
        <v>0.9</v>
      </c>
      <c r="D6">
        <f t="shared" si="1"/>
        <v>0.1</v>
      </c>
    </row>
    <row r="7" spans="1:4" x14ac:dyDescent="0.25">
      <c r="A7">
        <v>11</v>
      </c>
      <c r="B7">
        <v>15</v>
      </c>
      <c r="C7">
        <f t="shared" si="0"/>
        <v>1.3636363636363635</v>
      </c>
      <c r="D7">
        <f t="shared" si="1"/>
        <v>9.0909090909090912E-2</v>
      </c>
    </row>
    <row r="8" spans="1:4" x14ac:dyDescent="0.25">
      <c r="A8">
        <v>12</v>
      </c>
      <c r="B8">
        <v>18</v>
      </c>
      <c r="C8">
        <f t="shared" si="0"/>
        <v>1.5</v>
      </c>
      <c r="D8">
        <f t="shared" si="1"/>
        <v>8.3333333333333329E-2</v>
      </c>
    </row>
    <row r="9" spans="1:4" x14ac:dyDescent="0.25">
      <c r="A9">
        <v>12</v>
      </c>
      <c r="B9">
        <v>27</v>
      </c>
      <c r="C9">
        <f t="shared" si="0"/>
        <v>2.25</v>
      </c>
      <c r="D9">
        <f t="shared" si="1"/>
        <v>8.3333333333333329E-2</v>
      </c>
    </row>
    <row r="10" spans="1:4" x14ac:dyDescent="0.25">
      <c r="A10">
        <v>12</v>
      </c>
      <c r="B10">
        <v>23</v>
      </c>
      <c r="C10">
        <f t="shared" si="0"/>
        <v>1.9166666666666667</v>
      </c>
      <c r="D10">
        <f t="shared" si="1"/>
        <v>8.3333333333333329E-2</v>
      </c>
    </row>
    <row r="11" spans="1:4" x14ac:dyDescent="0.25">
      <c r="A11">
        <v>23</v>
      </c>
      <c r="B11">
        <v>30</v>
      </c>
      <c r="C11">
        <f t="shared" si="0"/>
        <v>1.3043478260869565</v>
      </c>
      <c r="D11">
        <f t="shared" si="1"/>
        <v>4.3478260869565216E-2</v>
      </c>
    </row>
    <row r="12" spans="1:4" x14ac:dyDescent="0.25">
      <c r="A12">
        <v>24</v>
      </c>
      <c r="B12">
        <v>37</v>
      </c>
      <c r="C12">
        <f t="shared" si="0"/>
        <v>1.5416666666666667</v>
      </c>
      <c r="D12">
        <f t="shared" si="1"/>
        <v>4.1666666666666664E-2</v>
      </c>
    </row>
    <row r="13" spans="1:4" x14ac:dyDescent="0.25">
      <c r="A13">
        <v>25</v>
      </c>
      <c r="B13">
        <v>39</v>
      </c>
      <c r="C13">
        <f t="shared" si="0"/>
        <v>1.56</v>
      </c>
      <c r="D13">
        <f t="shared" si="1"/>
        <v>0.04</v>
      </c>
    </row>
    <row r="14" spans="1:4" x14ac:dyDescent="0.25">
      <c r="A14">
        <v>25</v>
      </c>
      <c r="B14">
        <v>51</v>
      </c>
      <c r="C14">
        <f t="shared" si="0"/>
        <v>2.04</v>
      </c>
      <c r="D14">
        <f t="shared" si="1"/>
        <v>0.04</v>
      </c>
    </row>
    <row r="15" spans="1:4" x14ac:dyDescent="0.25">
      <c r="A15" s="9" t="s">
        <v>7</v>
      </c>
      <c r="B15" s="9"/>
      <c r="C15" s="9"/>
      <c r="D15" s="9"/>
    </row>
    <row r="16" spans="1:4" x14ac:dyDescent="0.25">
      <c r="A16">
        <f>SUM(A3:A14)</f>
        <v>171</v>
      </c>
      <c r="B16">
        <f>SUM(B3:B14)</f>
        <v>267</v>
      </c>
      <c r="C16">
        <f>SUM(C3:C14)</f>
        <v>17.54298418972332</v>
      </c>
      <c r="D16">
        <f>SUM(D3:D14)</f>
        <v>1.1393873517786564</v>
      </c>
    </row>
    <row r="19" spans="2:16" x14ac:dyDescent="0.25">
      <c r="B19" t="s">
        <v>4</v>
      </c>
      <c r="C19">
        <v>12</v>
      </c>
    </row>
    <row r="23" spans="2:16" x14ac:dyDescent="0.25">
      <c r="I23">
        <v>1.1399999999999999</v>
      </c>
      <c r="J23">
        <v>12</v>
      </c>
      <c r="M23">
        <f>MDETERM(I23:J24)</f>
        <v>50.939999999999969</v>
      </c>
    </row>
    <row r="24" spans="2:16" x14ac:dyDescent="0.25">
      <c r="I24">
        <v>12</v>
      </c>
      <c r="J24">
        <v>171</v>
      </c>
    </row>
    <row r="26" spans="2:16" ht="15.75" thickBot="1" x14ac:dyDescent="0.3"/>
    <row r="27" spans="2:16" ht="15.75" thickBot="1" x14ac:dyDescent="0.3">
      <c r="I27">
        <v>17.54</v>
      </c>
      <c r="J27">
        <v>12</v>
      </c>
      <c r="M27">
        <f>MDETERM(I27:J28)</f>
        <v>-204.66000000000003</v>
      </c>
      <c r="O27" s="2" t="s">
        <v>5</v>
      </c>
      <c r="P27" s="3">
        <f>M27/M23</f>
        <v>-4.017667844522971</v>
      </c>
    </row>
    <row r="28" spans="2:16" x14ac:dyDescent="0.25">
      <c r="I28">
        <v>267</v>
      </c>
      <c r="J28">
        <v>171</v>
      </c>
    </row>
    <row r="30" spans="2:16" ht="15.75" thickBot="1" x14ac:dyDescent="0.3"/>
    <row r="31" spans="2:16" ht="15.75" thickBot="1" x14ac:dyDescent="0.3">
      <c r="I31">
        <v>1.1399999999999999</v>
      </c>
      <c r="J31">
        <v>17.54</v>
      </c>
      <c r="M31">
        <f>MDETERM(I31:J32)</f>
        <v>93.899999999999949</v>
      </c>
      <c r="O31" s="2" t="s">
        <v>6</v>
      </c>
      <c r="P31" s="3">
        <f>M31/M23</f>
        <v>1.8433451118963486</v>
      </c>
    </row>
    <row r="32" spans="2:16" x14ac:dyDescent="0.25">
      <c r="I32">
        <v>12</v>
      </c>
      <c r="J32">
        <v>267</v>
      </c>
    </row>
  </sheetData>
  <mergeCells count="1">
    <mergeCell ref="A15:D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72E5B-AC0B-41E8-B641-26AC13D8CDE6}">
  <dimension ref="A3:I62"/>
  <sheetViews>
    <sheetView topLeftCell="A13" workbookViewId="0">
      <selection activeCell="V21" sqref="V21"/>
    </sheetView>
  </sheetViews>
  <sheetFormatPr defaultRowHeight="15" x14ac:dyDescent="0.25"/>
  <cols>
    <col min="1" max="1" width="14.85546875" bestFit="1" customWidth="1"/>
    <col min="2" max="2" width="17.140625" bestFit="1" customWidth="1"/>
    <col min="3" max="3" width="23.28515625" bestFit="1" customWidth="1"/>
    <col min="4" max="4" width="15.5703125" bestFit="1" customWidth="1"/>
    <col min="5" max="5" width="12" bestFit="1" customWidth="1"/>
    <col min="6" max="6" width="14.7109375" bestFit="1" customWidth="1"/>
  </cols>
  <sheetData>
    <row r="3" spans="1:5" x14ac:dyDescent="0.25">
      <c r="A3" t="s">
        <v>36</v>
      </c>
      <c r="B3" t="s">
        <v>40</v>
      </c>
      <c r="C3" t="s">
        <v>41</v>
      </c>
      <c r="D3" t="s">
        <v>45</v>
      </c>
      <c r="E3" t="s">
        <v>46</v>
      </c>
    </row>
    <row r="4" spans="1:5" x14ac:dyDescent="0.25">
      <c r="A4" s="8" t="s">
        <v>37</v>
      </c>
      <c r="B4">
        <v>3</v>
      </c>
      <c r="C4" t="s">
        <v>42</v>
      </c>
      <c r="D4">
        <v>106</v>
      </c>
      <c r="E4">
        <v>35.131</v>
      </c>
    </row>
    <row r="5" spans="1:5" x14ac:dyDescent="0.25">
      <c r="A5" s="8" t="s">
        <v>38</v>
      </c>
      <c r="B5">
        <v>5</v>
      </c>
      <c r="C5" t="s">
        <v>43</v>
      </c>
      <c r="D5">
        <v>466</v>
      </c>
      <c r="E5">
        <v>93.2</v>
      </c>
    </row>
    <row r="6" spans="1:5" x14ac:dyDescent="0.25">
      <c r="A6" s="8" t="s">
        <v>39</v>
      </c>
      <c r="B6">
        <v>2</v>
      </c>
      <c r="C6" t="s">
        <v>44</v>
      </c>
      <c r="D6">
        <v>428</v>
      </c>
      <c r="E6">
        <v>214</v>
      </c>
    </row>
    <row r="7" spans="1:5" x14ac:dyDescent="0.25">
      <c r="A7" s="8" t="s">
        <v>18</v>
      </c>
      <c r="B7">
        <v>10</v>
      </c>
      <c r="D7">
        <f>SUM(D4:D6)</f>
        <v>1000</v>
      </c>
    </row>
    <row r="9" spans="1:5" x14ac:dyDescent="0.25">
      <c r="C9" t="s">
        <v>1</v>
      </c>
      <c r="D9" t="s">
        <v>47</v>
      </c>
      <c r="E9" t="s">
        <v>48</v>
      </c>
    </row>
    <row r="10" spans="1:5" x14ac:dyDescent="0.25">
      <c r="C10">
        <v>28</v>
      </c>
      <c r="D10">
        <v>1</v>
      </c>
      <c r="E10">
        <v>0</v>
      </c>
    </row>
    <row r="11" spans="1:5" x14ac:dyDescent="0.25">
      <c r="C11">
        <v>40</v>
      </c>
      <c r="D11">
        <v>1</v>
      </c>
      <c r="E11">
        <v>0</v>
      </c>
    </row>
    <row r="12" spans="1:5" x14ac:dyDescent="0.25">
      <c r="C12">
        <v>38</v>
      </c>
      <c r="D12">
        <v>1</v>
      </c>
      <c r="E12">
        <v>0</v>
      </c>
    </row>
    <row r="13" spans="1:5" x14ac:dyDescent="0.25">
      <c r="C13">
        <v>65</v>
      </c>
      <c r="D13">
        <v>0</v>
      </c>
      <c r="E13">
        <v>1</v>
      </c>
    </row>
    <row r="14" spans="1:5" x14ac:dyDescent="0.25">
      <c r="C14">
        <v>80</v>
      </c>
      <c r="D14">
        <v>0</v>
      </c>
      <c r="E14">
        <v>1</v>
      </c>
    </row>
    <row r="15" spans="1:5" x14ac:dyDescent="0.25">
      <c r="C15">
        <v>101</v>
      </c>
      <c r="D15">
        <v>0</v>
      </c>
      <c r="E15">
        <v>1</v>
      </c>
    </row>
    <row r="16" spans="1:5" x14ac:dyDescent="0.25">
      <c r="C16">
        <v>95</v>
      </c>
      <c r="D16">
        <v>0</v>
      </c>
      <c r="E16">
        <v>1</v>
      </c>
    </row>
    <row r="17" spans="1:5" x14ac:dyDescent="0.25">
      <c r="C17">
        <v>125</v>
      </c>
      <c r="D17">
        <v>0</v>
      </c>
      <c r="E17">
        <v>1</v>
      </c>
    </row>
    <row r="18" spans="1:5" x14ac:dyDescent="0.25">
      <c r="C18">
        <v>183</v>
      </c>
      <c r="D18">
        <v>0</v>
      </c>
      <c r="E18">
        <v>0</v>
      </c>
    </row>
    <row r="19" spans="1:5" x14ac:dyDescent="0.25">
      <c r="C19">
        <v>245</v>
      </c>
      <c r="D19">
        <v>0</v>
      </c>
      <c r="E19">
        <v>0</v>
      </c>
    </row>
    <row r="28" spans="1:5" x14ac:dyDescent="0.25">
      <c r="A28" t="s">
        <v>8</v>
      </c>
    </row>
    <row r="29" spans="1:5" ht="15.75" thickBot="1" x14ac:dyDescent="0.3"/>
    <row r="30" spans="1:5" x14ac:dyDescent="0.25">
      <c r="A30" s="7" t="s">
        <v>9</v>
      </c>
      <c r="B30" s="7"/>
    </row>
    <row r="31" spans="1:5" x14ac:dyDescent="0.25">
      <c r="A31" s="4" t="s">
        <v>10</v>
      </c>
      <c r="B31" s="4">
        <v>0.95153878897231359</v>
      </c>
    </row>
    <row r="32" spans="1:5" x14ac:dyDescent="0.25">
      <c r="A32" s="4" t="s">
        <v>11</v>
      </c>
      <c r="B32" s="4">
        <v>0.90542606691889704</v>
      </c>
    </row>
    <row r="33" spans="1:9" x14ac:dyDescent="0.25">
      <c r="A33" s="4" t="s">
        <v>12</v>
      </c>
      <c r="B33" s="4">
        <v>0.87840494318143902</v>
      </c>
    </row>
    <row r="34" spans="1:9" x14ac:dyDescent="0.25">
      <c r="A34" s="4" t="s">
        <v>13</v>
      </c>
      <c r="B34" s="4">
        <v>24.051927949651724</v>
      </c>
    </row>
    <row r="35" spans="1:9" ht="15.75" thickBot="1" x14ac:dyDescent="0.3">
      <c r="A35" s="5" t="s">
        <v>14</v>
      </c>
      <c r="B35" s="5">
        <v>10</v>
      </c>
    </row>
    <row r="37" spans="1:9" ht="15.75" thickBot="1" x14ac:dyDescent="0.3">
      <c r="A37" t="s">
        <v>15</v>
      </c>
    </row>
    <row r="38" spans="1:9" x14ac:dyDescent="0.25">
      <c r="A38" s="6"/>
      <c r="B38" s="6" t="s">
        <v>20</v>
      </c>
      <c r="C38" s="6" t="s">
        <v>21</v>
      </c>
      <c r="D38" s="6" t="s">
        <v>22</v>
      </c>
      <c r="E38" s="6" t="s">
        <v>23</v>
      </c>
      <c r="F38" s="6" t="s">
        <v>24</v>
      </c>
    </row>
    <row r="39" spans="1:9" x14ac:dyDescent="0.25">
      <c r="A39" s="4" t="s">
        <v>16</v>
      </c>
      <c r="B39" s="4">
        <v>2</v>
      </c>
      <c r="C39" s="4">
        <v>38768.533333333333</v>
      </c>
      <c r="D39" s="4">
        <v>19384.266666666666</v>
      </c>
      <c r="E39" s="4">
        <v>33.508083369003344</v>
      </c>
      <c r="F39" s="4">
        <v>2.6013577179873076E-4</v>
      </c>
    </row>
    <row r="40" spans="1:9" x14ac:dyDescent="0.25">
      <c r="A40" s="4" t="s">
        <v>17</v>
      </c>
      <c r="B40" s="4">
        <v>7</v>
      </c>
      <c r="C40" s="4">
        <v>4049.4666666666644</v>
      </c>
      <c r="D40" s="4">
        <v>578.49523809523782</v>
      </c>
      <c r="E40" s="4"/>
      <c r="F40" s="4"/>
    </row>
    <row r="41" spans="1:9" ht="15.75" thickBot="1" x14ac:dyDescent="0.3">
      <c r="A41" s="5" t="s">
        <v>18</v>
      </c>
      <c r="B41" s="5">
        <v>9</v>
      </c>
      <c r="C41" s="5">
        <v>42818</v>
      </c>
      <c r="D41" s="5"/>
      <c r="E41" s="5"/>
      <c r="F41" s="5"/>
    </row>
    <row r="42" spans="1:9" ht="15.75" thickBot="1" x14ac:dyDescent="0.3"/>
    <row r="43" spans="1:9" x14ac:dyDescent="0.25">
      <c r="A43" s="6"/>
      <c r="B43" s="6" t="s">
        <v>25</v>
      </c>
      <c r="C43" s="6" t="s">
        <v>13</v>
      </c>
      <c r="D43" s="6" t="s">
        <v>26</v>
      </c>
      <c r="E43" s="6" t="s">
        <v>27</v>
      </c>
      <c r="F43" s="6" t="s">
        <v>28</v>
      </c>
      <c r="G43" s="6" t="s">
        <v>29</v>
      </c>
      <c r="H43" s="6" t="s">
        <v>30</v>
      </c>
      <c r="I43" s="6" t="s">
        <v>31</v>
      </c>
    </row>
    <row r="44" spans="1:9" x14ac:dyDescent="0.25">
      <c r="A44" s="4" t="s">
        <v>19</v>
      </c>
      <c r="B44" s="4">
        <v>214</v>
      </c>
      <c r="C44" s="4">
        <v>17.007281353808988</v>
      </c>
      <c r="D44" s="4">
        <v>12.582845873368942</v>
      </c>
      <c r="E44" s="4">
        <v>4.6221466649440301E-6</v>
      </c>
      <c r="F44" s="4">
        <v>173.78417005712149</v>
      </c>
      <c r="G44" s="4">
        <v>254.21582994287851</v>
      </c>
      <c r="H44" s="4">
        <v>173.78417005712149</v>
      </c>
      <c r="I44" s="4">
        <v>254.21582994287851</v>
      </c>
    </row>
    <row r="45" spans="1:9" x14ac:dyDescent="0.25">
      <c r="A45" s="4" t="s">
        <v>47</v>
      </c>
      <c r="B45" s="4">
        <v>-178.66666666666666</v>
      </c>
      <c r="C45" s="4">
        <v>21.95630581585538</v>
      </c>
      <c r="D45" s="4">
        <v>-8.1373737533590695</v>
      </c>
      <c r="E45" s="4">
        <v>8.1746549934302591E-5</v>
      </c>
      <c r="F45" s="4">
        <v>-230.58507987422598</v>
      </c>
      <c r="G45" s="4">
        <v>-126.74825345910732</v>
      </c>
      <c r="H45" s="4">
        <v>-230.58507987422598</v>
      </c>
      <c r="I45" s="4">
        <v>-126.74825345910732</v>
      </c>
    </row>
    <row r="46" spans="1:9" ht="15.75" thickBot="1" x14ac:dyDescent="0.3">
      <c r="A46" s="5" t="s">
        <v>48</v>
      </c>
      <c r="B46" s="5">
        <v>-120.79999999999998</v>
      </c>
      <c r="C46" s="5">
        <v>20.123286676551281</v>
      </c>
      <c r="D46" s="5">
        <v>-6.0029955315779775</v>
      </c>
      <c r="E46" s="5">
        <v>5.4064120245797824E-4</v>
      </c>
      <c r="F46" s="5">
        <v>-168.38401169712711</v>
      </c>
      <c r="G46" s="5">
        <v>-73.215988302872859</v>
      </c>
      <c r="H46" s="5">
        <v>-168.38401169712711</v>
      </c>
      <c r="I46" s="5">
        <v>-73.215988302872859</v>
      </c>
    </row>
    <row r="50" spans="1:3" x14ac:dyDescent="0.25">
      <c r="A50" t="s">
        <v>32</v>
      </c>
    </row>
    <row r="51" spans="1:3" ht="15.75" thickBot="1" x14ac:dyDescent="0.3"/>
    <row r="52" spans="1:3" x14ac:dyDescent="0.25">
      <c r="A52" s="6" t="s">
        <v>33</v>
      </c>
      <c r="B52" s="6" t="s">
        <v>49</v>
      </c>
      <c r="C52" s="6" t="s">
        <v>35</v>
      </c>
    </row>
    <row r="53" spans="1:3" x14ac:dyDescent="0.25">
      <c r="A53" s="4">
        <v>1</v>
      </c>
      <c r="B53" s="4">
        <v>35.333333333333343</v>
      </c>
      <c r="C53" s="4">
        <v>-7.3333333333333428</v>
      </c>
    </row>
    <row r="54" spans="1:3" x14ac:dyDescent="0.25">
      <c r="A54" s="4">
        <v>2</v>
      </c>
      <c r="B54" s="4">
        <v>35.333333333333343</v>
      </c>
      <c r="C54" s="4">
        <v>4.6666666666666572</v>
      </c>
    </row>
    <row r="55" spans="1:3" x14ac:dyDescent="0.25">
      <c r="A55" s="4">
        <v>3</v>
      </c>
      <c r="B55" s="4">
        <v>35.333333333333343</v>
      </c>
      <c r="C55" s="4">
        <v>2.6666666666666572</v>
      </c>
    </row>
    <row r="56" spans="1:3" x14ac:dyDescent="0.25">
      <c r="A56" s="4">
        <v>4</v>
      </c>
      <c r="B56" s="4">
        <v>93.200000000000017</v>
      </c>
      <c r="C56" s="4">
        <v>-28.200000000000017</v>
      </c>
    </row>
    <row r="57" spans="1:3" x14ac:dyDescent="0.25">
      <c r="A57" s="4">
        <v>5</v>
      </c>
      <c r="B57" s="4">
        <v>93.200000000000017</v>
      </c>
      <c r="C57" s="4">
        <v>-13.200000000000017</v>
      </c>
    </row>
    <row r="58" spans="1:3" x14ac:dyDescent="0.25">
      <c r="A58" s="4">
        <v>6</v>
      </c>
      <c r="B58" s="4">
        <v>93.200000000000017</v>
      </c>
      <c r="C58" s="4">
        <v>7.7999999999999829</v>
      </c>
    </row>
    <row r="59" spans="1:3" x14ac:dyDescent="0.25">
      <c r="A59" s="4">
        <v>7</v>
      </c>
      <c r="B59" s="4">
        <v>93.200000000000017</v>
      </c>
      <c r="C59" s="4">
        <v>1.7999999999999829</v>
      </c>
    </row>
    <row r="60" spans="1:3" x14ac:dyDescent="0.25">
      <c r="A60" s="4">
        <v>8</v>
      </c>
      <c r="B60" s="4">
        <v>93.200000000000017</v>
      </c>
      <c r="C60" s="4">
        <v>31.799999999999983</v>
      </c>
    </row>
    <row r="61" spans="1:3" x14ac:dyDescent="0.25">
      <c r="A61" s="4">
        <v>9</v>
      </c>
      <c r="B61" s="4">
        <v>214</v>
      </c>
      <c r="C61" s="4">
        <v>-31</v>
      </c>
    </row>
    <row r="62" spans="1:3" ht="15.75" thickBot="1" x14ac:dyDescent="0.3">
      <c r="A62" s="5">
        <v>10</v>
      </c>
      <c r="B62" s="5">
        <v>214</v>
      </c>
      <c r="C62" s="5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CBA6-FF69-48C7-97E5-88BAB97B306E}">
  <dimension ref="A3:F5"/>
  <sheetViews>
    <sheetView tabSelected="1" workbookViewId="0">
      <selection activeCell="AA19" sqref="AA19"/>
    </sheetView>
  </sheetViews>
  <sheetFormatPr defaultRowHeight="15" x14ac:dyDescent="0.25"/>
  <cols>
    <col min="5" max="5" width="11.42578125" bestFit="1" customWidth="1"/>
  </cols>
  <sheetData>
    <row r="3" spans="1:6" x14ac:dyDescent="0.25">
      <c r="B3" t="s">
        <v>20</v>
      </c>
      <c r="C3" t="s">
        <v>21</v>
      </c>
      <c r="D3" t="s">
        <v>22</v>
      </c>
      <c r="E3" t="s">
        <v>50</v>
      </c>
      <c r="F3" t="s">
        <v>24</v>
      </c>
    </row>
    <row r="4" spans="1:6" x14ac:dyDescent="0.25">
      <c r="A4" t="s">
        <v>16</v>
      </c>
      <c r="B4">
        <v>6</v>
      </c>
      <c r="C4">
        <v>0.23749999999999999</v>
      </c>
      <c r="D4">
        <f>C4/B4</f>
        <v>3.9583333333333331E-2</v>
      </c>
      <c r="E4">
        <f>D4/D5</f>
        <v>80.965909090909079</v>
      </c>
      <c r="F4" s="10">
        <v>4.8100000000000001E-17</v>
      </c>
    </row>
    <row r="5" spans="1:6" x14ac:dyDescent="0.25">
      <c r="A5" t="s">
        <v>17</v>
      </c>
      <c r="B5">
        <v>18</v>
      </c>
      <c r="C5">
        <v>8.8000000000000005E-3</v>
      </c>
      <c r="D5">
        <f>C5/B5</f>
        <v>4.8888888888888897E-4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Лист1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2022-03-22T07:59:44Z</dcterms:created>
  <dcterms:modified xsi:type="dcterms:W3CDTF">2022-03-22T09:30:21Z</dcterms:modified>
</cp:coreProperties>
</file>