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5\"/>
    </mc:Choice>
  </mc:AlternateContent>
  <xr:revisionPtr revIDLastSave="0" documentId="13_ncr:1_{58234C57-82C7-460D-9B78-F7C5D4CF78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Задача 2" sheetId="1" r:id="rId1"/>
    <sheet name="Задача 5" sheetId="7" r:id="rId2"/>
  </sheets>
  <definedNames>
    <definedName name="_xlnm._FilterDatabase" localSheetId="0" hidden="1">'Задача 2'!$F$43:$I$52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4" i="7" l="1"/>
  <c r="M82" i="7"/>
  <c r="O76" i="7"/>
  <c r="O69" i="7"/>
  <c r="O70" i="7"/>
  <c r="O71" i="7"/>
  <c r="O72" i="7"/>
  <c r="O73" i="7"/>
  <c r="O74" i="7"/>
  <c r="O75" i="7"/>
  <c r="O68" i="7"/>
  <c r="O36" i="7"/>
  <c r="O29" i="7"/>
  <c r="O30" i="7"/>
  <c r="O31" i="7"/>
  <c r="O32" i="7"/>
  <c r="O33" i="7"/>
  <c r="O34" i="7"/>
  <c r="O35" i="7"/>
  <c r="O28" i="7"/>
  <c r="M38" i="1"/>
  <c r="M37" i="1"/>
  <c r="M35" i="1"/>
  <c r="W32" i="1"/>
  <c r="W31" i="1"/>
  <c r="N32" i="1"/>
  <c r="O32" i="1"/>
  <c r="P32" i="1"/>
  <c r="Q32" i="1"/>
  <c r="R32" i="1"/>
  <c r="S32" i="1"/>
  <c r="T32" i="1"/>
  <c r="U32" i="1"/>
  <c r="V32" i="1"/>
  <c r="M32" i="1"/>
  <c r="N31" i="1"/>
  <c r="O31" i="1"/>
  <c r="P31" i="1"/>
  <c r="Q31" i="1"/>
  <c r="R31" i="1"/>
  <c r="S31" i="1"/>
  <c r="T31" i="1"/>
  <c r="U31" i="1"/>
  <c r="V31" i="1"/>
  <c r="M31" i="1"/>
  <c r="I28" i="1"/>
  <c r="I29" i="1"/>
  <c r="I30" i="1"/>
  <c r="I31" i="1"/>
  <c r="I32" i="1"/>
  <c r="I33" i="1"/>
  <c r="I34" i="1"/>
  <c r="I35" i="1"/>
  <c r="I36" i="1"/>
  <c r="I27" i="1"/>
</calcChain>
</file>

<file path=xl/sharedStrings.xml><?xml version="1.0" encoding="utf-8"?>
<sst xmlns="http://schemas.openxmlformats.org/spreadsheetml/2006/main" count="119" uniqueCount="48">
  <si>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</si>
  <si>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</si>
  <si>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</si>
  <si>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</si>
  <si>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</si>
  <si>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</si>
  <si>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</si>
  <si>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</si>
  <si>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</si>
  <si>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</si>
  <si>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</si>
  <si>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</si>
  <si>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</si>
  <si>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</si>
  <si>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</si>
  <si>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</si>
  <si>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</si>
  <si>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</si>
  <si>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</si>
  <si>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</si>
  <si>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</si>
  <si>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</si>
  <si>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</si>
  <si>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</si>
  <si>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</si>
  <si>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</si>
  <si>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</si>
  <si>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</si>
  <si>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</si>
  <si>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</si>
  <si>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Точка</t>
  </si>
  <si>
    <t>Ранг</t>
  </si>
  <si>
    <t>Процент</t>
  </si>
  <si>
    <t>|e|</t>
  </si>
  <si>
    <t>Остатки e</t>
  </si>
  <si>
    <t>Ранг по x</t>
  </si>
  <si>
    <t>Ранг по e</t>
  </si>
  <si>
    <t>Разность рангов 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</si>
  <si>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</si>
  <si>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Сумма</t>
  </si>
  <si>
    <t>-</t>
  </si>
  <si>
    <t>R =</t>
  </si>
  <si>
    <t>t =</t>
  </si>
  <si>
    <t>e^2</t>
  </si>
  <si>
    <t>S1</t>
  </si>
  <si>
    <t>S3</t>
  </si>
  <si>
    <t>F =</t>
  </si>
  <si>
    <r>
      <t>F</t>
    </r>
    <r>
      <rPr>
        <vertAlign val="subscript"/>
        <sz val="11"/>
        <color theme="1"/>
        <rFont val="Calibri"/>
        <family val="2"/>
        <scheme val="minor"/>
      </rPr>
      <t>табл.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</si>
</sst>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2" xfId="0" applyNumberFormat="1" applyFill="1" applyBorder="1" applyAlignment="1"/>
    <xf numFmtId="10" fontId="0" fillId="0" borderId="12" xfId="0" applyNumberFormat="1" applyFill="1" applyBorder="1" applyAlignment="1"/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0" fillId="0" borderId="23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2'!$A$4:$A$13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32</c:v>
                </c:pt>
                <c:pt idx="8">
                  <c:v>42</c:v>
                </c:pt>
                <c:pt idx="9">
                  <c:v>22</c:v>
                </c:pt>
              </c:numCache>
            </c:numRef>
          </c:xVal>
          <c:yVal>
            <c:numRef>
              <c:f>'Задача 2'!$H$27:$H$36</c:f>
              <c:numCache>
                <c:formatCode>General</c:formatCode>
                <c:ptCount val="10"/>
                <c:pt idx="0">
                  <c:v>4.2820102112323575</c:v>
                </c:pt>
                <c:pt idx="1">
                  <c:v>-1.5868455300830897</c:v>
                </c:pt>
                <c:pt idx="2">
                  <c:v>-0.79997997797577192</c:v>
                </c:pt>
                <c:pt idx="3">
                  <c:v>6.4623085393933337</c:v>
                </c:pt>
                <c:pt idx="4">
                  <c:v>-4.1442586845530069</c:v>
                </c:pt>
                <c:pt idx="5">
                  <c:v>-4.8819701671839031</c:v>
                </c:pt>
                <c:pt idx="6">
                  <c:v>-2.0131144258684532</c:v>
                </c:pt>
                <c:pt idx="7">
                  <c:v>1.5606166783461788</c:v>
                </c:pt>
                <c:pt idx="8">
                  <c:v>1.8720592651917087</c:v>
                </c:pt>
                <c:pt idx="9">
                  <c:v>-0.75082590849934938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F33-B7E0-5E6D76D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72800"/>
        <c:axId val="1841070720"/>
      </c:scatterChart>
      <c:valAx>
        <c:axId val="18410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070720"/>
        <c:crosses val="autoZero"/>
        <c:crossBetween val="midCat"/>
      </c:valAx>
      <c:valAx>
        <c:axId val="18410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07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5'!$B$5:$B$12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'Задача 5'!$N$28:$N$35</c:f>
              <c:numCache>
                <c:formatCode>General</c:formatCode>
                <c:ptCount val="8"/>
                <c:pt idx="0">
                  <c:v>0.24603174603174516</c:v>
                </c:pt>
                <c:pt idx="1">
                  <c:v>0.11111111111111072</c:v>
                </c:pt>
                <c:pt idx="2">
                  <c:v>1.1111111111111107</c:v>
                </c:pt>
                <c:pt idx="3">
                  <c:v>-2.3809523809523725E-2</c:v>
                </c:pt>
                <c:pt idx="4">
                  <c:v>-2.1587301587301582</c:v>
                </c:pt>
                <c:pt idx="5">
                  <c:v>-0.29365079365079438</c:v>
                </c:pt>
                <c:pt idx="6">
                  <c:v>-0.42857142857142705</c:v>
                </c:pt>
                <c:pt idx="7">
                  <c:v>1.4365079365079367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F7F-B18D-380C3CB6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33952"/>
        <c:axId val="1841134368"/>
      </c:scatterChart>
      <c:valAx>
        <c:axId val="1841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134368"/>
        <c:crosses val="autoZero"/>
        <c:crossBetween val="midCat"/>
      </c:valAx>
      <c:valAx>
        <c:axId val="184113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133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5'!$F$5:$F$12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'Задача 5'!$N$68:$N$75</c:f>
              <c:numCache>
                <c:formatCode>General</c:formatCode>
                <c:ptCount val="8"/>
                <c:pt idx="0">
                  <c:v>3.4222222222222243</c:v>
                </c:pt>
                <c:pt idx="1">
                  <c:v>-3.0888888888888886</c:v>
                </c:pt>
                <c:pt idx="2">
                  <c:v>-1.0888888888888886</c:v>
                </c:pt>
                <c:pt idx="3">
                  <c:v>-2.8444444444444414</c:v>
                </c:pt>
                <c:pt idx="4">
                  <c:v>-0.84444444444444144</c:v>
                </c:pt>
                <c:pt idx="5">
                  <c:v>0.39999999999999858</c:v>
                </c:pt>
                <c:pt idx="6">
                  <c:v>2.3999999999999986</c:v>
                </c:pt>
                <c:pt idx="7">
                  <c:v>1.6444444444444457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C-4D67-99F8-4472DA16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07600"/>
        <c:axId val="1882908016"/>
      </c:scatterChart>
      <c:valAx>
        <c:axId val="188290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908016"/>
        <c:crosses val="autoZero"/>
        <c:crossBetween val="midCat"/>
      </c:valAx>
      <c:valAx>
        <c:axId val="188290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90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704849</xdr:colOff>
      <xdr:row>1</xdr:row>
      <xdr:rowOff>133348</xdr:rowOff>
    </xdr:from>
    <xdr:to>
      <xdr:col>19</xdr:col>
      <xdr:colOff>247649</xdr:colOff>
      <xdr:row>15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AC4EEF-8CB4-4835-B74B-44FD8828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39</xdr:row>
      <xdr:rowOff>57149</xdr:rowOff>
    </xdr:from>
    <xdr:to>
      <xdr:col>17</xdr:col>
      <xdr:colOff>457200</xdr:colOff>
      <xdr:row>42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3E8E43-04B4-4672-92EB-1AF197B5198D}"/>
            </a:ext>
          </a:extLst>
        </xdr:cNvPr>
        <xdr:cNvSpPr txBox="1"/>
      </xdr:nvSpPr>
      <xdr:spPr>
        <a:xfrm>
          <a:off x="10325100" y="7677149"/>
          <a:ext cx="54102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Значение </a:t>
          </a:r>
          <a:r>
            <a:rPr lang="en-US" sz="1100"/>
            <a:t>t </a:t>
          </a:r>
          <a:r>
            <a:rPr lang="ru-RU" sz="1100"/>
            <a:t>статистики меньше чем табличного следовательно стоит признать отсутствие</a:t>
          </a:r>
          <a:r>
            <a:rPr lang="ru-RU" sz="1100" baseline="0"/>
            <a:t> гетероскедастичности. (то есть у нас </a:t>
          </a:r>
          <a:r>
            <a:rPr lang="ru-RU" sz="1100" b="1" baseline="0"/>
            <a:t>гомоскедастичность</a:t>
          </a:r>
          <a:r>
            <a:rPr lang="ru-RU" sz="1100" baseline="0"/>
            <a:t>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3</xdr:row>
      <xdr:rowOff>180975</xdr:rowOff>
    </xdr:from>
    <xdr:to>
      <xdr:col>26</xdr:col>
      <xdr:colOff>238125</xdr:colOff>
      <xdr:row>13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00EFD3-4154-408D-BA70-F429E058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44</xdr:row>
      <xdr:rowOff>123825</xdr:rowOff>
    </xdr:from>
    <xdr:to>
      <xdr:col>26</xdr:col>
      <xdr:colOff>485775</xdr:colOff>
      <xdr:row>54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F30F09-8386-426B-9666-EFB14BAE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590549</xdr:colOff>
      <xdr:row>80</xdr:row>
      <xdr:rowOff>171450</xdr:rowOff>
    </xdr:from>
    <xdr:to>
      <xdr:col>19</xdr:col>
      <xdr:colOff>133349</xdr:colOff>
      <xdr:row>83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B8058C-0255-49C3-9F17-1D50D1FC8E3C}"/>
            </a:ext>
          </a:extLst>
        </xdr:cNvPr>
        <xdr:cNvSpPr txBox="1"/>
      </xdr:nvSpPr>
      <xdr:spPr>
        <a:xfrm>
          <a:off x="10191749" y="15611475"/>
          <a:ext cx="37623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что </a:t>
          </a:r>
          <a:r>
            <a:rPr lang="en-US" sz="1100" baseline="0"/>
            <a:t>F </a:t>
          </a:r>
          <a:r>
            <a:rPr lang="ru-RU" sz="1100" baseline="0"/>
            <a:t>расчётное получилось больше чем </a:t>
          </a:r>
          <a:r>
            <a:rPr lang="en-US" sz="1100" baseline="0"/>
            <a:t>F </a:t>
          </a:r>
          <a:r>
            <a:rPr lang="ru-RU" sz="1100" baseline="0"/>
            <a:t>табличное, следовательно у нас есть </a:t>
          </a:r>
          <a:r>
            <a:rPr lang="ru-RU" sz="1100" b="1" baseline="0"/>
            <a:t>гетерскидастичность</a:t>
          </a:r>
          <a:endParaRPr lang="ru-R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7"/>
  <sheetViews>
    <sheetView tabSelected="1" workbookViewId="0">
      <selection activeCell="L8" sqref="L8"/>
    </sheetView>
  </sheetViews>
  <sheetFormatPr defaultRowHeight="15" x14ac:dyDescent="0.25"/>
  <cols>
    <col min="6" max="6" width="26.28515625" bestFit="1" customWidth="1"/>
    <col min="7" max="7" width="17.140625" bestFit="1" customWidth="1"/>
    <col min="8" max="8" width="23.28515625" bestFit="1" customWidth="1"/>
    <col min="9" max="9" width="15.5703125" bestFit="1" customWidth="1"/>
    <col min="10" max="10" width="12" bestFit="1" customWidth="1"/>
    <col min="11" max="11" width="14.7109375" bestFit="1" customWidth="1"/>
    <col min="12" max="12" width="17.42578125" bestFit="1" customWidth="1"/>
    <col min="13" max="13" width="14.7109375" bestFit="1" customWidth="1"/>
    <col min="14" max="14" width="14.85546875" bestFit="1" customWidth="1"/>
  </cols>
  <sheetData>
    <row r="2" spans="1:11" ht="15.75" thickBot="1" x14ac:dyDescent="0.3"/>
    <row r="3" spans="1:11" ht="15.75" thickBot="1" x14ac:dyDescent="0.3">
      <c r="A3" s="7" t="s">
        <v>0</v>
      </c>
      <c r="B3" s="8" t="s">
        <v>1</v>
      </c>
      <c r="F3" t="s">
        <v>2</v>
      </c>
    </row>
    <row r="4" spans="1:11" ht="15.75" thickBot="1" x14ac:dyDescent="0.3">
      <c r="A4" s="5">
        <v>7</v>
      </c>
      <c r="B4" s="6">
        <v>7</v>
      </c>
    </row>
    <row r="5" spans="1:11" x14ac:dyDescent="0.25">
      <c r="A5" s="1">
        <v>8</v>
      </c>
      <c r="B5" s="2">
        <v>2</v>
      </c>
      <c r="F5" s="12" t="s">
        <v>3</v>
      </c>
      <c r="G5" s="12"/>
    </row>
    <row r="6" spans="1:11" x14ac:dyDescent="0.25">
      <c r="A6" s="1">
        <v>14</v>
      </c>
      <c r="B6" s="2">
        <v>8</v>
      </c>
      <c r="F6" s="9" t="s">
        <v>4</v>
      </c>
      <c r="G6" s="9">
        <v>0.93158778021821476</v>
      </c>
    </row>
    <row r="7" spans="1:11" x14ac:dyDescent="0.25">
      <c r="A7" s="1">
        <v>16</v>
      </c>
      <c r="B7" s="2">
        <v>17</v>
      </c>
      <c r="F7" s="9" t="s">
        <v>5</v>
      </c>
      <c r="G7" s="9">
        <v>0.86785579225190079</v>
      </c>
    </row>
    <row r="8" spans="1:11" x14ac:dyDescent="0.25">
      <c r="A8" s="1">
        <v>19</v>
      </c>
      <c r="B8" s="2">
        <v>9</v>
      </c>
      <c r="F8" s="9" t="s">
        <v>6</v>
      </c>
      <c r="G8" s="9">
        <v>0.85133776628338842</v>
      </c>
    </row>
    <row r="9" spans="1:11" x14ac:dyDescent="0.25">
      <c r="A9" s="1">
        <v>21</v>
      </c>
      <c r="B9" s="2">
        <v>10</v>
      </c>
      <c r="F9" s="9" t="s">
        <v>7</v>
      </c>
      <c r="G9" s="9">
        <v>3.7884710324932445</v>
      </c>
    </row>
    <row r="10" spans="1:11" ht="15.75" thickBot="1" x14ac:dyDescent="0.3">
      <c r="A10" s="1">
        <v>20</v>
      </c>
      <c r="B10" s="2">
        <v>12</v>
      </c>
      <c r="F10" s="10" t="s">
        <v>8</v>
      </c>
      <c r="G10" s="10">
        <v>10</v>
      </c>
    </row>
    <row r="11" spans="1:11" x14ac:dyDescent="0.25">
      <c r="A11" s="1">
        <v>32</v>
      </c>
      <c r="B11" s="2">
        <v>26</v>
      </c>
    </row>
    <row r="12" spans="1:11" ht="15.75" thickBot="1" x14ac:dyDescent="0.3">
      <c r="A12" s="1">
        <v>42</v>
      </c>
      <c r="B12" s="2">
        <v>35</v>
      </c>
      <c r="F12" t="s">
        <v>9</v>
      </c>
    </row>
    <row r="13" spans="1:11" ht="15.75" thickBot="1" x14ac:dyDescent="0.3">
      <c r="A13" s="3">
        <v>22</v>
      </c>
      <c r="B13" s="4">
        <v>15</v>
      </c>
      <c r="F13" s="11"/>
      <c r="G13" s="11" t="s">
        <v>14</v>
      </c>
      <c r="H13" s="11" t="s">
        <v>15</v>
      </c>
      <c r="I13" s="11" t="s">
        <v>16</v>
      </c>
      <c r="J13" s="11" t="s">
        <v>17</v>
      </c>
      <c r="K13" s="11" t="s">
        <v>18</v>
      </c>
    </row>
    <row r="14" spans="1:11" x14ac:dyDescent="0.25">
      <c r="F14" s="9" t="s">
        <v>10</v>
      </c>
      <c r="G14" s="9">
        <v>1</v>
      </c>
      <c r="H14" s="9">
        <v>754.07989788767645</v>
      </c>
      <c r="I14" s="9">
        <v>754.07989788767645</v>
      </c>
      <c r="J14" s="9">
        <v>52.539921774324391</v>
      </c>
      <c r="K14" s="9">
        <v>8.8187224202037904E-5</v>
      </c>
    </row>
    <row r="15" spans="1:11" x14ac:dyDescent="0.25">
      <c r="F15" s="9" t="s">
        <v>11</v>
      </c>
      <c r="G15" s="9">
        <v>8</v>
      </c>
      <c r="H15" s="9">
        <v>114.82010211232343</v>
      </c>
      <c r="I15" s="9">
        <v>14.352512764040428</v>
      </c>
      <c r="J15" s="9"/>
      <c r="K15" s="9"/>
    </row>
    <row r="16" spans="1:11" ht="15.75" thickBot="1" x14ac:dyDescent="0.3">
      <c r="F16" s="10" t="s">
        <v>12</v>
      </c>
      <c r="G16" s="10">
        <v>9</v>
      </c>
      <c r="H16" s="10">
        <v>868.89999999999986</v>
      </c>
      <c r="I16" s="10"/>
      <c r="J16" s="10"/>
      <c r="K16" s="10"/>
    </row>
    <row r="17" spans="6:23" ht="15.75" thickBot="1" x14ac:dyDescent="0.3"/>
    <row r="18" spans="6:23" x14ac:dyDescent="0.25">
      <c r="F18" s="11"/>
      <c r="G18" s="11" t="s">
        <v>19</v>
      </c>
      <c r="H18" s="11" t="s">
        <v>7</v>
      </c>
      <c r="I18" s="11" t="s">
        <v>20</v>
      </c>
      <c r="J18" s="11" t="s">
        <v>21</v>
      </c>
      <c r="K18" s="11" t="s">
        <v>22</v>
      </c>
      <c r="L18" s="11" t="s">
        <v>23</v>
      </c>
      <c r="M18" s="11" t="s">
        <v>24</v>
      </c>
      <c r="N18" s="11" t="s">
        <v>25</v>
      </c>
    </row>
    <row r="19" spans="6:23" x14ac:dyDescent="0.25">
      <c r="F19" s="9" t="s">
        <v>13</v>
      </c>
      <c r="G19" s="9">
        <v>-3.3640004004404869</v>
      </c>
      <c r="H19" s="9">
        <v>2.6907611184823499</v>
      </c>
      <c r="I19" s="9">
        <v>-1.2502040323586432</v>
      </c>
      <c r="J19" s="9">
        <v>0.24655518007491356</v>
      </c>
      <c r="K19" s="9">
        <v>-9.5689066665073756</v>
      </c>
      <c r="L19" s="9">
        <v>2.8409058656264019</v>
      </c>
      <c r="M19" s="9">
        <v>-9.5689066665073756</v>
      </c>
      <c r="N19" s="9">
        <v>2.8409058656264019</v>
      </c>
    </row>
    <row r="20" spans="6:23" ht="15.75" thickBot="1" x14ac:dyDescent="0.3">
      <c r="F20" s="10" t="s">
        <v>0</v>
      </c>
      <c r="G20" s="10">
        <v>0.86885574131544707</v>
      </c>
      <c r="H20" s="10">
        <v>0.11986791861772503</v>
      </c>
      <c r="I20" s="10">
        <v>7.2484427137368197</v>
      </c>
      <c r="J20" s="10">
        <v>8.8187224202037904E-5</v>
      </c>
      <c r="K20" s="10">
        <v>0.59243982530465655</v>
      </c>
      <c r="L20" s="10">
        <v>1.1452716573262376</v>
      </c>
      <c r="M20" s="10">
        <v>0.59243982530465655</v>
      </c>
      <c r="N20" s="10">
        <v>1.1452716573262376</v>
      </c>
    </row>
    <row r="24" spans="6:23" x14ac:dyDescent="0.25">
      <c r="F24" t="s">
        <v>26</v>
      </c>
    </row>
    <row r="25" spans="6:23" ht="15.75" thickBot="1" x14ac:dyDescent="0.3"/>
    <row r="26" spans="6:23" x14ac:dyDescent="0.25">
      <c r="F26" s="11" t="s">
        <v>27</v>
      </c>
      <c r="G26" s="11" t="s">
        <v>28</v>
      </c>
      <c r="H26" s="11" t="s">
        <v>34</v>
      </c>
      <c r="I26" s="11" t="s">
        <v>33</v>
      </c>
    </row>
    <row r="27" spans="6:23" x14ac:dyDescent="0.25">
      <c r="F27" s="9">
        <v>1</v>
      </c>
      <c r="G27" s="9">
        <v>2.7179897887676425</v>
      </c>
      <c r="H27" s="9">
        <v>4.2820102112323575</v>
      </c>
      <c r="I27">
        <f>ABS(H27)</f>
        <v>4.2820102112323575</v>
      </c>
    </row>
    <row r="28" spans="6:23" ht="15.75" thickBot="1" x14ac:dyDescent="0.3">
      <c r="F28" s="9">
        <v>2</v>
      </c>
      <c r="G28" s="9">
        <v>3.5868455300830897</v>
      </c>
      <c r="H28" s="9">
        <v>-1.5868455300830897</v>
      </c>
      <c r="I28">
        <f t="shared" ref="I28:I36" si="0">ABS(H28)</f>
        <v>1.5868455300830897</v>
      </c>
    </row>
    <row r="29" spans="6:23" ht="15.75" thickBot="1" x14ac:dyDescent="0.3">
      <c r="F29" s="9">
        <v>3</v>
      </c>
      <c r="G29" s="9">
        <v>8.7999799779757719</v>
      </c>
      <c r="H29" s="9">
        <v>-0.79997997797577192</v>
      </c>
      <c r="I29">
        <f t="shared" si="0"/>
        <v>0.79997997797577192</v>
      </c>
      <c r="L29" s="19" t="s">
        <v>35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7</v>
      </c>
      <c r="S29" s="20">
        <v>6</v>
      </c>
      <c r="T29" s="20">
        <v>9</v>
      </c>
      <c r="U29" s="20">
        <v>10</v>
      </c>
      <c r="V29" s="25">
        <v>8</v>
      </c>
      <c r="W29" s="30" t="s">
        <v>39</v>
      </c>
    </row>
    <row r="30" spans="6:23" x14ac:dyDescent="0.25">
      <c r="F30" s="9">
        <v>4</v>
      </c>
      <c r="G30" s="9">
        <v>10.537691460606666</v>
      </c>
      <c r="H30" s="9">
        <v>6.4623085393933337</v>
      </c>
      <c r="I30">
        <f t="shared" si="0"/>
        <v>6.4623085393933337</v>
      </c>
      <c r="L30" s="21" t="s">
        <v>36</v>
      </c>
      <c r="M30" s="18">
        <v>8</v>
      </c>
      <c r="N30" s="18">
        <v>4</v>
      </c>
      <c r="O30" s="18">
        <v>2</v>
      </c>
      <c r="P30" s="18">
        <v>10</v>
      </c>
      <c r="Q30" s="18">
        <v>7</v>
      </c>
      <c r="R30" s="18">
        <v>9</v>
      </c>
      <c r="S30" s="18">
        <v>6</v>
      </c>
      <c r="T30" s="18">
        <v>3</v>
      </c>
      <c r="U30" s="18">
        <v>5</v>
      </c>
      <c r="V30" s="26">
        <v>1</v>
      </c>
      <c r="W30" s="29" t="s">
        <v>40</v>
      </c>
    </row>
    <row r="31" spans="6:23" x14ac:dyDescent="0.25">
      <c r="F31" s="9">
        <v>5</v>
      </c>
      <c r="G31" s="9">
        <v>13.144258684553007</v>
      </c>
      <c r="H31" s="9">
        <v>-4.1442586845530069</v>
      </c>
      <c r="I31">
        <f t="shared" si="0"/>
        <v>4.1442586845530069</v>
      </c>
      <c r="L31" s="21" t="s">
        <v>37</v>
      </c>
      <c r="M31" s="18">
        <f>M29-M30</f>
        <v>-7</v>
      </c>
      <c r="N31" s="18">
        <f t="shared" ref="N31:V31" si="1">N29-N30</f>
        <v>-2</v>
      </c>
      <c r="O31" s="18">
        <f t="shared" si="1"/>
        <v>1</v>
      </c>
      <c r="P31" s="18">
        <f t="shared" si="1"/>
        <v>-6</v>
      </c>
      <c r="Q31" s="18">
        <f t="shared" si="1"/>
        <v>-2</v>
      </c>
      <c r="R31" s="18">
        <f t="shared" si="1"/>
        <v>-2</v>
      </c>
      <c r="S31" s="18">
        <f t="shared" si="1"/>
        <v>0</v>
      </c>
      <c r="T31" s="18">
        <f t="shared" si="1"/>
        <v>6</v>
      </c>
      <c r="U31" s="18">
        <f t="shared" si="1"/>
        <v>5</v>
      </c>
      <c r="V31" s="26">
        <f t="shared" si="1"/>
        <v>7</v>
      </c>
      <c r="W31" s="28">
        <f>SUM(M31:V31)</f>
        <v>0</v>
      </c>
    </row>
    <row r="32" spans="6:23" ht="18" thickBot="1" x14ac:dyDescent="0.3">
      <c r="F32" s="9">
        <v>6</v>
      </c>
      <c r="G32" s="9">
        <v>14.881970167183903</v>
      </c>
      <c r="H32" s="9">
        <v>-4.8819701671839031</v>
      </c>
      <c r="I32">
        <f t="shared" si="0"/>
        <v>4.8819701671839031</v>
      </c>
      <c r="L32" s="22" t="s">
        <v>38</v>
      </c>
      <c r="M32" s="23">
        <f>M31^2</f>
        <v>49</v>
      </c>
      <c r="N32" s="23">
        <f t="shared" ref="N32:V32" si="2">N31^2</f>
        <v>4</v>
      </c>
      <c r="O32" s="23">
        <f t="shared" si="2"/>
        <v>1</v>
      </c>
      <c r="P32" s="23">
        <f t="shared" si="2"/>
        <v>36</v>
      </c>
      <c r="Q32" s="23">
        <f t="shared" si="2"/>
        <v>4</v>
      </c>
      <c r="R32" s="23">
        <f t="shared" si="2"/>
        <v>4</v>
      </c>
      <c r="S32" s="23">
        <f t="shared" si="2"/>
        <v>0</v>
      </c>
      <c r="T32" s="23">
        <f t="shared" si="2"/>
        <v>36</v>
      </c>
      <c r="U32" s="23">
        <f t="shared" si="2"/>
        <v>25</v>
      </c>
      <c r="V32" s="24">
        <f t="shared" si="2"/>
        <v>49</v>
      </c>
      <c r="W32" s="27">
        <f>SUM(M32:V32)</f>
        <v>208</v>
      </c>
    </row>
    <row r="33" spans="6:13" x14ac:dyDescent="0.25">
      <c r="F33" s="9">
        <v>7</v>
      </c>
      <c r="G33" s="9">
        <v>14.013114425868453</v>
      </c>
      <c r="H33" s="9">
        <v>-2.0131144258684532</v>
      </c>
      <c r="I33">
        <f t="shared" si="0"/>
        <v>2.0131144258684532</v>
      </c>
    </row>
    <row r="34" spans="6:13" ht="15.75" thickBot="1" x14ac:dyDescent="0.3">
      <c r="F34" s="9">
        <v>8</v>
      </c>
      <c r="G34" s="9">
        <v>24.439383321653821</v>
      </c>
      <c r="H34" s="9">
        <v>1.5606166783461788</v>
      </c>
      <c r="I34">
        <f t="shared" si="0"/>
        <v>1.5606166783461788</v>
      </c>
    </row>
    <row r="35" spans="6:13" ht="15.75" thickBot="1" x14ac:dyDescent="0.3">
      <c r="F35" s="9">
        <v>9</v>
      </c>
      <c r="G35" s="9">
        <v>33.127940734808291</v>
      </c>
      <c r="H35" s="9">
        <v>1.8720592651917087</v>
      </c>
      <c r="I35">
        <f t="shared" si="0"/>
        <v>1.8720592651917087</v>
      </c>
      <c r="L35" s="31" t="s">
        <v>41</v>
      </c>
      <c r="M35" s="32">
        <f>1-((6*W32)/(G10*(G10^2-1)))</f>
        <v>-0.26060606060606051</v>
      </c>
    </row>
    <row r="36" spans="6:13" ht="15.75" thickBot="1" x14ac:dyDescent="0.3">
      <c r="F36" s="10">
        <v>10</v>
      </c>
      <c r="G36" s="10">
        <v>15.750825908499349</v>
      </c>
      <c r="H36" s="10">
        <v>-0.75082590849934938</v>
      </c>
      <c r="I36" s="17">
        <f t="shared" si="0"/>
        <v>0.75082590849934938</v>
      </c>
    </row>
    <row r="37" spans="6:13" ht="15.75" thickBot="1" x14ac:dyDescent="0.3">
      <c r="L37" s="31" t="s">
        <v>42</v>
      </c>
      <c r="M37" s="32">
        <f>(M35*SQRT(G10-2))/((1-M35^2)^0.5)</f>
        <v>-0.76348738604556743</v>
      </c>
    </row>
    <row r="38" spans="6:13" x14ac:dyDescent="0.25">
      <c r="M38">
        <f>ABS(M37)</f>
        <v>0.76348738604556743</v>
      </c>
    </row>
    <row r="41" spans="6:13" ht="15.75" thickBot="1" x14ac:dyDescent="0.3"/>
    <row r="42" spans="6:13" x14ac:dyDescent="0.25">
      <c r="F42" s="11" t="s">
        <v>30</v>
      </c>
      <c r="G42" s="11" t="s">
        <v>33</v>
      </c>
      <c r="H42" s="11" t="s">
        <v>31</v>
      </c>
      <c r="I42" s="11" t="s">
        <v>32</v>
      </c>
    </row>
    <row r="43" spans="6:13" x14ac:dyDescent="0.25">
      <c r="F43" s="9">
        <v>1</v>
      </c>
      <c r="G43" s="13">
        <v>4.2820102112323575</v>
      </c>
      <c r="H43" s="9">
        <v>8</v>
      </c>
      <c r="I43" s="14">
        <v>0.77700000000000002</v>
      </c>
    </row>
    <row r="44" spans="6:13" x14ac:dyDescent="0.25">
      <c r="F44" s="9">
        <v>2</v>
      </c>
      <c r="G44" s="13">
        <v>1.5868455300830897</v>
      </c>
      <c r="H44" s="9">
        <v>4</v>
      </c>
      <c r="I44" s="14">
        <v>0.33300000000000002</v>
      </c>
    </row>
    <row r="45" spans="6:13" x14ac:dyDescent="0.25">
      <c r="F45" s="9">
        <v>3</v>
      </c>
      <c r="G45" s="13">
        <v>0.79997997797577192</v>
      </c>
      <c r="H45" s="9">
        <v>2</v>
      </c>
      <c r="I45" s="14">
        <v>0.111</v>
      </c>
    </row>
    <row r="46" spans="6:13" x14ac:dyDescent="0.25">
      <c r="F46" s="9">
        <v>4</v>
      </c>
      <c r="G46" s="13">
        <v>6.4623085393933337</v>
      </c>
      <c r="H46" s="9">
        <v>10</v>
      </c>
      <c r="I46" s="14">
        <v>1</v>
      </c>
    </row>
    <row r="47" spans="6:13" x14ac:dyDescent="0.25">
      <c r="F47" s="9">
        <v>5</v>
      </c>
      <c r="G47" s="13">
        <v>4.1442586845530069</v>
      </c>
      <c r="H47" s="9">
        <v>7</v>
      </c>
      <c r="I47" s="14">
        <v>0.66600000000000004</v>
      </c>
    </row>
    <row r="48" spans="6:13" x14ac:dyDescent="0.25">
      <c r="F48" s="9">
        <v>6</v>
      </c>
      <c r="G48" s="13">
        <v>4.8819701671839031</v>
      </c>
      <c r="H48" s="9">
        <v>9</v>
      </c>
      <c r="I48" s="14">
        <v>0.88800000000000001</v>
      </c>
    </row>
    <row r="49" spans="6:9" x14ac:dyDescent="0.25">
      <c r="F49" s="9">
        <v>7</v>
      </c>
      <c r="G49" s="13">
        <v>2.0131144258684532</v>
      </c>
      <c r="H49" s="9">
        <v>6</v>
      </c>
      <c r="I49" s="14">
        <v>0.55500000000000005</v>
      </c>
    </row>
    <row r="50" spans="6:9" x14ac:dyDescent="0.25">
      <c r="F50" s="9">
        <v>8</v>
      </c>
      <c r="G50" s="13">
        <v>1.5606166783461788</v>
      </c>
      <c r="H50" s="9">
        <v>3</v>
      </c>
      <c r="I50" s="14">
        <v>0.222</v>
      </c>
    </row>
    <row r="51" spans="6:9" x14ac:dyDescent="0.25">
      <c r="F51" s="9">
        <v>9</v>
      </c>
      <c r="G51" s="13">
        <v>1.8720592651917087</v>
      </c>
      <c r="H51" s="9">
        <v>5</v>
      </c>
      <c r="I51" s="14">
        <v>0.44400000000000001</v>
      </c>
    </row>
    <row r="52" spans="6:9" ht="15.75" thickBot="1" x14ac:dyDescent="0.3">
      <c r="F52" s="10">
        <v>10</v>
      </c>
      <c r="G52" s="15">
        <v>0.75082590849934938</v>
      </c>
      <c r="H52" s="10">
        <v>1</v>
      </c>
      <c r="I52" s="16">
        <v>0</v>
      </c>
    </row>
    <row r="56" spans="6:9" ht="15.75" thickBot="1" x14ac:dyDescent="0.3"/>
    <row r="57" spans="6:9" x14ac:dyDescent="0.25">
      <c r="F57" s="11" t="s">
        <v>30</v>
      </c>
      <c r="G57" s="11" t="s">
        <v>0</v>
      </c>
      <c r="H57" s="11" t="s">
        <v>31</v>
      </c>
      <c r="I57" s="11" t="s">
        <v>32</v>
      </c>
    </row>
    <row r="58" spans="6:9" x14ac:dyDescent="0.25">
      <c r="F58" s="9">
        <v>1</v>
      </c>
      <c r="G58" s="13">
        <v>7</v>
      </c>
      <c r="H58" s="9">
        <v>1</v>
      </c>
      <c r="I58" s="14">
        <v>0</v>
      </c>
    </row>
    <row r="59" spans="6:9" x14ac:dyDescent="0.25">
      <c r="F59" s="9">
        <v>2</v>
      </c>
      <c r="G59" s="13">
        <v>8</v>
      </c>
      <c r="H59" s="9">
        <v>2</v>
      </c>
      <c r="I59" s="14">
        <v>0.111</v>
      </c>
    </row>
    <row r="60" spans="6:9" x14ac:dyDescent="0.25">
      <c r="F60" s="9">
        <v>3</v>
      </c>
      <c r="G60" s="13">
        <v>14</v>
      </c>
      <c r="H60" s="9">
        <v>3</v>
      </c>
      <c r="I60" s="14">
        <v>0.222</v>
      </c>
    </row>
    <row r="61" spans="6:9" x14ac:dyDescent="0.25">
      <c r="F61" s="9">
        <v>4</v>
      </c>
      <c r="G61" s="13">
        <v>16</v>
      </c>
      <c r="H61" s="9">
        <v>4</v>
      </c>
      <c r="I61" s="14">
        <v>0.33300000000000002</v>
      </c>
    </row>
    <row r="62" spans="6:9" x14ac:dyDescent="0.25">
      <c r="F62" s="9">
        <v>5</v>
      </c>
      <c r="G62" s="13">
        <v>19</v>
      </c>
      <c r="H62" s="9">
        <v>5</v>
      </c>
      <c r="I62" s="14">
        <v>0.44400000000000001</v>
      </c>
    </row>
    <row r="63" spans="6:9" x14ac:dyDescent="0.25">
      <c r="F63" s="9">
        <v>6</v>
      </c>
      <c r="G63" s="13">
        <v>21</v>
      </c>
      <c r="H63" s="9">
        <v>7</v>
      </c>
      <c r="I63" s="14">
        <v>0.66600000000000004</v>
      </c>
    </row>
    <row r="64" spans="6:9" x14ac:dyDescent="0.25">
      <c r="F64" s="9">
        <v>7</v>
      </c>
      <c r="G64" s="13">
        <v>20</v>
      </c>
      <c r="H64" s="9">
        <v>6</v>
      </c>
      <c r="I64" s="14">
        <v>0.55500000000000005</v>
      </c>
    </row>
    <row r="65" spans="6:9" x14ac:dyDescent="0.25">
      <c r="F65" s="9">
        <v>8</v>
      </c>
      <c r="G65" s="13">
        <v>32</v>
      </c>
      <c r="H65" s="9">
        <v>9</v>
      </c>
      <c r="I65" s="14">
        <v>0.88800000000000001</v>
      </c>
    </row>
    <row r="66" spans="6:9" x14ac:dyDescent="0.25">
      <c r="F66" s="9">
        <v>9</v>
      </c>
      <c r="G66" s="13">
        <v>42</v>
      </c>
      <c r="H66" s="9">
        <v>10</v>
      </c>
      <c r="I66" s="14">
        <v>1</v>
      </c>
    </row>
    <row r="67" spans="6:9" ht="15.75" thickBot="1" x14ac:dyDescent="0.3">
      <c r="F67" s="10">
        <v>10</v>
      </c>
      <c r="G67" s="15">
        <v>22</v>
      </c>
      <c r="H67" s="10">
        <v>8</v>
      </c>
      <c r="I67" s="16">
        <v>0.77700000000000002</v>
      </c>
    </row>
  </sheetData>
  <sortState xmlns:xlrd2="http://schemas.microsoft.com/office/spreadsheetml/2017/richdata2" ref="F58:I67">
    <sortCondition ref="F58:F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895-2D3A-43BC-81A9-5EE1DF9E81C8}">
  <dimension ref="A3:T84"/>
  <sheetViews>
    <sheetView workbookViewId="0">
      <selection activeCell="C36" sqref="C36"/>
    </sheetView>
  </sheetViews>
  <sheetFormatPr defaultRowHeight="15" x14ac:dyDescent="0.25"/>
  <cols>
    <col min="12" max="12" width="26.28515625" bestFit="1" customWidth="1"/>
    <col min="13" max="13" width="17.140625" bestFit="1" customWidth="1"/>
    <col min="16" max="16" width="12" bestFit="1" customWidth="1"/>
    <col min="17" max="17" width="14.7109375" bestFit="1" customWidth="1"/>
  </cols>
  <sheetData>
    <row r="3" spans="1:17" ht="15.75" thickBot="1" x14ac:dyDescent="0.3"/>
    <row r="4" spans="1:17" ht="15.75" thickBot="1" x14ac:dyDescent="0.3">
      <c r="A4" s="7" t="s">
        <v>1</v>
      </c>
      <c r="B4" s="8" t="s">
        <v>0</v>
      </c>
      <c r="E4" s="7" t="s">
        <v>1</v>
      </c>
      <c r="F4" s="8" t="s">
        <v>0</v>
      </c>
      <c r="L4" t="s">
        <v>2</v>
      </c>
    </row>
    <row r="5" spans="1:17" ht="15.75" thickBot="1" x14ac:dyDescent="0.3">
      <c r="A5" s="5">
        <v>7</v>
      </c>
      <c r="B5" s="6">
        <v>2</v>
      </c>
      <c r="E5" s="5">
        <v>23</v>
      </c>
      <c r="F5" s="6">
        <v>14</v>
      </c>
    </row>
    <row r="6" spans="1:17" x14ac:dyDescent="0.25">
      <c r="A6" s="1">
        <v>8</v>
      </c>
      <c r="B6" s="2">
        <v>3</v>
      </c>
      <c r="E6" s="1">
        <v>22</v>
      </c>
      <c r="F6" s="2">
        <v>16</v>
      </c>
      <c r="L6" s="12" t="s">
        <v>3</v>
      </c>
      <c r="M6" s="12"/>
    </row>
    <row r="7" spans="1:17" x14ac:dyDescent="0.25">
      <c r="A7" s="1">
        <v>9</v>
      </c>
      <c r="B7" s="2">
        <v>3</v>
      </c>
      <c r="E7" s="1">
        <v>24</v>
      </c>
      <c r="F7" s="2">
        <v>16</v>
      </c>
      <c r="L7" s="9" t="s">
        <v>4</v>
      </c>
      <c r="M7" s="9">
        <v>0.91112378488006385</v>
      </c>
    </row>
    <row r="8" spans="1:17" x14ac:dyDescent="0.25">
      <c r="A8" s="1">
        <v>9</v>
      </c>
      <c r="B8" s="2">
        <v>4</v>
      </c>
      <c r="E8" s="1">
        <v>25</v>
      </c>
      <c r="F8" s="2">
        <v>17</v>
      </c>
      <c r="L8" s="9" t="s">
        <v>5</v>
      </c>
      <c r="M8" s="9">
        <v>0.83014655137417281</v>
      </c>
    </row>
    <row r="9" spans="1:17" x14ac:dyDescent="0.25">
      <c r="A9" s="1">
        <v>8</v>
      </c>
      <c r="B9" s="2">
        <v>5</v>
      </c>
      <c r="E9" s="1">
        <v>27</v>
      </c>
      <c r="F9" s="2">
        <v>17</v>
      </c>
      <c r="L9" s="9" t="s">
        <v>6</v>
      </c>
      <c r="M9" s="9">
        <v>0.80183764326986828</v>
      </c>
    </row>
    <row r="10" spans="1:17" x14ac:dyDescent="0.25">
      <c r="A10" s="1">
        <v>11</v>
      </c>
      <c r="B10" s="2">
        <v>6</v>
      </c>
      <c r="E10" s="1">
        <v>31</v>
      </c>
      <c r="F10" s="2">
        <v>18</v>
      </c>
      <c r="L10" s="9" t="s">
        <v>7</v>
      </c>
      <c r="M10" s="9">
        <v>1.1762643765743668</v>
      </c>
    </row>
    <row r="11" spans="1:17" ht="15.75" thickBot="1" x14ac:dyDescent="0.3">
      <c r="A11" s="1">
        <v>12</v>
      </c>
      <c r="B11" s="2">
        <v>7</v>
      </c>
      <c r="E11" s="1">
        <v>33</v>
      </c>
      <c r="F11" s="2">
        <v>18</v>
      </c>
      <c r="L11" s="10" t="s">
        <v>8</v>
      </c>
      <c r="M11" s="10">
        <v>8</v>
      </c>
    </row>
    <row r="12" spans="1:17" ht="15.75" thickBot="1" x14ac:dyDescent="0.3">
      <c r="A12" s="3">
        <v>15</v>
      </c>
      <c r="B12" s="4">
        <v>8</v>
      </c>
      <c r="E12" s="3">
        <v>35</v>
      </c>
      <c r="F12" s="4">
        <v>19</v>
      </c>
    </row>
    <row r="13" spans="1:17" ht="15.75" thickBot="1" x14ac:dyDescent="0.3">
      <c r="L13" t="s">
        <v>9</v>
      </c>
    </row>
    <row r="14" spans="1:17" x14ac:dyDescent="0.25">
      <c r="L14" s="11"/>
      <c r="M14" s="11" t="s">
        <v>14</v>
      </c>
      <c r="N14" s="11" t="s">
        <v>15</v>
      </c>
      <c r="O14" s="11" t="s">
        <v>16</v>
      </c>
      <c r="P14" s="11" t="s">
        <v>17</v>
      </c>
      <c r="Q14" s="11" t="s">
        <v>18</v>
      </c>
    </row>
    <row r="15" spans="1:17" x14ac:dyDescent="0.25">
      <c r="L15" s="9" t="s">
        <v>10</v>
      </c>
      <c r="M15" s="9">
        <v>1</v>
      </c>
      <c r="N15" s="9">
        <v>40.573412698412696</v>
      </c>
      <c r="O15" s="9">
        <v>40.573412698412696</v>
      </c>
      <c r="P15" s="9">
        <v>29.324569789674943</v>
      </c>
      <c r="Q15" s="9">
        <v>1.640169891115795E-3</v>
      </c>
    </row>
    <row r="16" spans="1:17" x14ac:dyDescent="0.25">
      <c r="L16" s="9" t="s">
        <v>11</v>
      </c>
      <c r="M16" s="9">
        <v>6</v>
      </c>
      <c r="N16" s="9">
        <v>8.3015873015873041</v>
      </c>
      <c r="O16" s="9">
        <v>1.3835978835978839</v>
      </c>
      <c r="P16" s="9"/>
      <c r="Q16" s="9"/>
    </row>
    <row r="17" spans="12:20" ht="15.75" thickBot="1" x14ac:dyDescent="0.3">
      <c r="L17" s="10" t="s">
        <v>12</v>
      </c>
      <c r="M17" s="10">
        <v>7</v>
      </c>
      <c r="N17" s="10">
        <v>48.875</v>
      </c>
      <c r="O17" s="10"/>
      <c r="P17" s="10"/>
      <c r="Q17" s="10"/>
    </row>
    <row r="18" spans="12:20" ht="15.75" thickBot="1" x14ac:dyDescent="0.3"/>
    <row r="19" spans="12:20" x14ac:dyDescent="0.25">
      <c r="L19" s="11"/>
      <c r="M19" s="11" t="s">
        <v>19</v>
      </c>
      <c r="N19" s="11" t="s">
        <v>7</v>
      </c>
      <c r="O19" s="11" t="s">
        <v>20</v>
      </c>
      <c r="P19" s="11" t="s">
        <v>21</v>
      </c>
      <c r="Q19" s="11" t="s">
        <v>22</v>
      </c>
      <c r="R19" s="11" t="s">
        <v>23</v>
      </c>
      <c r="S19" s="11" t="s">
        <v>24</v>
      </c>
      <c r="T19" s="11" t="s">
        <v>25</v>
      </c>
    </row>
    <row r="20" spans="12:20" x14ac:dyDescent="0.25">
      <c r="L20" s="9" t="s">
        <v>13</v>
      </c>
      <c r="M20" s="9">
        <v>4.4841269841269851</v>
      </c>
      <c r="N20" s="9">
        <v>1.0788786641303461</v>
      </c>
      <c r="O20" s="9">
        <v>4.1562847919895738</v>
      </c>
      <c r="P20" s="9">
        <v>5.9690795538872828E-3</v>
      </c>
      <c r="Q20" s="9">
        <v>1.8442059949189882</v>
      </c>
      <c r="R20" s="9">
        <v>7.1240479733349815</v>
      </c>
      <c r="S20" s="9">
        <v>1.8442059949189882</v>
      </c>
      <c r="T20" s="9">
        <v>7.1240479733349815</v>
      </c>
    </row>
    <row r="21" spans="12:20" ht="15.75" thickBot="1" x14ac:dyDescent="0.3">
      <c r="L21" s="10" t="s">
        <v>0</v>
      </c>
      <c r="M21" s="10">
        <v>1.1349206349206347</v>
      </c>
      <c r="N21" s="10">
        <v>0.20957991873373927</v>
      </c>
      <c r="O21" s="10">
        <v>5.4152165044137375</v>
      </c>
      <c r="P21" s="10">
        <v>1.640169891115795E-3</v>
      </c>
      <c r="Q21" s="10">
        <v>0.62209704800904841</v>
      </c>
      <c r="R21" s="10">
        <v>1.6477442218322209</v>
      </c>
      <c r="S21" s="10">
        <v>0.62209704800904841</v>
      </c>
      <c r="T21" s="10">
        <v>1.6477442218322209</v>
      </c>
    </row>
    <row r="25" spans="12:20" x14ac:dyDescent="0.25">
      <c r="L25" t="s">
        <v>26</v>
      </c>
    </row>
    <row r="26" spans="12:20" ht="15.75" thickBot="1" x14ac:dyDescent="0.3"/>
    <row r="27" spans="12:20" x14ac:dyDescent="0.25">
      <c r="L27" s="11" t="s">
        <v>27</v>
      </c>
      <c r="M27" s="11" t="s">
        <v>28</v>
      </c>
      <c r="N27" s="11" t="s">
        <v>29</v>
      </c>
      <c r="O27" s="11" t="s">
        <v>43</v>
      </c>
    </row>
    <row r="28" spans="12:20" x14ac:dyDescent="0.25">
      <c r="L28" s="9">
        <v>1</v>
      </c>
      <c r="M28" s="9">
        <v>6.7539682539682548</v>
      </c>
      <c r="N28" s="9">
        <v>0.24603174603174516</v>
      </c>
      <c r="O28">
        <f>N28^2</f>
        <v>6.0531620055429149E-2</v>
      </c>
    </row>
    <row r="29" spans="12:20" x14ac:dyDescent="0.25">
      <c r="L29" s="9">
        <v>2</v>
      </c>
      <c r="M29" s="9">
        <v>7.8888888888888893</v>
      </c>
      <c r="N29" s="9">
        <v>0.11111111111111072</v>
      </c>
      <c r="O29">
        <f t="shared" ref="O29:O35" si="0">N29^2</f>
        <v>1.2345679012345592E-2</v>
      </c>
    </row>
    <row r="30" spans="12:20" x14ac:dyDescent="0.25">
      <c r="L30" s="9">
        <v>3</v>
      </c>
      <c r="M30" s="9">
        <v>7.8888888888888893</v>
      </c>
      <c r="N30" s="9">
        <v>1.1111111111111107</v>
      </c>
      <c r="O30">
        <f t="shared" si="0"/>
        <v>1.2345679012345669</v>
      </c>
    </row>
    <row r="31" spans="12:20" x14ac:dyDescent="0.25">
      <c r="L31" s="9">
        <v>4</v>
      </c>
      <c r="M31" s="9">
        <v>9.0238095238095237</v>
      </c>
      <c r="N31" s="9">
        <v>-2.3809523809523725E-2</v>
      </c>
      <c r="O31">
        <f t="shared" si="0"/>
        <v>5.6689342403627718E-4</v>
      </c>
    </row>
    <row r="32" spans="12:20" x14ac:dyDescent="0.25">
      <c r="L32" s="9">
        <v>5</v>
      </c>
      <c r="M32" s="9">
        <v>10.158730158730158</v>
      </c>
      <c r="N32" s="9">
        <v>-2.1587301587301582</v>
      </c>
      <c r="O32">
        <f t="shared" si="0"/>
        <v>4.6601158982111341</v>
      </c>
    </row>
    <row r="33" spans="12:15" x14ac:dyDescent="0.25">
      <c r="L33" s="9">
        <v>6</v>
      </c>
      <c r="M33" s="9">
        <v>11.293650793650794</v>
      </c>
      <c r="N33" s="9">
        <v>-0.29365079365079438</v>
      </c>
      <c r="O33">
        <f t="shared" si="0"/>
        <v>8.6230788611741424E-2</v>
      </c>
    </row>
    <row r="34" spans="12:15" x14ac:dyDescent="0.25">
      <c r="L34" s="9">
        <v>7</v>
      </c>
      <c r="M34" s="9">
        <v>12.428571428571427</v>
      </c>
      <c r="N34" s="9">
        <v>-0.42857142857142705</v>
      </c>
      <c r="O34">
        <f t="shared" si="0"/>
        <v>0.18367346938775381</v>
      </c>
    </row>
    <row r="35" spans="12:15" ht="15.75" thickBot="1" x14ac:dyDescent="0.3">
      <c r="L35" s="10">
        <v>8</v>
      </c>
      <c r="M35" s="10">
        <v>13.563492063492063</v>
      </c>
      <c r="N35" s="9">
        <v>1.4365079365079367</v>
      </c>
      <c r="O35">
        <f t="shared" si="0"/>
        <v>2.0635550516502903</v>
      </c>
    </row>
    <row r="36" spans="12:15" ht="15.75" thickBot="1" x14ac:dyDescent="0.3">
      <c r="N36" s="33" t="s">
        <v>44</v>
      </c>
      <c r="O36" s="34">
        <f>SUM(O28:O35)</f>
        <v>8.3015873015872987</v>
      </c>
    </row>
    <row r="44" spans="12:15" x14ac:dyDescent="0.25">
      <c r="L44" t="s">
        <v>2</v>
      </c>
    </row>
    <row r="45" spans="12:15" ht="15.75" thickBot="1" x14ac:dyDescent="0.3"/>
    <row r="46" spans="12:15" x14ac:dyDescent="0.25">
      <c r="L46" s="12" t="s">
        <v>3</v>
      </c>
      <c r="M46" s="12"/>
    </row>
    <row r="47" spans="12:15" x14ac:dyDescent="0.25">
      <c r="L47" s="9" t="s">
        <v>4</v>
      </c>
      <c r="M47" s="9">
        <v>0.87332606321946715</v>
      </c>
    </row>
    <row r="48" spans="12:15" x14ac:dyDescent="0.25">
      <c r="L48" s="9" t="s">
        <v>5</v>
      </c>
      <c r="M48" s="9">
        <v>0.76269841269841265</v>
      </c>
    </row>
    <row r="49" spans="12:20" x14ac:dyDescent="0.25">
      <c r="L49" s="9" t="s">
        <v>6</v>
      </c>
      <c r="M49" s="9">
        <v>0.7231481481481481</v>
      </c>
    </row>
    <row r="50" spans="12:20" x14ac:dyDescent="0.25">
      <c r="L50" s="9" t="s">
        <v>7</v>
      </c>
      <c r="M50" s="9">
        <v>2.5776819905574944</v>
      </c>
    </row>
    <row r="51" spans="12:20" ht="15.75" thickBot="1" x14ac:dyDescent="0.3">
      <c r="L51" s="10" t="s">
        <v>8</v>
      </c>
      <c r="M51" s="10">
        <v>8</v>
      </c>
    </row>
    <row r="53" spans="12:20" ht="15.75" thickBot="1" x14ac:dyDescent="0.3">
      <c r="L53" t="s">
        <v>9</v>
      </c>
    </row>
    <row r="54" spans="12:20" x14ac:dyDescent="0.25">
      <c r="L54" s="11"/>
      <c r="M54" s="11" t="s">
        <v>14</v>
      </c>
      <c r="N54" s="11" t="s">
        <v>15</v>
      </c>
      <c r="O54" s="11" t="s">
        <v>16</v>
      </c>
      <c r="P54" s="11" t="s">
        <v>17</v>
      </c>
      <c r="Q54" s="11" t="s">
        <v>18</v>
      </c>
    </row>
    <row r="55" spans="12:20" x14ac:dyDescent="0.25">
      <c r="L55" s="9" t="s">
        <v>10</v>
      </c>
      <c r="M55" s="9">
        <v>1</v>
      </c>
      <c r="N55" s="9">
        <v>128.13333333333333</v>
      </c>
      <c r="O55" s="9">
        <v>128.13333333333333</v>
      </c>
      <c r="P55" s="9">
        <v>19.284280936454842</v>
      </c>
      <c r="Q55" s="9">
        <v>4.6110655942407592E-3</v>
      </c>
    </row>
    <row r="56" spans="12:20" x14ac:dyDescent="0.25">
      <c r="L56" s="9" t="s">
        <v>11</v>
      </c>
      <c r="M56" s="9">
        <v>6</v>
      </c>
      <c r="N56" s="9">
        <v>39.866666666666681</v>
      </c>
      <c r="O56" s="9">
        <v>6.6444444444444466</v>
      </c>
      <c r="P56" s="9"/>
      <c r="Q56" s="9"/>
    </row>
    <row r="57" spans="12:20" ht="15.75" thickBot="1" x14ac:dyDescent="0.3">
      <c r="L57" s="10" t="s">
        <v>12</v>
      </c>
      <c r="M57" s="10">
        <v>7</v>
      </c>
      <c r="N57" s="10">
        <v>168</v>
      </c>
      <c r="O57" s="10"/>
      <c r="P57" s="10"/>
      <c r="Q57" s="10"/>
    </row>
    <row r="58" spans="12:20" ht="15.75" thickBot="1" x14ac:dyDescent="0.3"/>
    <row r="59" spans="12:20" x14ac:dyDescent="0.25">
      <c r="L59" s="11"/>
      <c r="M59" s="11" t="s">
        <v>19</v>
      </c>
      <c r="N59" s="11" t="s">
        <v>7</v>
      </c>
      <c r="O59" s="11" t="s">
        <v>20</v>
      </c>
      <c r="P59" s="11" t="s">
        <v>21</v>
      </c>
      <c r="Q59" s="11" t="s">
        <v>22</v>
      </c>
      <c r="R59" s="11" t="s">
        <v>23</v>
      </c>
      <c r="S59" s="11" t="s">
        <v>24</v>
      </c>
      <c r="T59" s="11" t="s">
        <v>25</v>
      </c>
    </row>
    <row r="60" spans="12:20" x14ac:dyDescent="0.25">
      <c r="L60" s="9" t="s">
        <v>13</v>
      </c>
      <c r="M60" s="9">
        <v>-19.000000000000007</v>
      </c>
      <c r="N60" s="9">
        <v>10.628055116320935</v>
      </c>
      <c r="O60" s="9">
        <v>-1.7877212521059216</v>
      </c>
      <c r="P60" s="9">
        <v>0.12404362173152891</v>
      </c>
      <c r="Q60" s="9">
        <v>-45.005914018747632</v>
      </c>
      <c r="R60" s="9">
        <v>7.0059140187476174</v>
      </c>
      <c r="S60" s="9">
        <v>-45.005914018747632</v>
      </c>
      <c r="T60" s="9">
        <v>7.0059140187476174</v>
      </c>
    </row>
    <row r="61" spans="12:20" ht="15.75" thickBot="1" x14ac:dyDescent="0.3">
      <c r="L61" s="10" t="s">
        <v>0</v>
      </c>
      <c r="M61" s="10">
        <v>2.755555555555556</v>
      </c>
      <c r="N61" s="10">
        <v>0.62749092102362591</v>
      </c>
      <c r="O61" s="10">
        <v>4.3913871312439365</v>
      </c>
      <c r="P61" s="10">
        <v>4.6110655942407514E-3</v>
      </c>
      <c r="Q61" s="10">
        <v>1.2201405844169735</v>
      </c>
      <c r="R61" s="10">
        <v>4.2909705266941387</v>
      </c>
      <c r="S61" s="10">
        <v>1.2201405844169735</v>
      </c>
      <c r="T61" s="10">
        <v>4.2909705266941387</v>
      </c>
    </row>
    <row r="65" spans="12:15" x14ac:dyDescent="0.25">
      <c r="L65" t="s">
        <v>26</v>
      </c>
    </row>
    <row r="66" spans="12:15" ht="15.75" thickBot="1" x14ac:dyDescent="0.3"/>
    <row r="67" spans="12:15" x14ac:dyDescent="0.25">
      <c r="L67" s="11" t="s">
        <v>27</v>
      </c>
      <c r="M67" s="11" t="s">
        <v>28</v>
      </c>
      <c r="N67" s="11" t="s">
        <v>29</v>
      </c>
      <c r="O67" s="11" t="s">
        <v>43</v>
      </c>
    </row>
    <row r="68" spans="12:15" x14ac:dyDescent="0.25">
      <c r="L68" s="9">
        <v>1</v>
      </c>
      <c r="M68" s="9">
        <v>19.577777777777776</v>
      </c>
      <c r="N68" s="9">
        <v>3.4222222222222243</v>
      </c>
      <c r="O68">
        <f>N68^2</f>
        <v>11.71160493827162</v>
      </c>
    </row>
    <row r="69" spans="12:15" x14ac:dyDescent="0.25">
      <c r="L69" s="9">
        <v>2</v>
      </c>
      <c r="M69" s="9">
        <v>25.088888888888889</v>
      </c>
      <c r="N69" s="9">
        <v>-3.0888888888888886</v>
      </c>
      <c r="O69">
        <f t="shared" ref="O69:O75" si="1">N69^2</f>
        <v>9.5412345679012329</v>
      </c>
    </row>
    <row r="70" spans="12:15" x14ac:dyDescent="0.25">
      <c r="L70" s="9">
        <v>3</v>
      </c>
      <c r="M70" s="9">
        <v>25.088888888888889</v>
      </c>
      <c r="N70" s="9">
        <v>-1.0888888888888886</v>
      </c>
      <c r="O70">
        <f t="shared" si="1"/>
        <v>1.1856790123456784</v>
      </c>
    </row>
    <row r="71" spans="12:15" x14ac:dyDescent="0.25">
      <c r="L71" s="9">
        <v>4</v>
      </c>
      <c r="M71" s="9">
        <v>27.844444444444441</v>
      </c>
      <c r="N71" s="9">
        <v>-2.8444444444444414</v>
      </c>
      <c r="O71">
        <f t="shared" si="1"/>
        <v>8.0908641975308466</v>
      </c>
    </row>
    <row r="72" spans="12:15" x14ac:dyDescent="0.25">
      <c r="L72" s="9">
        <v>5</v>
      </c>
      <c r="M72" s="9">
        <v>27.844444444444441</v>
      </c>
      <c r="N72" s="9">
        <v>-0.84444444444444144</v>
      </c>
      <c r="O72">
        <f t="shared" si="1"/>
        <v>0.7130864197530814</v>
      </c>
    </row>
    <row r="73" spans="12:15" x14ac:dyDescent="0.25">
      <c r="L73" s="9">
        <v>6</v>
      </c>
      <c r="M73" s="9">
        <v>30.6</v>
      </c>
      <c r="N73" s="9">
        <v>0.39999999999999858</v>
      </c>
      <c r="O73">
        <f t="shared" si="1"/>
        <v>0.15999999999999887</v>
      </c>
    </row>
    <row r="74" spans="12:15" x14ac:dyDescent="0.25">
      <c r="L74" s="9">
        <v>7</v>
      </c>
      <c r="M74" s="9">
        <v>30.6</v>
      </c>
      <c r="N74" s="9">
        <v>2.3999999999999986</v>
      </c>
      <c r="O74">
        <f t="shared" si="1"/>
        <v>5.7599999999999936</v>
      </c>
    </row>
    <row r="75" spans="12:15" ht="15.75" thickBot="1" x14ac:dyDescent="0.3">
      <c r="L75" s="10">
        <v>8</v>
      </c>
      <c r="M75" s="10">
        <v>33.355555555555554</v>
      </c>
      <c r="N75" s="10">
        <v>1.6444444444444457</v>
      </c>
      <c r="O75" s="17">
        <f t="shared" si="1"/>
        <v>2.7041975308642017</v>
      </c>
    </row>
    <row r="76" spans="12:15" ht="15.75" thickBot="1" x14ac:dyDescent="0.3">
      <c r="N76" s="33" t="s">
        <v>45</v>
      </c>
      <c r="O76" s="34">
        <f>SUM(O68:O75)</f>
        <v>39.866666666666653</v>
      </c>
    </row>
    <row r="81" spans="12:13" ht="15.75" thickBot="1" x14ac:dyDescent="0.3"/>
    <row r="82" spans="12:13" ht="15.75" thickBot="1" x14ac:dyDescent="0.3">
      <c r="L82" s="31" t="s">
        <v>46</v>
      </c>
      <c r="M82" s="35">
        <f>(O76/(M11-M15-1))/(O36/(M11-M15-1))</f>
        <v>4.8022944550669218</v>
      </c>
    </row>
    <row r="83" spans="12:13" ht="15.75" thickBot="1" x14ac:dyDescent="0.3"/>
    <row r="84" spans="12:13" ht="18.75" thickBot="1" x14ac:dyDescent="0.4">
      <c r="L84" s="31" t="s">
        <v>47</v>
      </c>
      <c r="M84" s="35">
        <f>_xlfn.F.INV.RT(0.05,M16,M56)</f>
        <v>4.2838657138226397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2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2022-03-23T20:52:02Z</dcterms:modified>
</cp:coreProperties>
</file>