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ronn\Documents\github\university\3-course-6-semester\operations-research\"/>
    </mc:Choice>
  </mc:AlternateContent>
  <xr:revisionPtr revIDLastSave="0" documentId="13_ncr:1_{5E69D711-E616-4A7D-B558-4516E7F46E27}" xr6:coauthVersionLast="47" xr6:coauthVersionMax="47" xr10:uidLastSave="{00000000-0000-0000-0000-000000000000}"/>
  <bookViews>
    <workbookView xWindow="-120" yWindow="-120" windowWidth="29040" windowHeight="15990" firstSheet="2" activeTab="9" xr2:uid="{00000000-000D-0000-FFFF-FFFF00000000}"/>
  </bookViews>
  <sheets>
    <sheet name="ОП1" sheetId="3" r:id="rId1"/>
    <sheet name="М1" sheetId="1" r:id="rId2"/>
    <sheet name="Д1" sheetId="2" r:id="rId3"/>
    <sheet name="М2" sheetId="4" r:id="rId4"/>
    <sheet name="Д2" sheetId="5" r:id="rId5"/>
    <sheet name="М3" sheetId="6" r:id="rId6"/>
    <sheet name="Д3" sheetId="7" r:id="rId7"/>
    <sheet name="М4" sheetId="8" r:id="rId8"/>
    <sheet name="Д4" sheetId="9" r:id="rId9"/>
    <sheet name="М5" sheetId="10" r:id="rId10"/>
    <sheet name="Д5" sheetId="11" r:id="rId11"/>
  </sheets>
  <definedNames>
    <definedName name="ansc" hidden="1">14</definedName>
    <definedName name="anscount" hidden="1">25</definedName>
    <definedName name="limc" hidden="1">14</definedName>
    <definedName name="limcount" hidden="1">26</definedName>
    <definedName name="senc" hidden="1">14</definedName>
    <definedName name="sencount" hidden="1">41</definedName>
    <definedName name="solver_adj" localSheetId="1" hidden="1">М1!$G$7:$G$56</definedName>
    <definedName name="solver_adj" localSheetId="3" hidden="1">М2!$J$7:$J$56</definedName>
    <definedName name="solver_adj" localSheetId="5" hidden="1">М3!$J$7:$J$56</definedName>
    <definedName name="solver_adj" localSheetId="7" hidden="1">М4!$J$7:$J$56</definedName>
    <definedName name="solver_adj" localSheetId="9" hidden="1">М5!$J$7:$J$56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cvg" localSheetId="9" hidden="1">0.0001</definedName>
    <definedName name="solver_drv" localSheetId="1" hidden="1">2</definedName>
    <definedName name="solver_drv" localSheetId="3" hidden="1">2</definedName>
    <definedName name="solver_drv" localSheetId="5" hidden="1">2</definedName>
    <definedName name="solver_drv" localSheetId="7" hidden="1">2</definedName>
    <definedName name="solver_drv" localSheetId="9" hidden="1">2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ng" localSheetId="7" hidden="1">1</definedName>
    <definedName name="solver_eng" localSheetId="9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est" localSheetId="9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itr" localSheetId="9" hidden="1">2147483647</definedName>
    <definedName name="solver_lhs1" localSheetId="1" hidden="1">М1!$M$7:$M$56</definedName>
    <definedName name="solver_lhs1" localSheetId="3" hidden="1">М2!$P$7:$P$56</definedName>
    <definedName name="solver_lhs1" localSheetId="5" hidden="1">М3!$P$7:$P$56</definedName>
    <definedName name="solver_lhs1" localSheetId="7" hidden="1">М4!$Q$7:$Q$56</definedName>
    <definedName name="solver_lhs1" localSheetId="9" hidden="1">М5!$T$7:$T$56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ip" localSheetId="9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ni" localSheetId="9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rt" localSheetId="9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msl" localSheetId="9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eg" localSheetId="9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od" localSheetId="9" hidden="1">2147483647</definedName>
    <definedName name="solver_num" localSheetId="1" hidden="1">1</definedName>
    <definedName name="solver_num" localSheetId="3" hidden="1">1</definedName>
    <definedName name="solver_num" localSheetId="5" hidden="1">1</definedName>
    <definedName name="solver_num" localSheetId="7" hidden="1">1</definedName>
    <definedName name="solver_num" localSheetId="9" hidden="1">1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nwt" localSheetId="9" hidden="1">1</definedName>
    <definedName name="solver_opt" localSheetId="1" hidden="1">М1!$F$36</definedName>
    <definedName name="solver_opt" localSheetId="3" hidden="1">М2!$F$36</definedName>
    <definedName name="solver_opt" localSheetId="5" hidden="1">М3!$F$36</definedName>
    <definedName name="solver_opt" localSheetId="7" hidden="1">М4!$F$36</definedName>
    <definedName name="solver_opt" localSheetId="9" hidden="1">М5!$F$36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pre" localSheetId="9" hidden="1">0.000001</definedName>
    <definedName name="solver_rbv" localSheetId="1" hidden="1">2</definedName>
    <definedName name="solver_rbv" localSheetId="3" hidden="1">2</definedName>
    <definedName name="solver_rbv" localSheetId="5" hidden="1">2</definedName>
    <definedName name="solver_rbv" localSheetId="7" hidden="1">2</definedName>
    <definedName name="solver_rbv" localSheetId="9" hidden="1">2</definedName>
    <definedName name="solver_rel1" localSheetId="1" hidden="1">2</definedName>
    <definedName name="solver_rel1" localSheetId="3" hidden="1">2</definedName>
    <definedName name="solver_rel1" localSheetId="5" hidden="1">2</definedName>
    <definedName name="solver_rel1" localSheetId="7" hidden="1">2</definedName>
    <definedName name="solver_rel1" localSheetId="9" hidden="1">2</definedName>
    <definedName name="solver_rhs1" localSheetId="1" hidden="1">0</definedName>
    <definedName name="solver_rhs1" localSheetId="3" hidden="1">0</definedName>
    <definedName name="solver_rhs1" localSheetId="5" hidden="1">0</definedName>
    <definedName name="solver_rhs1" localSheetId="7" hidden="1">0</definedName>
    <definedName name="solver_rhs1" localSheetId="9" hidden="1">0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lx" localSheetId="9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rsd" localSheetId="9" hidden="1">0</definedName>
    <definedName name="solver_scl" localSheetId="1" hidden="1">2</definedName>
    <definedName name="solver_scl" localSheetId="3" hidden="1">2</definedName>
    <definedName name="solver_scl" localSheetId="5" hidden="1">2</definedName>
    <definedName name="solver_scl" localSheetId="7" hidden="1">2</definedName>
    <definedName name="solver_scl" localSheetId="9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ho" localSheetId="9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ssz" localSheetId="9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im" localSheetId="9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ol" localSheetId="9" hidden="1">0.01</definedName>
    <definedName name="solver_typ" localSheetId="1" hidden="1">1</definedName>
    <definedName name="solver_typ" localSheetId="3" hidden="1">1</definedName>
    <definedName name="solver_typ" localSheetId="5" hidden="1">1</definedName>
    <definedName name="solver_typ" localSheetId="7" hidden="1">1</definedName>
    <definedName name="solver_typ" localSheetId="9" hidden="1">1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al" localSheetId="9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7" hidden="1">3</definedName>
    <definedName name="solver_ver" localSheetId="9" hidden="1">3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0" l="1"/>
  <c r="L6" i="10" s="1"/>
  <c r="K7" i="10"/>
  <c r="L7" i="10" s="1"/>
  <c r="K8" i="10"/>
  <c r="L8" i="10" s="1"/>
  <c r="K9" i="10"/>
  <c r="L9" i="10" s="1"/>
  <c r="K10" i="10"/>
  <c r="L10" i="10" s="1"/>
  <c r="K11" i="10"/>
  <c r="L11" i="10" s="1"/>
  <c r="K12" i="10"/>
  <c r="L12" i="10" s="1"/>
  <c r="K13" i="10"/>
  <c r="L13" i="10" s="1"/>
  <c r="K14" i="10"/>
  <c r="L14" i="10" s="1"/>
  <c r="K15" i="10"/>
  <c r="L15" i="10" s="1"/>
  <c r="K16" i="10"/>
  <c r="L16" i="10" s="1"/>
  <c r="K17" i="10"/>
  <c r="L17" i="10" s="1"/>
  <c r="K18" i="10"/>
  <c r="L18" i="10" s="1"/>
  <c r="K19" i="10"/>
  <c r="L19" i="10" s="1"/>
  <c r="K20" i="10"/>
  <c r="L20" i="10" s="1"/>
  <c r="K21" i="10"/>
  <c r="L21" i="10" s="1"/>
  <c r="K22" i="10"/>
  <c r="L22" i="10" s="1"/>
  <c r="K23" i="10"/>
  <c r="L23" i="10" s="1"/>
  <c r="K24" i="10"/>
  <c r="L24" i="10" s="1"/>
  <c r="K25" i="10"/>
  <c r="L25" i="10" s="1"/>
  <c r="K26" i="10"/>
  <c r="L26" i="10" s="1"/>
  <c r="K27" i="10"/>
  <c r="L27" i="10" s="1"/>
  <c r="K28" i="10"/>
  <c r="L28" i="10" s="1"/>
  <c r="K29" i="10"/>
  <c r="L29" i="10" s="1"/>
  <c r="K30" i="10"/>
  <c r="L30" i="10" s="1"/>
  <c r="K31" i="10"/>
  <c r="L31" i="10" s="1"/>
  <c r="K32" i="10"/>
  <c r="L32" i="10" s="1"/>
  <c r="K33" i="10"/>
  <c r="L33" i="10" s="1"/>
  <c r="K34" i="10"/>
  <c r="L34" i="10" s="1"/>
  <c r="K35" i="10"/>
  <c r="L35" i="10" s="1"/>
  <c r="K36" i="10"/>
  <c r="L36" i="10" s="1"/>
  <c r="K37" i="10"/>
  <c r="L37" i="10" s="1"/>
  <c r="K38" i="10"/>
  <c r="L38" i="10" s="1"/>
  <c r="K39" i="10"/>
  <c r="L39" i="10" s="1"/>
  <c r="K40" i="10"/>
  <c r="L40" i="10" s="1"/>
  <c r="K41" i="10"/>
  <c r="L41" i="10" s="1"/>
  <c r="K42" i="10"/>
  <c r="L42" i="10" s="1"/>
  <c r="K43" i="10"/>
  <c r="L43" i="10" s="1"/>
  <c r="K44" i="10"/>
  <c r="L44" i="10" s="1"/>
  <c r="K45" i="10"/>
  <c r="L45" i="10" s="1"/>
  <c r="K46" i="10"/>
  <c r="L46" i="10" s="1"/>
  <c r="K47" i="10"/>
  <c r="L47" i="10" s="1"/>
  <c r="K48" i="10"/>
  <c r="L48" i="10" s="1"/>
  <c r="K49" i="10"/>
  <c r="L49" i="10" s="1"/>
  <c r="K50" i="10"/>
  <c r="L50" i="10" s="1"/>
  <c r="K51" i="10"/>
  <c r="L51" i="10" s="1"/>
  <c r="K52" i="10"/>
  <c r="L52" i="10" s="1"/>
  <c r="K53" i="10"/>
  <c r="L53" i="10" s="1"/>
  <c r="K54" i="10"/>
  <c r="L54" i="10" s="1"/>
  <c r="K55" i="10"/>
  <c r="L55" i="10" s="1"/>
  <c r="K56" i="10"/>
  <c r="L56" i="10" s="1"/>
  <c r="K57" i="10"/>
  <c r="L57" i="10" s="1"/>
  <c r="K58" i="10"/>
  <c r="L58" i="10" s="1"/>
  <c r="K59" i="10"/>
  <c r="L59" i="10" s="1"/>
  <c r="K60" i="10"/>
  <c r="L60" i="10" s="1"/>
  <c r="K61" i="10"/>
  <c r="L61" i="10" s="1"/>
  <c r="K62" i="10"/>
  <c r="L62" i="10" s="1"/>
  <c r="K63" i="10"/>
  <c r="L63" i="10" s="1"/>
  <c r="K64" i="10"/>
  <c r="L64" i="10" s="1"/>
  <c r="K65" i="10"/>
  <c r="L65" i="10" s="1"/>
  <c r="K66" i="10"/>
  <c r="L66" i="10" s="1"/>
  <c r="K67" i="10"/>
  <c r="L67" i="10" s="1"/>
  <c r="K68" i="10"/>
  <c r="L68" i="10" s="1"/>
  <c r="K69" i="10"/>
  <c r="L69" i="10" s="1"/>
  <c r="K70" i="10"/>
  <c r="L70" i="10" s="1"/>
  <c r="K71" i="10"/>
  <c r="L71" i="10" s="1"/>
  <c r="K72" i="10"/>
  <c r="L72" i="10" s="1"/>
  <c r="K73" i="10"/>
  <c r="L73" i="10" s="1"/>
  <c r="K74" i="10"/>
  <c r="L74" i="10" s="1"/>
  <c r="K75" i="10"/>
  <c r="L75" i="10" s="1"/>
  <c r="K76" i="10"/>
  <c r="L76" i="10" s="1"/>
  <c r="K77" i="10"/>
  <c r="L77" i="10" s="1"/>
  <c r="K78" i="10"/>
  <c r="L78" i="10" s="1"/>
  <c r="K79" i="10"/>
  <c r="L79" i="10" s="1"/>
  <c r="K80" i="10"/>
  <c r="L80" i="10" s="1"/>
  <c r="K81" i="10"/>
  <c r="L81" i="10" s="1"/>
  <c r="K82" i="10"/>
  <c r="L82" i="10" s="1"/>
  <c r="K83" i="10"/>
  <c r="L83" i="10" s="1"/>
  <c r="K84" i="10"/>
  <c r="L84" i="10" s="1"/>
  <c r="K85" i="10"/>
  <c r="L85" i="10" s="1"/>
  <c r="K86" i="10"/>
  <c r="L86" i="10" s="1"/>
  <c r="K87" i="10"/>
  <c r="L87" i="10" s="1"/>
  <c r="K88" i="10"/>
  <c r="L88" i="10" s="1"/>
  <c r="K89" i="10"/>
  <c r="L89" i="10" s="1"/>
  <c r="K90" i="10"/>
  <c r="L90" i="10" s="1"/>
  <c r="K91" i="10"/>
  <c r="L91" i="10" s="1"/>
  <c r="K92" i="10"/>
  <c r="L92" i="10" s="1"/>
  <c r="K93" i="10"/>
  <c r="L93" i="10" s="1"/>
  <c r="K94" i="10"/>
  <c r="L94" i="10" s="1"/>
  <c r="K95" i="10"/>
  <c r="L95" i="10" s="1"/>
  <c r="K96" i="10"/>
  <c r="L96" i="10" s="1"/>
  <c r="K97" i="10"/>
  <c r="L97" i="10" s="1"/>
  <c r="K98" i="10"/>
  <c r="L98" i="10" s="1"/>
  <c r="K99" i="10"/>
  <c r="L99" i="10" s="1"/>
  <c r="K100" i="10"/>
  <c r="L100" i="10" s="1"/>
  <c r="K101" i="10"/>
  <c r="L101" i="10" s="1"/>
  <c r="K102" i="10"/>
  <c r="L102" i="10" s="1"/>
  <c r="K103" i="10"/>
  <c r="L103" i="10" s="1"/>
  <c r="K104" i="10"/>
  <c r="L104" i="10" s="1"/>
  <c r="K105" i="10"/>
  <c r="L105" i="10" s="1"/>
  <c r="K106" i="10"/>
  <c r="L106" i="10" s="1"/>
  <c r="K107" i="10"/>
  <c r="L107" i="10" s="1"/>
  <c r="K108" i="10"/>
  <c r="L108" i="10" s="1"/>
  <c r="K109" i="10"/>
  <c r="L109" i="10" s="1"/>
  <c r="K110" i="10"/>
  <c r="L110" i="10" s="1"/>
  <c r="K111" i="10"/>
  <c r="L111" i="10" s="1"/>
  <c r="K112" i="10"/>
  <c r="L112" i="10" s="1"/>
  <c r="K113" i="10"/>
  <c r="L113" i="10" s="1"/>
  <c r="K114" i="10"/>
  <c r="L114" i="10" s="1"/>
  <c r="K115" i="10"/>
  <c r="L115" i="10" s="1"/>
  <c r="K116" i="10"/>
  <c r="L116" i="10" s="1"/>
  <c r="K117" i="10"/>
  <c r="L117" i="10" s="1"/>
  <c r="K118" i="10"/>
  <c r="L118" i="10" s="1"/>
  <c r="K119" i="10"/>
  <c r="L119" i="10" s="1"/>
  <c r="K120" i="10"/>
  <c r="L120" i="10" s="1"/>
  <c r="K121" i="10"/>
  <c r="L121" i="10" s="1"/>
  <c r="K122" i="10"/>
  <c r="L122" i="10" s="1"/>
  <c r="K123" i="10"/>
  <c r="L123" i="10" s="1"/>
  <c r="K124" i="10"/>
  <c r="L124" i="10" s="1"/>
  <c r="K125" i="10"/>
  <c r="L125" i="10" s="1"/>
  <c r="K126" i="10"/>
  <c r="L126" i="10" s="1"/>
  <c r="K127" i="10"/>
  <c r="L127" i="10" s="1"/>
  <c r="K128" i="10"/>
  <c r="L128" i="10" s="1"/>
  <c r="K129" i="10"/>
  <c r="L129" i="10" s="1"/>
  <c r="K130" i="10"/>
  <c r="L130" i="10" s="1"/>
  <c r="K131" i="10"/>
  <c r="L131" i="10" s="1"/>
  <c r="K132" i="10"/>
  <c r="L132" i="10" s="1"/>
  <c r="K133" i="10"/>
  <c r="L133" i="10" s="1"/>
  <c r="K134" i="10"/>
  <c r="L134" i="10" s="1"/>
  <c r="K135" i="10"/>
  <c r="L135" i="10" s="1"/>
  <c r="K136" i="10"/>
  <c r="L136" i="10" s="1"/>
  <c r="K137" i="10"/>
  <c r="L137" i="10" s="1"/>
  <c r="K138" i="10"/>
  <c r="L138" i="10" s="1"/>
  <c r="K139" i="10"/>
  <c r="L139" i="10" s="1"/>
  <c r="K140" i="10"/>
  <c r="L140" i="10" s="1"/>
  <c r="K141" i="10"/>
  <c r="L141" i="10" s="1"/>
  <c r="K142" i="10"/>
  <c r="L142" i="10" s="1"/>
  <c r="K143" i="10"/>
  <c r="L143" i="10" s="1"/>
  <c r="K144" i="10"/>
  <c r="L144" i="10" s="1"/>
  <c r="K145" i="10"/>
  <c r="L145" i="10" s="1"/>
  <c r="K146" i="10"/>
  <c r="L146" i="10" s="1"/>
  <c r="K147" i="10"/>
  <c r="L147" i="10" s="1"/>
  <c r="K148" i="10"/>
  <c r="L148" i="10" s="1"/>
  <c r="K149" i="10"/>
  <c r="L149" i="10" s="1"/>
  <c r="K150" i="10"/>
  <c r="L150" i="10" s="1"/>
  <c r="K151" i="10"/>
  <c r="L151" i="10" s="1"/>
  <c r="K152" i="10"/>
  <c r="L152" i="10" s="1"/>
  <c r="K153" i="10"/>
  <c r="L153" i="10" s="1"/>
  <c r="K154" i="10"/>
  <c r="L154" i="10" s="1"/>
  <c r="K155" i="10"/>
  <c r="L155" i="10" s="1"/>
  <c r="K156" i="10"/>
  <c r="L156" i="10" s="1"/>
  <c r="K157" i="10"/>
  <c r="L157" i="10" s="1"/>
  <c r="K158" i="10"/>
  <c r="L158" i="10" s="1"/>
  <c r="K159" i="10"/>
  <c r="L159" i="10" s="1"/>
  <c r="K160" i="10"/>
  <c r="L160" i="10" s="1"/>
  <c r="K161" i="10"/>
  <c r="L161" i="10" s="1"/>
  <c r="K162" i="10"/>
  <c r="L162" i="10" s="1"/>
  <c r="K163" i="10"/>
  <c r="L163" i="10" s="1"/>
  <c r="K164" i="10"/>
  <c r="L164" i="10" s="1"/>
  <c r="K165" i="10"/>
  <c r="L165" i="10" s="1"/>
  <c r="K166" i="10"/>
  <c r="L166" i="10" s="1"/>
  <c r="K167" i="10"/>
  <c r="L167" i="10" s="1"/>
  <c r="K168" i="10"/>
  <c r="L168" i="10" s="1"/>
  <c r="K169" i="10"/>
  <c r="L169" i="10" s="1"/>
  <c r="K170" i="10"/>
  <c r="L170" i="10" s="1"/>
  <c r="K171" i="10"/>
  <c r="L171" i="10" s="1"/>
  <c r="K172" i="10"/>
  <c r="L172" i="10" s="1"/>
  <c r="K173" i="10"/>
  <c r="L173" i="10" s="1"/>
  <c r="K174" i="10"/>
  <c r="L174" i="10" s="1"/>
  <c r="K175" i="10"/>
  <c r="L175" i="10" s="1"/>
  <c r="K176" i="10"/>
  <c r="L176" i="10" s="1"/>
  <c r="K177" i="10"/>
  <c r="L177" i="10" s="1"/>
  <c r="K178" i="10"/>
  <c r="L178" i="10" s="1"/>
  <c r="K179" i="10"/>
  <c r="L179" i="10" s="1"/>
  <c r="K180" i="10"/>
  <c r="L180" i="10" s="1"/>
  <c r="K181" i="10"/>
  <c r="L181" i="10" s="1"/>
  <c r="K182" i="10"/>
  <c r="L182" i="10" s="1"/>
  <c r="K183" i="10"/>
  <c r="L183" i="10" s="1"/>
  <c r="K184" i="10"/>
  <c r="L184" i="10" s="1"/>
  <c r="K185" i="10"/>
  <c r="L185" i="10" s="1"/>
  <c r="K186" i="10"/>
  <c r="L186" i="10" s="1"/>
  <c r="K187" i="10"/>
  <c r="L187" i="10" s="1"/>
  <c r="K188" i="10"/>
  <c r="L188" i="10" s="1"/>
  <c r="K189" i="10"/>
  <c r="L189" i="10" s="1"/>
  <c r="K190" i="10"/>
  <c r="L190" i="10" s="1"/>
  <c r="K191" i="10"/>
  <c r="L191" i="10" s="1"/>
  <c r="K192" i="10"/>
  <c r="L192" i="10" s="1"/>
  <c r="K193" i="10"/>
  <c r="L193" i="10" s="1"/>
  <c r="K194" i="10"/>
  <c r="L194" i="10" s="1"/>
  <c r="K195" i="10"/>
  <c r="L195" i="10" s="1"/>
  <c r="K196" i="10"/>
  <c r="L196" i="10" s="1"/>
  <c r="K197" i="10"/>
  <c r="L197" i="10" s="1"/>
  <c r="K198" i="10"/>
  <c r="L198" i="10" s="1"/>
  <c r="K199" i="10"/>
  <c r="L199" i="10" s="1"/>
  <c r="K200" i="10"/>
  <c r="L200" i="10" s="1"/>
  <c r="K201" i="10"/>
  <c r="L201" i="10" s="1"/>
  <c r="K202" i="10"/>
  <c r="L202" i="10" s="1"/>
  <c r="K203" i="10"/>
  <c r="L203" i="10" s="1"/>
  <c r="K204" i="10"/>
  <c r="L204" i="10" s="1"/>
  <c r="K205" i="10"/>
  <c r="L205" i="10" s="1"/>
  <c r="K206" i="10"/>
  <c r="L206" i="10" s="1"/>
  <c r="K207" i="10"/>
  <c r="L207" i="10" s="1"/>
  <c r="K208" i="10"/>
  <c r="L208" i="10" s="1"/>
  <c r="K209" i="10"/>
  <c r="L209" i="10" s="1"/>
  <c r="K210" i="10"/>
  <c r="L210" i="10" s="1"/>
  <c r="K211" i="10"/>
  <c r="L211" i="10" s="1"/>
  <c r="K212" i="10"/>
  <c r="L212" i="10" s="1"/>
  <c r="K213" i="10"/>
  <c r="L213" i="10" s="1"/>
  <c r="K214" i="10"/>
  <c r="L214" i="10" s="1"/>
  <c r="K215" i="10"/>
  <c r="L215" i="10" s="1"/>
  <c r="K216" i="10"/>
  <c r="L216" i="10" s="1"/>
  <c r="K217" i="10"/>
  <c r="L217" i="10" s="1"/>
  <c r="K218" i="10"/>
  <c r="L218" i="10" s="1"/>
  <c r="K219" i="10"/>
  <c r="L219" i="10" s="1"/>
  <c r="K220" i="10"/>
  <c r="L220" i="10" s="1"/>
  <c r="K221" i="10"/>
  <c r="L221" i="10" s="1"/>
  <c r="K222" i="10"/>
  <c r="L222" i="10" s="1"/>
  <c r="K223" i="10"/>
  <c r="L223" i="10" s="1"/>
  <c r="K224" i="10"/>
  <c r="L224" i="10" s="1"/>
  <c r="K225" i="10"/>
  <c r="L225" i="10" s="1"/>
  <c r="K226" i="10"/>
  <c r="L226" i="10" s="1"/>
  <c r="K227" i="10"/>
  <c r="L227" i="10" s="1"/>
  <c r="K228" i="10"/>
  <c r="L228" i="10" s="1"/>
  <c r="K229" i="10"/>
  <c r="L229" i="10" s="1"/>
  <c r="K230" i="10"/>
  <c r="L230" i="10" s="1"/>
  <c r="K231" i="10"/>
  <c r="L231" i="10" s="1"/>
  <c r="K232" i="10"/>
  <c r="L232" i="10" s="1"/>
  <c r="K233" i="10"/>
  <c r="L233" i="10" s="1"/>
  <c r="K234" i="10"/>
  <c r="L234" i="10" s="1"/>
  <c r="K235" i="10"/>
  <c r="L235" i="10" s="1"/>
  <c r="K236" i="10"/>
  <c r="L236" i="10" s="1"/>
  <c r="K237" i="10"/>
  <c r="L237" i="10" s="1"/>
  <c r="K238" i="10"/>
  <c r="L238" i="10" s="1"/>
  <c r="K239" i="10"/>
  <c r="L239" i="10" s="1"/>
  <c r="K240" i="10"/>
  <c r="L240" i="10" s="1"/>
  <c r="K241" i="10"/>
  <c r="L241" i="10" s="1"/>
  <c r="K242" i="10"/>
  <c r="L242" i="10" s="1"/>
  <c r="K243" i="10"/>
  <c r="L243" i="10" s="1"/>
  <c r="K244" i="10"/>
  <c r="L244" i="10" s="1"/>
  <c r="K245" i="10"/>
  <c r="L245" i="10" s="1"/>
  <c r="K246" i="10"/>
  <c r="L246" i="10" s="1"/>
  <c r="K247" i="10"/>
  <c r="L247" i="10" s="1"/>
  <c r="K248" i="10"/>
  <c r="L248" i="10" s="1"/>
  <c r="K249" i="10"/>
  <c r="L249" i="10" s="1"/>
  <c r="K250" i="10"/>
  <c r="L250" i="10" s="1"/>
  <c r="K251" i="10"/>
  <c r="L251" i="10" s="1"/>
  <c r="K252" i="10"/>
  <c r="L252" i="10" s="1"/>
  <c r="K253" i="10"/>
  <c r="L253" i="10" s="1"/>
  <c r="K254" i="10"/>
  <c r="L254" i="10" s="1"/>
  <c r="K255" i="10"/>
  <c r="L255" i="10" s="1"/>
  <c r="K256" i="10"/>
  <c r="L256" i="10" s="1"/>
  <c r="K257" i="10"/>
  <c r="L257" i="10" s="1"/>
  <c r="K258" i="10"/>
  <c r="L258" i="10" s="1"/>
  <c r="K259" i="10"/>
  <c r="L259" i="10" s="1"/>
  <c r="K260" i="10"/>
  <c r="L260" i="10" s="1"/>
  <c r="K261" i="10"/>
  <c r="L261" i="10" s="1"/>
  <c r="K262" i="10"/>
  <c r="L262" i="10" s="1"/>
  <c r="K263" i="10"/>
  <c r="L263" i="10" s="1"/>
  <c r="K264" i="10"/>
  <c r="L264" i="10" s="1"/>
  <c r="K265" i="10"/>
  <c r="L265" i="10" s="1"/>
  <c r="K266" i="10"/>
  <c r="L266" i="10" s="1"/>
  <c r="K267" i="10"/>
  <c r="L267" i="10" s="1"/>
  <c r="K268" i="10"/>
  <c r="L268" i="10" s="1"/>
  <c r="K269" i="10"/>
  <c r="L269" i="10" s="1"/>
  <c r="K270" i="10"/>
  <c r="L270" i="10" s="1"/>
  <c r="K271" i="10"/>
  <c r="L271" i="10" s="1"/>
  <c r="K272" i="10"/>
  <c r="L272" i="10" s="1"/>
  <c r="K273" i="10"/>
  <c r="L273" i="10" s="1"/>
  <c r="K274" i="10"/>
  <c r="L274" i="10" s="1"/>
  <c r="K275" i="10"/>
  <c r="L275" i="10" s="1"/>
  <c r="K276" i="10"/>
  <c r="L276" i="10" s="1"/>
  <c r="K277" i="10"/>
  <c r="L277" i="10" s="1"/>
  <c r="K278" i="10"/>
  <c r="L278" i="10" s="1"/>
  <c r="K279" i="10"/>
  <c r="L279" i="10" s="1"/>
  <c r="K280" i="10"/>
  <c r="L280" i="10" s="1"/>
  <c r="K281" i="10"/>
  <c r="L281" i="10" s="1"/>
  <c r="K282" i="10"/>
  <c r="L282" i="10" s="1"/>
  <c r="K283" i="10"/>
  <c r="L283" i="10" s="1"/>
  <c r="K284" i="10"/>
  <c r="L284" i="10" s="1"/>
  <c r="K285" i="10"/>
  <c r="L285" i="10" s="1"/>
  <c r="K286" i="10"/>
  <c r="L286" i="10" s="1"/>
  <c r="K287" i="10"/>
  <c r="L287" i="10" s="1"/>
  <c r="K288" i="10"/>
  <c r="L288" i="10" s="1"/>
  <c r="K289" i="10"/>
  <c r="L289" i="10" s="1"/>
  <c r="K290" i="10"/>
  <c r="L290" i="10" s="1"/>
  <c r="K291" i="10"/>
  <c r="L291" i="10" s="1"/>
  <c r="K292" i="10"/>
  <c r="L292" i="10" s="1"/>
  <c r="K293" i="10"/>
  <c r="L293" i="10" s="1"/>
  <c r="K294" i="10"/>
  <c r="L294" i="10" s="1"/>
  <c r="K295" i="10"/>
  <c r="L295" i="10" s="1"/>
  <c r="K296" i="10"/>
  <c r="L296" i="10" s="1"/>
  <c r="K297" i="10"/>
  <c r="L297" i="10" s="1"/>
  <c r="K298" i="10"/>
  <c r="L298" i="10" s="1"/>
  <c r="K299" i="10"/>
  <c r="L299" i="10" s="1"/>
  <c r="K300" i="10"/>
  <c r="L300" i="10" s="1"/>
  <c r="K301" i="10"/>
  <c r="L301" i="10" s="1"/>
  <c r="K302" i="10"/>
  <c r="L302" i="10" s="1"/>
  <c r="K303" i="10"/>
  <c r="L303" i="10" s="1"/>
  <c r="K304" i="10"/>
  <c r="L304" i="10" s="1"/>
  <c r="K305" i="10"/>
  <c r="L305" i="10" s="1"/>
  <c r="K306" i="10"/>
  <c r="L306" i="10" s="1"/>
  <c r="K307" i="10"/>
  <c r="L307" i="10" s="1"/>
  <c r="K308" i="10"/>
  <c r="L308" i="10" s="1"/>
  <c r="K309" i="10"/>
  <c r="L309" i="10" s="1"/>
  <c r="K310" i="10"/>
  <c r="L310" i="10" s="1"/>
  <c r="K311" i="10"/>
  <c r="L311" i="10" s="1"/>
  <c r="K312" i="10"/>
  <c r="L312" i="10" s="1"/>
  <c r="K313" i="10"/>
  <c r="L313" i="10" s="1"/>
  <c r="K314" i="10"/>
  <c r="L314" i="10" s="1"/>
  <c r="K315" i="10"/>
  <c r="L315" i="10" s="1"/>
  <c r="K316" i="10"/>
  <c r="L316" i="10" s="1"/>
  <c r="K317" i="10"/>
  <c r="L317" i="10" s="1"/>
  <c r="K318" i="10"/>
  <c r="L318" i="10" s="1"/>
  <c r="K319" i="10"/>
  <c r="L319" i="10" s="1"/>
  <c r="K320" i="10"/>
  <c r="L320" i="10" s="1"/>
  <c r="K321" i="10"/>
  <c r="L321" i="10" s="1"/>
  <c r="K322" i="10"/>
  <c r="L322" i="10" s="1"/>
  <c r="K323" i="10"/>
  <c r="L323" i="10" s="1"/>
  <c r="K324" i="10"/>
  <c r="L324" i="10" s="1"/>
  <c r="K325" i="10"/>
  <c r="L325" i="10" s="1"/>
  <c r="K326" i="10"/>
  <c r="L326" i="10" s="1"/>
  <c r="K327" i="10"/>
  <c r="L327" i="10" s="1"/>
  <c r="K328" i="10"/>
  <c r="L328" i="10" s="1"/>
  <c r="K329" i="10"/>
  <c r="L329" i="10" s="1"/>
  <c r="K330" i="10"/>
  <c r="L330" i="10" s="1"/>
  <c r="K331" i="10"/>
  <c r="L331" i="10" s="1"/>
  <c r="K332" i="10"/>
  <c r="L332" i="10" s="1"/>
  <c r="K333" i="10"/>
  <c r="L333" i="10" s="1"/>
  <c r="K334" i="10"/>
  <c r="L334" i="10" s="1"/>
  <c r="K335" i="10"/>
  <c r="L335" i="10" s="1"/>
  <c r="K336" i="10"/>
  <c r="L336" i="10" s="1"/>
  <c r="K337" i="10"/>
  <c r="L337" i="10" s="1"/>
  <c r="K338" i="10"/>
  <c r="L338" i="10" s="1"/>
  <c r="K339" i="10"/>
  <c r="L339" i="10" s="1"/>
  <c r="K340" i="10"/>
  <c r="L340" i="10" s="1"/>
  <c r="K341" i="10"/>
  <c r="L341" i="10" s="1"/>
  <c r="K342" i="10"/>
  <c r="L342" i="10" s="1"/>
  <c r="K343" i="10"/>
  <c r="L343" i="10" s="1"/>
  <c r="K344" i="10"/>
  <c r="L344" i="10" s="1"/>
  <c r="K345" i="10"/>
  <c r="L345" i="10" s="1"/>
  <c r="K346" i="10"/>
  <c r="L346" i="10" s="1"/>
  <c r="K347" i="10"/>
  <c r="L347" i="10" s="1"/>
  <c r="K348" i="10"/>
  <c r="L348" i="10" s="1"/>
  <c r="K349" i="10"/>
  <c r="L349" i="10" s="1"/>
  <c r="K350" i="10"/>
  <c r="L350" i="10" s="1"/>
  <c r="K351" i="10"/>
  <c r="L351" i="10" s="1"/>
  <c r="K352" i="10"/>
  <c r="L352" i="10" s="1"/>
  <c r="K353" i="10"/>
  <c r="L353" i="10" s="1"/>
  <c r="K354" i="10"/>
  <c r="L354" i="10" s="1"/>
  <c r="K355" i="10"/>
  <c r="L355" i="10" s="1"/>
  <c r="K356" i="10"/>
  <c r="L356" i="10" s="1"/>
  <c r="K357" i="10"/>
  <c r="L357" i="10" s="1"/>
  <c r="K358" i="10"/>
  <c r="L358" i="10" s="1"/>
  <c r="K359" i="10"/>
  <c r="L359" i="10" s="1"/>
  <c r="K360" i="10"/>
  <c r="L360" i="10" s="1"/>
  <c r="K361" i="10"/>
  <c r="L361" i="10" s="1"/>
  <c r="K362" i="10"/>
  <c r="L362" i="10" s="1"/>
  <c r="K363" i="10"/>
  <c r="L363" i="10" s="1"/>
  <c r="K364" i="10"/>
  <c r="L364" i="10" s="1"/>
  <c r="K365" i="10"/>
  <c r="L365" i="10" s="1"/>
  <c r="K366" i="10"/>
  <c r="L366" i="10" s="1"/>
  <c r="K367" i="10"/>
  <c r="L367" i="10" s="1"/>
  <c r="K368" i="10"/>
  <c r="L368" i="10" s="1"/>
  <c r="K369" i="10"/>
  <c r="L369" i="10" s="1"/>
  <c r="K5" i="10"/>
  <c r="L5" i="10" s="1"/>
  <c r="Z369" i="10"/>
  <c r="P369" i="10"/>
  <c r="Q369" i="10" s="1"/>
  <c r="Z368" i="10"/>
  <c r="P368" i="10"/>
  <c r="Q368" i="10" s="1"/>
  <c r="Z367" i="10"/>
  <c r="P367" i="10"/>
  <c r="Q367" i="10" s="1"/>
  <c r="Z366" i="10"/>
  <c r="P366" i="10"/>
  <c r="Q366" i="10" s="1"/>
  <c r="Z365" i="10"/>
  <c r="P365" i="10"/>
  <c r="Q365" i="10" s="1"/>
  <c r="Z364" i="10"/>
  <c r="P364" i="10"/>
  <c r="Q364" i="10" s="1"/>
  <c r="Z363" i="10"/>
  <c r="P363" i="10"/>
  <c r="Q363" i="10" s="1"/>
  <c r="Z362" i="10"/>
  <c r="P362" i="10"/>
  <c r="Q362" i="10" s="1"/>
  <c r="Z361" i="10"/>
  <c r="P361" i="10"/>
  <c r="Q361" i="10" s="1"/>
  <c r="Z360" i="10"/>
  <c r="P360" i="10"/>
  <c r="Q360" i="10" s="1"/>
  <c r="Z359" i="10"/>
  <c r="P359" i="10"/>
  <c r="Q359" i="10" s="1"/>
  <c r="Z358" i="10"/>
  <c r="P358" i="10"/>
  <c r="Q358" i="10" s="1"/>
  <c r="Z357" i="10"/>
  <c r="P357" i="10"/>
  <c r="Q357" i="10" s="1"/>
  <c r="Z356" i="10"/>
  <c r="P356" i="10"/>
  <c r="Q356" i="10" s="1"/>
  <c r="Z355" i="10"/>
  <c r="P355" i="10"/>
  <c r="Q355" i="10" s="1"/>
  <c r="Z354" i="10"/>
  <c r="P354" i="10"/>
  <c r="Q354" i="10" s="1"/>
  <c r="Z353" i="10"/>
  <c r="P353" i="10"/>
  <c r="Q353" i="10" s="1"/>
  <c r="Z352" i="10"/>
  <c r="P352" i="10"/>
  <c r="Q352" i="10" s="1"/>
  <c r="Z351" i="10"/>
  <c r="P351" i="10"/>
  <c r="Q351" i="10" s="1"/>
  <c r="Z350" i="10"/>
  <c r="P350" i="10"/>
  <c r="Q350" i="10" s="1"/>
  <c r="Z349" i="10"/>
  <c r="P349" i="10"/>
  <c r="Q349" i="10" s="1"/>
  <c r="Z348" i="10"/>
  <c r="P348" i="10"/>
  <c r="Q348" i="10" s="1"/>
  <c r="Z347" i="10"/>
  <c r="P347" i="10"/>
  <c r="Q347" i="10" s="1"/>
  <c r="Z346" i="10"/>
  <c r="P346" i="10"/>
  <c r="Q346" i="10" s="1"/>
  <c r="Z345" i="10"/>
  <c r="P345" i="10"/>
  <c r="Q345" i="10" s="1"/>
  <c r="Z344" i="10"/>
  <c r="P344" i="10"/>
  <c r="Q344" i="10" s="1"/>
  <c r="Z343" i="10"/>
  <c r="P343" i="10"/>
  <c r="Q343" i="10" s="1"/>
  <c r="Z342" i="10"/>
  <c r="P342" i="10"/>
  <c r="Q342" i="10" s="1"/>
  <c r="Z341" i="10"/>
  <c r="P341" i="10"/>
  <c r="Q341" i="10" s="1"/>
  <c r="Z340" i="10"/>
  <c r="P340" i="10"/>
  <c r="Q340" i="10" s="1"/>
  <c r="Z339" i="10"/>
  <c r="P339" i="10"/>
  <c r="Q339" i="10" s="1"/>
  <c r="Z338" i="10"/>
  <c r="P338" i="10"/>
  <c r="Q338" i="10" s="1"/>
  <c r="Z337" i="10"/>
  <c r="P337" i="10"/>
  <c r="Q337" i="10" s="1"/>
  <c r="Z336" i="10"/>
  <c r="P336" i="10"/>
  <c r="Q336" i="10" s="1"/>
  <c r="Z335" i="10"/>
  <c r="P335" i="10"/>
  <c r="Q335" i="10" s="1"/>
  <c r="Z334" i="10"/>
  <c r="P334" i="10"/>
  <c r="Q334" i="10" s="1"/>
  <c r="Z333" i="10"/>
  <c r="P333" i="10"/>
  <c r="Q333" i="10" s="1"/>
  <c r="Z332" i="10"/>
  <c r="P332" i="10"/>
  <c r="Q332" i="10" s="1"/>
  <c r="Z331" i="10"/>
  <c r="P331" i="10"/>
  <c r="Q331" i="10" s="1"/>
  <c r="Z330" i="10"/>
  <c r="P330" i="10"/>
  <c r="Q330" i="10" s="1"/>
  <c r="Z329" i="10"/>
  <c r="P329" i="10"/>
  <c r="Q329" i="10" s="1"/>
  <c r="Z328" i="10"/>
  <c r="P328" i="10"/>
  <c r="Q328" i="10" s="1"/>
  <c r="Z327" i="10"/>
  <c r="P327" i="10"/>
  <c r="Q327" i="10" s="1"/>
  <c r="Z326" i="10"/>
  <c r="P326" i="10"/>
  <c r="Q326" i="10" s="1"/>
  <c r="Z325" i="10"/>
  <c r="P325" i="10"/>
  <c r="Q325" i="10" s="1"/>
  <c r="Z324" i="10"/>
  <c r="P324" i="10"/>
  <c r="Q324" i="10" s="1"/>
  <c r="Z323" i="10"/>
  <c r="P323" i="10"/>
  <c r="Q323" i="10" s="1"/>
  <c r="Z322" i="10"/>
  <c r="P322" i="10"/>
  <c r="Q322" i="10" s="1"/>
  <c r="Z321" i="10"/>
  <c r="P321" i="10"/>
  <c r="Q321" i="10" s="1"/>
  <c r="Z320" i="10"/>
  <c r="P320" i="10"/>
  <c r="Q320" i="10" s="1"/>
  <c r="Z319" i="10"/>
  <c r="P319" i="10"/>
  <c r="Q319" i="10" s="1"/>
  <c r="Z318" i="10"/>
  <c r="P318" i="10"/>
  <c r="Q318" i="10" s="1"/>
  <c r="Z317" i="10"/>
  <c r="P317" i="10"/>
  <c r="Q317" i="10" s="1"/>
  <c r="Z316" i="10"/>
  <c r="P316" i="10"/>
  <c r="Q316" i="10" s="1"/>
  <c r="Z315" i="10"/>
  <c r="P315" i="10"/>
  <c r="Q315" i="10" s="1"/>
  <c r="Z314" i="10"/>
  <c r="P314" i="10"/>
  <c r="Q314" i="10" s="1"/>
  <c r="Z313" i="10"/>
  <c r="P313" i="10"/>
  <c r="Q313" i="10" s="1"/>
  <c r="Z312" i="10"/>
  <c r="P312" i="10"/>
  <c r="Q312" i="10" s="1"/>
  <c r="Z311" i="10"/>
  <c r="P311" i="10"/>
  <c r="Q311" i="10" s="1"/>
  <c r="Z310" i="10"/>
  <c r="P310" i="10"/>
  <c r="Q310" i="10" s="1"/>
  <c r="Z309" i="10"/>
  <c r="P309" i="10"/>
  <c r="Q309" i="10" s="1"/>
  <c r="Z308" i="10"/>
  <c r="P308" i="10"/>
  <c r="Q308" i="10" s="1"/>
  <c r="Z307" i="10"/>
  <c r="P307" i="10"/>
  <c r="Q307" i="10" s="1"/>
  <c r="Z306" i="10"/>
  <c r="P306" i="10"/>
  <c r="Q306" i="10" s="1"/>
  <c r="Z305" i="10"/>
  <c r="P305" i="10"/>
  <c r="Q305" i="10" s="1"/>
  <c r="Z304" i="10"/>
  <c r="P304" i="10"/>
  <c r="Q304" i="10" s="1"/>
  <c r="Z303" i="10"/>
  <c r="P303" i="10"/>
  <c r="Q303" i="10" s="1"/>
  <c r="Z302" i="10"/>
  <c r="P302" i="10"/>
  <c r="Q302" i="10" s="1"/>
  <c r="Z301" i="10"/>
  <c r="P301" i="10"/>
  <c r="Q301" i="10" s="1"/>
  <c r="Z300" i="10"/>
  <c r="P300" i="10"/>
  <c r="Q300" i="10" s="1"/>
  <c r="Z299" i="10"/>
  <c r="P299" i="10"/>
  <c r="Q299" i="10" s="1"/>
  <c r="Z298" i="10"/>
  <c r="P298" i="10"/>
  <c r="Q298" i="10" s="1"/>
  <c r="Z297" i="10"/>
  <c r="P297" i="10"/>
  <c r="Q297" i="10" s="1"/>
  <c r="Z296" i="10"/>
  <c r="P296" i="10"/>
  <c r="Q296" i="10" s="1"/>
  <c r="Z295" i="10"/>
  <c r="P295" i="10"/>
  <c r="Q295" i="10" s="1"/>
  <c r="Z294" i="10"/>
  <c r="P294" i="10"/>
  <c r="Q294" i="10" s="1"/>
  <c r="Z293" i="10"/>
  <c r="P293" i="10"/>
  <c r="Q293" i="10" s="1"/>
  <c r="Z292" i="10"/>
  <c r="P292" i="10"/>
  <c r="Q292" i="10" s="1"/>
  <c r="Z291" i="10"/>
  <c r="P291" i="10"/>
  <c r="Q291" i="10" s="1"/>
  <c r="Z290" i="10"/>
  <c r="P290" i="10"/>
  <c r="Q290" i="10" s="1"/>
  <c r="Z289" i="10"/>
  <c r="P289" i="10"/>
  <c r="Q289" i="10" s="1"/>
  <c r="Z288" i="10"/>
  <c r="P288" i="10"/>
  <c r="Q288" i="10" s="1"/>
  <c r="Z287" i="10"/>
  <c r="P287" i="10"/>
  <c r="Q287" i="10" s="1"/>
  <c r="Z286" i="10"/>
  <c r="P286" i="10"/>
  <c r="Q286" i="10" s="1"/>
  <c r="Z285" i="10"/>
  <c r="P285" i="10"/>
  <c r="Q285" i="10" s="1"/>
  <c r="Z284" i="10"/>
  <c r="P284" i="10"/>
  <c r="Q284" i="10" s="1"/>
  <c r="Z283" i="10"/>
  <c r="P283" i="10"/>
  <c r="Q283" i="10" s="1"/>
  <c r="Z282" i="10"/>
  <c r="P282" i="10"/>
  <c r="Q282" i="10" s="1"/>
  <c r="Z281" i="10"/>
  <c r="P281" i="10"/>
  <c r="Q281" i="10" s="1"/>
  <c r="Z280" i="10"/>
  <c r="P280" i="10"/>
  <c r="Q280" i="10" s="1"/>
  <c r="Z279" i="10"/>
  <c r="P279" i="10"/>
  <c r="Q279" i="10" s="1"/>
  <c r="Z278" i="10"/>
  <c r="P278" i="10"/>
  <c r="Q278" i="10" s="1"/>
  <c r="Z277" i="10"/>
  <c r="P277" i="10"/>
  <c r="Q277" i="10" s="1"/>
  <c r="Z276" i="10"/>
  <c r="P276" i="10"/>
  <c r="Q276" i="10" s="1"/>
  <c r="Z275" i="10"/>
  <c r="P275" i="10"/>
  <c r="Q275" i="10" s="1"/>
  <c r="Z274" i="10"/>
  <c r="P274" i="10"/>
  <c r="Q274" i="10" s="1"/>
  <c r="Z273" i="10"/>
  <c r="P273" i="10"/>
  <c r="Q273" i="10" s="1"/>
  <c r="Z272" i="10"/>
  <c r="P272" i="10"/>
  <c r="Q272" i="10" s="1"/>
  <c r="Z271" i="10"/>
  <c r="P271" i="10"/>
  <c r="Q271" i="10" s="1"/>
  <c r="Z270" i="10"/>
  <c r="P270" i="10"/>
  <c r="Q270" i="10" s="1"/>
  <c r="Z269" i="10"/>
  <c r="P269" i="10"/>
  <c r="Q269" i="10" s="1"/>
  <c r="Z268" i="10"/>
  <c r="P268" i="10"/>
  <c r="Q268" i="10" s="1"/>
  <c r="Z267" i="10"/>
  <c r="P267" i="10"/>
  <c r="Q267" i="10" s="1"/>
  <c r="Z266" i="10"/>
  <c r="P266" i="10"/>
  <c r="Q266" i="10" s="1"/>
  <c r="Z265" i="10"/>
  <c r="P265" i="10"/>
  <c r="Q265" i="10" s="1"/>
  <c r="Z264" i="10"/>
  <c r="P264" i="10"/>
  <c r="Q264" i="10" s="1"/>
  <c r="Z263" i="10"/>
  <c r="P263" i="10"/>
  <c r="Q263" i="10" s="1"/>
  <c r="Z262" i="10"/>
  <c r="P262" i="10"/>
  <c r="Q262" i="10" s="1"/>
  <c r="Z261" i="10"/>
  <c r="P261" i="10"/>
  <c r="Q261" i="10" s="1"/>
  <c r="Z260" i="10"/>
  <c r="P260" i="10"/>
  <c r="Q260" i="10" s="1"/>
  <c r="Z259" i="10"/>
  <c r="P259" i="10"/>
  <c r="Q259" i="10" s="1"/>
  <c r="Z258" i="10"/>
  <c r="P258" i="10"/>
  <c r="Q258" i="10" s="1"/>
  <c r="Z257" i="10"/>
  <c r="P257" i="10"/>
  <c r="Q257" i="10" s="1"/>
  <c r="Z256" i="10"/>
  <c r="P256" i="10"/>
  <c r="Q256" i="10" s="1"/>
  <c r="Z255" i="10"/>
  <c r="P255" i="10"/>
  <c r="Q255" i="10" s="1"/>
  <c r="Z254" i="10"/>
  <c r="P254" i="10"/>
  <c r="Q254" i="10" s="1"/>
  <c r="Z253" i="10"/>
  <c r="P253" i="10"/>
  <c r="Q253" i="10" s="1"/>
  <c r="Z252" i="10"/>
  <c r="P252" i="10"/>
  <c r="Q252" i="10" s="1"/>
  <c r="Z251" i="10"/>
  <c r="P251" i="10"/>
  <c r="Q251" i="10" s="1"/>
  <c r="Z250" i="10"/>
  <c r="P250" i="10"/>
  <c r="Q250" i="10" s="1"/>
  <c r="Z249" i="10"/>
  <c r="P249" i="10"/>
  <c r="Q249" i="10" s="1"/>
  <c r="Z248" i="10"/>
  <c r="P248" i="10"/>
  <c r="Q248" i="10" s="1"/>
  <c r="Z247" i="10"/>
  <c r="P247" i="10"/>
  <c r="Q247" i="10" s="1"/>
  <c r="Z246" i="10"/>
  <c r="P246" i="10"/>
  <c r="Q246" i="10" s="1"/>
  <c r="Z245" i="10"/>
  <c r="P245" i="10"/>
  <c r="Q245" i="10" s="1"/>
  <c r="Z244" i="10"/>
  <c r="P244" i="10"/>
  <c r="Q244" i="10" s="1"/>
  <c r="Z243" i="10"/>
  <c r="P243" i="10"/>
  <c r="Q243" i="10" s="1"/>
  <c r="Z242" i="10"/>
  <c r="P242" i="10"/>
  <c r="Q242" i="10" s="1"/>
  <c r="Z241" i="10"/>
  <c r="P241" i="10"/>
  <c r="Q241" i="10" s="1"/>
  <c r="Z240" i="10"/>
  <c r="P240" i="10"/>
  <c r="Q240" i="10" s="1"/>
  <c r="Z239" i="10"/>
  <c r="P239" i="10"/>
  <c r="Q239" i="10" s="1"/>
  <c r="Z238" i="10"/>
  <c r="P238" i="10"/>
  <c r="Q238" i="10" s="1"/>
  <c r="Z237" i="10"/>
  <c r="P237" i="10"/>
  <c r="Q237" i="10" s="1"/>
  <c r="Z236" i="10"/>
  <c r="P236" i="10"/>
  <c r="Q236" i="10" s="1"/>
  <c r="Z235" i="10"/>
  <c r="P235" i="10"/>
  <c r="Q235" i="10" s="1"/>
  <c r="Z234" i="10"/>
  <c r="P234" i="10"/>
  <c r="Q234" i="10" s="1"/>
  <c r="Z233" i="10"/>
  <c r="P233" i="10"/>
  <c r="Q233" i="10" s="1"/>
  <c r="Z232" i="10"/>
  <c r="P232" i="10"/>
  <c r="Q232" i="10" s="1"/>
  <c r="Z231" i="10"/>
  <c r="P231" i="10"/>
  <c r="Q231" i="10" s="1"/>
  <c r="Z230" i="10"/>
  <c r="P230" i="10"/>
  <c r="Q230" i="10" s="1"/>
  <c r="Z229" i="10"/>
  <c r="P229" i="10"/>
  <c r="Q229" i="10" s="1"/>
  <c r="Z228" i="10"/>
  <c r="P228" i="10"/>
  <c r="Q228" i="10" s="1"/>
  <c r="Z227" i="10"/>
  <c r="P227" i="10"/>
  <c r="Q227" i="10" s="1"/>
  <c r="Z226" i="10"/>
  <c r="P226" i="10"/>
  <c r="Q226" i="10" s="1"/>
  <c r="Z225" i="10"/>
  <c r="P225" i="10"/>
  <c r="Q225" i="10" s="1"/>
  <c r="Z224" i="10"/>
  <c r="P224" i="10"/>
  <c r="Q224" i="10" s="1"/>
  <c r="Z223" i="10"/>
  <c r="P223" i="10"/>
  <c r="Q223" i="10" s="1"/>
  <c r="Z222" i="10"/>
  <c r="P222" i="10"/>
  <c r="Q222" i="10" s="1"/>
  <c r="Z221" i="10"/>
  <c r="P221" i="10"/>
  <c r="Q221" i="10" s="1"/>
  <c r="Z220" i="10"/>
  <c r="P220" i="10"/>
  <c r="Q220" i="10" s="1"/>
  <c r="Z219" i="10"/>
  <c r="P219" i="10"/>
  <c r="Q219" i="10" s="1"/>
  <c r="Z218" i="10"/>
  <c r="P218" i="10"/>
  <c r="Q218" i="10" s="1"/>
  <c r="Z217" i="10"/>
  <c r="P217" i="10"/>
  <c r="Q217" i="10" s="1"/>
  <c r="Z216" i="10"/>
  <c r="P216" i="10"/>
  <c r="Q216" i="10" s="1"/>
  <c r="Z215" i="10"/>
  <c r="P215" i="10"/>
  <c r="Q215" i="10" s="1"/>
  <c r="Z214" i="10"/>
  <c r="P214" i="10"/>
  <c r="Q214" i="10" s="1"/>
  <c r="Z213" i="10"/>
  <c r="P213" i="10"/>
  <c r="Q213" i="10" s="1"/>
  <c r="Z212" i="10"/>
  <c r="P212" i="10"/>
  <c r="Q212" i="10" s="1"/>
  <c r="Z211" i="10"/>
  <c r="P211" i="10"/>
  <c r="Q211" i="10" s="1"/>
  <c r="Z210" i="10"/>
  <c r="P210" i="10"/>
  <c r="Q210" i="10" s="1"/>
  <c r="Z209" i="10"/>
  <c r="P209" i="10"/>
  <c r="Q209" i="10" s="1"/>
  <c r="Z208" i="10"/>
  <c r="P208" i="10"/>
  <c r="Q208" i="10" s="1"/>
  <c r="Z207" i="10"/>
  <c r="P207" i="10"/>
  <c r="Q207" i="10" s="1"/>
  <c r="Z206" i="10"/>
  <c r="P206" i="10"/>
  <c r="Q206" i="10" s="1"/>
  <c r="Z205" i="10"/>
  <c r="P205" i="10"/>
  <c r="Q205" i="10" s="1"/>
  <c r="Z204" i="10"/>
  <c r="P204" i="10"/>
  <c r="Q204" i="10" s="1"/>
  <c r="Z203" i="10"/>
  <c r="P203" i="10"/>
  <c r="Q203" i="10" s="1"/>
  <c r="Z202" i="10"/>
  <c r="P202" i="10"/>
  <c r="Q202" i="10" s="1"/>
  <c r="Z201" i="10"/>
  <c r="P201" i="10"/>
  <c r="Q201" i="10" s="1"/>
  <c r="Z200" i="10"/>
  <c r="P200" i="10"/>
  <c r="Q200" i="10" s="1"/>
  <c r="Z199" i="10"/>
  <c r="P199" i="10"/>
  <c r="Q199" i="10" s="1"/>
  <c r="Z198" i="10"/>
  <c r="P198" i="10"/>
  <c r="Q198" i="10" s="1"/>
  <c r="Z197" i="10"/>
  <c r="P197" i="10"/>
  <c r="Q197" i="10" s="1"/>
  <c r="Z196" i="10"/>
  <c r="P196" i="10"/>
  <c r="Q196" i="10" s="1"/>
  <c r="Z195" i="10"/>
  <c r="P195" i="10"/>
  <c r="Q195" i="10" s="1"/>
  <c r="Z194" i="10"/>
  <c r="P194" i="10"/>
  <c r="Q194" i="10" s="1"/>
  <c r="Z193" i="10"/>
  <c r="P193" i="10"/>
  <c r="Q193" i="10" s="1"/>
  <c r="Z192" i="10"/>
  <c r="P192" i="10"/>
  <c r="Q192" i="10" s="1"/>
  <c r="Z191" i="10"/>
  <c r="P191" i="10"/>
  <c r="Q191" i="10" s="1"/>
  <c r="Z190" i="10"/>
  <c r="P190" i="10"/>
  <c r="Q190" i="10" s="1"/>
  <c r="Z189" i="10"/>
  <c r="P189" i="10"/>
  <c r="Q189" i="10" s="1"/>
  <c r="Z188" i="10"/>
  <c r="P188" i="10"/>
  <c r="Q188" i="10" s="1"/>
  <c r="Z187" i="10"/>
  <c r="P187" i="10"/>
  <c r="Q187" i="10" s="1"/>
  <c r="Z186" i="10"/>
  <c r="P186" i="10"/>
  <c r="Q186" i="10" s="1"/>
  <c r="Z185" i="10"/>
  <c r="P185" i="10"/>
  <c r="Q185" i="10" s="1"/>
  <c r="Z184" i="10"/>
  <c r="P184" i="10"/>
  <c r="Q184" i="10" s="1"/>
  <c r="Z183" i="10"/>
  <c r="P183" i="10"/>
  <c r="Q183" i="10" s="1"/>
  <c r="Z182" i="10"/>
  <c r="P182" i="10"/>
  <c r="Q182" i="10" s="1"/>
  <c r="Z181" i="10"/>
  <c r="P181" i="10"/>
  <c r="Q181" i="10" s="1"/>
  <c r="Z180" i="10"/>
  <c r="P180" i="10"/>
  <c r="Q180" i="10" s="1"/>
  <c r="Z179" i="10"/>
  <c r="P179" i="10"/>
  <c r="Q179" i="10" s="1"/>
  <c r="Z178" i="10"/>
  <c r="P178" i="10"/>
  <c r="Q178" i="10" s="1"/>
  <c r="Z177" i="10"/>
  <c r="P177" i="10"/>
  <c r="Q177" i="10" s="1"/>
  <c r="Z176" i="10"/>
  <c r="P176" i="10"/>
  <c r="Q176" i="10" s="1"/>
  <c r="Z175" i="10"/>
  <c r="P175" i="10"/>
  <c r="Q175" i="10" s="1"/>
  <c r="Z174" i="10"/>
  <c r="P174" i="10"/>
  <c r="Q174" i="10" s="1"/>
  <c r="Z173" i="10"/>
  <c r="P173" i="10"/>
  <c r="Q173" i="10" s="1"/>
  <c r="Z172" i="10"/>
  <c r="P172" i="10"/>
  <c r="Q172" i="10" s="1"/>
  <c r="Z171" i="10"/>
  <c r="P171" i="10"/>
  <c r="Q171" i="10" s="1"/>
  <c r="Z170" i="10"/>
  <c r="P170" i="10"/>
  <c r="Q170" i="10" s="1"/>
  <c r="Z169" i="10"/>
  <c r="P169" i="10"/>
  <c r="Q169" i="10" s="1"/>
  <c r="Z168" i="10"/>
  <c r="P168" i="10"/>
  <c r="Q168" i="10" s="1"/>
  <c r="Z167" i="10"/>
  <c r="P167" i="10"/>
  <c r="Q167" i="10" s="1"/>
  <c r="Z166" i="10"/>
  <c r="P166" i="10"/>
  <c r="Q166" i="10" s="1"/>
  <c r="Z165" i="10"/>
  <c r="P165" i="10"/>
  <c r="Q165" i="10" s="1"/>
  <c r="Z164" i="10"/>
  <c r="P164" i="10"/>
  <c r="Q164" i="10" s="1"/>
  <c r="Z163" i="10"/>
  <c r="P163" i="10"/>
  <c r="Q163" i="10" s="1"/>
  <c r="Z162" i="10"/>
  <c r="P162" i="10"/>
  <c r="Q162" i="10" s="1"/>
  <c r="Z161" i="10"/>
  <c r="P161" i="10"/>
  <c r="Q161" i="10" s="1"/>
  <c r="Z160" i="10"/>
  <c r="P160" i="10"/>
  <c r="Q160" i="10" s="1"/>
  <c r="Z159" i="10"/>
  <c r="P159" i="10"/>
  <c r="Q159" i="10" s="1"/>
  <c r="Z158" i="10"/>
  <c r="P158" i="10"/>
  <c r="Q158" i="10" s="1"/>
  <c r="Z157" i="10"/>
  <c r="P157" i="10"/>
  <c r="Q157" i="10" s="1"/>
  <c r="Z156" i="10"/>
  <c r="P156" i="10"/>
  <c r="Q156" i="10" s="1"/>
  <c r="Z155" i="10"/>
  <c r="P155" i="10"/>
  <c r="Q155" i="10" s="1"/>
  <c r="Z154" i="10"/>
  <c r="P154" i="10"/>
  <c r="Q154" i="10" s="1"/>
  <c r="Z153" i="10"/>
  <c r="P153" i="10"/>
  <c r="Q153" i="10" s="1"/>
  <c r="Z152" i="10"/>
  <c r="P152" i="10"/>
  <c r="Q152" i="10" s="1"/>
  <c r="Z151" i="10"/>
  <c r="P151" i="10"/>
  <c r="Q151" i="10" s="1"/>
  <c r="Z150" i="10"/>
  <c r="P150" i="10"/>
  <c r="Q150" i="10" s="1"/>
  <c r="Z149" i="10"/>
  <c r="P149" i="10"/>
  <c r="Q149" i="10" s="1"/>
  <c r="Z148" i="10"/>
  <c r="P148" i="10"/>
  <c r="Q148" i="10" s="1"/>
  <c r="Z147" i="10"/>
  <c r="P147" i="10"/>
  <c r="Q147" i="10" s="1"/>
  <c r="Z146" i="10"/>
  <c r="P146" i="10"/>
  <c r="Q146" i="10" s="1"/>
  <c r="Z145" i="10"/>
  <c r="P145" i="10"/>
  <c r="Q145" i="10" s="1"/>
  <c r="Z144" i="10"/>
  <c r="P144" i="10"/>
  <c r="Q144" i="10" s="1"/>
  <c r="Z143" i="10"/>
  <c r="P143" i="10"/>
  <c r="Q143" i="10" s="1"/>
  <c r="Z142" i="10"/>
  <c r="P142" i="10"/>
  <c r="Q142" i="10" s="1"/>
  <c r="Z141" i="10"/>
  <c r="P141" i="10"/>
  <c r="Q141" i="10" s="1"/>
  <c r="Z140" i="10"/>
  <c r="P140" i="10"/>
  <c r="Q140" i="10" s="1"/>
  <c r="Z139" i="10"/>
  <c r="P139" i="10"/>
  <c r="Q139" i="10" s="1"/>
  <c r="Z138" i="10"/>
  <c r="P138" i="10"/>
  <c r="Q138" i="10" s="1"/>
  <c r="Z137" i="10"/>
  <c r="P137" i="10"/>
  <c r="Q137" i="10" s="1"/>
  <c r="Z136" i="10"/>
  <c r="P136" i="10"/>
  <c r="Q136" i="10" s="1"/>
  <c r="Z135" i="10"/>
  <c r="P135" i="10"/>
  <c r="Q135" i="10" s="1"/>
  <c r="Z134" i="10"/>
  <c r="P134" i="10"/>
  <c r="Q134" i="10" s="1"/>
  <c r="Z133" i="10"/>
  <c r="P133" i="10"/>
  <c r="Q133" i="10" s="1"/>
  <c r="Z132" i="10"/>
  <c r="P132" i="10"/>
  <c r="Q132" i="10" s="1"/>
  <c r="Z131" i="10"/>
  <c r="P131" i="10"/>
  <c r="Q131" i="10" s="1"/>
  <c r="Z130" i="10"/>
  <c r="P130" i="10"/>
  <c r="Q130" i="10" s="1"/>
  <c r="Z129" i="10"/>
  <c r="P129" i="10"/>
  <c r="Q129" i="10" s="1"/>
  <c r="Z128" i="10"/>
  <c r="P128" i="10"/>
  <c r="Q128" i="10" s="1"/>
  <c r="Z127" i="10"/>
  <c r="P127" i="10"/>
  <c r="Q127" i="10" s="1"/>
  <c r="Z126" i="10"/>
  <c r="P126" i="10"/>
  <c r="Q126" i="10" s="1"/>
  <c r="Z125" i="10"/>
  <c r="P125" i="10"/>
  <c r="Q125" i="10" s="1"/>
  <c r="Z124" i="10"/>
  <c r="P124" i="10"/>
  <c r="Q124" i="10" s="1"/>
  <c r="Z123" i="10"/>
  <c r="P123" i="10"/>
  <c r="Q123" i="10" s="1"/>
  <c r="Z122" i="10"/>
  <c r="P122" i="10"/>
  <c r="Q122" i="10" s="1"/>
  <c r="Z121" i="10"/>
  <c r="P121" i="10"/>
  <c r="Q121" i="10" s="1"/>
  <c r="Z120" i="10"/>
  <c r="P120" i="10"/>
  <c r="Q120" i="10" s="1"/>
  <c r="Z119" i="10"/>
  <c r="P119" i="10"/>
  <c r="Q119" i="10" s="1"/>
  <c r="Z118" i="10"/>
  <c r="P118" i="10"/>
  <c r="Q118" i="10" s="1"/>
  <c r="Z117" i="10"/>
  <c r="P117" i="10"/>
  <c r="Q117" i="10" s="1"/>
  <c r="Z116" i="10"/>
  <c r="P116" i="10"/>
  <c r="Q116" i="10" s="1"/>
  <c r="Z115" i="10"/>
  <c r="P115" i="10"/>
  <c r="Q115" i="10" s="1"/>
  <c r="Z114" i="10"/>
  <c r="P114" i="10"/>
  <c r="Q114" i="10" s="1"/>
  <c r="Z113" i="10"/>
  <c r="P113" i="10"/>
  <c r="Q113" i="10" s="1"/>
  <c r="Z112" i="10"/>
  <c r="P112" i="10"/>
  <c r="Q112" i="10" s="1"/>
  <c r="Z111" i="10"/>
  <c r="P111" i="10"/>
  <c r="Q111" i="10" s="1"/>
  <c r="Z110" i="10"/>
  <c r="P110" i="10"/>
  <c r="Q110" i="10" s="1"/>
  <c r="Z109" i="10"/>
  <c r="P109" i="10"/>
  <c r="Q109" i="10" s="1"/>
  <c r="Z108" i="10"/>
  <c r="P108" i="10"/>
  <c r="Q108" i="10" s="1"/>
  <c r="Z107" i="10"/>
  <c r="P107" i="10"/>
  <c r="Q107" i="10" s="1"/>
  <c r="Z106" i="10"/>
  <c r="P106" i="10"/>
  <c r="Q106" i="10" s="1"/>
  <c r="Z105" i="10"/>
  <c r="P105" i="10"/>
  <c r="Q105" i="10" s="1"/>
  <c r="Z104" i="10"/>
  <c r="P104" i="10"/>
  <c r="Q104" i="10" s="1"/>
  <c r="Z103" i="10"/>
  <c r="P103" i="10"/>
  <c r="Q103" i="10" s="1"/>
  <c r="Z102" i="10"/>
  <c r="P102" i="10"/>
  <c r="Q102" i="10" s="1"/>
  <c r="Z101" i="10"/>
  <c r="P101" i="10"/>
  <c r="Q101" i="10" s="1"/>
  <c r="Z100" i="10"/>
  <c r="P100" i="10"/>
  <c r="Q100" i="10" s="1"/>
  <c r="Z99" i="10"/>
  <c r="P99" i="10"/>
  <c r="Q99" i="10" s="1"/>
  <c r="Z98" i="10"/>
  <c r="P98" i="10"/>
  <c r="Q98" i="10" s="1"/>
  <c r="Z97" i="10"/>
  <c r="P97" i="10"/>
  <c r="Q97" i="10" s="1"/>
  <c r="Z96" i="10"/>
  <c r="P96" i="10"/>
  <c r="Q96" i="10" s="1"/>
  <c r="Z95" i="10"/>
  <c r="P95" i="10"/>
  <c r="Q95" i="10" s="1"/>
  <c r="Z94" i="10"/>
  <c r="P94" i="10"/>
  <c r="Q94" i="10" s="1"/>
  <c r="Z93" i="10"/>
  <c r="P93" i="10"/>
  <c r="Q93" i="10" s="1"/>
  <c r="Z92" i="10"/>
  <c r="P92" i="10"/>
  <c r="Q92" i="10" s="1"/>
  <c r="Z91" i="10"/>
  <c r="P91" i="10"/>
  <c r="Q91" i="10" s="1"/>
  <c r="Z90" i="10"/>
  <c r="P90" i="10"/>
  <c r="Q90" i="10" s="1"/>
  <c r="Z89" i="10"/>
  <c r="P89" i="10"/>
  <c r="Q89" i="10" s="1"/>
  <c r="Z88" i="10"/>
  <c r="P88" i="10"/>
  <c r="Q88" i="10" s="1"/>
  <c r="Z87" i="10"/>
  <c r="P87" i="10"/>
  <c r="Q87" i="10" s="1"/>
  <c r="Z86" i="10"/>
  <c r="P86" i="10"/>
  <c r="Q86" i="10" s="1"/>
  <c r="Z85" i="10"/>
  <c r="P85" i="10"/>
  <c r="Q85" i="10" s="1"/>
  <c r="Z84" i="10"/>
  <c r="P84" i="10"/>
  <c r="Q84" i="10" s="1"/>
  <c r="Z83" i="10"/>
  <c r="P83" i="10"/>
  <c r="Q83" i="10" s="1"/>
  <c r="Z82" i="10"/>
  <c r="P82" i="10"/>
  <c r="Q82" i="10" s="1"/>
  <c r="Z81" i="10"/>
  <c r="P81" i="10"/>
  <c r="Q81" i="10" s="1"/>
  <c r="Z80" i="10"/>
  <c r="P80" i="10"/>
  <c r="Q80" i="10" s="1"/>
  <c r="Z79" i="10"/>
  <c r="P79" i="10"/>
  <c r="Q79" i="10" s="1"/>
  <c r="Z78" i="10"/>
  <c r="P78" i="10"/>
  <c r="Q78" i="10" s="1"/>
  <c r="Z77" i="10"/>
  <c r="P77" i="10"/>
  <c r="Q77" i="10" s="1"/>
  <c r="Z76" i="10"/>
  <c r="P76" i="10"/>
  <c r="Q76" i="10" s="1"/>
  <c r="Z75" i="10"/>
  <c r="P75" i="10"/>
  <c r="Q75" i="10" s="1"/>
  <c r="Z74" i="10"/>
  <c r="P74" i="10"/>
  <c r="Q74" i="10" s="1"/>
  <c r="Z73" i="10"/>
  <c r="P73" i="10"/>
  <c r="Q73" i="10" s="1"/>
  <c r="Z72" i="10"/>
  <c r="P72" i="10"/>
  <c r="Q72" i="10" s="1"/>
  <c r="Z71" i="10"/>
  <c r="P71" i="10"/>
  <c r="Q71" i="10" s="1"/>
  <c r="Z70" i="10"/>
  <c r="P70" i="10"/>
  <c r="Q70" i="10" s="1"/>
  <c r="Z69" i="10"/>
  <c r="P69" i="10"/>
  <c r="Q69" i="10" s="1"/>
  <c r="Z68" i="10"/>
  <c r="P68" i="10"/>
  <c r="Q68" i="10" s="1"/>
  <c r="Z67" i="10"/>
  <c r="P67" i="10"/>
  <c r="Q67" i="10" s="1"/>
  <c r="Z66" i="10"/>
  <c r="P66" i="10"/>
  <c r="Q66" i="10" s="1"/>
  <c r="Z65" i="10"/>
  <c r="P65" i="10"/>
  <c r="Q65" i="10" s="1"/>
  <c r="Z64" i="10"/>
  <c r="P64" i="10"/>
  <c r="Q64" i="10" s="1"/>
  <c r="Z63" i="10"/>
  <c r="P63" i="10"/>
  <c r="Q63" i="10" s="1"/>
  <c r="Z62" i="10"/>
  <c r="P62" i="10"/>
  <c r="Q62" i="10" s="1"/>
  <c r="Z61" i="10"/>
  <c r="P61" i="10"/>
  <c r="Q61" i="10" s="1"/>
  <c r="Z60" i="10"/>
  <c r="P60" i="10"/>
  <c r="Q60" i="10" s="1"/>
  <c r="Z59" i="10"/>
  <c r="P59" i="10"/>
  <c r="Q59" i="10" s="1"/>
  <c r="Z58" i="10"/>
  <c r="P58" i="10"/>
  <c r="Q58" i="10" s="1"/>
  <c r="Z57" i="10"/>
  <c r="P57" i="10"/>
  <c r="Q57" i="10" s="1"/>
  <c r="Z56" i="10"/>
  <c r="P56" i="10"/>
  <c r="Q56" i="10" s="1"/>
  <c r="Z55" i="10"/>
  <c r="P55" i="10"/>
  <c r="Q55" i="10" s="1"/>
  <c r="Z54" i="10"/>
  <c r="P54" i="10"/>
  <c r="Q54" i="10" s="1"/>
  <c r="Z53" i="10"/>
  <c r="P53" i="10"/>
  <c r="Q53" i="10" s="1"/>
  <c r="Z52" i="10"/>
  <c r="P52" i="10"/>
  <c r="Q52" i="10" s="1"/>
  <c r="Z51" i="10"/>
  <c r="P51" i="10"/>
  <c r="Q51" i="10" s="1"/>
  <c r="C51" i="10"/>
  <c r="Z50" i="10"/>
  <c r="P50" i="10"/>
  <c r="Q50" i="10" s="1"/>
  <c r="Z49" i="10"/>
  <c r="P49" i="10"/>
  <c r="Q49" i="10" s="1"/>
  <c r="C49" i="10"/>
  <c r="C50" i="10" s="1"/>
  <c r="Z48" i="10"/>
  <c r="P48" i="10"/>
  <c r="Q48" i="10" s="1"/>
  <c r="Z47" i="10"/>
  <c r="P47" i="10"/>
  <c r="Q47" i="10" s="1"/>
  <c r="Z46" i="10"/>
  <c r="P46" i="10"/>
  <c r="Q46" i="10" s="1"/>
  <c r="Z45" i="10"/>
  <c r="P45" i="10"/>
  <c r="Q45" i="10" s="1"/>
  <c r="Z44" i="10"/>
  <c r="P44" i="10"/>
  <c r="Q44" i="10" s="1"/>
  <c r="Z43" i="10"/>
  <c r="P43" i="10"/>
  <c r="Q43" i="10" s="1"/>
  <c r="Z42" i="10"/>
  <c r="P42" i="10"/>
  <c r="Q42" i="10" s="1"/>
  <c r="Z41" i="10"/>
  <c r="P41" i="10"/>
  <c r="Q41" i="10" s="1"/>
  <c r="B41" i="10"/>
  <c r="Z40" i="10"/>
  <c r="P40" i="10"/>
  <c r="Q40" i="10" s="1"/>
  <c r="Z39" i="10"/>
  <c r="P39" i="10"/>
  <c r="Q39" i="10" s="1"/>
  <c r="Z38" i="10"/>
  <c r="P38" i="10"/>
  <c r="Q38" i="10" s="1"/>
  <c r="Z37" i="10"/>
  <c r="P37" i="10"/>
  <c r="Q37" i="10" s="1"/>
  <c r="Z36" i="10"/>
  <c r="P36" i="10"/>
  <c r="Q36" i="10" s="1"/>
  <c r="D36" i="10"/>
  <c r="Z35" i="10"/>
  <c r="P35" i="10"/>
  <c r="Q35" i="10" s="1"/>
  <c r="Z34" i="10"/>
  <c r="P34" i="10"/>
  <c r="Q34" i="10" s="1"/>
  <c r="Z33" i="10"/>
  <c r="P33" i="10"/>
  <c r="Q33" i="10" s="1"/>
  <c r="Z32" i="10"/>
  <c r="P32" i="10"/>
  <c r="Q32" i="10" s="1"/>
  <c r="Z31" i="10"/>
  <c r="P31" i="10"/>
  <c r="Q31" i="10" s="1"/>
  <c r="Z30" i="10"/>
  <c r="P30" i="10"/>
  <c r="Q30" i="10" s="1"/>
  <c r="Z29" i="10"/>
  <c r="P29" i="10"/>
  <c r="Q29" i="10" s="1"/>
  <c r="Z28" i="10"/>
  <c r="P28" i="10"/>
  <c r="Q28" i="10" s="1"/>
  <c r="Z27" i="10"/>
  <c r="P27" i="10"/>
  <c r="Q27" i="10" s="1"/>
  <c r="C27" i="10"/>
  <c r="Z26" i="10"/>
  <c r="P26" i="10"/>
  <c r="Q26" i="10" s="1"/>
  <c r="Z25" i="10"/>
  <c r="P25" i="10"/>
  <c r="Q25" i="10" s="1"/>
  <c r="Z24" i="10"/>
  <c r="P24" i="10"/>
  <c r="Q24" i="10" s="1"/>
  <c r="Z23" i="10"/>
  <c r="P23" i="10"/>
  <c r="Q23" i="10" s="1"/>
  <c r="Z22" i="10"/>
  <c r="P22" i="10"/>
  <c r="Q22" i="10" s="1"/>
  <c r="Z21" i="10"/>
  <c r="P21" i="10"/>
  <c r="Q21" i="10" s="1"/>
  <c r="Z20" i="10"/>
  <c r="P20" i="10"/>
  <c r="Q20" i="10" s="1"/>
  <c r="Z19" i="10"/>
  <c r="P19" i="10"/>
  <c r="Q19" i="10" s="1"/>
  <c r="Z18" i="10"/>
  <c r="P18" i="10"/>
  <c r="Q18" i="10" s="1"/>
  <c r="Z17" i="10"/>
  <c r="P17" i="10"/>
  <c r="Q17" i="10" s="1"/>
  <c r="Z16" i="10"/>
  <c r="P16" i="10"/>
  <c r="Q16" i="10" s="1"/>
  <c r="Z15" i="10"/>
  <c r="P15" i="10"/>
  <c r="Q15" i="10" s="1"/>
  <c r="C15" i="10"/>
  <c r="Z14" i="10"/>
  <c r="P14" i="10"/>
  <c r="Q14" i="10" s="1"/>
  <c r="Z13" i="10"/>
  <c r="P13" i="10"/>
  <c r="Q13" i="10" s="1"/>
  <c r="Z12" i="10"/>
  <c r="P12" i="10"/>
  <c r="Q12" i="10" s="1"/>
  <c r="N12" i="10"/>
  <c r="Z11" i="10"/>
  <c r="P11" i="10"/>
  <c r="Q11" i="10" s="1"/>
  <c r="Z10" i="10"/>
  <c r="P10" i="10"/>
  <c r="Q10" i="10" s="1"/>
  <c r="Z9" i="10"/>
  <c r="P9" i="10"/>
  <c r="Q9" i="10" s="1"/>
  <c r="Z8" i="10"/>
  <c r="P8" i="10"/>
  <c r="Q8" i="10" s="1"/>
  <c r="Z7" i="10"/>
  <c r="P7" i="10"/>
  <c r="Q7" i="10" s="1"/>
  <c r="Z6" i="10"/>
  <c r="P6" i="10"/>
  <c r="Q6" i="10" s="1"/>
  <c r="G6" i="10"/>
  <c r="Z5" i="10"/>
  <c r="X5" i="10"/>
  <c r="W5" i="10"/>
  <c r="P5" i="10"/>
  <c r="Q5" i="10" s="1"/>
  <c r="O5" i="10"/>
  <c r="D36" i="8"/>
  <c r="B41" i="8"/>
  <c r="R5" i="10" l="1"/>
  <c r="V5" i="10" s="1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7" i="8"/>
  <c r="N17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7" i="8"/>
  <c r="N27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39" i="8"/>
  <c r="N39" i="8" s="1"/>
  <c r="M40" i="8"/>
  <c r="N40" i="8" s="1"/>
  <c r="M41" i="8"/>
  <c r="N41" i="8" s="1"/>
  <c r="M42" i="8"/>
  <c r="N42" i="8" s="1"/>
  <c r="M43" i="8"/>
  <c r="N43" i="8" s="1"/>
  <c r="M44" i="8"/>
  <c r="N44" i="8" s="1"/>
  <c r="M45" i="8"/>
  <c r="N45" i="8" s="1"/>
  <c r="M46" i="8"/>
  <c r="N46" i="8" s="1"/>
  <c r="M47" i="8"/>
  <c r="N47" i="8" s="1"/>
  <c r="M48" i="8"/>
  <c r="N48" i="8" s="1"/>
  <c r="M49" i="8"/>
  <c r="N49" i="8" s="1"/>
  <c r="M50" i="8"/>
  <c r="N50" i="8" s="1"/>
  <c r="M51" i="8"/>
  <c r="N51" i="8" s="1"/>
  <c r="M52" i="8"/>
  <c r="N52" i="8" s="1"/>
  <c r="M53" i="8"/>
  <c r="N53" i="8" s="1"/>
  <c r="M54" i="8"/>
  <c r="N54" i="8" s="1"/>
  <c r="M55" i="8"/>
  <c r="N55" i="8" s="1"/>
  <c r="M56" i="8"/>
  <c r="N56" i="8" s="1"/>
  <c r="M57" i="8"/>
  <c r="N57" i="8" s="1"/>
  <c r="M58" i="8"/>
  <c r="N58" i="8" s="1"/>
  <c r="M59" i="8"/>
  <c r="N59" i="8" s="1"/>
  <c r="M60" i="8"/>
  <c r="N60" i="8" s="1"/>
  <c r="M61" i="8"/>
  <c r="N61" i="8" s="1"/>
  <c r="M62" i="8"/>
  <c r="N62" i="8" s="1"/>
  <c r="M63" i="8"/>
  <c r="N63" i="8" s="1"/>
  <c r="M64" i="8"/>
  <c r="N64" i="8" s="1"/>
  <c r="M65" i="8"/>
  <c r="N65" i="8" s="1"/>
  <c r="M66" i="8"/>
  <c r="N66" i="8" s="1"/>
  <c r="M67" i="8"/>
  <c r="N67" i="8" s="1"/>
  <c r="M68" i="8"/>
  <c r="N68" i="8" s="1"/>
  <c r="M69" i="8"/>
  <c r="N69" i="8" s="1"/>
  <c r="M70" i="8"/>
  <c r="N70" i="8" s="1"/>
  <c r="M71" i="8"/>
  <c r="N71" i="8" s="1"/>
  <c r="M72" i="8"/>
  <c r="N72" i="8" s="1"/>
  <c r="M73" i="8"/>
  <c r="N73" i="8" s="1"/>
  <c r="M74" i="8"/>
  <c r="N74" i="8" s="1"/>
  <c r="M75" i="8"/>
  <c r="N75" i="8" s="1"/>
  <c r="M76" i="8"/>
  <c r="N76" i="8" s="1"/>
  <c r="M77" i="8"/>
  <c r="N77" i="8" s="1"/>
  <c r="M78" i="8"/>
  <c r="N78" i="8" s="1"/>
  <c r="M79" i="8"/>
  <c r="N79" i="8" s="1"/>
  <c r="M80" i="8"/>
  <c r="N80" i="8" s="1"/>
  <c r="M81" i="8"/>
  <c r="N81" i="8" s="1"/>
  <c r="M82" i="8"/>
  <c r="N82" i="8" s="1"/>
  <c r="M83" i="8"/>
  <c r="N83" i="8" s="1"/>
  <c r="M84" i="8"/>
  <c r="N84" i="8" s="1"/>
  <c r="M85" i="8"/>
  <c r="N85" i="8" s="1"/>
  <c r="M86" i="8"/>
  <c r="N86" i="8" s="1"/>
  <c r="M87" i="8"/>
  <c r="N87" i="8" s="1"/>
  <c r="M88" i="8"/>
  <c r="N88" i="8" s="1"/>
  <c r="M89" i="8"/>
  <c r="N89" i="8" s="1"/>
  <c r="M90" i="8"/>
  <c r="N90" i="8" s="1"/>
  <c r="M91" i="8"/>
  <c r="N91" i="8" s="1"/>
  <c r="M92" i="8"/>
  <c r="N92" i="8" s="1"/>
  <c r="M93" i="8"/>
  <c r="N93" i="8" s="1"/>
  <c r="M94" i="8"/>
  <c r="N94" i="8" s="1"/>
  <c r="M95" i="8"/>
  <c r="N95" i="8" s="1"/>
  <c r="M96" i="8"/>
  <c r="N96" i="8" s="1"/>
  <c r="M97" i="8"/>
  <c r="N97" i="8" s="1"/>
  <c r="M98" i="8"/>
  <c r="N98" i="8" s="1"/>
  <c r="M99" i="8"/>
  <c r="N99" i="8" s="1"/>
  <c r="M100" i="8"/>
  <c r="N100" i="8" s="1"/>
  <c r="M101" i="8"/>
  <c r="N101" i="8" s="1"/>
  <c r="M102" i="8"/>
  <c r="N102" i="8" s="1"/>
  <c r="M103" i="8"/>
  <c r="N103" i="8" s="1"/>
  <c r="M104" i="8"/>
  <c r="N104" i="8" s="1"/>
  <c r="M105" i="8"/>
  <c r="N105" i="8" s="1"/>
  <c r="M106" i="8"/>
  <c r="N106" i="8" s="1"/>
  <c r="M107" i="8"/>
  <c r="N107" i="8" s="1"/>
  <c r="M108" i="8"/>
  <c r="N108" i="8" s="1"/>
  <c r="M109" i="8"/>
  <c r="N109" i="8" s="1"/>
  <c r="M110" i="8"/>
  <c r="N110" i="8" s="1"/>
  <c r="M111" i="8"/>
  <c r="N111" i="8" s="1"/>
  <c r="M112" i="8"/>
  <c r="N112" i="8" s="1"/>
  <c r="M113" i="8"/>
  <c r="N113" i="8" s="1"/>
  <c r="M114" i="8"/>
  <c r="N114" i="8" s="1"/>
  <c r="M115" i="8"/>
  <c r="N115" i="8" s="1"/>
  <c r="M116" i="8"/>
  <c r="N116" i="8" s="1"/>
  <c r="M117" i="8"/>
  <c r="N117" i="8" s="1"/>
  <c r="M118" i="8"/>
  <c r="N118" i="8" s="1"/>
  <c r="M119" i="8"/>
  <c r="N119" i="8" s="1"/>
  <c r="M120" i="8"/>
  <c r="N120" i="8" s="1"/>
  <c r="M121" i="8"/>
  <c r="N121" i="8" s="1"/>
  <c r="M122" i="8"/>
  <c r="N122" i="8" s="1"/>
  <c r="M123" i="8"/>
  <c r="N123" i="8" s="1"/>
  <c r="M124" i="8"/>
  <c r="N124" i="8" s="1"/>
  <c r="M125" i="8"/>
  <c r="N125" i="8" s="1"/>
  <c r="M126" i="8"/>
  <c r="N126" i="8" s="1"/>
  <c r="M127" i="8"/>
  <c r="N127" i="8" s="1"/>
  <c r="M128" i="8"/>
  <c r="N128" i="8" s="1"/>
  <c r="M129" i="8"/>
  <c r="N129" i="8" s="1"/>
  <c r="M130" i="8"/>
  <c r="N130" i="8" s="1"/>
  <c r="M131" i="8"/>
  <c r="N131" i="8" s="1"/>
  <c r="M132" i="8"/>
  <c r="N132" i="8" s="1"/>
  <c r="M133" i="8"/>
  <c r="N133" i="8" s="1"/>
  <c r="M134" i="8"/>
  <c r="N134" i="8" s="1"/>
  <c r="M135" i="8"/>
  <c r="N135" i="8" s="1"/>
  <c r="M136" i="8"/>
  <c r="N136" i="8" s="1"/>
  <c r="M137" i="8"/>
  <c r="N137" i="8" s="1"/>
  <c r="M138" i="8"/>
  <c r="N138" i="8" s="1"/>
  <c r="M139" i="8"/>
  <c r="N139" i="8" s="1"/>
  <c r="M140" i="8"/>
  <c r="N140" i="8" s="1"/>
  <c r="M141" i="8"/>
  <c r="N141" i="8" s="1"/>
  <c r="M142" i="8"/>
  <c r="N142" i="8" s="1"/>
  <c r="M143" i="8"/>
  <c r="N143" i="8" s="1"/>
  <c r="M144" i="8"/>
  <c r="N144" i="8" s="1"/>
  <c r="M145" i="8"/>
  <c r="N145" i="8" s="1"/>
  <c r="M146" i="8"/>
  <c r="N146" i="8" s="1"/>
  <c r="M147" i="8"/>
  <c r="N147" i="8" s="1"/>
  <c r="M148" i="8"/>
  <c r="N148" i="8" s="1"/>
  <c r="M149" i="8"/>
  <c r="N149" i="8" s="1"/>
  <c r="M150" i="8"/>
  <c r="N150" i="8" s="1"/>
  <c r="M151" i="8"/>
  <c r="N151" i="8" s="1"/>
  <c r="M152" i="8"/>
  <c r="N152" i="8" s="1"/>
  <c r="M153" i="8"/>
  <c r="N153" i="8" s="1"/>
  <c r="M154" i="8"/>
  <c r="N154" i="8" s="1"/>
  <c r="M155" i="8"/>
  <c r="N155" i="8" s="1"/>
  <c r="M156" i="8"/>
  <c r="N156" i="8" s="1"/>
  <c r="M157" i="8"/>
  <c r="N157" i="8" s="1"/>
  <c r="M158" i="8"/>
  <c r="N158" i="8" s="1"/>
  <c r="M159" i="8"/>
  <c r="N159" i="8" s="1"/>
  <c r="M160" i="8"/>
  <c r="N160" i="8" s="1"/>
  <c r="M161" i="8"/>
  <c r="N161" i="8" s="1"/>
  <c r="M162" i="8"/>
  <c r="N162" i="8" s="1"/>
  <c r="M163" i="8"/>
  <c r="N163" i="8" s="1"/>
  <c r="M164" i="8"/>
  <c r="N164" i="8" s="1"/>
  <c r="M165" i="8"/>
  <c r="N165" i="8" s="1"/>
  <c r="M166" i="8"/>
  <c r="N166" i="8" s="1"/>
  <c r="M167" i="8"/>
  <c r="N167" i="8" s="1"/>
  <c r="M168" i="8"/>
  <c r="N168" i="8" s="1"/>
  <c r="M169" i="8"/>
  <c r="N169" i="8" s="1"/>
  <c r="M170" i="8"/>
  <c r="N170" i="8" s="1"/>
  <c r="M171" i="8"/>
  <c r="N171" i="8" s="1"/>
  <c r="M172" i="8"/>
  <c r="N172" i="8" s="1"/>
  <c r="M173" i="8"/>
  <c r="N173" i="8" s="1"/>
  <c r="M174" i="8"/>
  <c r="N174" i="8" s="1"/>
  <c r="M175" i="8"/>
  <c r="N175" i="8" s="1"/>
  <c r="M176" i="8"/>
  <c r="N176" i="8" s="1"/>
  <c r="M177" i="8"/>
  <c r="N177" i="8" s="1"/>
  <c r="M178" i="8"/>
  <c r="N178" i="8" s="1"/>
  <c r="M179" i="8"/>
  <c r="N179" i="8" s="1"/>
  <c r="M180" i="8"/>
  <c r="N180" i="8" s="1"/>
  <c r="M181" i="8"/>
  <c r="N181" i="8" s="1"/>
  <c r="M182" i="8"/>
  <c r="N182" i="8" s="1"/>
  <c r="M183" i="8"/>
  <c r="N183" i="8" s="1"/>
  <c r="M184" i="8"/>
  <c r="N184" i="8" s="1"/>
  <c r="M185" i="8"/>
  <c r="N185" i="8" s="1"/>
  <c r="M186" i="8"/>
  <c r="N186" i="8" s="1"/>
  <c r="M187" i="8"/>
  <c r="N187" i="8" s="1"/>
  <c r="M188" i="8"/>
  <c r="N188" i="8" s="1"/>
  <c r="M189" i="8"/>
  <c r="N189" i="8" s="1"/>
  <c r="M190" i="8"/>
  <c r="N190" i="8" s="1"/>
  <c r="M191" i="8"/>
  <c r="N191" i="8" s="1"/>
  <c r="M192" i="8"/>
  <c r="N192" i="8" s="1"/>
  <c r="M193" i="8"/>
  <c r="N193" i="8" s="1"/>
  <c r="M194" i="8"/>
  <c r="N194" i="8" s="1"/>
  <c r="M195" i="8"/>
  <c r="N195" i="8" s="1"/>
  <c r="M196" i="8"/>
  <c r="N196" i="8" s="1"/>
  <c r="M197" i="8"/>
  <c r="N197" i="8" s="1"/>
  <c r="M198" i="8"/>
  <c r="N198" i="8" s="1"/>
  <c r="M199" i="8"/>
  <c r="N199" i="8" s="1"/>
  <c r="M200" i="8"/>
  <c r="N200" i="8" s="1"/>
  <c r="M201" i="8"/>
  <c r="N201" i="8" s="1"/>
  <c r="M202" i="8"/>
  <c r="N202" i="8" s="1"/>
  <c r="M203" i="8"/>
  <c r="N203" i="8" s="1"/>
  <c r="M204" i="8"/>
  <c r="N204" i="8" s="1"/>
  <c r="M205" i="8"/>
  <c r="N205" i="8" s="1"/>
  <c r="M206" i="8"/>
  <c r="N206" i="8" s="1"/>
  <c r="M207" i="8"/>
  <c r="N207" i="8" s="1"/>
  <c r="M208" i="8"/>
  <c r="N208" i="8" s="1"/>
  <c r="M209" i="8"/>
  <c r="N209" i="8" s="1"/>
  <c r="M210" i="8"/>
  <c r="N210" i="8" s="1"/>
  <c r="M211" i="8"/>
  <c r="N211" i="8" s="1"/>
  <c r="M212" i="8"/>
  <c r="N212" i="8" s="1"/>
  <c r="M213" i="8"/>
  <c r="N213" i="8" s="1"/>
  <c r="M214" i="8"/>
  <c r="N214" i="8" s="1"/>
  <c r="M215" i="8"/>
  <c r="N215" i="8" s="1"/>
  <c r="M216" i="8"/>
  <c r="N216" i="8" s="1"/>
  <c r="M217" i="8"/>
  <c r="N217" i="8" s="1"/>
  <c r="M218" i="8"/>
  <c r="N218" i="8" s="1"/>
  <c r="M219" i="8"/>
  <c r="N219" i="8" s="1"/>
  <c r="M220" i="8"/>
  <c r="N220" i="8" s="1"/>
  <c r="M221" i="8"/>
  <c r="N221" i="8" s="1"/>
  <c r="M222" i="8"/>
  <c r="N222" i="8" s="1"/>
  <c r="M223" i="8"/>
  <c r="N223" i="8" s="1"/>
  <c r="M224" i="8"/>
  <c r="N224" i="8" s="1"/>
  <c r="M225" i="8"/>
  <c r="N225" i="8" s="1"/>
  <c r="M226" i="8"/>
  <c r="N226" i="8" s="1"/>
  <c r="M227" i="8"/>
  <c r="N227" i="8" s="1"/>
  <c r="M228" i="8"/>
  <c r="N228" i="8" s="1"/>
  <c r="M229" i="8"/>
  <c r="N229" i="8" s="1"/>
  <c r="M230" i="8"/>
  <c r="N230" i="8" s="1"/>
  <c r="M231" i="8"/>
  <c r="N231" i="8" s="1"/>
  <c r="M232" i="8"/>
  <c r="N232" i="8" s="1"/>
  <c r="M233" i="8"/>
  <c r="N233" i="8" s="1"/>
  <c r="M234" i="8"/>
  <c r="N234" i="8" s="1"/>
  <c r="M235" i="8"/>
  <c r="N235" i="8" s="1"/>
  <c r="M236" i="8"/>
  <c r="N236" i="8" s="1"/>
  <c r="M237" i="8"/>
  <c r="N237" i="8" s="1"/>
  <c r="M238" i="8"/>
  <c r="N238" i="8" s="1"/>
  <c r="M239" i="8"/>
  <c r="N239" i="8" s="1"/>
  <c r="M240" i="8"/>
  <c r="N240" i="8" s="1"/>
  <c r="M241" i="8"/>
  <c r="N241" i="8" s="1"/>
  <c r="M242" i="8"/>
  <c r="N242" i="8" s="1"/>
  <c r="M243" i="8"/>
  <c r="N243" i="8" s="1"/>
  <c r="M244" i="8"/>
  <c r="N244" i="8" s="1"/>
  <c r="M245" i="8"/>
  <c r="N245" i="8" s="1"/>
  <c r="M246" i="8"/>
  <c r="N246" i="8" s="1"/>
  <c r="M247" i="8"/>
  <c r="N247" i="8" s="1"/>
  <c r="M248" i="8"/>
  <c r="N248" i="8" s="1"/>
  <c r="M249" i="8"/>
  <c r="N249" i="8" s="1"/>
  <c r="M250" i="8"/>
  <c r="N250" i="8" s="1"/>
  <c r="M251" i="8"/>
  <c r="N251" i="8" s="1"/>
  <c r="M252" i="8"/>
  <c r="N252" i="8" s="1"/>
  <c r="M253" i="8"/>
  <c r="N253" i="8" s="1"/>
  <c r="M254" i="8"/>
  <c r="N254" i="8" s="1"/>
  <c r="M255" i="8"/>
  <c r="N255" i="8" s="1"/>
  <c r="M256" i="8"/>
  <c r="N256" i="8" s="1"/>
  <c r="M257" i="8"/>
  <c r="N257" i="8" s="1"/>
  <c r="M258" i="8"/>
  <c r="N258" i="8" s="1"/>
  <c r="M259" i="8"/>
  <c r="N259" i="8" s="1"/>
  <c r="M260" i="8"/>
  <c r="N260" i="8" s="1"/>
  <c r="M261" i="8"/>
  <c r="N261" i="8" s="1"/>
  <c r="M262" i="8"/>
  <c r="N262" i="8" s="1"/>
  <c r="M263" i="8"/>
  <c r="N263" i="8" s="1"/>
  <c r="M264" i="8"/>
  <c r="N264" i="8" s="1"/>
  <c r="M265" i="8"/>
  <c r="N265" i="8" s="1"/>
  <c r="M266" i="8"/>
  <c r="N266" i="8" s="1"/>
  <c r="M267" i="8"/>
  <c r="N267" i="8" s="1"/>
  <c r="M268" i="8"/>
  <c r="N268" i="8" s="1"/>
  <c r="M269" i="8"/>
  <c r="N269" i="8" s="1"/>
  <c r="M270" i="8"/>
  <c r="N270" i="8" s="1"/>
  <c r="M271" i="8"/>
  <c r="N271" i="8" s="1"/>
  <c r="M272" i="8"/>
  <c r="N272" i="8" s="1"/>
  <c r="M273" i="8"/>
  <c r="N273" i="8" s="1"/>
  <c r="M274" i="8"/>
  <c r="N274" i="8" s="1"/>
  <c r="M275" i="8"/>
  <c r="N275" i="8" s="1"/>
  <c r="M276" i="8"/>
  <c r="N276" i="8" s="1"/>
  <c r="M277" i="8"/>
  <c r="N277" i="8" s="1"/>
  <c r="M278" i="8"/>
  <c r="N278" i="8" s="1"/>
  <c r="M279" i="8"/>
  <c r="N279" i="8" s="1"/>
  <c r="M280" i="8"/>
  <c r="N280" i="8" s="1"/>
  <c r="M281" i="8"/>
  <c r="N281" i="8" s="1"/>
  <c r="M282" i="8"/>
  <c r="N282" i="8" s="1"/>
  <c r="M283" i="8"/>
  <c r="N283" i="8" s="1"/>
  <c r="M284" i="8"/>
  <c r="N284" i="8" s="1"/>
  <c r="M285" i="8"/>
  <c r="N285" i="8" s="1"/>
  <c r="M286" i="8"/>
  <c r="N286" i="8" s="1"/>
  <c r="M287" i="8"/>
  <c r="N287" i="8" s="1"/>
  <c r="M288" i="8"/>
  <c r="N288" i="8" s="1"/>
  <c r="M289" i="8"/>
  <c r="N289" i="8" s="1"/>
  <c r="M290" i="8"/>
  <c r="N290" i="8" s="1"/>
  <c r="M291" i="8"/>
  <c r="N291" i="8" s="1"/>
  <c r="M292" i="8"/>
  <c r="N292" i="8" s="1"/>
  <c r="M293" i="8"/>
  <c r="N293" i="8" s="1"/>
  <c r="M294" i="8"/>
  <c r="N294" i="8" s="1"/>
  <c r="M295" i="8"/>
  <c r="N295" i="8" s="1"/>
  <c r="M296" i="8"/>
  <c r="N296" i="8" s="1"/>
  <c r="M297" i="8"/>
  <c r="N297" i="8" s="1"/>
  <c r="M298" i="8"/>
  <c r="N298" i="8" s="1"/>
  <c r="M299" i="8"/>
  <c r="N299" i="8" s="1"/>
  <c r="M300" i="8"/>
  <c r="N300" i="8" s="1"/>
  <c r="M301" i="8"/>
  <c r="N301" i="8" s="1"/>
  <c r="M302" i="8"/>
  <c r="N302" i="8" s="1"/>
  <c r="M303" i="8"/>
  <c r="N303" i="8" s="1"/>
  <c r="M304" i="8"/>
  <c r="N304" i="8" s="1"/>
  <c r="M305" i="8"/>
  <c r="N305" i="8" s="1"/>
  <c r="M306" i="8"/>
  <c r="N306" i="8" s="1"/>
  <c r="M307" i="8"/>
  <c r="N307" i="8" s="1"/>
  <c r="M308" i="8"/>
  <c r="N308" i="8" s="1"/>
  <c r="M309" i="8"/>
  <c r="N309" i="8" s="1"/>
  <c r="M310" i="8"/>
  <c r="N310" i="8" s="1"/>
  <c r="M311" i="8"/>
  <c r="N311" i="8" s="1"/>
  <c r="M312" i="8"/>
  <c r="N312" i="8" s="1"/>
  <c r="M313" i="8"/>
  <c r="N313" i="8" s="1"/>
  <c r="M314" i="8"/>
  <c r="N314" i="8" s="1"/>
  <c r="M315" i="8"/>
  <c r="N315" i="8" s="1"/>
  <c r="M316" i="8"/>
  <c r="N316" i="8" s="1"/>
  <c r="M317" i="8"/>
  <c r="N317" i="8" s="1"/>
  <c r="M318" i="8"/>
  <c r="N318" i="8" s="1"/>
  <c r="M319" i="8"/>
  <c r="N319" i="8" s="1"/>
  <c r="M320" i="8"/>
  <c r="N320" i="8" s="1"/>
  <c r="M321" i="8"/>
  <c r="N321" i="8" s="1"/>
  <c r="M322" i="8"/>
  <c r="N322" i="8" s="1"/>
  <c r="M323" i="8"/>
  <c r="N323" i="8" s="1"/>
  <c r="M324" i="8"/>
  <c r="N324" i="8" s="1"/>
  <c r="M325" i="8"/>
  <c r="N325" i="8" s="1"/>
  <c r="M326" i="8"/>
  <c r="N326" i="8" s="1"/>
  <c r="M327" i="8"/>
  <c r="N327" i="8" s="1"/>
  <c r="M328" i="8"/>
  <c r="N328" i="8" s="1"/>
  <c r="M329" i="8"/>
  <c r="N329" i="8" s="1"/>
  <c r="M330" i="8"/>
  <c r="N330" i="8" s="1"/>
  <c r="M331" i="8"/>
  <c r="N331" i="8" s="1"/>
  <c r="M332" i="8"/>
  <c r="N332" i="8" s="1"/>
  <c r="M333" i="8"/>
  <c r="N333" i="8" s="1"/>
  <c r="M334" i="8"/>
  <c r="N334" i="8" s="1"/>
  <c r="M335" i="8"/>
  <c r="N335" i="8" s="1"/>
  <c r="M336" i="8"/>
  <c r="N336" i="8" s="1"/>
  <c r="M337" i="8"/>
  <c r="N337" i="8" s="1"/>
  <c r="M338" i="8"/>
  <c r="N338" i="8" s="1"/>
  <c r="M339" i="8"/>
  <c r="N339" i="8" s="1"/>
  <c r="M340" i="8"/>
  <c r="N340" i="8" s="1"/>
  <c r="M341" i="8"/>
  <c r="N341" i="8" s="1"/>
  <c r="M342" i="8"/>
  <c r="N342" i="8" s="1"/>
  <c r="M343" i="8"/>
  <c r="N343" i="8" s="1"/>
  <c r="M344" i="8"/>
  <c r="N344" i="8" s="1"/>
  <c r="M345" i="8"/>
  <c r="N345" i="8" s="1"/>
  <c r="M346" i="8"/>
  <c r="N346" i="8" s="1"/>
  <c r="M347" i="8"/>
  <c r="N347" i="8" s="1"/>
  <c r="M348" i="8"/>
  <c r="N348" i="8" s="1"/>
  <c r="M349" i="8"/>
  <c r="N349" i="8" s="1"/>
  <c r="M350" i="8"/>
  <c r="N350" i="8" s="1"/>
  <c r="M351" i="8"/>
  <c r="N351" i="8" s="1"/>
  <c r="M352" i="8"/>
  <c r="N352" i="8" s="1"/>
  <c r="M353" i="8"/>
  <c r="N353" i="8" s="1"/>
  <c r="M354" i="8"/>
  <c r="N354" i="8" s="1"/>
  <c r="M355" i="8"/>
  <c r="N355" i="8" s="1"/>
  <c r="M356" i="8"/>
  <c r="N356" i="8" s="1"/>
  <c r="M357" i="8"/>
  <c r="N357" i="8" s="1"/>
  <c r="M358" i="8"/>
  <c r="N358" i="8" s="1"/>
  <c r="M359" i="8"/>
  <c r="N359" i="8" s="1"/>
  <c r="M360" i="8"/>
  <c r="N360" i="8" s="1"/>
  <c r="M361" i="8"/>
  <c r="N361" i="8" s="1"/>
  <c r="M362" i="8"/>
  <c r="N362" i="8" s="1"/>
  <c r="M363" i="8"/>
  <c r="N363" i="8" s="1"/>
  <c r="M364" i="8"/>
  <c r="N364" i="8" s="1"/>
  <c r="M365" i="8"/>
  <c r="N365" i="8" s="1"/>
  <c r="M366" i="8"/>
  <c r="N366" i="8" s="1"/>
  <c r="M367" i="8"/>
  <c r="N367" i="8" s="1"/>
  <c r="M368" i="8"/>
  <c r="N368" i="8" s="1"/>
  <c r="M369" i="8"/>
  <c r="N369" i="8" s="1"/>
  <c r="M5" i="8"/>
  <c r="N5" i="8" s="1"/>
  <c r="W369" i="8"/>
  <c r="W368" i="8"/>
  <c r="W367" i="8"/>
  <c r="W366" i="8"/>
  <c r="W365" i="8"/>
  <c r="W364" i="8"/>
  <c r="W363" i="8"/>
  <c r="W362" i="8"/>
  <c r="W361" i="8"/>
  <c r="W360" i="8"/>
  <c r="W359" i="8"/>
  <c r="W358" i="8"/>
  <c r="W357" i="8"/>
  <c r="W356" i="8"/>
  <c r="W355" i="8"/>
  <c r="W354" i="8"/>
  <c r="W353" i="8"/>
  <c r="W352" i="8"/>
  <c r="W351" i="8"/>
  <c r="W350" i="8"/>
  <c r="W349" i="8"/>
  <c r="W348" i="8"/>
  <c r="W347" i="8"/>
  <c r="W346" i="8"/>
  <c r="W345" i="8"/>
  <c r="W344" i="8"/>
  <c r="W343" i="8"/>
  <c r="W342" i="8"/>
  <c r="W341" i="8"/>
  <c r="W340" i="8"/>
  <c r="W339" i="8"/>
  <c r="W338" i="8"/>
  <c r="W337" i="8"/>
  <c r="W336" i="8"/>
  <c r="W335" i="8"/>
  <c r="W334" i="8"/>
  <c r="W333" i="8"/>
  <c r="W332" i="8"/>
  <c r="W331" i="8"/>
  <c r="W330" i="8"/>
  <c r="W329" i="8"/>
  <c r="W328" i="8"/>
  <c r="W327" i="8"/>
  <c r="W326" i="8"/>
  <c r="W325" i="8"/>
  <c r="W324" i="8"/>
  <c r="W323" i="8"/>
  <c r="W322" i="8"/>
  <c r="W321" i="8"/>
  <c r="W320" i="8"/>
  <c r="W319" i="8"/>
  <c r="W318" i="8"/>
  <c r="W317" i="8"/>
  <c r="W316" i="8"/>
  <c r="W315" i="8"/>
  <c r="W314" i="8"/>
  <c r="W313" i="8"/>
  <c r="W312" i="8"/>
  <c r="W311" i="8"/>
  <c r="W310" i="8"/>
  <c r="W309" i="8"/>
  <c r="W308" i="8"/>
  <c r="W307" i="8"/>
  <c r="W306" i="8"/>
  <c r="W305" i="8"/>
  <c r="W304" i="8"/>
  <c r="W303" i="8"/>
  <c r="W302" i="8"/>
  <c r="W301" i="8"/>
  <c r="W300" i="8"/>
  <c r="W299" i="8"/>
  <c r="W298" i="8"/>
  <c r="W297" i="8"/>
  <c r="W296" i="8"/>
  <c r="W295" i="8"/>
  <c r="W294" i="8"/>
  <c r="W293" i="8"/>
  <c r="W292" i="8"/>
  <c r="W291" i="8"/>
  <c r="W290" i="8"/>
  <c r="W289" i="8"/>
  <c r="W288" i="8"/>
  <c r="W287" i="8"/>
  <c r="W286" i="8"/>
  <c r="W285" i="8"/>
  <c r="W284" i="8"/>
  <c r="W283" i="8"/>
  <c r="W282" i="8"/>
  <c r="W281" i="8"/>
  <c r="W280" i="8"/>
  <c r="W279" i="8"/>
  <c r="W278" i="8"/>
  <c r="W277" i="8"/>
  <c r="W276" i="8"/>
  <c r="W275" i="8"/>
  <c r="W274" i="8"/>
  <c r="W273" i="8"/>
  <c r="W272" i="8"/>
  <c r="W271" i="8"/>
  <c r="W270" i="8"/>
  <c r="W269" i="8"/>
  <c r="W268" i="8"/>
  <c r="W267" i="8"/>
  <c r="W266" i="8"/>
  <c r="W265" i="8"/>
  <c r="W264" i="8"/>
  <c r="W263" i="8"/>
  <c r="W262" i="8"/>
  <c r="W261" i="8"/>
  <c r="W260" i="8"/>
  <c r="W259" i="8"/>
  <c r="W258" i="8"/>
  <c r="W257" i="8"/>
  <c r="W256" i="8"/>
  <c r="W255" i="8"/>
  <c r="W254" i="8"/>
  <c r="W253" i="8"/>
  <c r="W252" i="8"/>
  <c r="W251" i="8"/>
  <c r="W250" i="8"/>
  <c r="W249" i="8"/>
  <c r="W248" i="8"/>
  <c r="W247" i="8"/>
  <c r="W246" i="8"/>
  <c r="W245" i="8"/>
  <c r="W244" i="8"/>
  <c r="W243" i="8"/>
  <c r="W242" i="8"/>
  <c r="W241" i="8"/>
  <c r="W240" i="8"/>
  <c r="W239" i="8"/>
  <c r="W238" i="8"/>
  <c r="W237" i="8"/>
  <c r="W236" i="8"/>
  <c r="W235" i="8"/>
  <c r="W234" i="8"/>
  <c r="W233" i="8"/>
  <c r="W232" i="8"/>
  <c r="W231" i="8"/>
  <c r="W230" i="8"/>
  <c r="W229" i="8"/>
  <c r="W228" i="8"/>
  <c r="W227" i="8"/>
  <c r="W226" i="8"/>
  <c r="W225" i="8"/>
  <c r="W224" i="8"/>
  <c r="W223" i="8"/>
  <c r="W222" i="8"/>
  <c r="W221" i="8"/>
  <c r="W220" i="8"/>
  <c r="W219" i="8"/>
  <c r="W218" i="8"/>
  <c r="W217" i="8"/>
  <c r="W216" i="8"/>
  <c r="W215" i="8"/>
  <c r="W214" i="8"/>
  <c r="W213" i="8"/>
  <c r="W212" i="8"/>
  <c r="W211" i="8"/>
  <c r="W210" i="8"/>
  <c r="W209" i="8"/>
  <c r="W208" i="8"/>
  <c r="W207" i="8"/>
  <c r="W206" i="8"/>
  <c r="W205" i="8"/>
  <c r="W204" i="8"/>
  <c r="W203" i="8"/>
  <c r="W202" i="8"/>
  <c r="W201" i="8"/>
  <c r="W200" i="8"/>
  <c r="W199" i="8"/>
  <c r="W198" i="8"/>
  <c r="W197" i="8"/>
  <c r="W196" i="8"/>
  <c r="W195" i="8"/>
  <c r="W194" i="8"/>
  <c r="W193" i="8"/>
  <c r="W192" i="8"/>
  <c r="W191" i="8"/>
  <c r="W190" i="8"/>
  <c r="W189" i="8"/>
  <c r="W188" i="8"/>
  <c r="W187" i="8"/>
  <c r="W186" i="8"/>
  <c r="W185" i="8"/>
  <c r="W184" i="8"/>
  <c r="W183" i="8"/>
  <c r="W182" i="8"/>
  <c r="W181" i="8"/>
  <c r="W180" i="8"/>
  <c r="W179" i="8"/>
  <c r="W178" i="8"/>
  <c r="W177" i="8"/>
  <c r="W176" i="8"/>
  <c r="W175" i="8"/>
  <c r="W174" i="8"/>
  <c r="W173" i="8"/>
  <c r="W172" i="8"/>
  <c r="W171" i="8"/>
  <c r="W170" i="8"/>
  <c r="W169" i="8"/>
  <c r="W168" i="8"/>
  <c r="W167" i="8"/>
  <c r="W166" i="8"/>
  <c r="W165" i="8"/>
  <c r="W164" i="8"/>
  <c r="W163" i="8"/>
  <c r="W162" i="8"/>
  <c r="W161" i="8"/>
  <c r="W160" i="8"/>
  <c r="W159" i="8"/>
  <c r="W158" i="8"/>
  <c r="W157" i="8"/>
  <c r="W156" i="8"/>
  <c r="W155" i="8"/>
  <c r="W154" i="8"/>
  <c r="W153" i="8"/>
  <c r="W152" i="8"/>
  <c r="W151" i="8"/>
  <c r="W150" i="8"/>
  <c r="W149" i="8"/>
  <c r="W148" i="8"/>
  <c r="W147" i="8"/>
  <c r="W146" i="8"/>
  <c r="W145" i="8"/>
  <c r="W144" i="8"/>
  <c r="W143" i="8"/>
  <c r="W142" i="8"/>
  <c r="W141" i="8"/>
  <c r="W140" i="8"/>
  <c r="W139" i="8"/>
  <c r="W138" i="8"/>
  <c r="W137" i="8"/>
  <c r="W136" i="8"/>
  <c r="W135" i="8"/>
  <c r="W134" i="8"/>
  <c r="W133" i="8"/>
  <c r="W132" i="8"/>
  <c r="W131" i="8"/>
  <c r="W130" i="8"/>
  <c r="W129" i="8"/>
  <c r="W128" i="8"/>
  <c r="W127" i="8"/>
  <c r="W126" i="8"/>
  <c r="W125" i="8"/>
  <c r="W124" i="8"/>
  <c r="W123" i="8"/>
  <c r="W122" i="8"/>
  <c r="W121" i="8"/>
  <c r="W120" i="8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W75" i="8"/>
  <c r="W74" i="8"/>
  <c r="W73" i="8"/>
  <c r="W72" i="8"/>
  <c r="W71" i="8"/>
  <c r="W70" i="8"/>
  <c r="W69" i="8"/>
  <c r="W68" i="8"/>
  <c r="W67" i="8"/>
  <c r="W66" i="8"/>
  <c r="W65" i="8"/>
  <c r="W64" i="8"/>
  <c r="W63" i="8"/>
  <c r="W62" i="8"/>
  <c r="W61" i="8"/>
  <c r="W60" i="8"/>
  <c r="W59" i="8"/>
  <c r="W58" i="8"/>
  <c r="W57" i="8"/>
  <c r="W56" i="8"/>
  <c r="W55" i="8"/>
  <c r="W54" i="8"/>
  <c r="W53" i="8"/>
  <c r="W52" i="8"/>
  <c r="W51" i="8"/>
  <c r="C51" i="8"/>
  <c r="W50" i="8"/>
  <c r="W49" i="8"/>
  <c r="C49" i="8"/>
  <c r="C50" i="8" s="1"/>
  <c r="C15" i="8" s="1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C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K12" i="8"/>
  <c r="W11" i="8"/>
  <c r="W10" i="8"/>
  <c r="W9" i="8"/>
  <c r="W8" i="8"/>
  <c r="W7" i="8"/>
  <c r="W6" i="8"/>
  <c r="G6" i="8"/>
  <c r="W5" i="8"/>
  <c r="U5" i="8"/>
  <c r="T5" i="8"/>
  <c r="L5" i="8"/>
  <c r="K12" i="6"/>
  <c r="M57" i="6"/>
  <c r="U57" i="6"/>
  <c r="M58" i="6"/>
  <c r="U58" i="6"/>
  <c r="M59" i="6"/>
  <c r="U59" i="6"/>
  <c r="M60" i="6"/>
  <c r="U60" i="6"/>
  <c r="M61" i="6"/>
  <c r="U61" i="6"/>
  <c r="M62" i="6"/>
  <c r="U62" i="6"/>
  <c r="M63" i="6"/>
  <c r="U63" i="6"/>
  <c r="M64" i="6"/>
  <c r="U64" i="6"/>
  <c r="M65" i="6"/>
  <c r="U65" i="6"/>
  <c r="M66" i="6"/>
  <c r="U66" i="6"/>
  <c r="M67" i="6"/>
  <c r="U67" i="6"/>
  <c r="M68" i="6"/>
  <c r="U68" i="6"/>
  <c r="M69" i="6"/>
  <c r="U69" i="6"/>
  <c r="M70" i="6"/>
  <c r="U70" i="6"/>
  <c r="M71" i="6"/>
  <c r="U71" i="6"/>
  <c r="M72" i="6"/>
  <c r="U72" i="6"/>
  <c r="M73" i="6"/>
  <c r="U73" i="6"/>
  <c r="M74" i="6"/>
  <c r="U74" i="6"/>
  <c r="M75" i="6"/>
  <c r="U75" i="6"/>
  <c r="M76" i="6"/>
  <c r="U76" i="6"/>
  <c r="M77" i="6"/>
  <c r="U77" i="6"/>
  <c r="M78" i="6"/>
  <c r="U78" i="6"/>
  <c r="M79" i="6"/>
  <c r="U79" i="6"/>
  <c r="M80" i="6"/>
  <c r="U80" i="6"/>
  <c r="M81" i="6"/>
  <c r="U81" i="6"/>
  <c r="M82" i="6"/>
  <c r="U82" i="6"/>
  <c r="M83" i="6"/>
  <c r="U83" i="6"/>
  <c r="M84" i="6"/>
  <c r="U84" i="6"/>
  <c r="M85" i="6"/>
  <c r="U85" i="6"/>
  <c r="M86" i="6"/>
  <c r="U86" i="6"/>
  <c r="M87" i="6"/>
  <c r="U87" i="6"/>
  <c r="M88" i="6"/>
  <c r="U88" i="6"/>
  <c r="M89" i="6"/>
  <c r="U89" i="6"/>
  <c r="M90" i="6"/>
  <c r="U90" i="6"/>
  <c r="M91" i="6"/>
  <c r="U91" i="6"/>
  <c r="M92" i="6"/>
  <c r="U92" i="6"/>
  <c r="M93" i="6"/>
  <c r="U93" i="6"/>
  <c r="M94" i="6"/>
  <c r="U94" i="6"/>
  <c r="M95" i="6"/>
  <c r="U95" i="6"/>
  <c r="M96" i="6"/>
  <c r="U96" i="6"/>
  <c r="M97" i="6"/>
  <c r="U97" i="6"/>
  <c r="M98" i="6"/>
  <c r="U98" i="6"/>
  <c r="M99" i="6"/>
  <c r="U99" i="6"/>
  <c r="M100" i="6"/>
  <c r="U100" i="6"/>
  <c r="M101" i="6"/>
  <c r="U101" i="6"/>
  <c r="M102" i="6"/>
  <c r="U102" i="6"/>
  <c r="M103" i="6"/>
  <c r="U103" i="6"/>
  <c r="M104" i="6"/>
  <c r="U104" i="6"/>
  <c r="M105" i="6"/>
  <c r="U105" i="6"/>
  <c r="M106" i="6"/>
  <c r="U106" i="6"/>
  <c r="M107" i="6"/>
  <c r="U107" i="6"/>
  <c r="M108" i="6"/>
  <c r="U108" i="6"/>
  <c r="M109" i="6"/>
  <c r="U109" i="6"/>
  <c r="M110" i="6"/>
  <c r="U110" i="6"/>
  <c r="M111" i="6"/>
  <c r="U111" i="6"/>
  <c r="M112" i="6"/>
  <c r="U112" i="6"/>
  <c r="M113" i="6"/>
  <c r="U113" i="6"/>
  <c r="M114" i="6"/>
  <c r="U114" i="6"/>
  <c r="M115" i="6"/>
  <c r="U115" i="6"/>
  <c r="M116" i="6"/>
  <c r="U116" i="6"/>
  <c r="M117" i="6"/>
  <c r="U117" i="6"/>
  <c r="M118" i="6"/>
  <c r="U118" i="6"/>
  <c r="M119" i="6"/>
  <c r="U119" i="6"/>
  <c r="M120" i="6"/>
  <c r="U120" i="6"/>
  <c r="M121" i="6"/>
  <c r="U121" i="6"/>
  <c r="M122" i="6"/>
  <c r="U122" i="6"/>
  <c r="M123" i="6"/>
  <c r="U123" i="6"/>
  <c r="M124" i="6"/>
  <c r="U124" i="6"/>
  <c r="M125" i="6"/>
  <c r="U125" i="6"/>
  <c r="M126" i="6"/>
  <c r="U126" i="6"/>
  <c r="M127" i="6"/>
  <c r="U127" i="6"/>
  <c r="M128" i="6"/>
  <c r="U128" i="6"/>
  <c r="M129" i="6"/>
  <c r="U129" i="6"/>
  <c r="M130" i="6"/>
  <c r="U130" i="6"/>
  <c r="M131" i="6"/>
  <c r="U131" i="6"/>
  <c r="M132" i="6"/>
  <c r="U132" i="6"/>
  <c r="M133" i="6"/>
  <c r="U133" i="6"/>
  <c r="M134" i="6"/>
  <c r="U134" i="6"/>
  <c r="M135" i="6"/>
  <c r="U135" i="6"/>
  <c r="M136" i="6"/>
  <c r="U136" i="6"/>
  <c r="M137" i="6"/>
  <c r="U137" i="6"/>
  <c r="M138" i="6"/>
  <c r="U138" i="6"/>
  <c r="M139" i="6"/>
  <c r="U139" i="6"/>
  <c r="M140" i="6"/>
  <c r="U140" i="6"/>
  <c r="M141" i="6"/>
  <c r="U141" i="6"/>
  <c r="M142" i="6"/>
  <c r="U142" i="6"/>
  <c r="M143" i="6"/>
  <c r="U143" i="6"/>
  <c r="M144" i="6"/>
  <c r="U144" i="6"/>
  <c r="M145" i="6"/>
  <c r="U145" i="6"/>
  <c r="M146" i="6"/>
  <c r="U146" i="6"/>
  <c r="M147" i="6"/>
  <c r="U147" i="6"/>
  <c r="M148" i="6"/>
  <c r="U148" i="6"/>
  <c r="M149" i="6"/>
  <c r="U149" i="6"/>
  <c r="M150" i="6"/>
  <c r="U150" i="6"/>
  <c r="M151" i="6"/>
  <c r="U151" i="6"/>
  <c r="M152" i="6"/>
  <c r="U152" i="6"/>
  <c r="M153" i="6"/>
  <c r="U153" i="6"/>
  <c r="M154" i="6"/>
  <c r="U154" i="6"/>
  <c r="M155" i="6"/>
  <c r="U155" i="6"/>
  <c r="M156" i="6"/>
  <c r="U156" i="6"/>
  <c r="M157" i="6"/>
  <c r="U157" i="6"/>
  <c r="M158" i="6"/>
  <c r="U158" i="6"/>
  <c r="M159" i="6"/>
  <c r="U159" i="6"/>
  <c r="M160" i="6"/>
  <c r="U160" i="6"/>
  <c r="M161" i="6"/>
  <c r="U161" i="6"/>
  <c r="M162" i="6"/>
  <c r="U162" i="6"/>
  <c r="M163" i="6"/>
  <c r="U163" i="6"/>
  <c r="M164" i="6"/>
  <c r="U164" i="6"/>
  <c r="M165" i="6"/>
  <c r="U165" i="6"/>
  <c r="M166" i="6"/>
  <c r="U166" i="6"/>
  <c r="M167" i="6"/>
  <c r="U167" i="6"/>
  <c r="M168" i="6"/>
  <c r="U168" i="6"/>
  <c r="M169" i="6"/>
  <c r="U169" i="6"/>
  <c r="M170" i="6"/>
  <c r="U170" i="6"/>
  <c r="M171" i="6"/>
  <c r="U171" i="6"/>
  <c r="M172" i="6"/>
  <c r="U172" i="6"/>
  <c r="M173" i="6"/>
  <c r="U173" i="6"/>
  <c r="M174" i="6"/>
  <c r="U174" i="6"/>
  <c r="M175" i="6"/>
  <c r="U175" i="6"/>
  <c r="M176" i="6"/>
  <c r="U176" i="6"/>
  <c r="M177" i="6"/>
  <c r="U177" i="6"/>
  <c r="M178" i="6"/>
  <c r="U178" i="6"/>
  <c r="M179" i="6"/>
  <c r="U179" i="6"/>
  <c r="M180" i="6"/>
  <c r="U180" i="6"/>
  <c r="M181" i="6"/>
  <c r="U181" i="6"/>
  <c r="M182" i="6"/>
  <c r="U182" i="6"/>
  <c r="M183" i="6"/>
  <c r="U183" i="6"/>
  <c r="M184" i="6"/>
  <c r="U184" i="6"/>
  <c r="M185" i="6"/>
  <c r="U185" i="6"/>
  <c r="M186" i="6"/>
  <c r="U186" i="6"/>
  <c r="M187" i="6"/>
  <c r="U187" i="6"/>
  <c r="M188" i="6"/>
  <c r="U188" i="6"/>
  <c r="M189" i="6"/>
  <c r="U189" i="6"/>
  <c r="M190" i="6"/>
  <c r="U190" i="6"/>
  <c r="M191" i="6"/>
  <c r="U191" i="6"/>
  <c r="M192" i="6"/>
  <c r="U192" i="6"/>
  <c r="M193" i="6"/>
  <c r="U193" i="6"/>
  <c r="M194" i="6"/>
  <c r="U194" i="6"/>
  <c r="M195" i="6"/>
  <c r="U195" i="6"/>
  <c r="M196" i="6"/>
  <c r="U196" i="6"/>
  <c r="M197" i="6"/>
  <c r="U197" i="6"/>
  <c r="M198" i="6"/>
  <c r="U198" i="6"/>
  <c r="M199" i="6"/>
  <c r="U199" i="6"/>
  <c r="M200" i="6"/>
  <c r="U200" i="6"/>
  <c r="M201" i="6"/>
  <c r="U201" i="6"/>
  <c r="M202" i="6"/>
  <c r="U202" i="6"/>
  <c r="M203" i="6"/>
  <c r="U203" i="6"/>
  <c r="M204" i="6"/>
  <c r="U204" i="6"/>
  <c r="M205" i="6"/>
  <c r="U205" i="6"/>
  <c r="M206" i="6"/>
  <c r="U206" i="6"/>
  <c r="M207" i="6"/>
  <c r="U207" i="6"/>
  <c r="M208" i="6"/>
  <c r="U208" i="6"/>
  <c r="M209" i="6"/>
  <c r="U209" i="6"/>
  <c r="M210" i="6"/>
  <c r="U210" i="6"/>
  <c r="M211" i="6"/>
  <c r="U211" i="6"/>
  <c r="M212" i="6"/>
  <c r="U212" i="6"/>
  <c r="M213" i="6"/>
  <c r="U213" i="6"/>
  <c r="M214" i="6"/>
  <c r="U214" i="6"/>
  <c r="M215" i="6"/>
  <c r="U215" i="6"/>
  <c r="M216" i="6"/>
  <c r="U216" i="6"/>
  <c r="M217" i="6"/>
  <c r="U217" i="6"/>
  <c r="M218" i="6"/>
  <c r="U218" i="6"/>
  <c r="M219" i="6"/>
  <c r="U219" i="6"/>
  <c r="M220" i="6"/>
  <c r="U220" i="6"/>
  <c r="M221" i="6"/>
  <c r="U221" i="6"/>
  <c r="M222" i="6"/>
  <c r="U222" i="6"/>
  <c r="M223" i="6"/>
  <c r="U223" i="6"/>
  <c r="M224" i="6"/>
  <c r="U224" i="6"/>
  <c r="M225" i="6"/>
  <c r="U225" i="6"/>
  <c r="M226" i="6"/>
  <c r="U226" i="6"/>
  <c r="M227" i="6"/>
  <c r="U227" i="6"/>
  <c r="M228" i="6"/>
  <c r="U228" i="6"/>
  <c r="M229" i="6"/>
  <c r="U229" i="6"/>
  <c r="M230" i="6"/>
  <c r="U230" i="6"/>
  <c r="M231" i="6"/>
  <c r="U231" i="6"/>
  <c r="M232" i="6"/>
  <c r="U232" i="6"/>
  <c r="M233" i="6"/>
  <c r="U233" i="6"/>
  <c r="M234" i="6"/>
  <c r="U234" i="6"/>
  <c r="M235" i="6"/>
  <c r="U235" i="6"/>
  <c r="M236" i="6"/>
  <c r="U236" i="6"/>
  <c r="M237" i="6"/>
  <c r="U237" i="6"/>
  <c r="M238" i="6"/>
  <c r="U238" i="6"/>
  <c r="M239" i="6"/>
  <c r="U239" i="6"/>
  <c r="M240" i="6"/>
  <c r="U240" i="6"/>
  <c r="M241" i="6"/>
  <c r="U241" i="6"/>
  <c r="M242" i="6"/>
  <c r="U242" i="6"/>
  <c r="M243" i="6"/>
  <c r="U243" i="6"/>
  <c r="M244" i="6"/>
  <c r="U244" i="6"/>
  <c r="M245" i="6"/>
  <c r="U245" i="6"/>
  <c r="M246" i="6"/>
  <c r="U246" i="6"/>
  <c r="M247" i="6"/>
  <c r="U247" i="6"/>
  <c r="M248" i="6"/>
  <c r="U248" i="6"/>
  <c r="M249" i="6"/>
  <c r="U249" i="6"/>
  <c r="M250" i="6"/>
  <c r="U250" i="6"/>
  <c r="M251" i="6"/>
  <c r="U251" i="6"/>
  <c r="M252" i="6"/>
  <c r="U252" i="6"/>
  <c r="M253" i="6"/>
  <c r="U253" i="6"/>
  <c r="M254" i="6"/>
  <c r="U254" i="6"/>
  <c r="M255" i="6"/>
  <c r="U255" i="6"/>
  <c r="M256" i="6"/>
  <c r="U256" i="6"/>
  <c r="M257" i="6"/>
  <c r="U257" i="6"/>
  <c r="M258" i="6"/>
  <c r="U258" i="6"/>
  <c r="M259" i="6"/>
  <c r="U259" i="6"/>
  <c r="M260" i="6"/>
  <c r="U260" i="6"/>
  <c r="M261" i="6"/>
  <c r="U261" i="6"/>
  <c r="M262" i="6"/>
  <c r="U262" i="6"/>
  <c r="M263" i="6"/>
  <c r="U263" i="6"/>
  <c r="M264" i="6"/>
  <c r="U264" i="6"/>
  <c r="M265" i="6"/>
  <c r="U265" i="6"/>
  <c r="M266" i="6"/>
  <c r="U266" i="6"/>
  <c r="M267" i="6"/>
  <c r="U267" i="6"/>
  <c r="M268" i="6"/>
  <c r="U268" i="6"/>
  <c r="M269" i="6"/>
  <c r="U269" i="6"/>
  <c r="M270" i="6"/>
  <c r="U270" i="6"/>
  <c r="M271" i="6"/>
  <c r="U271" i="6"/>
  <c r="M272" i="6"/>
  <c r="U272" i="6"/>
  <c r="M273" i="6"/>
  <c r="U273" i="6"/>
  <c r="M274" i="6"/>
  <c r="U274" i="6"/>
  <c r="M275" i="6"/>
  <c r="U275" i="6"/>
  <c r="M276" i="6"/>
  <c r="U276" i="6"/>
  <c r="M277" i="6"/>
  <c r="U277" i="6"/>
  <c r="M278" i="6"/>
  <c r="U278" i="6"/>
  <c r="M279" i="6"/>
  <c r="U279" i="6"/>
  <c r="M280" i="6"/>
  <c r="U280" i="6"/>
  <c r="M281" i="6"/>
  <c r="U281" i="6"/>
  <c r="M282" i="6"/>
  <c r="U282" i="6"/>
  <c r="M283" i="6"/>
  <c r="U283" i="6"/>
  <c r="M284" i="6"/>
  <c r="U284" i="6"/>
  <c r="M285" i="6"/>
  <c r="U285" i="6"/>
  <c r="M286" i="6"/>
  <c r="U286" i="6"/>
  <c r="M287" i="6"/>
  <c r="U287" i="6"/>
  <c r="M288" i="6"/>
  <c r="U288" i="6"/>
  <c r="M289" i="6"/>
  <c r="U289" i="6"/>
  <c r="M290" i="6"/>
  <c r="U290" i="6"/>
  <c r="M291" i="6"/>
  <c r="U291" i="6"/>
  <c r="M292" i="6"/>
  <c r="U292" i="6"/>
  <c r="M293" i="6"/>
  <c r="U293" i="6"/>
  <c r="M294" i="6"/>
  <c r="U294" i="6"/>
  <c r="M295" i="6"/>
  <c r="U295" i="6"/>
  <c r="M296" i="6"/>
  <c r="U296" i="6"/>
  <c r="M297" i="6"/>
  <c r="U297" i="6"/>
  <c r="M298" i="6"/>
  <c r="U298" i="6"/>
  <c r="M299" i="6"/>
  <c r="U299" i="6"/>
  <c r="M300" i="6"/>
  <c r="U300" i="6"/>
  <c r="M301" i="6"/>
  <c r="U301" i="6"/>
  <c r="M302" i="6"/>
  <c r="U302" i="6"/>
  <c r="M303" i="6"/>
  <c r="U303" i="6"/>
  <c r="M304" i="6"/>
  <c r="U304" i="6"/>
  <c r="M305" i="6"/>
  <c r="U305" i="6"/>
  <c r="M306" i="6"/>
  <c r="U306" i="6"/>
  <c r="M307" i="6"/>
  <c r="U307" i="6"/>
  <c r="M308" i="6"/>
  <c r="U308" i="6"/>
  <c r="M309" i="6"/>
  <c r="U309" i="6"/>
  <c r="M310" i="6"/>
  <c r="U310" i="6"/>
  <c r="M311" i="6"/>
  <c r="U311" i="6"/>
  <c r="M312" i="6"/>
  <c r="U312" i="6"/>
  <c r="M313" i="6"/>
  <c r="U313" i="6"/>
  <c r="M314" i="6"/>
  <c r="U314" i="6"/>
  <c r="M315" i="6"/>
  <c r="U315" i="6"/>
  <c r="M316" i="6"/>
  <c r="U316" i="6"/>
  <c r="M317" i="6"/>
  <c r="U317" i="6"/>
  <c r="M318" i="6"/>
  <c r="U318" i="6"/>
  <c r="M319" i="6"/>
  <c r="U319" i="6"/>
  <c r="M320" i="6"/>
  <c r="U320" i="6"/>
  <c r="M321" i="6"/>
  <c r="U321" i="6"/>
  <c r="M322" i="6"/>
  <c r="U322" i="6"/>
  <c r="M323" i="6"/>
  <c r="U323" i="6"/>
  <c r="M324" i="6"/>
  <c r="U324" i="6"/>
  <c r="M325" i="6"/>
  <c r="U325" i="6"/>
  <c r="M326" i="6"/>
  <c r="U326" i="6"/>
  <c r="M327" i="6"/>
  <c r="U327" i="6"/>
  <c r="M328" i="6"/>
  <c r="U328" i="6"/>
  <c r="M329" i="6"/>
  <c r="U329" i="6"/>
  <c r="M330" i="6"/>
  <c r="U330" i="6"/>
  <c r="M331" i="6"/>
  <c r="U331" i="6"/>
  <c r="M332" i="6"/>
  <c r="U332" i="6"/>
  <c r="M333" i="6"/>
  <c r="U333" i="6"/>
  <c r="M334" i="6"/>
  <c r="U334" i="6"/>
  <c r="M335" i="6"/>
  <c r="U335" i="6"/>
  <c r="M336" i="6"/>
  <c r="U336" i="6"/>
  <c r="M337" i="6"/>
  <c r="U337" i="6"/>
  <c r="M338" i="6"/>
  <c r="U338" i="6"/>
  <c r="M339" i="6"/>
  <c r="U339" i="6"/>
  <c r="M340" i="6"/>
  <c r="U340" i="6"/>
  <c r="M341" i="6"/>
  <c r="U341" i="6"/>
  <c r="M342" i="6"/>
  <c r="U342" i="6"/>
  <c r="M343" i="6"/>
  <c r="U343" i="6"/>
  <c r="M344" i="6"/>
  <c r="U344" i="6"/>
  <c r="M345" i="6"/>
  <c r="U345" i="6"/>
  <c r="M346" i="6"/>
  <c r="U346" i="6"/>
  <c r="M347" i="6"/>
  <c r="U347" i="6"/>
  <c r="M348" i="6"/>
  <c r="U348" i="6"/>
  <c r="M349" i="6"/>
  <c r="U349" i="6"/>
  <c r="M350" i="6"/>
  <c r="U350" i="6"/>
  <c r="M351" i="6"/>
  <c r="U351" i="6"/>
  <c r="M352" i="6"/>
  <c r="U352" i="6"/>
  <c r="M353" i="6"/>
  <c r="U353" i="6"/>
  <c r="M354" i="6"/>
  <c r="U354" i="6"/>
  <c r="M355" i="6"/>
  <c r="U355" i="6"/>
  <c r="M356" i="6"/>
  <c r="U356" i="6"/>
  <c r="M357" i="6"/>
  <c r="U357" i="6"/>
  <c r="M358" i="6"/>
  <c r="U358" i="6"/>
  <c r="M359" i="6"/>
  <c r="U359" i="6"/>
  <c r="M360" i="6"/>
  <c r="U360" i="6"/>
  <c r="M361" i="6"/>
  <c r="U361" i="6"/>
  <c r="M362" i="6"/>
  <c r="U362" i="6"/>
  <c r="M363" i="6"/>
  <c r="U363" i="6"/>
  <c r="M364" i="6"/>
  <c r="U364" i="6"/>
  <c r="M365" i="6"/>
  <c r="U365" i="6"/>
  <c r="M366" i="6"/>
  <c r="U366" i="6"/>
  <c r="M367" i="6"/>
  <c r="U367" i="6"/>
  <c r="M368" i="6"/>
  <c r="U368" i="6"/>
  <c r="M369" i="6"/>
  <c r="U369" i="6"/>
  <c r="U56" i="6"/>
  <c r="M56" i="6"/>
  <c r="U55" i="6"/>
  <c r="M55" i="6"/>
  <c r="U54" i="6"/>
  <c r="M54" i="6"/>
  <c r="U53" i="6"/>
  <c r="M53" i="6"/>
  <c r="U52" i="6"/>
  <c r="M52" i="6"/>
  <c r="U51" i="6"/>
  <c r="M51" i="6"/>
  <c r="C51" i="6"/>
  <c r="U50" i="6"/>
  <c r="M50" i="6"/>
  <c r="U49" i="6"/>
  <c r="M49" i="6"/>
  <c r="C49" i="6"/>
  <c r="C50" i="6" s="1"/>
  <c r="C15" i="6" s="1"/>
  <c r="U48" i="6"/>
  <c r="M48" i="6"/>
  <c r="U47" i="6"/>
  <c r="M47" i="6"/>
  <c r="U46" i="6"/>
  <c r="M46" i="6"/>
  <c r="U45" i="6"/>
  <c r="M45" i="6"/>
  <c r="U44" i="6"/>
  <c r="M44" i="6"/>
  <c r="U43" i="6"/>
  <c r="M43" i="6"/>
  <c r="U42" i="6"/>
  <c r="M42" i="6"/>
  <c r="U41" i="6"/>
  <c r="M41" i="6"/>
  <c r="U40" i="6"/>
  <c r="M40" i="6"/>
  <c r="U39" i="6"/>
  <c r="M39" i="6"/>
  <c r="U38" i="6"/>
  <c r="M38" i="6"/>
  <c r="U37" i="6"/>
  <c r="M37" i="6"/>
  <c r="U36" i="6"/>
  <c r="M36" i="6"/>
  <c r="U35" i="6"/>
  <c r="M35" i="6"/>
  <c r="U34" i="6"/>
  <c r="M34" i="6"/>
  <c r="U33" i="6"/>
  <c r="M33" i="6"/>
  <c r="U32" i="6"/>
  <c r="M32" i="6"/>
  <c r="U31" i="6"/>
  <c r="M31" i="6"/>
  <c r="U30" i="6"/>
  <c r="M30" i="6"/>
  <c r="U29" i="6"/>
  <c r="M29" i="6"/>
  <c r="U28" i="6"/>
  <c r="M28" i="6"/>
  <c r="U27" i="6"/>
  <c r="M27" i="6"/>
  <c r="C27" i="6"/>
  <c r="U26" i="6"/>
  <c r="M26" i="6"/>
  <c r="U25" i="6"/>
  <c r="M25" i="6"/>
  <c r="U24" i="6"/>
  <c r="M24" i="6"/>
  <c r="U23" i="6"/>
  <c r="M23" i="6"/>
  <c r="U22" i="6"/>
  <c r="M22" i="6"/>
  <c r="U21" i="6"/>
  <c r="M21" i="6"/>
  <c r="U20" i="6"/>
  <c r="M20" i="6"/>
  <c r="U19" i="6"/>
  <c r="M19" i="6"/>
  <c r="U18" i="6"/>
  <c r="M18" i="6"/>
  <c r="U17" i="6"/>
  <c r="M17" i="6"/>
  <c r="U16" i="6"/>
  <c r="M16" i="6"/>
  <c r="U15" i="6"/>
  <c r="M15" i="6"/>
  <c r="U14" i="6"/>
  <c r="M14" i="6"/>
  <c r="U13" i="6"/>
  <c r="M13" i="6"/>
  <c r="U12" i="6"/>
  <c r="M12" i="6"/>
  <c r="U11" i="6"/>
  <c r="M11" i="6"/>
  <c r="U10" i="6"/>
  <c r="M10" i="6"/>
  <c r="U9" i="6"/>
  <c r="M9" i="6"/>
  <c r="U8" i="6"/>
  <c r="M8" i="6"/>
  <c r="U7" i="6"/>
  <c r="M7" i="6"/>
  <c r="U6" i="6"/>
  <c r="M6" i="6"/>
  <c r="G6" i="6"/>
  <c r="U5" i="6"/>
  <c r="S5" i="6"/>
  <c r="R5" i="6"/>
  <c r="M5" i="6"/>
  <c r="L5" i="6"/>
  <c r="N5" i="6" s="1"/>
  <c r="P5" i="6" s="1"/>
  <c r="G6" i="4"/>
  <c r="C27" i="4"/>
  <c r="U56" i="4"/>
  <c r="M56" i="4"/>
  <c r="U55" i="4"/>
  <c r="M55" i="4"/>
  <c r="U54" i="4"/>
  <c r="M54" i="4"/>
  <c r="U53" i="4"/>
  <c r="M53" i="4"/>
  <c r="U52" i="4"/>
  <c r="M52" i="4"/>
  <c r="U51" i="4"/>
  <c r="M51" i="4"/>
  <c r="C51" i="4"/>
  <c r="U50" i="4"/>
  <c r="M50" i="4"/>
  <c r="U49" i="4"/>
  <c r="M49" i="4"/>
  <c r="C49" i="4"/>
  <c r="C50" i="4" s="1"/>
  <c r="C15" i="4" s="1"/>
  <c r="U48" i="4"/>
  <c r="M48" i="4"/>
  <c r="U47" i="4"/>
  <c r="M47" i="4"/>
  <c r="U46" i="4"/>
  <c r="M46" i="4"/>
  <c r="U45" i="4"/>
  <c r="M45" i="4"/>
  <c r="U44" i="4"/>
  <c r="M44" i="4"/>
  <c r="U43" i="4"/>
  <c r="M43" i="4"/>
  <c r="U42" i="4"/>
  <c r="M42" i="4"/>
  <c r="U41" i="4"/>
  <c r="M41" i="4"/>
  <c r="U40" i="4"/>
  <c r="M40" i="4"/>
  <c r="U39" i="4"/>
  <c r="M39" i="4"/>
  <c r="U38" i="4"/>
  <c r="M38" i="4"/>
  <c r="U37" i="4"/>
  <c r="M37" i="4"/>
  <c r="U36" i="4"/>
  <c r="M36" i="4"/>
  <c r="U35" i="4"/>
  <c r="M35" i="4"/>
  <c r="U34" i="4"/>
  <c r="M34" i="4"/>
  <c r="U33" i="4"/>
  <c r="M33" i="4"/>
  <c r="U32" i="4"/>
  <c r="M32" i="4"/>
  <c r="U31" i="4"/>
  <c r="M31" i="4"/>
  <c r="U30" i="4"/>
  <c r="M30" i="4"/>
  <c r="U29" i="4"/>
  <c r="M29" i="4"/>
  <c r="U28" i="4"/>
  <c r="M28" i="4"/>
  <c r="U27" i="4"/>
  <c r="M27" i="4"/>
  <c r="U26" i="4"/>
  <c r="M26" i="4"/>
  <c r="U25" i="4"/>
  <c r="M25" i="4"/>
  <c r="U24" i="4"/>
  <c r="M24" i="4"/>
  <c r="U23" i="4"/>
  <c r="M23" i="4"/>
  <c r="U22" i="4"/>
  <c r="M22" i="4"/>
  <c r="U21" i="4"/>
  <c r="M21" i="4"/>
  <c r="U20" i="4"/>
  <c r="M20" i="4"/>
  <c r="U19" i="4"/>
  <c r="M19" i="4"/>
  <c r="U18" i="4"/>
  <c r="M18" i="4"/>
  <c r="U17" i="4"/>
  <c r="M17" i="4"/>
  <c r="U16" i="4"/>
  <c r="M16" i="4"/>
  <c r="U15" i="4"/>
  <c r="M15" i="4"/>
  <c r="U14" i="4"/>
  <c r="M14" i="4"/>
  <c r="U13" i="4"/>
  <c r="M13" i="4"/>
  <c r="U12" i="4"/>
  <c r="M12" i="4"/>
  <c r="U11" i="4"/>
  <c r="M11" i="4"/>
  <c r="U10" i="4"/>
  <c r="M10" i="4"/>
  <c r="U9" i="4"/>
  <c r="M9" i="4"/>
  <c r="U8" i="4"/>
  <c r="M8" i="4"/>
  <c r="U7" i="4"/>
  <c r="M7" i="4"/>
  <c r="U6" i="4"/>
  <c r="M6" i="4"/>
  <c r="K6" i="4"/>
  <c r="U5" i="4"/>
  <c r="S5" i="4"/>
  <c r="R5" i="4"/>
  <c r="M5" i="4"/>
  <c r="L5" i="4"/>
  <c r="C51" i="1"/>
  <c r="C50" i="1"/>
  <c r="C49" i="1"/>
  <c r="T5" i="10" l="1"/>
  <c r="S5" i="10"/>
  <c r="F6" i="10" s="1"/>
  <c r="O5" i="8"/>
  <c r="Q5" i="8" s="1"/>
  <c r="O5" i="6"/>
  <c r="Q5" i="6"/>
  <c r="N5" i="4"/>
  <c r="O5" i="4"/>
  <c r="F6" i="4" s="1"/>
  <c r="D14" i="3"/>
  <c r="D4" i="3"/>
  <c r="D5" i="3"/>
  <c r="D6" i="3"/>
  <c r="D7" i="3"/>
  <c r="D8" i="3"/>
  <c r="D9" i="3"/>
  <c r="D10" i="3"/>
  <c r="D11" i="3"/>
  <c r="D12" i="3"/>
  <c r="D13" i="3"/>
  <c r="D3" i="3"/>
  <c r="C4" i="3"/>
  <c r="E4" i="3" s="1"/>
  <c r="C5" i="3"/>
  <c r="E5" i="3" s="1"/>
  <c r="C6" i="3"/>
  <c r="E6" i="3" s="1"/>
  <c r="C7" i="3"/>
  <c r="E7" i="3" s="1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3" i="3"/>
  <c r="E3" i="3" s="1"/>
  <c r="F3" i="3" s="1"/>
  <c r="H9" i="1"/>
  <c r="P7" i="1"/>
  <c r="H8" i="1"/>
  <c r="H7" i="1"/>
  <c r="J7" i="1"/>
  <c r="R7" i="1"/>
  <c r="J8" i="1"/>
  <c r="P8" i="1"/>
  <c r="R8" i="1"/>
  <c r="J9" i="1"/>
  <c r="R9" i="1"/>
  <c r="J10" i="1"/>
  <c r="R10" i="1"/>
  <c r="J11" i="1"/>
  <c r="R11" i="1"/>
  <c r="J12" i="1"/>
  <c r="R12" i="1"/>
  <c r="J13" i="1"/>
  <c r="R13" i="1"/>
  <c r="J14" i="1"/>
  <c r="R14" i="1"/>
  <c r="J15" i="1"/>
  <c r="R15" i="1"/>
  <c r="J16" i="1"/>
  <c r="R16" i="1"/>
  <c r="J17" i="1"/>
  <c r="R17" i="1"/>
  <c r="J18" i="1"/>
  <c r="R18" i="1"/>
  <c r="J19" i="1"/>
  <c r="R19" i="1"/>
  <c r="J20" i="1"/>
  <c r="R20" i="1"/>
  <c r="J21" i="1"/>
  <c r="R21" i="1"/>
  <c r="J22" i="1"/>
  <c r="R22" i="1"/>
  <c r="J23" i="1"/>
  <c r="R23" i="1"/>
  <c r="J24" i="1"/>
  <c r="R24" i="1"/>
  <c r="J25" i="1"/>
  <c r="R25" i="1"/>
  <c r="J26" i="1"/>
  <c r="R26" i="1"/>
  <c r="J27" i="1"/>
  <c r="R27" i="1"/>
  <c r="J28" i="1"/>
  <c r="R28" i="1"/>
  <c r="J29" i="1"/>
  <c r="R29" i="1"/>
  <c r="J30" i="1"/>
  <c r="R30" i="1"/>
  <c r="J31" i="1"/>
  <c r="R31" i="1"/>
  <c r="J32" i="1"/>
  <c r="R32" i="1"/>
  <c r="J33" i="1"/>
  <c r="R33" i="1"/>
  <c r="J34" i="1"/>
  <c r="R34" i="1"/>
  <c r="J35" i="1"/>
  <c r="R35" i="1"/>
  <c r="J36" i="1"/>
  <c r="R36" i="1"/>
  <c r="J37" i="1"/>
  <c r="R37" i="1"/>
  <c r="J38" i="1"/>
  <c r="R38" i="1"/>
  <c r="J39" i="1"/>
  <c r="R39" i="1"/>
  <c r="J40" i="1"/>
  <c r="R40" i="1"/>
  <c r="J41" i="1"/>
  <c r="R41" i="1"/>
  <c r="J42" i="1"/>
  <c r="R42" i="1"/>
  <c r="J43" i="1"/>
  <c r="R43" i="1"/>
  <c r="J44" i="1"/>
  <c r="R44" i="1"/>
  <c r="J45" i="1"/>
  <c r="R45" i="1"/>
  <c r="J46" i="1"/>
  <c r="R46" i="1"/>
  <c r="J47" i="1"/>
  <c r="R47" i="1"/>
  <c r="J48" i="1"/>
  <c r="R48" i="1"/>
  <c r="J49" i="1"/>
  <c r="R49" i="1"/>
  <c r="J50" i="1"/>
  <c r="R50" i="1"/>
  <c r="J51" i="1"/>
  <c r="R51" i="1"/>
  <c r="J52" i="1"/>
  <c r="R52" i="1"/>
  <c r="J53" i="1"/>
  <c r="R53" i="1"/>
  <c r="J54" i="1"/>
  <c r="R54" i="1"/>
  <c r="J55" i="1"/>
  <c r="R55" i="1"/>
  <c r="J56" i="1"/>
  <c r="R56" i="1"/>
  <c r="L6" i="4" l="1"/>
  <c r="H6" i="4"/>
  <c r="I6" i="4" s="1"/>
  <c r="J6" i="4" s="1"/>
  <c r="Y5" i="10"/>
  <c r="AA5" i="10" s="1"/>
  <c r="AB5" i="10" s="1"/>
  <c r="AC5" i="10" s="1"/>
  <c r="AD5" i="10" s="1"/>
  <c r="O6" i="10"/>
  <c r="H6" i="10"/>
  <c r="I6" i="10" s="1"/>
  <c r="J6" i="10" s="1"/>
  <c r="P5" i="8"/>
  <c r="S5" i="8"/>
  <c r="F6" i="6"/>
  <c r="T5" i="6"/>
  <c r="V5" i="6" s="1"/>
  <c r="W5" i="6" s="1"/>
  <c r="X5" i="6" s="1"/>
  <c r="Y5" i="6" s="1"/>
  <c r="N6" i="4"/>
  <c r="T5" i="4"/>
  <c r="V5" i="4" s="1"/>
  <c r="Q5" i="4"/>
  <c r="P5" i="4"/>
  <c r="F12" i="3"/>
  <c r="F8" i="3"/>
  <c r="F4" i="3"/>
  <c r="F14" i="3"/>
  <c r="F10" i="3"/>
  <c r="F6" i="3"/>
  <c r="F11" i="3"/>
  <c r="F7" i="3"/>
  <c r="F13" i="3"/>
  <c r="F9" i="3"/>
  <c r="F5" i="3"/>
  <c r="O8" i="1"/>
  <c r="O7" i="1"/>
  <c r="R6" i="1"/>
  <c r="R5" i="1"/>
  <c r="P6" i="1"/>
  <c r="P5" i="1"/>
  <c r="O5" i="1"/>
  <c r="O6" i="1"/>
  <c r="J5" i="1"/>
  <c r="J6" i="1"/>
  <c r="I5" i="1"/>
  <c r="H6" i="1"/>
  <c r="K7" i="4" l="1"/>
  <c r="R6" i="4"/>
  <c r="S6" i="4"/>
  <c r="G7" i="4"/>
  <c r="N13" i="10"/>
  <c r="N7" i="10"/>
  <c r="W6" i="10"/>
  <c r="X6" i="10"/>
  <c r="G7" i="10"/>
  <c r="R6" i="10"/>
  <c r="F6" i="8"/>
  <c r="V5" i="8"/>
  <c r="X5" i="8" s="1"/>
  <c r="Y5" i="8" s="1"/>
  <c r="L6" i="6"/>
  <c r="H6" i="6"/>
  <c r="I6" i="6" s="1"/>
  <c r="J6" i="6" s="1"/>
  <c r="K13" i="6" s="1"/>
  <c r="Q6" i="4"/>
  <c r="P6" i="4"/>
  <c r="O6" i="4"/>
  <c r="W5" i="4"/>
  <c r="X5" i="4" s="1"/>
  <c r="Y5" i="4" s="1"/>
  <c r="K5" i="1"/>
  <c r="V6" i="10" l="1"/>
  <c r="T6" i="10"/>
  <c r="S6" i="10"/>
  <c r="Z5" i="8"/>
  <c r="AA5" i="8" s="1"/>
  <c r="H6" i="8"/>
  <c r="I6" i="8" s="1"/>
  <c r="L6" i="8"/>
  <c r="S6" i="6"/>
  <c r="K7" i="6"/>
  <c r="G7" i="6"/>
  <c r="R6" i="6"/>
  <c r="N6" i="6"/>
  <c r="F7" i="4"/>
  <c r="T6" i="4"/>
  <c r="V6" i="4" s="1"/>
  <c r="W6" i="4" s="1"/>
  <c r="X6" i="4" s="1"/>
  <c r="Y6" i="4" s="1"/>
  <c r="L5" i="1"/>
  <c r="N5" i="1"/>
  <c r="M5" i="1"/>
  <c r="U5" i="10" l="1"/>
  <c r="F7" i="10"/>
  <c r="Y6" i="10"/>
  <c r="AA6" i="10" s="1"/>
  <c r="AB6" i="10" s="1"/>
  <c r="J6" i="8"/>
  <c r="K7" i="8" s="1"/>
  <c r="O6" i="8"/>
  <c r="P6" i="8" s="1"/>
  <c r="F7" i="8" s="1"/>
  <c r="Q6" i="6"/>
  <c r="P6" i="6"/>
  <c r="O6" i="6"/>
  <c r="L7" i="4"/>
  <c r="N7" i="4" s="1"/>
  <c r="H7" i="4"/>
  <c r="I7" i="4" s="1"/>
  <c r="J7" i="4" s="1"/>
  <c r="Q5" i="1"/>
  <c r="S5" i="1" s="1"/>
  <c r="T5" i="1" s="1"/>
  <c r="U5" i="1" s="1"/>
  <c r="V5" i="1" s="1"/>
  <c r="F6" i="1"/>
  <c r="I6" i="1" s="1"/>
  <c r="AC6" i="10" l="1"/>
  <c r="AD6" i="10" s="1"/>
  <c r="O7" i="10"/>
  <c r="H7" i="10"/>
  <c r="I7" i="10" s="1"/>
  <c r="J7" i="10" s="1"/>
  <c r="G7" i="8"/>
  <c r="H7" i="8" s="1"/>
  <c r="I7" i="8" s="1"/>
  <c r="K13" i="8"/>
  <c r="T6" i="8"/>
  <c r="U6" i="8"/>
  <c r="L7" i="8"/>
  <c r="O7" i="8" s="1"/>
  <c r="P7" i="8" s="1"/>
  <c r="F8" i="8" s="1"/>
  <c r="V6" i="8"/>
  <c r="S6" i="8"/>
  <c r="Q6" i="8"/>
  <c r="F7" i="6"/>
  <c r="T6" i="6"/>
  <c r="V6" i="6" s="1"/>
  <c r="W6" i="6" s="1"/>
  <c r="X6" i="6" s="1"/>
  <c r="Y6" i="6" s="1"/>
  <c r="R7" i="4"/>
  <c r="K8" i="4"/>
  <c r="S7" i="4"/>
  <c r="G8" i="4"/>
  <c r="Q7" i="4"/>
  <c r="P7" i="4"/>
  <c r="O7" i="4"/>
  <c r="K6" i="1"/>
  <c r="R7" i="10" l="1"/>
  <c r="N14" i="10"/>
  <c r="N8" i="10"/>
  <c r="X7" i="10"/>
  <c r="W7" i="10"/>
  <c r="G8" i="10"/>
  <c r="X6" i="8"/>
  <c r="Y6" i="8" s="1"/>
  <c r="J7" i="8"/>
  <c r="K14" i="8" s="1"/>
  <c r="R5" i="8"/>
  <c r="S7" i="8"/>
  <c r="V7" i="8"/>
  <c r="Q7" i="8"/>
  <c r="H7" i="6"/>
  <c r="I7" i="6" s="1"/>
  <c r="J7" i="6" s="1"/>
  <c r="K14" i="6" s="1"/>
  <c r="L7" i="6"/>
  <c r="F8" i="4"/>
  <c r="T7" i="4"/>
  <c r="V7" i="4" s="1"/>
  <c r="W7" i="4" s="1"/>
  <c r="X7" i="4" s="1"/>
  <c r="Y7" i="4" s="1"/>
  <c r="L6" i="1"/>
  <c r="N6" i="1"/>
  <c r="M6" i="1"/>
  <c r="V7" i="10" l="1"/>
  <c r="T7" i="10"/>
  <c r="S7" i="10"/>
  <c r="Z6" i="8"/>
  <c r="AA6" i="8" s="1"/>
  <c r="T7" i="8"/>
  <c r="K8" i="8"/>
  <c r="U7" i="8"/>
  <c r="G8" i="8"/>
  <c r="H8" i="8" s="1"/>
  <c r="I8" i="8" s="1"/>
  <c r="R6" i="8"/>
  <c r="N7" i="6"/>
  <c r="O7" i="6" s="1"/>
  <c r="F8" i="6" s="1"/>
  <c r="R7" i="6"/>
  <c r="K8" i="6"/>
  <c r="S7" i="6"/>
  <c r="G8" i="6"/>
  <c r="L8" i="4"/>
  <c r="N8" i="4" s="1"/>
  <c r="H8" i="4"/>
  <c r="I8" i="4" s="1"/>
  <c r="J8" i="4" s="1"/>
  <c r="F7" i="1"/>
  <c r="I7" i="1" s="1"/>
  <c r="Q6" i="1"/>
  <c r="S6" i="1" s="1"/>
  <c r="T6" i="1" s="1"/>
  <c r="U6" i="1" s="1"/>
  <c r="V6" i="1" s="1"/>
  <c r="U6" i="10" l="1"/>
  <c r="F8" i="10"/>
  <c r="Y7" i="10"/>
  <c r="AA7" i="10" s="1"/>
  <c r="AB7" i="10" s="1"/>
  <c r="L8" i="8"/>
  <c r="O8" i="8" s="1"/>
  <c r="P8" i="8" s="1"/>
  <c r="F9" i="8" s="1"/>
  <c r="X7" i="8"/>
  <c r="Y7" i="8" s="1"/>
  <c r="J8" i="8"/>
  <c r="G9" i="8" s="1"/>
  <c r="L8" i="6"/>
  <c r="H8" i="6"/>
  <c r="I8" i="6" s="1"/>
  <c r="J8" i="6" s="1"/>
  <c r="K15" i="6" s="1"/>
  <c r="Q7" i="6"/>
  <c r="P7" i="6"/>
  <c r="T7" i="6"/>
  <c r="V7" i="6" s="1"/>
  <c r="S8" i="4"/>
  <c r="R8" i="4"/>
  <c r="K9" i="4"/>
  <c r="G9" i="4"/>
  <c r="Q8" i="4"/>
  <c r="P8" i="4"/>
  <c r="O8" i="4"/>
  <c r="K7" i="1"/>
  <c r="L7" i="1"/>
  <c r="F8" i="1" s="1"/>
  <c r="I8" i="1" s="1"/>
  <c r="K8" i="1" s="1"/>
  <c r="M8" i="1" s="1"/>
  <c r="L8" i="1" l="1"/>
  <c r="Q7" i="1"/>
  <c r="S7" i="1" s="1"/>
  <c r="AC7" i="10"/>
  <c r="AD7" i="10" s="1"/>
  <c r="O8" i="10"/>
  <c r="H8" i="10"/>
  <c r="I8" i="10" s="1"/>
  <c r="J8" i="10" s="1"/>
  <c r="V8" i="8"/>
  <c r="Q8" i="8"/>
  <c r="R7" i="8" s="1"/>
  <c r="S8" i="8"/>
  <c r="Z7" i="8"/>
  <c r="AA7" i="8" s="1"/>
  <c r="U8" i="8"/>
  <c r="T8" i="8"/>
  <c r="K9" i="8"/>
  <c r="K15" i="8"/>
  <c r="H9" i="8"/>
  <c r="I9" i="8" s="1"/>
  <c r="K9" i="6"/>
  <c r="S8" i="6"/>
  <c r="R8" i="6"/>
  <c r="N8" i="6"/>
  <c r="G9" i="6"/>
  <c r="W7" i="6"/>
  <c r="X7" i="6" s="1"/>
  <c r="Y7" i="6" s="1"/>
  <c r="F9" i="4"/>
  <c r="T8" i="4"/>
  <c r="V8" i="4" s="1"/>
  <c r="W8" i="4" s="1"/>
  <c r="X8" i="4" s="1"/>
  <c r="Y8" i="4" s="1"/>
  <c r="N8" i="1"/>
  <c r="M7" i="1"/>
  <c r="N7" i="1"/>
  <c r="F9" i="1"/>
  <c r="I9" i="1" s="1"/>
  <c r="Q8" i="1"/>
  <c r="S8" i="1" s="1"/>
  <c r="T8" i="1" s="1"/>
  <c r="T7" i="1" l="1"/>
  <c r="U7" i="1" s="1"/>
  <c r="V7" i="1" s="1"/>
  <c r="R8" i="10"/>
  <c r="W8" i="10"/>
  <c r="N9" i="10"/>
  <c r="N15" i="10"/>
  <c r="X8" i="10"/>
  <c r="G9" i="10"/>
  <c r="L9" i="8"/>
  <c r="O9" i="8" s="1"/>
  <c r="X8" i="8"/>
  <c r="Y8" i="8" s="1"/>
  <c r="J9" i="8"/>
  <c r="U9" i="8" s="1"/>
  <c r="Q8" i="6"/>
  <c r="P8" i="6"/>
  <c r="O8" i="6"/>
  <c r="L9" i="4"/>
  <c r="N9" i="4" s="1"/>
  <c r="H9" i="4"/>
  <c r="I9" i="4" s="1"/>
  <c r="J9" i="4" s="1"/>
  <c r="U8" i="1"/>
  <c r="V8" i="1" s="1"/>
  <c r="K9" i="1"/>
  <c r="V8" i="10" l="1"/>
  <c r="T8" i="10"/>
  <c r="S8" i="10"/>
  <c r="Z8" i="8"/>
  <c r="AA8" i="8" s="1"/>
  <c r="T9" i="8"/>
  <c r="G10" i="8"/>
  <c r="K16" i="8"/>
  <c r="K10" i="8"/>
  <c r="S9" i="8"/>
  <c r="Q9" i="8"/>
  <c r="P9" i="8"/>
  <c r="F9" i="6"/>
  <c r="T8" i="6"/>
  <c r="V8" i="6" s="1"/>
  <c r="W8" i="6" s="1"/>
  <c r="X8" i="6" s="1"/>
  <c r="Y8" i="6" s="1"/>
  <c r="R9" i="4"/>
  <c r="S9" i="4"/>
  <c r="K10" i="4"/>
  <c r="G10" i="4"/>
  <c r="Q9" i="4"/>
  <c r="P9" i="4"/>
  <c r="O9" i="4"/>
  <c r="H10" i="1"/>
  <c r="O9" i="1"/>
  <c r="P9" i="1"/>
  <c r="L9" i="1"/>
  <c r="N9" i="1"/>
  <c r="M9" i="1"/>
  <c r="U7" i="10" l="1"/>
  <c r="F9" i="10"/>
  <c r="Y8" i="10"/>
  <c r="AA8" i="10" s="1"/>
  <c r="AB8" i="10" s="1"/>
  <c r="R8" i="8"/>
  <c r="F10" i="8"/>
  <c r="V9" i="8"/>
  <c r="X9" i="8" s="1"/>
  <c r="Y9" i="8" s="1"/>
  <c r="L9" i="6"/>
  <c r="H9" i="6"/>
  <c r="I9" i="6" s="1"/>
  <c r="J9" i="6" s="1"/>
  <c r="K16" i="6" s="1"/>
  <c r="F10" i="4"/>
  <c r="T9" i="4"/>
  <c r="V9" i="4" s="1"/>
  <c r="W9" i="4" s="1"/>
  <c r="X9" i="4" s="1"/>
  <c r="Y9" i="4" s="1"/>
  <c r="F10" i="1"/>
  <c r="I10" i="1" s="1"/>
  <c r="Q9" i="1"/>
  <c r="S9" i="1" s="1"/>
  <c r="T9" i="1" s="1"/>
  <c r="U9" i="1" s="1"/>
  <c r="V9" i="1" s="1"/>
  <c r="AC8" i="10" l="1"/>
  <c r="AD8" i="10" s="1"/>
  <c r="O9" i="10"/>
  <c r="H9" i="10"/>
  <c r="I9" i="10" s="1"/>
  <c r="J9" i="10" s="1"/>
  <c r="Z9" i="8"/>
  <c r="AA9" i="8" s="1"/>
  <c r="H10" i="8"/>
  <c r="I10" i="8" s="1"/>
  <c r="L10" i="8"/>
  <c r="S9" i="6"/>
  <c r="K10" i="6"/>
  <c r="R9" i="6"/>
  <c r="G10" i="6"/>
  <c r="N9" i="6"/>
  <c r="L10" i="4"/>
  <c r="N10" i="4" s="1"/>
  <c r="H10" i="4"/>
  <c r="I10" i="4" s="1"/>
  <c r="J10" i="4" s="1"/>
  <c r="K10" i="1"/>
  <c r="R9" i="10" l="1"/>
  <c r="N16" i="10"/>
  <c r="N10" i="10"/>
  <c r="X9" i="10"/>
  <c r="W9" i="10"/>
  <c r="G10" i="10"/>
  <c r="J10" i="8"/>
  <c r="U10" i="8" s="1"/>
  <c r="O10" i="8"/>
  <c r="Q9" i="6"/>
  <c r="P9" i="6"/>
  <c r="O9" i="6"/>
  <c r="K11" i="4"/>
  <c r="S10" i="4"/>
  <c r="R10" i="4"/>
  <c r="G11" i="4"/>
  <c r="Q10" i="4"/>
  <c r="P10" i="4"/>
  <c r="O10" i="4"/>
  <c r="P10" i="1"/>
  <c r="H11" i="1"/>
  <c r="O10" i="1"/>
  <c r="L10" i="1"/>
  <c r="N10" i="1"/>
  <c r="M10" i="1"/>
  <c r="V9" i="10" l="1"/>
  <c r="T9" i="10"/>
  <c r="S9" i="10"/>
  <c r="K17" i="8"/>
  <c r="K11" i="8"/>
  <c r="G11" i="8"/>
  <c r="T10" i="8"/>
  <c r="S10" i="8"/>
  <c r="Q10" i="8"/>
  <c r="P10" i="8"/>
  <c r="F10" i="6"/>
  <c r="T9" i="6"/>
  <c r="V9" i="6" s="1"/>
  <c r="W9" i="6" s="1"/>
  <c r="X9" i="6" s="1"/>
  <c r="Y9" i="6" s="1"/>
  <c r="F11" i="4"/>
  <c r="T10" i="4"/>
  <c r="V10" i="4" s="1"/>
  <c r="W10" i="4" s="1"/>
  <c r="X10" i="4" s="1"/>
  <c r="Y10" i="4" s="1"/>
  <c r="F11" i="1"/>
  <c r="I11" i="1" s="1"/>
  <c r="Q10" i="1"/>
  <c r="S10" i="1" s="1"/>
  <c r="T10" i="1" s="1"/>
  <c r="U10" i="1" s="1"/>
  <c r="V10" i="1" s="1"/>
  <c r="U8" i="10" l="1"/>
  <c r="F10" i="10"/>
  <c r="Y9" i="10"/>
  <c r="AA9" i="10" s="1"/>
  <c r="AB9" i="10" s="1"/>
  <c r="R9" i="8"/>
  <c r="F11" i="8"/>
  <c r="V10" i="8"/>
  <c r="X10" i="8" s="1"/>
  <c r="Y10" i="8" s="1"/>
  <c r="Z10" i="8" s="1"/>
  <c r="AA10" i="8" s="1"/>
  <c r="H10" i="6"/>
  <c r="I10" i="6" s="1"/>
  <c r="J10" i="6" s="1"/>
  <c r="K17" i="6" s="1"/>
  <c r="L10" i="6"/>
  <c r="L11" i="4"/>
  <c r="N11" i="4" s="1"/>
  <c r="H11" i="4"/>
  <c r="I11" i="4" s="1"/>
  <c r="J11" i="4" s="1"/>
  <c r="K11" i="1"/>
  <c r="AC9" i="10" l="1"/>
  <c r="AD9" i="10" s="1"/>
  <c r="O10" i="10"/>
  <c r="H10" i="10"/>
  <c r="I10" i="10" s="1"/>
  <c r="J10" i="10" s="1"/>
  <c r="H11" i="8"/>
  <c r="I11" i="8" s="1"/>
  <c r="J11" i="8" s="1"/>
  <c r="L11" i="8"/>
  <c r="N10" i="6"/>
  <c r="O10" i="6" s="1"/>
  <c r="F11" i="6" s="1"/>
  <c r="S10" i="6"/>
  <c r="K11" i="6"/>
  <c r="R10" i="6"/>
  <c r="G11" i="6"/>
  <c r="S11" i="4"/>
  <c r="R11" i="4"/>
  <c r="K12" i="4"/>
  <c r="G12" i="4"/>
  <c r="Q11" i="4"/>
  <c r="P11" i="4"/>
  <c r="O11" i="4"/>
  <c r="O11" i="1"/>
  <c r="P11" i="1"/>
  <c r="H12" i="1"/>
  <c r="N11" i="1"/>
  <c r="M11" i="1"/>
  <c r="L11" i="1"/>
  <c r="W10" i="10" l="1"/>
  <c r="X10" i="10"/>
  <c r="N17" i="10"/>
  <c r="N11" i="10"/>
  <c r="G11" i="10"/>
  <c r="R10" i="10"/>
  <c r="O11" i="8"/>
  <c r="T11" i="8"/>
  <c r="K18" i="8"/>
  <c r="U11" i="8"/>
  <c r="G12" i="8"/>
  <c r="T10" i="6"/>
  <c r="V10" i="6" s="1"/>
  <c r="H11" i="6"/>
  <c r="I11" i="6" s="1"/>
  <c r="J11" i="6" s="1"/>
  <c r="K18" i="6" s="1"/>
  <c r="L11" i="6"/>
  <c r="Q10" i="6"/>
  <c r="P10" i="6"/>
  <c r="F12" i="4"/>
  <c r="T11" i="4"/>
  <c r="V11" i="4" s="1"/>
  <c r="W11" i="4" s="1"/>
  <c r="X11" i="4" s="1"/>
  <c r="Y11" i="4" s="1"/>
  <c r="F12" i="1"/>
  <c r="I12" i="1" s="1"/>
  <c r="Q11" i="1"/>
  <c r="S11" i="1" s="1"/>
  <c r="T11" i="1" s="1"/>
  <c r="U11" i="1" s="1"/>
  <c r="V11" i="1" s="1"/>
  <c r="V10" i="10" l="1"/>
  <c r="T10" i="10"/>
  <c r="S10" i="10"/>
  <c r="S11" i="8"/>
  <c r="Q11" i="8"/>
  <c r="P11" i="8"/>
  <c r="N11" i="6"/>
  <c r="R11" i="6"/>
  <c r="S11" i="6"/>
  <c r="W10" i="6"/>
  <c r="X10" i="6" s="1"/>
  <c r="Y10" i="6" s="1"/>
  <c r="G12" i="6"/>
  <c r="L12" i="4"/>
  <c r="N12" i="4" s="1"/>
  <c r="H12" i="4"/>
  <c r="I12" i="4" s="1"/>
  <c r="J12" i="4" s="1"/>
  <c r="K12" i="1"/>
  <c r="F11" i="10" l="1"/>
  <c r="Y10" i="10"/>
  <c r="AA10" i="10" s="1"/>
  <c r="AB10" i="10" s="1"/>
  <c r="AC10" i="10" s="1"/>
  <c r="AD10" i="10" s="1"/>
  <c r="U9" i="10"/>
  <c r="R10" i="8"/>
  <c r="F12" i="8"/>
  <c r="V11" i="8"/>
  <c r="X11" i="8" s="1"/>
  <c r="Y11" i="8" s="1"/>
  <c r="Z11" i="8" s="1"/>
  <c r="AA11" i="8" s="1"/>
  <c r="Q11" i="6"/>
  <c r="P11" i="6"/>
  <c r="O11" i="6"/>
  <c r="S12" i="4"/>
  <c r="R12" i="4"/>
  <c r="K13" i="4"/>
  <c r="G13" i="4"/>
  <c r="Q12" i="4"/>
  <c r="P12" i="4"/>
  <c r="O12" i="4"/>
  <c r="L12" i="1"/>
  <c r="Q12" i="1" s="1"/>
  <c r="P12" i="1"/>
  <c r="H13" i="1"/>
  <c r="O12" i="1"/>
  <c r="N12" i="1"/>
  <c r="M12" i="1"/>
  <c r="O11" i="10" l="1"/>
  <c r="H11" i="10"/>
  <c r="I11" i="10" s="1"/>
  <c r="J11" i="10" s="1"/>
  <c r="H12" i="8"/>
  <c r="I12" i="8" s="1"/>
  <c r="J12" i="8" s="1"/>
  <c r="L12" i="8"/>
  <c r="F12" i="6"/>
  <c r="T11" i="6"/>
  <c r="V11" i="6" s="1"/>
  <c r="W11" i="6" s="1"/>
  <c r="X11" i="6" s="1"/>
  <c r="Y11" i="6" s="1"/>
  <c r="F13" i="4"/>
  <c r="T12" i="4"/>
  <c r="V12" i="4" s="1"/>
  <c r="W12" i="4" s="1"/>
  <c r="X12" i="4" s="1"/>
  <c r="Y12" i="4" s="1"/>
  <c r="F13" i="1"/>
  <c r="I13" i="1" s="1"/>
  <c r="K13" i="1" s="1"/>
  <c r="S12" i="1"/>
  <c r="T12" i="1" s="1"/>
  <c r="U12" i="1" s="1"/>
  <c r="V12" i="1" s="1"/>
  <c r="N18" i="10" l="1"/>
  <c r="X11" i="10"/>
  <c r="W11" i="10"/>
  <c r="G12" i="10"/>
  <c r="R11" i="10"/>
  <c r="S11" i="10" s="1"/>
  <c r="F12" i="10" s="1"/>
  <c r="O12" i="8"/>
  <c r="T12" i="8"/>
  <c r="K19" i="8"/>
  <c r="U12" i="8"/>
  <c r="G13" i="8"/>
  <c r="L12" i="6"/>
  <c r="H12" i="6"/>
  <c r="I12" i="6" s="1"/>
  <c r="J12" i="6" s="1"/>
  <c r="K19" i="6" s="1"/>
  <c r="L13" i="4"/>
  <c r="N13" i="4" s="1"/>
  <c r="H13" i="4"/>
  <c r="I13" i="4" s="1"/>
  <c r="J13" i="4" s="1"/>
  <c r="L13" i="1"/>
  <c r="Q13" i="1" s="1"/>
  <c r="P13" i="1"/>
  <c r="H14" i="1"/>
  <c r="O13" i="1"/>
  <c r="M13" i="1"/>
  <c r="N13" i="1"/>
  <c r="Y11" i="10" l="1"/>
  <c r="AA11" i="10" s="1"/>
  <c r="O12" i="10"/>
  <c r="H12" i="10"/>
  <c r="I12" i="10" s="1"/>
  <c r="J12" i="10" s="1"/>
  <c r="G13" i="10" s="1"/>
  <c r="V11" i="10"/>
  <c r="T11" i="10"/>
  <c r="S12" i="8"/>
  <c r="Q12" i="8"/>
  <c r="P12" i="8"/>
  <c r="R12" i="6"/>
  <c r="S12" i="6"/>
  <c r="G13" i="6"/>
  <c r="N12" i="6"/>
  <c r="R13" i="4"/>
  <c r="S13" i="4"/>
  <c r="K14" i="4"/>
  <c r="G14" i="4"/>
  <c r="Q13" i="4"/>
  <c r="P13" i="4"/>
  <c r="O13" i="4"/>
  <c r="F14" i="1"/>
  <c r="I14" i="1" s="1"/>
  <c r="S13" i="1"/>
  <c r="T13" i="1" s="1"/>
  <c r="U13" i="1" s="1"/>
  <c r="V13" i="1" s="1"/>
  <c r="U10" i="10" l="1"/>
  <c r="R12" i="10"/>
  <c r="S12" i="10" s="1"/>
  <c r="F13" i="10" s="1"/>
  <c r="AB11" i="10"/>
  <c r="AC11" i="10" s="1"/>
  <c r="AD11" i="10" s="1"/>
  <c r="W12" i="10"/>
  <c r="N19" i="10"/>
  <c r="X12" i="10"/>
  <c r="R11" i="8"/>
  <c r="F13" i="8"/>
  <c r="V12" i="8"/>
  <c r="X12" i="8" s="1"/>
  <c r="Y12" i="8" s="1"/>
  <c r="Z12" i="8" s="1"/>
  <c r="AA12" i="8" s="1"/>
  <c r="Q12" i="6"/>
  <c r="P12" i="6"/>
  <c r="O12" i="6"/>
  <c r="F14" i="4"/>
  <c r="T13" i="4"/>
  <c r="V13" i="4" s="1"/>
  <c r="W13" i="4" s="1"/>
  <c r="X13" i="4" s="1"/>
  <c r="Y13" i="4" s="1"/>
  <c r="K14" i="1"/>
  <c r="O13" i="10" l="1"/>
  <c r="H13" i="10"/>
  <c r="I13" i="10" s="1"/>
  <c r="J13" i="10" s="1"/>
  <c r="V12" i="10"/>
  <c r="T12" i="10"/>
  <c r="Y12" i="10"/>
  <c r="AA12" i="10" s="1"/>
  <c r="H13" i="8"/>
  <c r="I13" i="8" s="1"/>
  <c r="J13" i="8" s="1"/>
  <c r="L13" i="8"/>
  <c r="F13" i="6"/>
  <c r="T12" i="6"/>
  <c r="V12" i="6" s="1"/>
  <c r="W12" i="6" s="1"/>
  <c r="X12" i="6" s="1"/>
  <c r="Y12" i="6" s="1"/>
  <c r="L14" i="4"/>
  <c r="N14" i="4" s="1"/>
  <c r="H14" i="4"/>
  <c r="I14" i="4" s="1"/>
  <c r="J14" i="4" s="1"/>
  <c r="P14" i="1"/>
  <c r="O14" i="1"/>
  <c r="H15" i="1"/>
  <c r="L14" i="1"/>
  <c r="N14" i="1"/>
  <c r="M14" i="1"/>
  <c r="AB12" i="10" l="1"/>
  <c r="AC12" i="10" s="1"/>
  <c r="AD12" i="10" s="1"/>
  <c r="N20" i="10"/>
  <c r="X13" i="10"/>
  <c r="W13" i="10"/>
  <c r="G14" i="10"/>
  <c r="U11" i="10"/>
  <c r="R13" i="10"/>
  <c r="S13" i="10" s="1"/>
  <c r="F14" i="10" s="1"/>
  <c r="O13" i="8"/>
  <c r="T13" i="8"/>
  <c r="K20" i="8"/>
  <c r="U13" i="8"/>
  <c r="G14" i="8"/>
  <c r="H13" i="6"/>
  <c r="I13" i="6" s="1"/>
  <c r="J13" i="6" s="1"/>
  <c r="K20" i="6" s="1"/>
  <c r="L13" i="6"/>
  <c r="K15" i="4"/>
  <c r="R14" i="4"/>
  <c r="S14" i="4"/>
  <c r="G15" i="4"/>
  <c r="Q14" i="4"/>
  <c r="P14" i="4"/>
  <c r="O14" i="4"/>
  <c r="F15" i="1"/>
  <c r="I15" i="1" s="1"/>
  <c r="Q14" i="1"/>
  <c r="S14" i="1" s="1"/>
  <c r="T14" i="1" s="1"/>
  <c r="U14" i="1" s="1"/>
  <c r="V14" i="1" s="1"/>
  <c r="Y13" i="10" l="1"/>
  <c r="AA13" i="10" s="1"/>
  <c r="V13" i="10"/>
  <c r="T13" i="10"/>
  <c r="O14" i="10"/>
  <c r="H14" i="10"/>
  <c r="I14" i="10" s="1"/>
  <c r="J14" i="10" s="1"/>
  <c r="G15" i="10" s="1"/>
  <c r="S13" i="8"/>
  <c r="Q13" i="8"/>
  <c r="P13" i="8"/>
  <c r="N13" i="6"/>
  <c r="S13" i="6"/>
  <c r="R13" i="6"/>
  <c r="G14" i="6"/>
  <c r="F15" i="4"/>
  <c r="T14" i="4"/>
  <c r="V14" i="4" s="1"/>
  <c r="W14" i="4" s="1"/>
  <c r="X14" i="4" s="1"/>
  <c r="Y14" i="4" s="1"/>
  <c r="K15" i="1"/>
  <c r="R14" i="10" l="1"/>
  <c r="U12" i="10"/>
  <c r="AB13" i="10"/>
  <c r="AC13" i="10" s="1"/>
  <c r="AD13" i="10" s="1"/>
  <c r="W14" i="10"/>
  <c r="N21" i="10"/>
  <c r="X14" i="10"/>
  <c r="R12" i="8"/>
  <c r="F14" i="8"/>
  <c r="V13" i="8"/>
  <c r="X13" i="8" s="1"/>
  <c r="Y13" i="8" s="1"/>
  <c r="Z13" i="8" s="1"/>
  <c r="AA13" i="8" s="1"/>
  <c r="Q13" i="6"/>
  <c r="P13" i="6"/>
  <c r="O13" i="6"/>
  <c r="L15" i="4"/>
  <c r="N15" i="4" s="1"/>
  <c r="H15" i="4"/>
  <c r="I15" i="4" s="1"/>
  <c r="J15" i="4" s="1"/>
  <c r="L15" i="1"/>
  <c r="F16" i="1" s="1"/>
  <c r="H16" i="1"/>
  <c r="O15" i="1"/>
  <c r="P15" i="1"/>
  <c r="N15" i="1"/>
  <c r="M15" i="1"/>
  <c r="V14" i="10" l="1"/>
  <c r="T14" i="10"/>
  <c r="S14" i="10"/>
  <c r="H14" i="8"/>
  <c r="I14" i="8" s="1"/>
  <c r="J14" i="8" s="1"/>
  <c r="L14" i="8"/>
  <c r="F14" i="6"/>
  <c r="T13" i="6"/>
  <c r="V13" i="6" s="1"/>
  <c r="W13" i="6" s="1"/>
  <c r="X13" i="6" s="1"/>
  <c r="Y13" i="6" s="1"/>
  <c r="R15" i="4"/>
  <c r="K16" i="4"/>
  <c r="S15" i="4"/>
  <c r="G16" i="4"/>
  <c r="Q15" i="4"/>
  <c r="P15" i="4"/>
  <c r="O15" i="4"/>
  <c r="Q15" i="1"/>
  <c r="S15" i="1" s="1"/>
  <c r="T15" i="1" s="1"/>
  <c r="U15" i="1" s="1"/>
  <c r="V15" i="1" s="1"/>
  <c r="I16" i="1"/>
  <c r="K16" i="1" s="1"/>
  <c r="U13" i="10" l="1"/>
  <c r="F15" i="10"/>
  <c r="Y14" i="10"/>
  <c r="AA14" i="10" s="1"/>
  <c r="AB14" i="10" s="1"/>
  <c r="AC14" i="10" s="1"/>
  <c r="AD14" i="10" s="1"/>
  <c r="O14" i="8"/>
  <c r="T14" i="8"/>
  <c r="K21" i="8"/>
  <c r="U14" i="8"/>
  <c r="G15" i="8"/>
  <c r="H14" i="6"/>
  <c r="I14" i="6" s="1"/>
  <c r="J14" i="6" s="1"/>
  <c r="K21" i="6" s="1"/>
  <c r="L14" i="6"/>
  <c r="F16" i="4"/>
  <c r="T15" i="4"/>
  <c r="V15" i="4" s="1"/>
  <c r="W15" i="4" s="1"/>
  <c r="X15" i="4" s="1"/>
  <c r="Y15" i="4" s="1"/>
  <c r="H17" i="1"/>
  <c r="O16" i="1"/>
  <c r="P16" i="1"/>
  <c r="L16" i="1"/>
  <c r="M16" i="1"/>
  <c r="N16" i="1"/>
  <c r="O15" i="10" l="1"/>
  <c r="H15" i="10"/>
  <c r="I15" i="10" s="1"/>
  <c r="J15" i="10" s="1"/>
  <c r="S14" i="8"/>
  <c r="Q14" i="8"/>
  <c r="P14" i="8"/>
  <c r="N14" i="6"/>
  <c r="O14" i="6" s="1"/>
  <c r="F15" i="6" s="1"/>
  <c r="S14" i="6"/>
  <c r="R14" i="6"/>
  <c r="G15" i="6"/>
  <c r="L16" i="4"/>
  <c r="N16" i="4" s="1"/>
  <c r="H16" i="4"/>
  <c r="I16" i="4" s="1"/>
  <c r="J16" i="4" s="1"/>
  <c r="F17" i="1"/>
  <c r="I17" i="1" s="1"/>
  <c r="Q16" i="1"/>
  <c r="S16" i="1" s="1"/>
  <c r="T16" i="1" s="1"/>
  <c r="U16" i="1" s="1"/>
  <c r="V16" i="1" s="1"/>
  <c r="N22" i="10" l="1"/>
  <c r="X15" i="10"/>
  <c r="W15" i="10"/>
  <c r="G16" i="10"/>
  <c r="R15" i="10"/>
  <c r="S15" i="10" s="1"/>
  <c r="R13" i="8"/>
  <c r="F15" i="8"/>
  <c r="V14" i="8"/>
  <c r="X14" i="8" s="1"/>
  <c r="Y14" i="8" s="1"/>
  <c r="Z14" i="8" s="1"/>
  <c r="AA14" i="8" s="1"/>
  <c r="L15" i="6"/>
  <c r="H15" i="6"/>
  <c r="I15" i="6" s="1"/>
  <c r="J15" i="6" s="1"/>
  <c r="K22" i="6" s="1"/>
  <c r="T14" i="6"/>
  <c r="V14" i="6" s="1"/>
  <c r="Q14" i="6"/>
  <c r="P14" i="6"/>
  <c r="S16" i="4"/>
  <c r="K17" i="4"/>
  <c r="R16" i="4"/>
  <c r="G17" i="4"/>
  <c r="Q16" i="4"/>
  <c r="P16" i="4"/>
  <c r="O16" i="4"/>
  <c r="K17" i="1"/>
  <c r="L17" i="1" s="1"/>
  <c r="F18" i="1" s="1"/>
  <c r="F16" i="10" l="1"/>
  <c r="Y15" i="10"/>
  <c r="AA15" i="10" s="1"/>
  <c r="V15" i="10"/>
  <c r="T15" i="10"/>
  <c r="L15" i="8"/>
  <c r="H15" i="8"/>
  <c r="I15" i="8" s="1"/>
  <c r="J15" i="8" s="1"/>
  <c r="R15" i="6"/>
  <c r="S15" i="6"/>
  <c r="W14" i="6"/>
  <c r="X14" i="6" s="1"/>
  <c r="Y14" i="6" s="1"/>
  <c r="N15" i="6"/>
  <c r="G16" i="6"/>
  <c r="F17" i="4"/>
  <c r="T16" i="4"/>
  <c r="V16" i="4" s="1"/>
  <c r="W16" i="4" s="1"/>
  <c r="X16" i="4" s="1"/>
  <c r="Y16" i="4" s="1"/>
  <c r="H18" i="1"/>
  <c r="I18" i="1" s="1"/>
  <c r="O17" i="1"/>
  <c r="P17" i="1"/>
  <c r="N17" i="1"/>
  <c r="M17" i="1"/>
  <c r="Q17" i="1"/>
  <c r="U14" i="10" l="1"/>
  <c r="AB15" i="10"/>
  <c r="AC15" i="10" s="1"/>
  <c r="AD15" i="10" s="1"/>
  <c r="O16" i="10"/>
  <c r="H16" i="10"/>
  <c r="I16" i="10" s="1"/>
  <c r="J16" i="10" s="1"/>
  <c r="U15" i="8"/>
  <c r="K22" i="8"/>
  <c r="T15" i="8"/>
  <c r="G16" i="8"/>
  <c r="O15" i="8"/>
  <c r="Q15" i="6"/>
  <c r="P15" i="6"/>
  <c r="O15" i="6"/>
  <c r="L17" i="4"/>
  <c r="N17" i="4" s="1"/>
  <c r="O17" i="4" s="1"/>
  <c r="H17" i="4"/>
  <c r="I17" i="4" s="1"/>
  <c r="J17" i="4" s="1"/>
  <c r="S17" i="1"/>
  <c r="T17" i="1" s="1"/>
  <c r="U17" i="1" s="1"/>
  <c r="V17" i="1" s="1"/>
  <c r="K18" i="1"/>
  <c r="R16" i="10" l="1"/>
  <c r="W16" i="10"/>
  <c r="N23" i="10"/>
  <c r="X16" i="10"/>
  <c r="G17" i="10"/>
  <c r="S15" i="8"/>
  <c r="Q15" i="8"/>
  <c r="P15" i="8"/>
  <c r="F16" i="6"/>
  <c r="T15" i="6"/>
  <c r="V15" i="6" s="1"/>
  <c r="W15" i="6" s="1"/>
  <c r="X15" i="6" s="1"/>
  <c r="Y15" i="6" s="1"/>
  <c r="R17" i="4"/>
  <c r="K18" i="4"/>
  <c r="S17" i="4"/>
  <c r="G18" i="4"/>
  <c r="F18" i="4"/>
  <c r="T17" i="4"/>
  <c r="Q17" i="4"/>
  <c r="P17" i="4"/>
  <c r="P18" i="1"/>
  <c r="H19" i="1"/>
  <c r="O18" i="1"/>
  <c r="L18" i="1"/>
  <c r="N18" i="1"/>
  <c r="M18" i="1"/>
  <c r="V16" i="10" l="1"/>
  <c r="T16" i="10"/>
  <c r="S16" i="10"/>
  <c r="R14" i="8"/>
  <c r="F16" i="8"/>
  <c r="V15" i="8"/>
  <c r="X15" i="8" s="1"/>
  <c r="Y15" i="8" s="1"/>
  <c r="Z15" i="8" s="1"/>
  <c r="AA15" i="8" s="1"/>
  <c r="L16" i="6"/>
  <c r="H16" i="6"/>
  <c r="I16" i="6" s="1"/>
  <c r="J16" i="6" s="1"/>
  <c r="K23" i="6" s="1"/>
  <c r="V17" i="4"/>
  <c r="L18" i="4"/>
  <c r="N18" i="4" s="1"/>
  <c r="H18" i="4"/>
  <c r="I18" i="4" s="1"/>
  <c r="J18" i="4" s="1"/>
  <c r="W17" i="4"/>
  <c r="X17" i="4" s="1"/>
  <c r="Y17" i="4" s="1"/>
  <c r="F19" i="1"/>
  <c r="I19" i="1" s="1"/>
  <c r="Q18" i="1"/>
  <c r="S18" i="1" s="1"/>
  <c r="T18" i="1" s="1"/>
  <c r="U18" i="1" s="1"/>
  <c r="V18" i="1" s="1"/>
  <c r="U15" i="10" l="1"/>
  <c r="F17" i="10"/>
  <c r="Y16" i="10"/>
  <c r="AA16" i="10" s="1"/>
  <c r="AB16" i="10" s="1"/>
  <c r="AC16" i="10" s="1"/>
  <c r="AD16" i="10" s="1"/>
  <c r="L16" i="8"/>
  <c r="H16" i="8"/>
  <c r="I16" i="8" s="1"/>
  <c r="J16" i="8" s="1"/>
  <c r="S16" i="6"/>
  <c r="R16" i="6"/>
  <c r="G17" i="6"/>
  <c r="N16" i="6"/>
  <c r="K19" i="4"/>
  <c r="S18" i="4"/>
  <c r="R18" i="4"/>
  <c r="G19" i="4"/>
  <c r="Q18" i="4"/>
  <c r="P18" i="4"/>
  <c r="O18" i="4"/>
  <c r="K19" i="1"/>
  <c r="L19" i="1" s="1"/>
  <c r="F20" i="1" s="1"/>
  <c r="O17" i="10" l="1"/>
  <c r="H17" i="10"/>
  <c r="I17" i="10" s="1"/>
  <c r="J17" i="10" s="1"/>
  <c r="U16" i="8"/>
  <c r="K23" i="8"/>
  <c r="T16" i="8"/>
  <c r="G17" i="8"/>
  <c r="O16" i="8"/>
  <c r="Q16" i="6"/>
  <c r="P16" i="6"/>
  <c r="O16" i="6"/>
  <c r="F19" i="4"/>
  <c r="T18" i="4"/>
  <c r="V18" i="4" s="1"/>
  <c r="W18" i="4" s="1"/>
  <c r="X18" i="4" s="1"/>
  <c r="Y18" i="4" s="1"/>
  <c r="O19" i="1"/>
  <c r="P19" i="1"/>
  <c r="H20" i="1"/>
  <c r="I20" i="1" s="1"/>
  <c r="Q19" i="1"/>
  <c r="M19" i="1"/>
  <c r="N19" i="1"/>
  <c r="N24" i="10" l="1"/>
  <c r="X17" i="10"/>
  <c r="W17" i="10"/>
  <c r="G18" i="10"/>
  <c r="R17" i="10"/>
  <c r="S16" i="8"/>
  <c r="Q16" i="8"/>
  <c r="P16" i="8"/>
  <c r="F17" i="6"/>
  <c r="T16" i="6"/>
  <c r="V16" i="6" s="1"/>
  <c r="W16" i="6" s="1"/>
  <c r="X16" i="6" s="1"/>
  <c r="Y16" i="6" s="1"/>
  <c r="L19" i="4"/>
  <c r="N19" i="4" s="1"/>
  <c r="H19" i="4"/>
  <c r="I19" i="4" s="1"/>
  <c r="J19" i="4" s="1"/>
  <c r="K20" i="1"/>
  <c r="S19" i="1"/>
  <c r="T19" i="1" s="1"/>
  <c r="U19" i="1" s="1"/>
  <c r="V19" i="1" s="1"/>
  <c r="V17" i="10" l="1"/>
  <c r="T17" i="10"/>
  <c r="S17" i="10"/>
  <c r="R15" i="8"/>
  <c r="F17" i="8"/>
  <c r="V16" i="8"/>
  <c r="X16" i="8" s="1"/>
  <c r="Y16" i="8" s="1"/>
  <c r="Z16" i="8" s="1"/>
  <c r="AA16" i="8" s="1"/>
  <c r="L17" i="6"/>
  <c r="H17" i="6"/>
  <c r="I17" i="6" s="1"/>
  <c r="J17" i="6" s="1"/>
  <c r="K24" i="6" s="1"/>
  <c r="K20" i="4"/>
  <c r="S19" i="4"/>
  <c r="R19" i="4"/>
  <c r="G20" i="4"/>
  <c r="Q19" i="4"/>
  <c r="P19" i="4"/>
  <c r="O19" i="4"/>
  <c r="L20" i="1"/>
  <c r="F21" i="1" s="1"/>
  <c r="P20" i="1"/>
  <c r="N20" i="1"/>
  <c r="M20" i="1"/>
  <c r="H21" i="1"/>
  <c r="O20" i="1"/>
  <c r="U16" i="10" l="1"/>
  <c r="F18" i="10"/>
  <c r="Y17" i="10"/>
  <c r="AA17" i="10" s="1"/>
  <c r="AB17" i="10" s="1"/>
  <c r="AC17" i="10" s="1"/>
  <c r="AD17" i="10" s="1"/>
  <c r="L17" i="8"/>
  <c r="H17" i="8"/>
  <c r="I17" i="8" s="1"/>
  <c r="J17" i="8" s="1"/>
  <c r="S17" i="6"/>
  <c r="R17" i="6"/>
  <c r="G18" i="6"/>
  <c r="N17" i="6"/>
  <c r="F20" i="4"/>
  <c r="T19" i="4"/>
  <c r="V19" i="4" s="1"/>
  <c r="W19" i="4" s="1"/>
  <c r="X19" i="4" s="1"/>
  <c r="Y19" i="4" s="1"/>
  <c r="Q20" i="1"/>
  <c r="S20" i="1" s="1"/>
  <c r="T20" i="1" s="1"/>
  <c r="U20" i="1" s="1"/>
  <c r="V20" i="1" s="1"/>
  <c r="I21" i="1"/>
  <c r="O18" i="10" l="1"/>
  <c r="H18" i="10"/>
  <c r="I18" i="10" s="1"/>
  <c r="J18" i="10" s="1"/>
  <c r="U17" i="8"/>
  <c r="K24" i="8"/>
  <c r="T17" i="8"/>
  <c r="G18" i="8"/>
  <c r="O17" i="8"/>
  <c r="Q17" i="6"/>
  <c r="P17" i="6"/>
  <c r="O17" i="6"/>
  <c r="L20" i="4"/>
  <c r="N20" i="4" s="1"/>
  <c r="O20" i="4" s="1"/>
  <c r="F21" i="4" s="1"/>
  <c r="H20" i="4"/>
  <c r="I20" i="4" s="1"/>
  <c r="J20" i="4" s="1"/>
  <c r="K21" i="1"/>
  <c r="W18" i="10" l="1"/>
  <c r="N25" i="10"/>
  <c r="X18" i="10"/>
  <c r="G19" i="10"/>
  <c r="R18" i="10"/>
  <c r="S18" i="10" s="1"/>
  <c r="F19" i="10" s="1"/>
  <c r="S17" i="8"/>
  <c r="Q17" i="8"/>
  <c r="P17" i="8"/>
  <c r="F18" i="6"/>
  <c r="T17" i="6"/>
  <c r="V17" i="6" s="1"/>
  <c r="W17" i="6" s="1"/>
  <c r="X17" i="6" s="1"/>
  <c r="Y17" i="6" s="1"/>
  <c r="S20" i="4"/>
  <c r="K21" i="4"/>
  <c r="L21" i="4" s="1"/>
  <c r="N21" i="4" s="1"/>
  <c r="R20" i="4"/>
  <c r="G21" i="4"/>
  <c r="Q20" i="4"/>
  <c r="P20" i="4"/>
  <c r="T20" i="4"/>
  <c r="L21" i="1"/>
  <c r="Q21" i="1" s="1"/>
  <c r="H22" i="1"/>
  <c r="O21" i="1"/>
  <c r="P21" i="1"/>
  <c r="M21" i="1"/>
  <c r="N21" i="1"/>
  <c r="Y18" i="10" l="1"/>
  <c r="AA18" i="10" s="1"/>
  <c r="V18" i="10"/>
  <c r="T18" i="10"/>
  <c r="O19" i="10"/>
  <c r="H19" i="10"/>
  <c r="I19" i="10" s="1"/>
  <c r="J19" i="10" s="1"/>
  <c r="R16" i="8"/>
  <c r="F18" i="8"/>
  <c r="V17" i="8"/>
  <c r="X17" i="8" s="1"/>
  <c r="Y17" i="8" s="1"/>
  <c r="Z17" i="8" s="1"/>
  <c r="AA17" i="8" s="1"/>
  <c r="L18" i="6"/>
  <c r="H18" i="6"/>
  <c r="I18" i="6" s="1"/>
  <c r="J18" i="6" s="1"/>
  <c r="K25" i="6" s="1"/>
  <c r="V20" i="4"/>
  <c r="W20" i="4" s="1"/>
  <c r="X20" i="4" s="1"/>
  <c r="Y20" i="4" s="1"/>
  <c r="H21" i="4"/>
  <c r="I21" i="4" s="1"/>
  <c r="J21" i="4" s="1"/>
  <c r="Q21" i="4"/>
  <c r="P21" i="4"/>
  <c r="O21" i="4"/>
  <c r="F22" i="1"/>
  <c r="I22" i="1" s="1"/>
  <c r="S21" i="1"/>
  <c r="T21" i="1" s="1"/>
  <c r="U21" i="1" s="1"/>
  <c r="V21" i="1" s="1"/>
  <c r="R19" i="10" l="1"/>
  <c r="U17" i="10"/>
  <c r="AB18" i="10"/>
  <c r="AC18" i="10" s="1"/>
  <c r="AD18" i="10" s="1"/>
  <c r="N26" i="10"/>
  <c r="X19" i="10"/>
  <c r="W19" i="10"/>
  <c r="G20" i="10"/>
  <c r="L18" i="8"/>
  <c r="H18" i="8"/>
  <c r="I18" i="8" s="1"/>
  <c r="J18" i="8" s="1"/>
  <c r="S18" i="6"/>
  <c r="R18" i="6"/>
  <c r="G19" i="6"/>
  <c r="N18" i="6"/>
  <c r="R21" i="4"/>
  <c r="K22" i="4"/>
  <c r="S21" i="4"/>
  <c r="G22" i="4"/>
  <c r="F22" i="4"/>
  <c r="T21" i="4"/>
  <c r="K22" i="1"/>
  <c r="V19" i="10" l="1"/>
  <c r="T19" i="10"/>
  <c r="S19" i="10"/>
  <c r="U18" i="8"/>
  <c r="K25" i="8"/>
  <c r="T18" i="8"/>
  <c r="G19" i="8"/>
  <c r="O18" i="8"/>
  <c r="Q18" i="6"/>
  <c r="P18" i="6"/>
  <c r="O18" i="6"/>
  <c r="V21" i="4"/>
  <c r="W21" i="4" s="1"/>
  <c r="X21" i="4" s="1"/>
  <c r="Y21" i="4" s="1"/>
  <c r="L22" i="4"/>
  <c r="N22" i="4" s="1"/>
  <c r="H22" i="4"/>
  <c r="I22" i="4" s="1"/>
  <c r="J22" i="4" s="1"/>
  <c r="L22" i="1"/>
  <c r="F23" i="1" s="1"/>
  <c r="H23" i="1"/>
  <c r="N22" i="1"/>
  <c r="M22" i="1"/>
  <c r="P22" i="1"/>
  <c r="O22" i="1"/>
  <c r="F20" i="10" l="1"/>
  <c r="Y19" i="10"/>
  <c r="AA19" i="10" s="1"/>
  <c r="AB19" i="10" s="1"/>
  <c r="AC19" i="10" s="1"/>
  <c r="AD19" i="10" s="1"/>
  <c r="U18" i="10"/>
  <c r="S18" i="8"/>
  <c r="Q18" i="8"/>
  <c r="P18" i="8"/>
  <c r="F19" i="6"/>
  <c r="T18" i="6"/>
  <c r="V18" i="6" s="1"/>
  <c r="W18" i="6" s="1"/>
  <c r="X18" i="6" s="1"/>
  <c r="Y18" i="6" s="1"/>
  <c r="K23" i="4"/>
  <c r="R22" i="4"/>
  <c r="S22" i="4"/>
  <c r="G23" i="4"/>
  <c r="Q22" i="4"/>
  <c r="P22" i="4"/>
  <c r="O22" i="4"/>
  <c r="Q22" i="1"/>
  <c r="S22" i="1" s="1"/>
  <c r="T22" i="1" s="1"/>
  <c r="U22" i="1" s="1"/>
  <c r="V22" i="1" s="1"/>
  <c r="I23" i="1"/>
  <c r="O20" i="10" l="1"/>
  <c r="H20" i="10"/>
  <c r="I20" i="10" s="1"/>
  <c r="J20" i="10" s="1"/>
  <c r="R17" i="8"/>
  <c r="F19" i="8"/>
  <c r="V18" i="8"/>
  <c r="X18" i="8" s="1"/>
  <c r="Y18" i="8" s="1"/>
  <c r="Z18" i="8" s="1"/>
  <c r="AA18" i="8" s="1"/>
  <c r="L19" i="6"/>
  <c r="H19" i="6"/>
  <c r="I19" i="6" s="1"/>
  <c r="J19" i="6" s="1"/>
  <c r="K26" i="6" s="1"/>
  <c r="F23" i="4"/>
  <c r="T22" i="4"/>
  <c r="V22" i="4" s="1"/>
  <c r="W22" i="4" s="1"/>
  <c r="X22" i="4" s="1"/>
  <c r="Y22" i="4" s="1"/>
  <c r="K23" i="1"/>
  <c r="W20" i="10" l="1"/>
  <c r="N27" i="10"/>
  <c r="X20" i="10"/>
  <c r="G21" i="10"/>
  <c r="R20" i="10"/>
  <c r="S20" i="10" s="1"/>
  <c r="F21" i="10" s="1"/>
  <c r="L19" i="8"/>
  <c r="H19" i="8"/>
  <c r="I19" i="8" s="1"/>
  <c r="J19" i="8" s="1"/>
  <c r="R19" i="6"/>
  <c r="S19" i="6"/>
  <c r="G20" i="6"/>
  <c r="N19" i="6"/>
  <c r="L23" i="4"/>
  <c r="N23" i="4" s="1"/>
  <c r="O23" i="4" s="1"/>
  <c r="F24" i="4" s="1"/>
  <c r="H23" i="4"/>
  <c r="I23" i="4" s="1"/>
  <c r="J23" i="4" s="1"/>
  <c r="L23" i="1"/>
  <c r="F24" i="1" s="1"/>
  <c r="H24" i="1"/>
  <c r="M23" i="1"/>
  <c r="N23" i="1"/>
  <c r="O23" i="1"/>
  <c r="P23" i="1"/>
  <c r="Y20" i="10" l="1"/>
  <c r="AA20" i="10" s="1"/>
  <c r="V20" i="10"/>
  <c r="T20" i="10"/>
  <c r="O21" i="10"/>
  <c r="H21" i="10"/>
  <c r="I21" i="10" s="1"/>
  <c r="J21" i="10" s="1"/>
  <c r="U19" i="8"/>
  <c r="K26" i="8"/>
  <c r="T19" i="8"/>
  <c r="G20" i="8"/>
  <c r="O19" i="8"/>
  <c r="Q19" i="6"/>
  <c r="P19" i="6"/>
  <c r="O19" i="6"/>
  <c r="S23" i="4"/>
  <c r="R23" i="4"/>
  <c r="K24" i="4"/>
  <c r="L24" i="4" s="1"/>
  <c r="N24" i="4" s="1"/>
  <c r="G24" i="4"/>
  <c r="H24" i="4" s="1"/>
  <c r="I24" i="4" s="1"/>
  <c r="J24" i="4" s="1"/>
  <c r="T23" i="4"/>
  <c r="Q23" i="4"/>
  <c r="P23" i="4"/>
  <c r="Q23" i="1"/>
  <c r="S23" i="1" s="1"/>
  <c r="T23" i="1" s="1"/>
  <c r="U23" i="1" s="1"/>
  <c r="V23" i="1" s="1"/>
  <c r="I24" i="1"/>
  <c r="AB20" i="10" l="1"/>
  <c r="AC20" i="10" s="1"/>
  <c r="AD20" i="10" s="1"/>
  <c r="N28" i="10"/>
  <c r="X21" i="10"/>
  <c r="W21" i="10"/>
  <c r="U19" i="10"/>
  <c r="R21" i="10"/>
  <c r="S21" i="10" s="1"/>
  <c r="G22" i="10"/>
  <c r="S19" i="8"/>
  <c r="Q19" i="8"/>
  <c r="P19" i="8"/>
  <c r="F20" i="6"/>
  <c r="T19" i="6"/>
  <c r="V19" i="6" s="1"/>
  <c r="W19" i="6" s="1"/>
  <c r="X19" i="6" s="1"/>
  <c r="Y19" i="6" s="1"/>
  <c r="S24" i="4"/>
  <c r="R24" i="4"/>
  <c r="K25" i="4"/>
  <c r="G25" i="4"/>
  <c r="V23" i="4"/>
  <c r="Q24" i="4"/>
  <c r="P24" i="4"/>
  <c r="W23" i="4"/>
  <c r="X23" i="4" s="1"/>
  <c r="Y23" i="4" s="1"/>
  <c r="O24" i="4"/>
  <c r="K24" i="1"/>
  <c r="F22" i="10" l="1"/>
  <c r="Y21" i="10"/>
  <c r="AA21" i="10" s="1"/>
  <c r="V21" i="10"/>
  <c r="T21" i="10"/>
  <c r="R18" i="8"/>
  <c r="F20" i="8"/>
  <c r="V19" i="8"/>
  <c r="X19" i="8" s="1"/>
  <c r="Y19" i="8" s="1"/>
  <c r="Z19" i="8" s="1"/>
  <c r="AA19" i="8" s="1"/>
  <c r="L20" i="6"/>
  <c r="H20" i="6"/>
  <c r="I20" i="6" s="1"/>
  <c r="J20" i="6" s="1"/>
  <c r="K27" i="6" s="1"/>
  <c r="F25" i="4"/>
  <c r="T24" i="4"/>
  <c r="V24" i="4" s="1"/>
  <c r="W24" i="4" s="1"/>
  <c r="X24" i="4" s="1"/>
  <c r="Y24" i="4" s="1"/>
  <c r="L24" i="1"/>
  <c r="F25" i="1" s="1"/>
  <c r="H25" i="1"/>
  <c r="O24" i="1"/>
  <c r="P24" i="1"/>
  <c r="N24" i="1"/>
  <c r="M24" i="1"/>
  <c r="U20" i="10" l="1"/>
  <c r="AB21" i="10"/>
  <c r="AC21" i="10" s="1"/>
  <c r="AD21" i="10" s="1"/>
  <c r="O22" i="10"/>
  <c r="H22" i="10"/>
  <c r="I22" i="10" s="1"/>
  <c r="J22" i="10" s="1"/>
  <c r="L20" i="8"/>
  <c r="H20" i="8"/>
  <c r="I20" i="8" s="1"/>
  <c r="J20" i="8" s="1"/>
  <c r="S20" i="6"/>
  <c r="R20" i="6"/>
  <c r="G21" i="6"/>
  <c r="N20" i="6"/>
  <c r="L25" i="4"/>
  <c r="N25" i="4" s="1"/>
  <c r="H25" i="4"/>
  <c r="I25" i="4" s="1"/>
  <c r="J25" i="4" s="1"/>
  <c r="Q24" i="1"/>
  <c r="S24" i="1" s="1"/>
  <c r="T24" i="1" s="1"/>
  <c r="U24" i="1" s="1"/>
  <c r="V24" i="1" s="1"/>
  <c r="I25" i="1"/>
  <c r="R22" i="10" l="1"/>
  <c r="W22" i="10"/>
  <c r="N29" i="10"/>
  <c r="X22" i="10"/>
  <c r="G23" i="10"/>
  <c r="K27" i="8"/>
  <c r="U20" i="8"/>
  <c r="T20" i="8"/>
  <c r="G21" i="8"/>
  <c r="O20" i="8"/>
  <c r="Q20" i="6"/>
  <c r="P20" i="6"/>
  <c r="O20" i="6"/>
  <c r="R25" i="4"/>
  <c r="K26" i="4"/>
  <c r="S25" i="4"/>
  <c r="G26" i="4"/>
  <c r="Q25" i="4"/>
  <c r="P25" i="4"/>
  <c r="O25" i="4"/>
  <c r="K25" i="1"/>
  <c r="V22" i="10" l="1"/>
  <c r="T22" i="10"/>
  <c r="S22" i="10"/>
  <c r="S20" i="8"/>
  <c r="Q20" i="8"/>
  <c r="P20" i="8"/>
  <c r="F21" i="6"/>
  <c r="T20" i="6"/>
  <c r="V20" i="6" s="1"/>
  <c r="W20" i="6" s="1"/>
  <c r="X20" i="6" s="1"/>
  <c r="Y20" i="6" s="1"/>
  <c r="F26" i="4"/>
  <c r="T25" i="4"/>
  <c r="V25" i="4" s="1"/>
  <c r="W25" i="4" s="1"/>
  <c r="X25" i="4" s="1"/>
  <c r="Y25" i="4" s="1"/>
  <c r="L25" i="1"/>
  <c r="F26" i="1" s="1"/>
  <c r="P25" i="1"/>
  <c r="H26" i="1"/>
  <c r="O25" i="1"/>
  <c r="M25" i="1"/>
  <c r="N25" i="1"/>
  <c r="U21" i="10" l="1"/>
  <c r="F23" i="10"/>
  <c r="Y22" i="10"/>
  <c r="AA22" i="10" s="1"/>
  <c r="AB22" i="10" s="1"/>
  <c r="AC22" i="10" s="1"/>
  <c r="AD22" i="10" s="1"/>
  <c r="R19" i="8"/>
  <c r="F21" i="8"/>
  <c r="V20" i="8"/>
  <c r="X20" i="8" s="1"/>
  <c r="Y20" i="8" s="1"/>
  <c r="Z20" i="8" s="1"/>
  <c r="AA20" i="8" s="1"/>
  <c r="L21" i="6"/>
  <c r="H21" i="6"/>
  <c r="I21" i="6" s="1"/>
  <c r="J21" i="6" s="1"/>
  <c r="K28" i="6" s="1"/>
  <c r="L26" i="4"/>
  <c r="H26" i="4"/>
  <c r="I26" i="4" s="1"/>
  <c r="J26" i="4" s="1"/>
  <c r="N26" i="4"/>
  <c r="Q25" i="1"/>
  <c r="S25" i="1" s="1"/>
  <c r="T25" i="1" s="1"/>
  <c r="U25" i="1" s="1"/>
  <c r="V25" i="1" s="1"/>
  <c r="I26" i="1"/>
  <c r="K26" i="1" s="1"/>
  <c r="O23" i="10" l="1"/>
  <c r="H23" i="10"/>
  <c r="I23" i="10" s="1"/>
  <c r="J23" i="10" s="1"/>
  <c r="L21" i="8"/>
  <c r="H21" i="8"/>
  <c r="I21" i="8" s="1"/>
  <c r="J21" i="8" s="1"/>
  <c r="R21" i="6"/>
  <c r="S21" i="6"/>
  <c r="G22" i="6"/>
  <c r="N21" i="6"/>
  <c r="K27" i="4"/>
  <c r="S26" i="4"/>
  <c r="R26" i="4"/>
  <c r="G27" i="4"/>
  <c r="Q26" i="4"/>
  <c r="P26" i="4"/>
  <c r="O26" i="4"/>
  <c r="L26" i="1"/>
  <c r="F27" i="1" s="1"/>
  <c r="P26" i="1"/>
  <c r="H27" i="1"/>
  <c r="O26" i="1"/>
  <c r="M26" i="1"/>
  <c r="N26" i="1"/>
  <c r="N30" i="10" l="1"/>
  <c r="X23" i="10"/>
  <c r="W23" i="10"/>
  <c r="G24" i="10"/>
  <c r="R23" i="10"/>
  <c r="S23" i="10" s="1"/>
  <c r="F24" i="10" s="1"/>
  <c r="K28" i="8"/>
  <c r="U21" i="8"/>
  <c r="T21" i="8"/>
  <c r="G22" i="8"/>
  <c r="O21" i="8"/>
  <c r="Q21" i="6"/>
  <c r="P21" i="6"/>
  <c r="O21" i="6"/>
  <c r="F27" i="4"/>
  <c r="T26" i="4"/>
  <c r="V26" i="4" s="1"/>
  <c r="W26" i="4" s="1"/>
  <c r="X26" i="4" s="1"/>
  <c r="Y26" i="4" s="1"/>
  <c r="Q26" i="1"/>
  <c r="S26" i="1" s="1"/>
  <c r="T26" i="1" s="1"/>
  <c r="U26" i="1" s="1"/>
  <c r="V26" i="1" s="1"/>
  <c r="I27" i="1"/>
  <c r="V23" i="10" l="1"/>
  <c r="T23" i="10"/>
  <c r="O24" i="10"/>
  <c r="H24" i="10"/>
  <c r="I24" i="10" s="1"/>
  <c r="J24" i="10" s="1"/>
  <c r="Y23" i="10"/>
  <c r="AA23" i="10" s="1"/>
  <c r="S21" i="8"/>
  <c r="Q21" i="8"/>
  <c r="P21" i="8"/>
  <c r="F22" i="6"/>
  <c r="T21" i="6"/>
  <c r="V21" i="6" s="1"/>
  <c r="W21" i="6" s="1"/>
  <c r="X21" i="6" s="1"/>
  <c r="Y21" i="6" s="1"/>
  <c r="L27" i="4"/>
  <c r="N27" i="4" s="1"/>
  <c r="H27" i="4"/>
  <c r="I27" i="4" s="1"/>
  <c r="J27" i="4" s="1"/>
  <c r="K27" i="1"/>
  <c r="AB23" i="10" l="1"/>
  <c r="AC23" i="10" s="1"/>
  <c r="AD23" i="10" s="1"/>
  <c r="W24" i="10"/>
  <c r="N31" i="10"/>
  <c r="X24" i="10"/>
  <c r="U22" i="10"/>
  <c r="R24" i="10"/>
  <c r="G25" i="10"/>
  <c r="R20" i="8"/>
  <c r="F22" i="8"/>
  <c r="V21" i="8"/>
  <c r="X21" i="8" s="1"/>
  <c r="Y21" i="8" s="1"/>
  <c r="Z21" i="8" s="1"/>
  <c r="AA21" i="8" s="1"/>
  <c r="L22" i="6"/>
  <c r="H22" i="6"/>
  <c r="I22" i="6" s="1"/>
  <c r="J22" i="6" s="1"/>
  <c r="K29" i="6" s="1"/>
  <c r="S27" i="4"/>
  <c r="K28" i="4"/>
  <c r="R27" i="4"/>
  <c r="G28" i="4"/>
  <c r="Q27" i="4"/>
  <c r="P27" i="4"/>
  <c r="O27" i="4"/>
  <c r="O27" i="1"/>
  <c r="P27" i="1"/>
  <c r="H28" i="1"/>
  <c r="N27" i="1"/>
  <c r="M27" i="1"/>
  <c r="L27" i="1"/>
  <c r="V24" i="10" l="1"/>
  <c r="T24" i="10"/>
  <c r="S24" i="10"/>
  <c r="L22" i="8"/>
  <c r="H22" i="8"/>
  <c r="I22" i="8" s="1"/>
  <c r="J22" i="8" s="1"/>
  <c r="S22" i="6"/>
  <c r="R22" i="6"/>
  <c r="G23" i="6"/>
  <c r="N22" i="6"/>
  <c r="F28" i="4"/>
  <c r="T27" i="4"/>
  <c r="V27" i="4" s="1"/>
  <c r="W27" i="4" s="1"/>
  <c r="X27" i="4" s="1"/>
  <c r="Y27" i="4" s="1"/>
  <c r="F28" i="1"/>
  <c r="I28" i="1" s="1"/>
  <c r="Q27" i="1"/>
  <c r="S27" i="1" s="1"/>
  <c r="T27" i="1" s="1"/>
  <c r="U27" i="1" s="1"/>
  <c r="V27" i="1" s="1"/>
  <c r="F25" i="10" l="1"/>
  <c r="Y24" i="10"/>
  <c r="AA24" i="10" s="1"/>
  <c r="AB24" i="10" s="1"/>
  <c r="AC24" i="10" s="1"/>
  <c r="AD24" i="10" s="1"/>
  <c r="U23" i="10"/>
  <c r="K29" i="8"/>
  <c r="U22" i="8"/>
  <c r="T22" i="8"/>
  <c r="G23" i="8"/>
  <c r="O22" i="8"/>
  <c r="Q22" i="6"/>
  <c r="P22" i="6"/>
  <c r="O22" i="6"/>
  <c r="L28" i="4"/>
  <c r="N28" i="4" s="1"/>
  <c r="O28" i="4" s="1"/>
  <c r="F29" i="4" s="1"/>
  <c r="H28" i="4"/>
  <c r="I28" i="4" s="1"/>
  <c r="J28" i="4" s="1"/>
  <c r="K28" i="1"/>
  <c r="L28" i="1" s="1"/>
  <c r="F29" i="1" s="1"/>
  <c r="O25" i="10" l="1"/>
  <c r="H25" i="10"/>
  <c r="I25" i="10" s="1"/>
  <c r="J25" i="10" s="1"/>
  <c r="S22" i="8"/>
  <c r="Q22" i="8"/>
  <c r="R21" i="8" s="1"/>
  <c r="P22" i="8"/>
  <c r="F23" i="6"/>
  <c r="T22" i="6"/>
  <c r="V22" i="6" s="1"/>
  <c r="W22" i="6" s="1"/>
  <c r="X22" i="6" s="1"/>
  <c r="Y22" i="6" s="1"/>
  <c r="S28" i="4"/>
  <c r="R28" i="4"/>
  <c r="K29" i="4"/>
  <c r="L29" i="4" s="1"/>
  <c r="N29" i="4" s="1"/>
  <c r="G29" i="4"/>
  <c r="Q28" i="4"/>
  <c r="P28" i="4"/>
  <c r="T28" i="4"/>
  <c r="H29" i="1"/>
  <c r="I29" i="1" s="1"/>
  <c r="O28" i="1"/>
  <c r="P28" i="1"/>
  <c r="N28" i="1"/>
  <c r="M28" i="1"/>
  <c r="Q28" i="1"/>
  <c r="N32" i="10" l="1"/>
  <c r="X25" i="10"/>
  <c r="W25" i="10"/>
  <c r="G26" i="10"/>
  <c r="R25" i="10"/>
  <c r="F23" i="8"/>
  <c r="V22" i="8"/>
  <c r="X22" i="8" s="1"/>
  <c r="Y22" i="8" s="1"/>
  <c r="Z22" i="8" s="1"/>
  <c r="AA22" i="8" s="1"/>
  <c r="L23" i="6"/>
  <c r="H23" i="6"/>
  <c r="I23" i="6" s="1"/>
  <c r="J23" i="6" s="1"/>
  <c r="K30" i="6" s="1"/>
  <c r="H29" i="4"/>
  <c r="I29" i="4" s="1"/>
  <c r="J29" i="4" s="1"/>
  <c r="V28" i="4"/>
  <c r="W28" i="4" s="1"/>
  <c r="X28" i="4" s="1"/>
  <c r="Y28" i="4" s="1"/>
  <c r="Q29" i="4"/>
  <c r="P29" i="4"/>
  <c r="O29" i="4"/>
  <c r="S28" i="1"/>
  <c r="T28" i="1" s="1"/>
  <c r="U28" i="1" s="1"/>
  <c r="V28" i="1" s="1"/>
  <c r="K29" i="1"/>
  <c r="L29" i="1" s="1"/>
  <c r="F30" i="1" s="1"/>
  <c r="V25" i="10" l="1"/>
  <c r="T25" i="10"/>
  <c r="S25" i="10"/>
  <c r="L23" i="8"/>
  <c r="H23" i="8"/>
  <c r="I23" i="8" s="1"/>
  <c r="J23" i="8" s="1"/>
  <c r="R23" i="6"/>
  <c r="S23" i="6"/>
  <c r="G24" i="6"/>
  <c r="N23" i="6"/>
  <c r="R29" i="4"/>
  <c r="K30" i="4"/>
  <c r="S29" i="4"/>
  <c r="G30" i="4"/>
  <c r="F30" i="4"/>
  <c r="T29" i="4"/>
  <c r="H30" i="1"/>
  <c r="I30" i="1" s="1"/>
  <c r="O29" i="1"/>
  <c r="P29" i="1"/>
  <c r="M29" i="1"/>
  <c r="N29" i="1"/>
  <c r="Q29" i="1"/>
  <c r="U24" i="10" l="1"/>
  <c r="F26" i="10"/>
  <c r="Y25" i="10"/>
  <c r="AA25" i="10" s="1"/>
  <c r="AB25" i="10" s="1"/>
  <c r="AC25" i="10" s="1"/>
  <c r="AD25" i="10" s="1"/>
  <c r="K30" i="8"/>
  <c r="U23" i="8"/>
  <c r="T23" i="8"/>
  <c r="G24" i="8"/>
  <c r="O23" i="8"/>
  <c r="Q23" i="6"/>
  <c r="P23" i="6"/>
  <c r="O23" i="6"/>
  <c r="V29" i="4"/>
  <c r="W29" i="4" s="1"/>
  <c r="X29" i="4" s="1"/>
  <c r="Y29" i="4" s="1"/>
  <c r="L30" i="4"/>
  <c r="N30" i="4" s="1"/>
  <c r="H30" i="4"/>
  <c r="I30" i="4" s="1"/>
  <c r="J30" i="4" s="1"/>
  <c r="K30" i="1"/>
  <c r="L30" i="1" s="1"/>
  <c r="S29" i="1"/>
  <c r="T29" i="1" s="1"/>
  <c r="U29" i="1" s="1"/>
  <c r="V29" i="1" s="1"/>
  <c r="O26" i="10" l="1"/>
  <c r="H26" i="10"/>
  <c r="I26" i="10" s="1"/>
  <c r="J26" i="10" s="1"/>
  <c r="S23" i="8"/>
  <c r="Q23" i="8"/>
  <c r="P23" i="8"/>
  <c r="F24" i="6"/>
  <c r="T23" i="6"/>
  <c r="V23" i="6" s="1"/>
  <c r="W23" i="6" s="1"/>
  <c r="X23" i="6" s="1"/>
  <c r="Y23" i="6" s="1"/>
  <c r="K31" i="4"/>
  <c r="S30" i="4"/>
  <c r="R30" i="4"/>
  <c r="G31" i="4"/>
  <c r="Q30" i="4"/>
  <c r="P30" i="4"/>
  <c r="O30" i="4"/>
  <c r="F31" i="1"/>
  <c r="Q30" i="1"/>
  <c r="M30" i="1"/>
  <c r="N30" i="1"/>
  <c r="P30" i="1"/>
  <c r="O30" i="1"/>
  <c r="H31" i="1"/>
  <c r="W26" i="10" l="1"/>
  <c r="N33" i="10"/>
  <c r="X26" i="10"/>
  <c r="G27" i="10"/>
  <c r="R26" i="10"/>
  <c r="R22" i="8"/>
  <c r="F24" i="8"/>
  <c r="V23" i="8"/>
  <c r="X23" i="8" s="1"/>
  <c r="Y23" i="8" s="1"/>
  <c r="Z23" i="8" s="1"/>
  <c r="AA23" i="8" s="1"/>
  <c r="L24" i="6"/>
  <c r="H24" i="6"/>
  <c r="I24" i="6" s="1"/>
  <c r="J24" i="6" s="1"/>
  <c r="K31" i="6" s="1"/>
  <c r="F31" i="4"/>
  <c r="T30" i="4"/>
  <c r="V30" i="4" s="1"/>
  <c r="W30" i="4" s="1"/>
  <c r="X30" i="4" s="1"/>
  <c r="Y30" i="4" s="1"/>
  <c r="S30" i="1"/>
  <c r="T30" i="1" s="1"/>
  <c r="U30" i="1" s="1"/>
  <c r="V30" i="1" s="1"/>
  <c r="I31" i="1"/>
  <c r="K31" i="1" s="1"/>
  <c r="V26" i="10" l="1"/>
  <c r="T26" i="10"/>
  <c r="S26" i="10"/>
  <c r="L24" i="8"/>
  <c r="H24" i="8"/>
  <c r="I24" i="8" s="1"/>
  <c r="J24" i="8" s="1"/>
  <c r="S24" i="6"/>
  <c r="R24" i="6"/>
  <c r="G25" i="6"/>
  <c r="N24" i="6"/>
  <c r="L31" i="4"/>
  <c r="H31" i="4"/>
  <c r="I31" i="4" s="1"/>
  <c r="J31" i="4" s="1"/>
  <c r="N31" i="4"/>
  <c r="M31" i="1"/>
  <c r="O31" i="1"/>
  <c r="N31" i="1"/>
  <c r="L31" i="1"/>
  <c r="Q31" i="1" s="1"/>
  <c r="P31" i="1"/>
  <c r="H32" i="1"/>
  <c r="F27" i="10" l="1"/>
  <c r="Y26" i="10"/>
  <c r="AA26" i="10" s="1"/>
  <c r="AB26" i="10" s="1"/>
  <c r="AC26" i="10" s="1"/>
  <c r="AD26" i="10" s="1"/>
  <c r="U25" i="10"/>
  <c r="K31" i="8"/>
  <c r="U24" i="8"/>
  <c r="T24" i="8"/>
  <c r="G25" i="8"/>
  <c r="O24" i="8"/>
  <c r="Q24" i="6"/>
  <c r="P24" i="6"/>
  <c r="O24" i="6"/>
  <c r="S31" i="4"/>
  <c r="R31" i="4"/>
  <c r="K32" i="4"/>
  <c r="G32" i="4"/>
  <c r="Q31" i="4"/>
  <c r="P31" i="4"/>
  <c r="O31" i="4"/>
  <c r="F32" i="1"/>
  <c r="I32" i="1" s="1"/>
  <c r="K32" i="1" s="1"/>
  <c r="S31" i="1"/>
  <c r="T31" i="1" s="1"/>
  <c r="U31" i="1" s="1"/>
  <c r="V31" i="1" s="1"/>
  <c r="O27" i="10" l="1"/>
  <c r="H27" i="10"/>
  <c r="I27" i="10" s="1"/>
  <c r="J27" i="10" s="1"/>
  <c r="S24" i="8"/>
  <c r="Q24" i="8"/>
  <c r="P24" i="8"/>
  <c r="F25" i="6"/>
  <c r="T24" i="6"/>
  <c r="V24" i="6" s="1"/>
  <c r="W24" i="6" s="1"/>
  <c r="X24" i="6" s="1"/>
  <c r="Y24" i="6" s="1"/>
  <c r="F32" i="4"/>
  <c r="T31" i="4"/>
  <c r="V31" i="4" s="1"/>
  <c r="W31" i="4" s="1"/>
  <c r="X31" i="4" s="1"/>
  <c r="Y31" i="4" s="1"/>
  <c r="H33" i="1"/>
  <c r="O32" i="1"/>
  <c r="P32" i="1"/>
  <c r="N32" i="1"/>
  <c r="M32" i="1"/>
  <c r="L32" i="1"/>
  <c r="N34" i="10" l="1"/>
  <c r="X27" i="10"/>
  <c r="W27" i="10"/>
  <c r="G28" i="10"/>
  <c r="R27" i="10"/>
  <c r="R23" i="8"/>
  <c r="F25" i="8"/>
  <c r="V24" i="8"/>
  <c r="X24" i="8" s="1"/>
  <c r="Y24" i="8" s="1"/>
  <c r="Z24" i="8" s="1"/>
  <c r="AA24" i="8" s="1"/>
  <c r="L25" i="6"/>
  <c r="H25" i="6"/>
  <c r="I25" i="6" s="1"/>
  <c r="J25" i="6" s="1"/>
  <c r="K32" i="6" s="1"/>
  <c r="L32" i="4"/>
  <c r="N32" i="4" s="1"/>
  <c r="H32" i="4"/>
  <c r="I32" i="4" s="1"/>
  <c r="J32" i="4" s="1"/>
  <c r="F33" i="1"/>
  <c r="I33" i="1" s="1"/>
  <c r="Q32" i="1"/>
  <c r="S32" i="1" s="1"/>
  <c r="T32" i="1" s="1"/>
  <c r="U32" i="1" s="1"/>
  <c r="V32" i="1" s="1"/>
  <c r="V27" i="10" l="1"/>
  <c r="T27" i="10"/>
  <c r="S27" i="10"/>
  <c r="L25" i="8"/>
  <c r="H25" i="8"/>
  <c r="I25" i="8" s="1"/>
  <c r="J25" i="8" s="1"/>
  <c r="R25" i="6"/>
  <c r="S25" i="6"/>
  <c r="G26" i="6"/>
  <c r="N25" i="6"/>
  <c r="S32" i="4"/>
  <c r="R32" i="4"/>
  <c r="K33" i="4"/>
  <c r="G33" i="4"/>
  <c r="P32" i="4"/>
  <c r="Q32" i="4"/>
  <c r="O32" i="4"/>
  <c r="K33" i="1"/>
  <c r="U26" i="10" l="1"/>
  <c r="F28" i="10"/>
  <c r="Y27" i="10"/>
  <c r="AA27" i="10" s="1"/>
  <c r="AB27" i="10" s="1"/>
  <c r="AC27" i="10" s="1"/>
  <c r="AD27" i="10" s="1"/>
  <c r="K32" i="8"/>
  <c r="U25" i="8"/>
  <c r="T25" i="8"/>
  <c r="G26" i="8"/>
  <c r="O25" i="8"/>
  <c r="Q25" i="6"/>
  <c r="P25" i="6"/>
  <c r="O25" i="6"/>
  <c r="F33" i="4"/>
  <c r="T32" i="4"/>
  <c r="V32" i="4" s="1"/>
  <c r="W32" i="4" s="1"/>
  <c r="X32" i="4" s="1"/>
  <c r="Y32" i="4" s="1"/>
  <c r="H34" i="1"/>
  <c r="O33" i="1"/>
  <c r="P33" i="1"/>
  <c r="N33" i="1"/>
  <c r="M33" i="1"/>
  <c r="L33" i="1"/>
  <c r="O28" i="10" l="1"/>
  <c r="H28" i="10"/>
  <c r="I28" i="10" s="1"/>
  <c r="J28" i="10" s="1"/>
  <c r="S25" i="8"/>
  <c r="Q25" i="8"/>
  <c r="P25" i="8"/>
  <c r="F26" i="6"/>
  <c r="T25" i="6"/>
  <c r="V25" i="6" s="1"/>
  <c r="W25" i="6" s="1"/>
  <c r="X25" i="6" s="1"/>
  <c r="Y25" i="6" s="1"/>
  <c r="L33" i="4"/>
  <c r="N33" i="4" s="1"/>
  <c r="H33" i="4"/>
  <c r="I33" i="4" s="1"/>
  <c r="J33" i="4" s="1"/>
  <c r="F34" i="1"/>
  <c r="I34" i="1" s="1"/>
  <c r="Q33" i="1"/>
  <c r="S33" i="1" s="1"/>
  <c r="T33" i="1" s="1"/>
  <c r="U33" i="1" s="1"/>
  <c r="V33" i="1" s="1"/>
  <c r="N35" i="10" l="1"/>
  <c r="X28" i="10"/>
  <c r="W28" i="10"/>
  <c r="G29" i="10"/>
  <c r="R28" i="10"/>
  <c r="S28" i="10" s="1"/>
  <c r="R24" i="8"/>
  <c r="F26" i="8"/>
  <c r="V25" i="8"/>
  <c r="X25" i="8" s="1"/>
  <c r="Y25" i="8" s="1"/>
  <c r="Z25" i="8" s="1"/>
  <c r="AA25" i="8" s="1"/>
  <c r="L26" i="6"/>
  <c r="H26" i="6"/>
  <c r="I26" i="6" s="1"/>
  <c r="J26" i="6" s="1"/>
  <c r="K33" i="6" s="1"/>
  <c r="R33" i="4"/>
  <c r="K34" i="4"/>
  <c r="S33" i="4"/>
  <c r="G34" i="4"/>
  <c r="P33" i="4"/>
  <c r="Q33" i="4"/>
  <c r="O33" i="4"/>
  <c r="K34" i="1"/>
  <c r="F29" i="10" l="1"/>
  <c r="Y28" i="10"/>
  <c r="AA28" i="10" s="1"/>
  <c r="V28" i="10"/>
  <c r="T28" i="10"/>
  <c r="L26" i="8"/>
  <c r="H26" i="8"/>
  <c r="I26" i="8" s="1"/>
  <c r="J26" i="8" s="1"/>
  <c r="S26" i="6"/>
  <c r="R26" i="6"/>
  <c r="G27" i="6"/>
  <c r="N26" i="6"/>
  <c r="F34" i="4"/>
  <c r="T33" i="4"/>
  <c r="V33" i="4" s="1"/>
  <c r="W33" i="4" s="1"/>
  <c r="X33" i="4" s="1"/>
  <c r="Y33" i="4" s="1"/>
  <c r="P34" i="1"/>
  <c r="H35" i="1"/>
  <c r="O34" i="1"/>
  <c r="N34" i="1"/>
  <c r="M34" i="1"/>
  <c r="L34" i="1"/>
  <c r="U27" i="10" l="1"/>
  <c r="AB28" i="10"/>
  <c r="AC28" i="10" s="1"/>
  <c r="AD28" i="10" s="1"/>
  <c r="O29" i="10"/>
  <c r="H29" i="10"/>
  <c r="I29" i="10" s="1"/>
  <c r="J29" i="10" s="1"/>
  <c r="K33" i="8"/>
  <c r="U26" i="8"/>
  <c r="T26" i="8"/>
  <c r="G27" i="8"/>
  <c r="O26" i="8"/>
  <c r="Q26" i="6"/>
  <c r="P26" i="6"/>
  <c r="O26" i="6"/>
  <c r="L34" i="4"/>
  <c r="N34" i="4" s="1"/>
  <c r="O34" i="4" s="1"/>
  <c r="F35" i="4" s="1"/>
  <c r="H34" i="4"/>
  <c r="I34" i="4" s="1"/>
  <c r="J34" i="4" s="1"/>
  <c r="F35" i="1"/>
  <c r="I35" i="1" s="1"/>
  <c r="Q34" i="1"/>
  <c r="S34" i="1" s="1"/>
  <c r="T34" i="1" s="1"/>
  <c r="U34" i="1" s="1"/>
  <c r="V34" i="1" s="1"/>
  <c r="R29" i="10" l="1"/>
  <c r="X29" i="10"/>
  <c r="W29" i="10"/>
  <c r="N36" i="10"/>
  <c r="G30" i="10"/>
  <c r="S26" i="8"/>
  <c r="Q26" i="8"/>
  <c r="P26" i="8"/>
  <c r="F27" i="6"/>
  <c r="T26" i="6"/>
  <c r="V26" i="6" s="1"/>
  <c r="W26" i="6" s="1"/>
  <c r="X26" i="6" s="1"/>
  <c r="Y26" i="6" s="1"/>
  <c r="K35" i="4"/>
  <c r="S34" i="4"/>
  <c r="R34" i="4"/>
  <c r="G35" i="4"/>
  <c r="L35" i="4"/>
  <c r="N35" i="4" s="1"/>
  <c r="P34" i="4"/>
  <c r="Q34" i="4"/>
  <c r="T34" i="4"/>
  <c r="K35" i="1"/>
  <c r="V29" i="10" l="1"/>
  <c r="T29" i="10"/>
  <c r="S29" i="10"/>
  <c r="R25" i="8"/>
  <c r="F27" i="8"/>
  <c r="V26" i="8"/>
  <c r="X26" i="8" s="1"/>
  <c r="Y26" i="8" s="1"/>
  <c r="Z26" i="8" s="1"/>
  <c r="AA26" i="8" s="1"/>
  <c r="L27" i="6"/>
  <c r="H27" i="6"/>
  <c r="I27" i="6" s="1"/>
  <c r="J27" i="6" s="1"/>
  <c r="K34" i="6" s="1"/>
  <c r="H35" i="4"/>
  <c r="I35" i="4" s="1"/>
  <c r="J35" i="4" s="1"/>
  <c r="V34" i="4"/>
  <c r="W34" i="4" s="1"/>
  <c r="X34" i="4" s="1"/>
  <c r="Y34" i="4" s="1"/>
  <c r="O35" i="4"/>
  <c r="F36" i="4" s="1"/>
  <c r="P35" i="4"/>
  <c r="Q35" i="4"/>
  <c r="L35" i="1"/>
  <c r="F36" i="1" s="1"/>
  <c r="H36" i="1"/>
  <c r="O35" i="1"/>
  <c r="P35" i="1"/>
  <c r="Q35" i="1"/>
  <c r="N35" i="1"/>
  <c r="M35" i="1"/>
  <c r="U28" i="10" l="1"/>
  <c r="F30" i="10"/>
  <c r="Y29" i="10"/>
  <c r="AA29" i="10" s="1"/>
  <c r="AB29" i="10" s="1"/>
  <c r="AC29" i="10" s="1"/>
  <c r="AD29" i="10" s="1"/>
  <c r="L27" i="8"/>
  <c r="H27" i="8"/>
  <c r="I27" i="8" s="1"/>
  <c r="J27" i="8" s="1"/>
  <c r="S27" i="6"/>
  <c r="R27" i="6"/>
  <c r="G28" i="6"/>
  <c r="N27" i="6"/>
  <c r="T35" i="4"/>
  <c r="S35" i="4"/>
  <c r="K36" i="4"/>
  <c r="L36" i="4" s="1"/>
  <c r="R35" i="4"/>
  <c r="G36" i="4"/>
  <c r="H36" i="4" s="1"/>
  <c r="I36" i="4" s="1"/>
  <c r="J36" i="4" s="1"/>
  <c r="I36" i="1"/>
  <c r="K36" i="1" s="1"/>
  <c r="S35" i="1"/>
  <c r="T35" i="1" s="1"/>
  <c r="U35" i="1" s="1"/>
  <c r="V35" i="1" s="1"/>
  <c r="V35" i="4" l="1"/>
  <c r="W35" i="4" s="1"/>
  <c r="X35" i="4" s="1"/>
  <c r="Y35" i="4" s="1"/>
  <c r="O30" i="10"/>
  <c r="H30" i="10"/>
  <c r="I30" i="10" s="1"/>
  <c r="J30" i="10" s="1"/>
  <c r="K34" i="8"/>
  <c r="U27" i="8"/>
  <c r="T27" i="8"/>
  <c r="G28" i="8"/>
  <c r="O27" i="8"/>
  <c r="Q27" i="6"/>
  <c r="P27" i="6"/>
  <c r="O27" i="6"/>
  <c r="S36" i="4"/>
  <c r="R36" i="4"/>
  <c r="K37" i="4"/>
  <c r="N36" i="4"/>
  <c r="G37" i="4"/>
  <c r="M36" i="1"/>
  <c r="H37" i="1"/>
  <c r="N36" i="1"/>
  <c r="L36" i="1"/>
  <c r="Q36" i="1" s="1"/>
  <c r="O36" i="1"/>
  <c r="P36" i="1"/>
  <c r="N37" i="10" l="1"/>
  <c r="X30" i="10"/>
  <c r="W30" i="10"/>
  <c r="G31" i="10"/>
  <c r="R30" i="10"/>
  <c r="S30" i="10" s="1"/>
  <c r="F31" i="10" s="1"/>
  <c r="S27" i="8"/>
  <c r="Q27" i="8"/>
  <c r="P27" i="8"/>
  <c r="F28" i="6"/>
  <c r="T27" i="6"/>
  <c r="V27" i="6" s="1"/>
  <c r="W27" i="6" s="1"/>
  <c r="X27" i="6" s="1"/>
  <c r="Y27" i="6" s="1"/>
  <c r="P36" i="4"/>
  <c r="Q36" i="4"/>
  <c r="O36" i="4"/>
  <c r="F37" i="1"/>
  <c r="I37" i="1" s="1"/>
  <c r="K37" i="1" s="1"/>
  <c r="S36" i="1"/>
  <c r="T36" i="1" s="1"/>
  <c r="U36" i="1" s="1"/>
  <c r="V36" i="1" s="1"/>
  <c r="Y30" i="10" l="1"/>
  <c r="AA30" i="10" s="1"/>
  <c r="O31" i="10"/>
  <c r="H31" i="10"/>
  <c r="I31" i="10" s="1"/>
  <c r="J31" i="10" s="1"/>
  <c r="G32" i="10" s="1"/>
  <c r="V30" i="10"/>
  <c r="T30" i="10"/>
  <c r="R26" i="8"/>
  <c r="F28" i="8"/>
  <c r="V27" i="8"/>
  <c r="X27" i="8" s="1"/>
  <c r="Y27" i="8" s="1"/>
  <c r="Z27" i="8" s="1"/>
  <c r="AA27" i="8" s="1"/>
  <c r="H28" i="6"/>
  <c r="I28" i="6" s="1"/>
  <c r="J28" i="6" s="1"/>
  <c r="K35" i="6" s="1"/>
  <c r="L28" i="6"/>
  <c r="F37" i="4"/>
  <c r="H37" i="4" s="1"/>
  <c r="I37" i="4" s="1"/>
  <c r="J37" i="4" s="1"/>
  <c r="T36" i="4"/>
  <c r="V36" i="4" s="1"/>
  <c r="W36" i="4" s="1"/>
  <c r="X36" i="4" s="1"/>
  <c r="Y36" i="4" s="1"/>
  <c r="L37" i="4"/>
  <c r="H38" i="1"/>
  <c r="O37" i="1"/>
  <c r="P37" i="1"/>
  <c r="N37" i="1"/>
  <c r="M37" i="1"/>
  <c r="L37" i="1"/>
  <c r="AB30" i="10" l="1"/>
  <c r="AC30" i="10" s="1"/>
  <c r="AD30" i="10" s="1"/>
  <c r="N38" i="10"/>
  <c r="X31" i="10"/>
  <c r="W31" i="10"/>
  <c r="U29" i="10"/>
  <c r="R31" i="10"/>
  <c r="L28" i="8"/>
  <c r="H28" i="8"/>
  <c r="I28" i="8" s="1"/>
  <c r="J28" i="8" s="1"/>
  <c r="N28" i="6"/>
  <c r="S28" i="6"/>
  <c r="R28" i="6"/>
  <c r="G29" i="6"/>
  <c r="R37" i="4"/>
  <c r="K38" i="4"/>
  <c r="S37" i="4"/>
  <c r="G38" i="4"/>
  <c r="N37" i="4"/>
  <c r="O37" i="4" s="1"/>
  <c r="F38" i="1"/>
  <c r="I38" i="1" s="1"/>
  <c r="Q37" i="1"/>
  <c r="S37" i="1" s="1"/>
  <c r="T37" i="1" s="1"/>
  <c r="U37" i="1" s="1"/>
  <c r="V37" i="1" s="1"/>
  <c r="F38" i="4" l="1"/>
  <c r="L38" i="4" s="1"/>
  <c r="T37" i="4"/>
  <c r="V37" i="4" s="1"/>
  <c r="V31" i="10"/>
  <c r="T31" i="10"/>
  <c r="S31" i="10"/>
  <c r="K35" i="8"/>
  <c r="U28" i="8"/>
  <c r="T28" i="8"/>
  <c r="G29" i="8"/>
  <c r="O28" i="8"/>
  <c r="P28" i="6"/>
  <c r="Q28" i="6"/>
  <c r="O28" i="6"/>
  <c r="H38" i="4"/>
  <c r="I38" i="4" s="1"/>
  <c r="J38" i="4" s="1"/>
  <c r="P37" i="4"/>
  <c r="Q37" i="4"/>
  <c r="W37" i="4" s="1"/>
  <c r="X37" i="4" s="1"/>
  <c r="Y37" i="4" s="1"/>
  <c r="K38" i="1"/>
  <c r="F32" i="10" l="1"/>
  <c r="Y31" i="10"/>
  <c r="AA31" i="10" s="1"/>
  <c r="AB31" i="10" s="1"/>
  <c r="AC31" i="10" s="1"/>
  <c r="AD31" i="10" s="1"/>
  <c r="U30" i="10"/>
  <c r="S28" i="8"/>
  <c r="Q28" i="8"/>
  <c r="P28" i="8"/>
  <c r="F29" i="6"/>
  <c r="T28" i="6"/>
  <c r="V28" i="6" s="1"/>
  <c r="W28" i="6" s="1"/>
  <c r="X28" i="6" s="1"/>
  <c r="Y28" i="6" s="1"/>
  <c r="N38" i="4"/>
  <c r="K39" i="4"/>
  <c r="S38" i="4"/>
  <c r="R38" i="4"/>
  <c r="G39" i="4"/>
  <c r="L38" i="1"/>
  <c r="F39" i="1" s="1"/>
  <c r="H39" i="1"/>
  <c r="P38" i="1"/>
  <c r="O38" i="1"/>
  <c r="N38" i="1"/>
  <c r="M38" i="1"/>
  <c r="O32" i="10" l="1"/>
  <c r="H32" i="10"/>
  <c r="I32" i="10" s="1"/>
  <c r="J32" i="10" s="1"/>
  <c r="R27" i="8"/>
  <c r="F29" i="8"/>
  <c r="V28" i="8"/>
  <c r="X28" i="8" s="1"/>
  <c r="Y28" i="8" s="1"/>
  <c r="Z28" i="8" s="1"/>
  <c r="AA28" i="8" s="1"/>
  <c r="L29" i="6"/>
  <c r="H29" i="6"/>
  <c r="I29" i="6" s="1"/>
  <c r="J29" i="6" s="1"/>
  <c r="K36" i="6" s="1"/>
  <c r="O38" i="4"/>
  <c r="Q38" i="4"/>
  <c r="P38" i="4"/>
  <c r="Q38" i="1"/>
  <c r="S38" i="1" s="1"/>
  <c r="T38" i="1" s="1"/>
  <c r="U38" i="1" s="1"/>
  <c r="V38" i="1" s="1"/>
  <c r="I39" i="1"/>
  <c r="K39" i="1" s="1"/>
  <c r="N39" i="1" s="1"/>
  <c r="X32" i="10" l="1"/>
  <c r="N39" i="10"/>
  <c r="W32" i="10"/>
  <c r="G33" i="10"/>
  <c r="R32" i="10"/>
  <c r="S32" i="10" s="1"/>
  <c r="F33" i="10" s="1"/>
  <c r="L29" i="8"/>
  <c r="H29" i="8"/>
  <c r="I29" i="8" s="1"/>
  <c r="J29" i="8" s="1"/>
  <c r="S29" i="6"/>
  <c r="R29" i="6"/>
  <c r="G30" i="6"/>
  <c r="N29" i="6"/>
  <c r="F39" i="4"/>
  <c r="L39" i="4" s="1"/>
  <c r="T38" i="4"/>
  <c r="V38" i="4" s="1"/>
  <c r="W38" i="4" s="1"/>
  <c r="X38" i="4" s="1"/>
  <c r="Y38" i="4" s="1"/>
  <c r="M39" i="1"/>
  <c r="L39" i="1"/>
  <c r="H40" i="1"/>
  <c r="O39" i="1"/>
  <c r="P39" i="1"/>
  <c r="H39" i="4" l="1"/>
  <c r="I39" i="4" s="1"/>
  <c r="J39" i="4" s="1"/>
  <c r="Y32" i="10"/>
  <c r="AA32" i="10" s="1"/>
  <c r="O33" i="10"/>
  <c r="H33" i="10"/>
  <c r="I33" i="10" s="1"/>
  <c r="J33" i="10" s="1"/>
  <c r="V32" i="10"/>
  <c r="T32" i="10"/>
  <c r="K36" i="8"/>
  <c r="U29" i="8"/>
  <c r="T29" i="8"/>
  <c r="G30" i="8"/>
  <c r="O29" i="8"/>
  <c r="Q29" i="6"/>
  <c r="P29" i="6"/>
  <c r="O29" i="6"/>
  <c r="N39" i="4"/>
  <c r="O39" i="4"/>
  <c r="F40" i="4" s="1"/>
  <c r="S39" i="4"/>
  <c r="R39" i="4"/>
  <c r="K40" i="4"/>
  <c r="G40" i="4"/>
  <c r="F40" i="1"/>
  <c r="I40" i="1" s="1"/>
  <c r="K40" i="1" s="1"/>
  <c r="Q39" i="1"/>
  <c r="S39" i="1" s="1"/>
  <c r="T39" i="1" s="1"/>
  <c r="U39" i="1" s="1"/>
  <c r="V39" i="1" s="1"/>
  <c r="X33" i="10" l="1"/>
  <c r="W33" i="10"/>
  <c r="N40" i="10"/>
  <c r="R33" i="10"/>
  <c r="S33" i="10" s="1"/>
  <c r="U31" i="10"/>
  <c r="AB32" i="10"/>
  <c r="AC32" i="10" s="1"/>
  <c r="AD32" i="10" s="1"/>
  <c r="G34" i="10"/>
  <c r="S29" i="8"/>
  <c r="Q29" i="8"/>
  <c r="P29" i="8"/>
  <c r="F30" i="6"/>
  <c r="T29" i="6"/>
  <c r="V29" i="6" s="1"/>
  <c r="W29" i="6" s="1"/>
  <c r="X29" i="6" s="1"/>
  <c r="Y29" i="6" s="1"/>
  <c r="T39" i="4"/>
  <c r="V39" i="4" s="1"/>
  <c r="L40" i="4"/>
  <c r="H40" i="4"/>
  <c r="I40" i="4" s="1"/>
  <c r="J40" i="4" s="1"/>
  <c r="Q39" i="4"/>
  <c r="P39" i="4"/>
  <c r="N40" i="1"/>
  <c r="M40" i="1"/>
  <c r="L40" i="1"/>
  <c r="H41" i="1"/>
  <c r="O40" i="1"/>
  <c r="P40" i="1"/>
  <c r="W39" i="4" l="1"/>
  <c r="X39" i="4" s="1"/>
  <c r="Y39" i="4" s="1"/>
  <c r="F34" i="10"/>
  <c r="Y33" i="10"/>
  <c r="AA33" i="10" s="1"/>
  <c r="V33" i="10"/>
  <c r="T33" i="10"/>
  <c r="R28" i="8"/>
  <c r="F30" i="8"/>
  <c r="V29" i="8"/>
  <c r="X29" i="8" s="1"/>
  <c r="Y29" i="8" s="1"/>
  <c r="Z29" i="8" s="1"/>
  <c r="AA29" i="8" s="1"/>
  <c r="H30" i="6"/>
  <c r="I30" i="6" s="1"/>
  <c r="J30" i="6" s="1"/>
  <c r="K37" i="6" s="1"/>
  <c r="L30" i="6"/>
  <c r="S40" i="4"/>
  <c r="R40" i="4"/>
  <c r="K41" i="4"/>
  <c r="N40" i="4"/>
  <c r="G41" i="4"/>
  <c r="F41" i="1"/>
  <c r="I41" i="1" s="1"/>
  <c r="Q40" i="1"/>
  <c r="S40" i="1" s="1"/>
  <c r="T40" i="1" s="1"/>
  <c r="U40" i="1" s="1"/>
  <c r="V40" i="1" s="1"/>
  <c r="AB33" i="10" l="1"/>
  <c r="AC33" i="10" s="1"/>
  <c r="AD33" i="10" s="1"/>
  <c r="U32" i="10"/>
  <c r="O34" i="10"/>
  <c r="H34" i="10"/>
  <c r="I34" i="10" s="1"/>
  <c r="J34" i="10" s="1"/>
  <c r="L30" i="8"/>
  <c r="H30" i="8"/>
  <c r="I30" i="8" s="1"/>
  <c r="J30" i="8" s="1"/>
  <c r="N30" i="6"/>
  <c r="S30" i="6"/>
  <c r="R30" i="6"/>
  <c r="G31" i="6"/>
  <c r="O40" i="4"/>
  <c r="Q40" i="4"/>
  <c r="P40" i="4"/>
  <c r="K41" i="1"/>
  <c r="R34" i="10" l="1"/>
  <c r="S34" i="10" s="1"/>
  <c r="N41" i="10"/>
  <c r="X34" i="10"/>
  <c r="W34" i="10"/>
  <c r="G35" i="10"/>
  <c r="K37" i="8"/>
  <c r="U30" i="8"/>
  <c r="T30" i="8"/>
  <c r="G31" i="8"/>
  <c r="O30" i="8"/>
  <c r="Q30" i="6"/>
  <c r="P30" i="6"/>
  <c r="O30" i="6"/>
  <c r="F41" i="4"/>
  <c r="H41" i="4" s="1"/>
  <c r="I41" i="4" s="1"/>
  <c r="J41" i="4" s="1"/>
  <c r="T40" i="4"/>
  <c r="V40" i="4" s="1"/>
  <c r="W40" i="4" s="1"/>
  <c r="X40" i="4" s="1"/>
  <c r="Y40" i="4" s="1"/>
  <c r="L41" i="4"/>
  <c r="L41" i="1"/>
  <c r="M41" i="1"/>
  <c r="N41" i="1"/>
  <c r="H42" i="1"/>
  <c r="P41" i="1"/>
  <c r="O41" i="1"/>
  <c r="F35" i="10" l="1"/>
  <c r="Y34" i="10"/>
  <c r="AA34" i="10" s="1"/>
  <c r="V34" i="10"/>
  <c r="T34" i="10"/>
  <c r="S30" i="8"/>
  <c r="Q30" i="8"/>
  <c r="P30" i="8"/>
  <c r="F31" i="6"/>
  <c r="T30" i="6"/>
  <c r="V30" i="6" s="1"/>
  <c r="W30" i="6" s="1"/>
  <c r="X30" i="6" s="1"/>
  <c r="Y30" i="6" s="1"/>
  <c r="R41" i="4"/>
  <c r="K42" i="4"/>
  <c r="S41" i="4"/>
  <c r="G42" i="4"/>
  <c r="N41" i="4"/>
  <c r="O41" i="4"/>
  <c r="F42" i="4" s="1"/>
  <c r="T41" i="4"/>
  <c r="V41" i="4" s="1"/>
  <c r="Q41" i="1"/>
  <c r="S41" i="1" s="1"/>
  <c r="T41" i="1" s="1"/>
  <c r="U41" i="1" s="1"/>
  <c r="V41" i="1" s="1"/>
  <c r="F42" i="1"/>
  <c r="I42" i="1" s="1"/>
  <c r="U33" i="10" l="1"/>
  <c r="AB34" i="10"/>
  <c r="AC34" i="10" s="1"/>
  <c r="AD34" i="10" s="1"/>
  <c r="O35" i="10"/>
  <c r="H35" i="10"/>
  <c r="I35" i="10" s="1"/>
  <c r="J35" i="10" s="1"/>
  <c r="R29" i="8"/>
  <c r="F31" i="8"/>
  <c r="V30" i="8"/>
  <c r="X30" i="8" s="1"/>
  <c r="Y30" i="8" s="1"/>
  <c r="Z30" i="8" s="1"/>
  <c r="AA30" i="8" s="1"/>
  <c r="L31" i="6"/>
  <c r="H31" i="6"/>
  <c r="I31" i="6" s="1"/>
  <c r="J31" i="6" s="1"/>
  <c r="K38" i="6" s="1"/>
  <c r="H42" i="4"/>
  <c r="I42" i="4" s="1"/>
  <c r="J42" i="4" s="1"/>
  <c r="L42" i="4"/>
  <c r="Q41" i="4"/>
  <c r="W41" i="4" s="1"/>
  <c r="X41" i="4" s="1"/>
  <c r="Y41" i="4" s="1"/>
  <c r="P41" i="4"/>
  <c r="K42" i="1"/>
  <c r="R35" i="10" l="1"/>
  <c r="N42" i="10"/>
  <c r="X35" i="10"/>
  <c r="W35" i="10"/>
  <c r="G36" i="10"/>
  <c r="L31" i="8"/>
  <c r="H31" i="8"/>
  <c r="I31" i="8" s="1"/>
  <c r="J31" i="8" s="1"/>
  <c r="S31" i="6"/>
  <c r="R31" i="6"/>
  <c r="G32" i="6"/>
  <c r="N31" i="6"/>
  <c r="K43" i="4"/>
  <c r="S42" i="4"/>
  <c r="R42" i="4"/>
  <c r="N42" i="4"/>
  <c r="G43" i="4"/>
  <c r="L42" i="1"/>
  <c r="N42" i="1"/>
  <c r="M42" i="1"/>
  <c r="P42" i="1"/>
  <c r="H43" i="1"/>
  <c r="O42" i="1"/>
  <c r="V35" i="10" l="1"/>
  <c r="T35" i="10"/>
  <c r="S35" i="10"/>
  <c r="K38" i="8"/>
  <c r="U31" i="8"/>
  <c r="T31" i="8"/>
  <c r="G32" i="8"/>
  <c r="O31" i="8"/>
  <c r="Q31" i="6"/>
  <c r="P31" i="6"/>
  <c r="O31" i="6"/>
  <c r="O42" i="4"/>
  <c r="Q42" i="4"/>
  <c r="P42" i="4"/>
  <c r="F43" i="1"/>
  <c r="I43" i="1" s="1"/>
  <c r="Q42" i="1"/>
  <c r="S42" i="1" s="1"/>
  <c r="T42" i="1" s="1"/>
  <c r="U42" i="1" s="1"/>
  <c r="V42" i="1" s="1"/>
  <c r="U34" i="10" l="1"/>
  <c r="F36" i="10"/>
  <c r="Y35" i="10"/>
  <c r="AA35" i="10" s="1"/>
  <c r="AB35" i="10" s="1"/>
  <c r="AC35" i="10" s="1"/>
  <c r="AD35" i="10" s="1"/>
  <c r="S31" i="8"/>
  <c r="Q31" i="8"/>
  <c r="P31" i="8"/>
  <c r="F32" i="6"/>
  <c r="T31" i="6"/>
  <c r="V31" i="6" s="1"/>
  <c r="W31" i="6" s="1"/>
  <c r="X31" i="6" s="1"/>
  <c r="Y31" i="6" s="1"/>
  <c r="F43" i="4"/>
  <c r="H43" i="4" s="1"/>
  <c r="I43" i="4" s="1"/>
  <c r="J43" i="4" s="1"/>
  <c r="T42" i="4"/>
  <c r="V42" i="4" s="1"/>
  <c r="W42" i="4" s="1"/>
  <c r="X42" i="4" s="1"/>
  <c r="Y42" i="4" s="1"/>
  <c r="L43" i="4"/>
  <c r="K43" i="1"/>
  <c r="L43" i="1" s="1"/>
  <c r="F44" i="1" s="1"/>
  <c r="O36" i="10" l="1"/>
  <c r="H36" i="10"/>
  <c r="I36" i="10" s="1"/>
  <c r="J36" i="10" s="1"/>
  <c r="R30" i="8"/>
  <c r="F32" i="8"/>
  <c r="V31" i="8"/>
  <c r="X31" i="8" s="1"/>
  <c r="Y31" i="8" s="1"/>
  <c r="Z31" i="8" s="1"/>
  <c r="AA31" i="8" s="1"/>
  <c r="H32" i="6"/>
  <c r="I32" i="6" s="1"/>
  <c r="J32" i="6" s="1"/>
  <c r="K39" i="6" s="1"/>
  <c r="L32" i="6"/>
  <c r="S43" i="4"/>
  <c r="K44" i="4"/>
  <c r="R43" i="4"/>
  <c r="G44" i="4"/>
  <c r="N43" i="4"/>
  <c r="O43" i="4" s="1"/>
  <c r="O43" i="1"/>
  <c r="H44" i="1"/>
  <c r="I44" i="1" s="1"/>
  <c r="P43" i="1"/>
  <c r="N43" i="1"/>
  <c r="M43" i="1"/>
  <c r="Q43" i="1"/>
  <c r="X36" i="10" l="1"/>
  <c r="W36" i="10"/>
  <c r="N43" i="10"/>
  <c r="G37" i="10"/>
  <c r="R36" i="10"/>
  <c r="L32" i="8"/>
  <c r="H32" i="8"/>
  <c r="I32" i="8" s="1"/>
  <c r="J32" i="8" s="1"/>
  <c r="N32" i="6"/>
  <c r="S32" i="6"/>
  <c r="R32" i="6"/>
  <c r="G33" i="6"/>
  <c r="F44" i="4"/>
  <c r="H44" i="4" s="1"/>
  <c r="I44" i="4" s="1"/>
  <c r="J44" i="4" s="1"/>
  <c r="T43" i="4"/>
  <c r="V43" i="4" s="1"/>
  <c r="Q43" i="4"/>
  <c r="P43" i="4"/>
  <c r="K44" i="1"/>
  <c r="S43" i="1"/>
  <c r="T43" i="1" s="1"/>
  <c r="U43" i="1" s="1"/>
  <c r="V43" i="1" s="1"/>
  <c r="L44" i="4" l="1"/>
  <c r="V36" i="10"/>
  <c r="T36" i="10"/>
  <c r="S36" i="10"/>
  <c r="K39" i="8"/>
  <c r="U32" i="8"/>
  <c r="T32" i="8"/>
  <c r="G33" i="8"/>
  <c r="O32" i="8"/>
  <c r="P32" i="6"/>
  <c r="Q32" i="6"/>
  <c r="O32" i="6"/>
  <c r="W43" i="4"/>
  <c r="X43" i="4" s="1"/>
  <c r="Y43" i="4" s="1"/>
  <c r="N44" i="4"/>
  <c r="S44" i="4"/>
  <c r="R44" i="4"/>
  <c r="K45" i="4"/>
  <c r="G45" i="4"/>
  <c r="L44" i="1"/>
  <c r="F45" i="1" s="1"/>
  <c r="H45" i="1"/>
  <c r="P44" i="1"/>
  <c r="O44" i="1"/>
  <c r="N44" i="1"/>
  <c r="M44" i="1"/>
  <c r="U35" i="10" l="1"/>
  <c r="F37" i="10"/>
  <c r="Y36" i="10"/>
  <c r="AA36" i="10" s="1"/>
  <c r="AB36" i="10" s="1"/>
  <c r="AC36" i="10" s="1"/>
  <c r="AD36" i="10" s="1"/>
  <c r="S32" i="8"/>
  <c r="Q32" i="8"/>
  <c r="P32" i="8"/>
  <c r="F33" i="6"/>
  <c r="T32" i="6"/>
  <c r="V32" i="6" s="1"/>
  <c r="W32" i="6" s="1"/>
  <c r="X32" i="6" s="1"/>
  <c r="Y32" i="6" s="1"/>
  <c r="O44" i="4"/>
  <c r="Q44" i="4"/>
  <c r="P44" i="4"/>
  <c r="Q44" i="1"/>
  <c r="S44" i="1" s="1"/>
  <c r="T44" i="1" s="1"/>
  <c r="U44" i="1" s="1"/>
  <c r="V44" i="1" s="1"/>
  <c r="I45" i="1"/>
  <c r="O37" i="10" l="1"/>
  <c r="H37" i="10"/>
  <c r="I37" i="10" s="1"/>
  <c r="J37" i="10" s="1"/>
  <c r="R31" i="8"/>
  <c r="F33" i="8"/>
  <c r="V32" i="8"/>
  <c r="X32" i="8" s="1"/>
  <c r="Y32" i="8" s="1"/>
  <c r="Z32" i="8" s="1"/>
  <c r="AA32" i="8" s="1"/>
  <c r="L33" i="6"/>
  <c r="H33" i="6"/>
  <c r="I33" i="6" s="1"/>
  <c r="J33" i="6" s="1"/>
  <c r="K40" i="6" s="1"/>
  <c r="F45" i="4"/>
  <c r="L45" i="4" s="1"/>
  <c r="T44" i="4"/>
  <c r="V44" i="4" s="1"/>
  <c r="W44" i="4" s="1"/>
  <c r="X44" i="4" s="1"/>
  <c r="Y44" i="4" s="1"/>
  <c r="K45" i="1"/>
  <c r="H45" i="4" l="1"/>
  <c r="I45" i="4" s="1"/>
  <c r="J45" i="4" s="1"/>
  <c r="W37" i="10"/>
  <c r="N44" i="10"/>
  <c r="X37" i="10"/>
  <c r="G38" i="10"/>
  <c r="R37" i="10"/>
  <c r="L33" i="8"/>
  <c r="H33" i="8"/>
  <c r="I33" i="8" s="1"/>
  <c r="J33" i="8" s="1"/>
  <c r="S33" i="6"/>
  <c r="R33" i="6"/>
  <c r="G34" i="6"/>
  <c r="N33" i="6"/>
  <c r="N45" i="4"/>
  <c r="O45" i="4" s="1"/>
  <c r="R45" i="4"/>
  <c r="K46" i="4"/>
  <c r="S45" i="4"/>
  <c r="G46" i="4"/>
  <c r="M45" i="1"/>
  <c r="N45" i="1"/>
  <c r="L45" i="1"/>
  <c r="P45" i="1"/>
  <c r="O45" i="1"/>
  <c r="H46" i="1"/>
  <c r="F46" i="4" l="1"/>
  <c r="T45" i="4"/>
  <c r="V37" i="10"/>
  <c r="T37" i="10"/>
  <c r="S37" i="10"/>
  <c r="K40" i="8"/>
  <c r="U33" i="8"/>
  <c r="T33" i="8"/>
  <c r="G34" i="8"/>
  <c r="O33" i="8"/>
  <c r="Q33" i="6"/>
  <c r="P33" i="6"/>
  <c r="O33" i="6"/>
  <c r="V45" i="4"/>
  <c r="L46" i="4"/>
  <c r="H46" i="4"/>
  <c r="I46" i="4" s="1"/>
  <c r="J46" i="4" s="1"/>
  <c r="Q45" i="4"/>
  <c r="P45" i="4"/>
  <c r="F46" i="1"/>
  <c r="I46" i="1" s="1"/>
  <c r="Q45" i="1"/>
  <c r="S45" i="1" s="1"/>
  <c r="T45" i="1" s="1"/>
  <c r="U45" i="1" s="1"/>
  <c r="V45" i="1" s="1"/>
  <c r="F38" i="10" l="1"/>
  <c r="Y37" i="10"/>
  <c r="AA37" i="10" s="1"/>
  <c r="AB37" i="10" s="1"/>
  <c r="AC37" i="10" s="1"/>
  <c r="AD37" i="10" s="1"/>
  <c r="U36" i="10"/>
  <c r="S33" i="8"/>
  <c r="Q33" i="8"/>
  <c r="P33" i="8"/>
  <c r="F34" i="6"/>
  <c r="T33" i="6"/>
  <c r="V33" i="6" s="1"/>
  <c r="W33" i="6" s="1"/>
  <c r="X33" i="6" s="1"/>
  <c r="Y33" i="6" s="1"/>
  <c r="W45" i="4"/>
  <c r="X45" i="4" s="1"/>
  <c r="Y45" i="4" s="1"/>
  <c r="N46" i="4"/>
  <c r="O46" i="4"/>
  <c r="F47" i="4" s="1"/>
  <c r="K47" i="4"/>
  <c r="S46" i="4"/>
  <c r="R46" i="4"/>
  <c r="G47" i="4"/>
  <c r="K46" i="1"/>
  <c r="O38" i="10" l="1"/>
  <c r="H38" i="10"/>
  <c r="I38" i="10" s="1"/>
  <c r="J38" i="10" s="1"/>
  <c r="R32" i="8"/>
  <c r="F34" i="8"/>
  <c r="V33" i="8"/>
  <c r="X33" i="8" s="1"/>
  <c r="Y33" i="8" s="1"/>
  <c r="Z33" i="8" s="1"/>
  <c r="AA33" i="8" s="1"/>
  <c r="H34" i="6"/>
  <c r="I34" i="6" s="1"/>
  <c r="J34" i="6" s="1"/>
  <c r="K41" i="6" s="1"/>
  <c r="L34" i="6"/>
  <c r="T46" i="4"/>
  <c r="V46" i="4" s="1"/>
  <c r="L47" i="4"/>
  <c r="H47" i="4"/>
  <c r="I47" i="4" s="1"/>
  <c r="P46" i="4"/>
  <c r="Q46" i="4"/>
  <c r="L46" i="1"/>
  <c r="N46" i="1"/>
  <c r="M46" i="1"/>
  <c r="P46" i="1"/>
  <c r="O46" i="1"/>
  <c r="H47" i="1"/>
  <c r="W46" i="4" l="1"/>
  <c r="X46" i="4" s="1"/>
  <c r="Y46" i="4" s="1"/>
  <c r="N45" i="10"/>
  <c r="X38" i="10"/>
  <c r="W38" i="10"/>
  <c r="G39" i="10"/>
  <c r="R38" i="10"/>
  <c r="S38" i="10" s="1"/>
  <c r="L34" i="8"/>
  <c r="H34" i="8"/>
  <c r="I34" i="8" s="1"/>
  <c r="J34" i="8" s="1"/>
  <c r="N34" i="6"/>
  <c r="S34" i="6"/>
  <c r="R34" i="6"/>
  <c r="G35" i="6"/>
  <c r="J47" i="4"/>
  <c r="G48" i="4" s="1"/>
  <c r="R47" i="4"/>
  <c r="N47" i="4"/>
  <c r="F47" i="1"/>
  <c r="I47" i="1" s="1"/>
  <c r="Q46" i="1"/>
  <c r="S46" i="1" s="1"/>
  <c r="T46" i="1" s="1"/>
  <c r="U46" i="1" s="1"/>
  <c r="V46" i="1" s="1"/>
  <c r="S47" i="4" l="1"/>
  <c r="F39" i="10"/>
  <c r="Y38" i="10"/>
  <c r="AA38" i="10" s="1"/>
  <c r="V38" i="10"/>
  <c r="T38" i="10"/>
  <c r="K41" i="8"/>
  <c r="U34" i="8"/>
  <c r="T34" i="8"/>
  <c r="G35" i="8"/>
  <c r="O34" i="8"/>
  <c r="Q34" i="6"/>
  <c r="P34" i="6"/>
  <c r="O34" i="6"/>
  <c r="K48" i="4"/>
  <c r="O47" i="4"/>
  <c r="Q47" i="4"/>
  <c r="P47" i="4"/>
  <c r="K47" i="1"/>
  <c r="U37" i="10" l="1"/>
  <c r="AB38" i="10"/>
  <c r="AC38" i="10" s="1"/>
  <c r="AD38" i="10" s="1"/>
  <c r="O39" i="10"/>
  <c r="H39" i="10"/>
  <c r="I39" i="10" s="1"/>
  <c r="J39" i="10" s="1"/>
  <c r="S34" i="8"/>
  <c r="Q34" i="8"/>
  <c r="P34" i="8"/>
  <c r="F35" i="6"/>
  <c r="T34" i="6"/>
  <c r="V34" i="6" s="1"/>
  <c r="W34" i="6" s="1"/>
  <c r="X34" i="6" s="1"/>
  <c r="Y34" i="6" s="1"/>
  <c r="F48" i="4"/>
  <c r="H48" i="4" s="1"/>
  <c r="I48" i="4" s="1"/>
  <c r="J48" i="4" s="1"/>
  <c r="T47" i="4"/>
  <c r="V47" i="4" s="1"/>
  <c r="W47" i="4" s="1"/>
  <c r="X47" i="4" s="1"/>
  <c r="Y47" i="4" s="1"/>
  <c r="L48" i="4"/>
  <c r="L47" i="1"/>
  <c r="F48" i="1" s="1"/>
  <c r="H48" i="1"/>
  <c r="M47" i="1"/>
  <c r="N47" i="1"/>
  <c r="O47" i="1"/>
  <c r="P47" i="1"/>
  <c r="R39" i="10" l="1"/>
  <c r="S39" i="10" s="1"/>
  <c r="F40" i="10" s="1"/>
  <c r="N46" i="10"/>
  <c r="X39" i="10"/>
  <c r="W39" i="10"/>
  <c r="G40" i="10"/>
  <c r="R33" i="8"/>
  <c r="F35" i="8"/>
  <c r="V34" i="8"/>
  <c r="X34" i="8" s="1"/>
  <c r="Y34" i="8" s="1"/>
  <c r="Z34" i="8" s="1"/>
  <c r="AA34" i="8" s="1"/>
  <c r="L35" i="6"/>
  <c r="H35" i="6"/>
  <c r="I35" i="6" s="1"/>
  <c r="J35" i="6" s="1"/>
  <c r="K42" i="6" s="1"/>
  <c r="S48" i="4"/>
  <c r="K49" i="4"/>
  <c r="R48" i="4"/>
  <c r="G49" i="4"/>
  <c r="N48" i="4"/>
  <c r="Q47" i="1"/>
  <c r="S47" i="1" s="1"/>
  <c r="T47" i="1" s="1"/>
  <c r="U47" i="1" s="1"/>
  <c r="V47" i="1" s="1"/>
  <c r="I48" i="1"/>
  <c r="V39" i="10" l="1"/>
  <c r="T39" i="10"/>
  <c r="O40" i="10"/>
  <c r="H40" i="10"/>
  <c r="I40" i="10" s="1"/>
  <c r="J40" i="10" s="1"/>
  <c r="Y39" i="10"/>
  <c r="AA39" i="10" s="1"/>
  <c r="L35" i="8"/>
  <c r="H35" i="8"/>
  <c r="I35" i="8" s="1"/>
  <c r="J35" i="8" s="1"/>
  <c r="S35" i="6"/>
  <c r="R35" i="6"/>
  <c r="G36" i="6"/>
  <c r="N35" i="6"/>
  <c r="O48" i="4"/>
  <c r="Q48" i="4"/>
  <c r="P48" i="4"/>
  <c r="K48" i="1"/>
  <c r="AB39" i="10" l="1"/>
  <c r="AC39" i="10" s="1"/>
  <c r="AD39" i="10" s="1"/>
  <c r="X40" i="10"/>
  <c r="W40" i="10"/>
  <c r="N47" i="10"/>
  <c r="U38" i="10"/>
  <c r="R40" i="10"/>
  <c r="G41" i="10"/>
  <c r="K42" i="8"/>
  <c r="U35" i="8"/>
  <c r="T35" i="8"/>
  <c r="G36" i="8"/>
  <c r="O35" i="8"/>
  <c r="Q35" i="6"/>
  <c r="P35" i="6"/>
  <c r="O35" i="6"/>
  <c r="F49" i="4"/>
  <c r="H49" i="4" s="1"/>
  <c r="I49" i="4" s="1"/>
  <c r="J49" i="4" s="1"/>
  <c r="T48" i="4"/>
  <c r="V48" i="4" s="1"/>
  <c r="W48" i="4" s="1"/>
  <c r="X48" i="4" s="1"/>
  <c r="Y48" i="4" s="1"/>
  <c r="L48" i="1"/>
  <c r="F49" i="1" s="1"/>
  <c r="H49" i="1"/>
  <c r="O48" i="1"/>
  <c r="P48" i="1"/>
  <c r="M48" i="1"/>
  <c r="N48" i="1"/>
  <c r="L49" i="4" l="1"/>
  <c r="V40" i="10"/>
  <c r="T40" i="10"/>
  <c r="S40" i="10"/>
  <c r="S35" i="8"/>
  <c r="Q35" i="8"/>
  <c r="P35" i="8"/>
  <c r="F36" i="6"/>
  <c r="T35" i="6"/>
  <c r="V35" i="6" s="1"/>
  <c r="W35" i="6" s="1"/>
  <c r="X35" i="6" s="1"/>
  <c r="Y35" i="6" s="1"/>
  <c r="K50" i="4"/>
  <c r="S49" i="4"/>
  <c r="R49" i="4"/>
  <c r="G50" i="4"/>
  <c r="N49" i="4"/>
  <c r="Q48" i="1"/>
  <c r="S48" i="1" s="1"/>
  <c r="T48" i="1" s="1"/>
  <c r="U48" i="1" s="1"/>
  <c r="V48" i="1" s="1"/>
  <c r="I49" i="1"/>
  <c r="F41" i="10" l="1"/>
  <c r="Y40" i="10"/>
  <c r="AA40" i="10" s="1"/>
  <c r="AB40" i="10" s="1"/>
  <c r="AC40" i="10" s="1"/>
  <c r="AD40" i="10" s="1"/>
  <c r="U39" i="10"/>
  <c r="R34" i="8"/>
  <c r="F36" i="8"/>
  <c r="V35" i="8"/>
  <c r="X35" i="8" s="1"/>
  <c r="Y35" i="8" s="1"/>
  <c r="Z35" i="8" s="1"/>
  <c r="AA35" i="8" s="1"/>
  <c r="H36" i="6"/>
  <c r="I36" i="6" s="1"/>
  <c r="J36" i="6" s="1"/>
  <c r="K43" i="6" s="1"/>
  <c r="L36" i="6"/>
  <c r="Q49" i="4"/>
  <c r="P49" i="4"/>
  <c r="O49" i="4"/>
  <c r="K49" i="1"/>
  <c r="O41" i="10" l="1"/>
  <c r="H41" i="10"/>
  <c r="I41" i="10" s="1"/>
  <c r="J41" i="10" s="1"/>
  <c r="L36" i="8"/>
  <c r="H36" i="8"/>
  <c r="I36" i="8" s="1"/>
  <c r="J36" i="8" s="1"/>
  <c r="N36" i="6"/>
  <c r="S36" i="6"/>
  <c r="R36" i="6"/>
  <c r="G37" i="6"/>
  <c r="F50" i="4"/>
  <c r="T49" i="4"/>
  <c r="V49" i="4" s="1"/>
  <c r="W49" i="4" s="1"/>
  <c r="X49" i="4" s="1"/>
  <c r="Y49" i="4" s="1"/>
  <c r="H50" i="4"/>
  <c r="I50" i="4" s="1"/>
  <c r="J50" i="4" s="1"/>
  <c r="L50" i="4"/>
  <c r="M49" i="1"/>
  <c r="N49" i="1"/>
  <c r="O49" i="1"/>
  <c r="P49" i="1"/>
  <c r="H50" i="1"/>
  <c r="L49" i="1"/>
  <c r="N48" i="10" l="1"/>
  <c r="W41" i="10"/>
  <c r="X41" i="10"/>
  <c r="G42" i="10"/>
  <c r="R41" i="10"/>
  <c r="K43" i="8"/>
  <c r="U36" i="8"/>
  <c r="T36" i="8"/>
  <c r="G37" i="8"/>
  <c r="O36" i="8"/>
  <c r="P36" i="6"/>
  <c r="Q36" i="6"/>
  <c r="O36" i="6"/>
  <c r="N50" i="4"/>
  <c r="S50" i="4"/>
  <c r="R50" i="4"/>
  <c r="K51" i="4"/>
  <c r="G51" i="4"/>
  <c r="F50" i="1"/>
  <c r="I50" i="1" s="1"/>
  <c r="Q49" i="1"/>
  <c r="S49" i="1" s="1"/>
  <c r="T49" i="1" s="1"/>
  <c r="U49" i="1" s="1"/>
  <c r="V49" i="1" s="1"/>
  <c r="V41" i="10" l="1"/>
  <c r="T41" i="10"/>
  <c r="S41" i="10"/>
  <c r="S36" i="8"/>
  <c r="Q36" i="8"/>
  <c r="P36" i="8"/>
  <c r="F37" i="6"/>
  <c r="T36" i="6"/>
  <c r="V36" i="6" s="1"/>
  <c r="W36" i="6" s="1"/>
  <c r="X36" i="6" s="1"/>
  <c r="Y36" i="6" s="1"/>
  <c r="O50" i="4"/>
  <c r="Q50" i="4"/>
  <c r="P50" i="4"/>
  <c r="K50" i="1"/>
  <c r="U40" i="10" l="1"/>
  <c r="F42" i="10"/>
  <c r="Y41" i="10"/>
  <c r="AA41" i="10" s="1"/>
  <c r="AB41" i="10" s="1"/>
  <c r="AC41" i="10" s="1"/>
  <c r="AD41" i="10" s="1"/>
  <c r="R35" i="8"/>
  <c r="F37" i="8"/>
  <c r="V36" i="8"/>
  <c r="X36" i="8" s="1"/>
  <c r="Y36" i="8" s="1"/>
  <c r="Z36" i="8" s="1"/>
  <c r="AA36" i="8" s="1"/>
  <c r="L37" i="6"/>
  <c r="H37" i="6"/>
  <c r="I37" i="6" s="1"/>
  <c r="J37" i="6" s="1"/>
  <c r="K44" i="6" s="1"/>
  <c r="F51" i="4"/>
  <c r="T50" i="4"/>
  <c r="V50" i="4" s="1"/>
  <c r="W50" i="4" s="1"/>
  <c r="X50" i="4" s="1"/>
  <c r="Y50" i="4" s="1"/>
  <c r="L51" i="4"/>
  <c r="H51" i="4"/>
  <c r="I51" i="4" s="1"/>
  <c r="J51" i="4" s="1"/>
  <c r="P50" i="1"/>
  <c r="O50" i="1"/>
  <c r="H51" i="1"/>
  <c r="L50" i="1"/>
  <c r="N50" i="1"/>
  <c r="M50" i="1"/>
  <c r="O42" i="10" l="1"/>
  <c r="H42" i="10"/>
  <c r="I42" i="10" s="1"/>
  <c r="J42" i="10" s="1"/>
  <c r="L37" i="8"/>
  <c r="H37" i="8"/>
  <c r="I37" i="8" s="1"/>
  <c r="J37" i="8" s="1"/>
  <c r="S37" i="6"/>
  <c r="R37" i="6"/>
  <c r="G38" i="6"/>
  <c r="N37" i="6"/>
  <c r="R51" i="4"/>
  <c r="K52" i="4"/>
  <c r="S51" i="4"/>
  <c r="G52" i="4"/>
  <c r="N51" i="4"/>
  <c r="F51" i="1"/>
  <c r="I51" i="1" s="1"/>
  <c r="Q50" i="1"/>
  <c r="S50" i="1" s="1"/>
  <c r="T50" i="1" s="1"/>
  <c r="U50" i="1" s="1"/>
  <c r="V50" i="1" s="1"/>
  <c r="X42" i="10" l="1"/>
  <c r="N49" i="10"/>
  <c r="W42" i="10"/>
  <c r="G43" i="10"/>
  <c r="R42" i="10"/>
  <c r="S42" i="10" s="1"/>
  <c r="K44" i="8"/>
  <c r="U37" i="8"/>
  <c r="T37" i="8"/>
  <c r="G38" i="8"/>
  <c r="O37" i="8"/>
  <c r="Q37" i="6"/>
  <c r="P37" i="6"/>
  <c r="O37" i="6"/>
  <c r="O51" i="4"/>
  <c r="Q51" i="4"/>
  <c r="P51" i="4"/>
  <c r="K51" i="1"/>
  <c r="F43" i="10" l="1"/>
  <c r="Y42" i="10"/>
  <c r="AA42" i="10" s="1"/>
  <c r="V42" i="10"/>
  <c r="T42" i="10"/>
  <c r="S37" i="8"/>
  <c r="Q37" i="8"/>
  <c r="P37" i="8"/>
  <c r="F38" i="6"/>
  <c r="T37" i="6"/>
  <c r="V37" i="6" s="1"/>
  <c r="W37" i="6" s="1"/>
  <c r="X37" i="6" s="1"/>
  <c r="Y37" i="6" s="1"/>
  <c r="F52" i="4"/>
  <c r="H52" i="4" s="1"/>
  <c r="I52" i="4" s="1"/>
  <c r="J52" i="4" s="1"/>
  <c r="T51" i="4"/>
  <c r="V51" i="4" s="1"/>
  <c r="W51" i="4" s="1"/>
  <c r="X51" i="4" s="1"/>
  <c r="Y51" i="4" s="1"/>
  <c r="L52" i="4"/>
  <c r="L51" i="1"/>
  <c r="F52" i="1" s="1"/>
  <c r="H52" i="1"/>
  <c r="N51" i="1"/>
  <c r="M51" i="1"/>
  <c r="O51" i="1"/>
  <c r="P51" i="1"/>
  <c r="U41" i="10" l="1"/>
  <c r="AB42" i="10"/>
  <c r="AC42" i="10" s="1"/>
  <c r="AD42" i="10" s="1"/>
  <c r="O43" i="10"/>
  <c r="H43" i="10"/>
  <c r="I43" i="10" s="1"/>
  <c r="J43" i="10" s="1"/>
  <c r="R36" i="8"/>
  <c r="F38" i="8"/>
  <c r="V37" i="8"/>
  <c r="X37" i="8" s="1"/>
  <c r="Y37" i="8" s="1"/>
  <c r="Z37" i="8" s="1"/>
  <c r="AA37" i="8" s="1"/>
  <c r="H38" i="6"/>
  <c r="I38" i="6" s="1"/>
  <c r="J38" i="6" s="1"/>
  <c r="K45" i="6" s="1"/>
  <c r="L38" i="6"/>
  <c r="K53" i="4"/>
  <c r="S52" i="4"/>
  <c r="R52" i="4"/>
  <c r="G53" i="4"/>
  <c r="N52" i="4"/>
  <c r="O52" i="4" s="1"/>
  <c r="Q51" i="1"/>
  <c r="S51" i="1" s="1"/>
  <c r="T51" i="1" s="1"/>
  <c r="U51" i="1" s="1"/>
  <c r="V51" i="1" s="1"/>
  <c r="I52" i="1"/>
  <c r="R43" i="10" l="1"/>
  <c r="S43" i="10" s="1"/>
  <c r="F44" i="10" s="1"/>
  <c r="X43" i="10"/>
  <c r="N50" i="10"/>
  <c r="W43" i="10"/>
  <c r="G44" i="10"/>
  <c r="L38" i="8"/>
  <c r="H38" i="8"/>
  <c r="I38" i="8" s="1"/>
  <c r="J38" i="8" s="1"/>
  <c r="N38" i="6"/>
  <c r="S38" i="6"/>
  <c r="R38" i="6"/>
  <c r="G39" i="6"/>
  <c r="F53" i="4"/>
  <c r="H53" i="4" s="1"/>
  <c r="I53" i="4" s="1"/>
  <c r="J53" i="4" s="1"/>
  <c r="T52" i="4"/>
  <c r="V52" i="4" s="1"/>
  <c r="Q52" i="4"/>
  <c r="P52" i="4"/>
  <c r="K52" i="1"/>
  <c r="L53" i="4" l="1"/>
  <c r="V43" i="10"/>
  <c r="T43" i="10"/>
  <c r="O44" i="10"/>
  <c r="H44" i="10"/>
  <c r="I44" i="10" s="1"/>
  <c r="J44" i="10" s="1"/>
  <c r="Y43" i="10"/>
  <c r="AA43" i="10" s="1"/>
  <c r="K45" i="8"/>
  <c r="U38" i="8"/>
  <c r="T38" i="8"/>
  <c r="G39" i="8"/>
  <c r="O38" i="8"/>
  <c r="Q38" i="6"/>
  <c r="P38" i="6"/>
  <c r="O38" i="6"/>
  <c r="W52" i="4"/>
  <c r="X52" i="4" s="1"/>
  <c r="Y52" i="4" s="1"/>
  <c r="S53" i="4"/>
  <c r="K54" i="4"/>
  <c r="R53" i="4"/>
  <c r="N53" i="4"/>
  <c r="G54" i="4"/>
  <c r="L52" i="1"/>
  <c r="F53" i="1" s="1"/>
  <c r="P52" i="1"/>
  <c r="N52" i="1"/>
  <c r="M52" i="1"/>
  <c r="H53" i="1"/>
  <c r="O52" i="1"/>
  <c r="U42" i="10" l="1"/>
  <c r="AB43" i="10"/>
  <c r="AC43" i="10" s="1"/>
  <c r="AD43" i="10" s="1"/>
  <c r="N51" i="10"/>
  <c r="X44" i="10"/>
  <c r="W44" i="10"/>
  <c r="R44" i="10"/>
  <c r="S44" i="10" s="1"/>
  <c r="G45" i="10"/>
  <c r="S38" i="8"/>
  <c r="Q38" i="8"/>
  <c r="P38" i="8"/>
  <c r="F39" i="6"/>
  <c r="T38" i="6"/>
  <c r="V38" i="6" s="1"/>
  <c r="W38" i="6" s="1"/>
  <c r="X38" i="6" s="1"/>
  <c r="Y38" i="6" s="1"/>
  <c r="O53" i="4"/>
  <c r="P53" i="4"/>
  <c r="Q53" i="4"/>
  <c r="Q52" i="1"/>
  <c r="S52" i="1" s="1"/>
  <c r="T52" i="1" s="1"/>
  <c r="U52" i="1" s="1"/>
  <c r="V52" i="1" s="1"/>
  <c r="I53" i="1"/>
  <c r="F45" i="10" l="1"/>
  <c r="Y44" i="10"/>
  <c r="AA44" i="10" s="1"/>
  <c r="V44" i="10"/>
  <c r="T44" i="10"/>
  <c r="R37" i="8"/>
  <c r="F39" i="8"/>
  <c r="V38" i="8"/>
  <c r="X38" i="8" s="1"/>
  <c r="Y38" i="8" s="1"/>
  <c r="Z38" i="8" s="1"/>
  <c r="AA38" i="8" s="1"/>
  <c r="H39" i="6"/>
  <c r="I39" i="6" s="1"/>
  <c r="J39" i="6" s="1"/>
  <c r="K46" i="6" s="1"/>
  <c r="L39" i="6"/>
  <c r="F54" i="4"/>
  <c r="H54" i="4" s="1"/>
  <c r="I54" i="4" s="1"/>
  <c r="J54" i="4" s="1"/>
  <c r="T53" i="4"/>
  <c r="V53" i="4" s="1"/>
  <c r="W53" i="4" s="1"/>
  <c r="X53" i="4" s="1"/>
  <c r="Y53" i="4" s="1"/>
  <c r="L54" i="4"/>
  <c r="K53" i="1"/>
  <c r="U43" i="10" l="1"/>
  <c r="AB44" i="10"/>
  <c r="AC44" i="10" s="1"/>
  <c r="AD44" i="10" s="1"/>
  <c r="O45" i="10"/>
  <c r="H45" i="10"/>
  <c r="I45" i="10" s="1"/>
  <c r="J45" i="10" s="1"/>
  <c r="L39" i="8"/>
  <c r="H39" i="8"/>
  <c r="I39" i="8" s="1"/>
  <c r="J39" i="8" s="1"/>
  <c r="N39" i="6"/>
  <c r="O39" i="6" s="1"/>
  <c r="R39" i="6"/>
  <c r="S39" i="6"/>
  <c r="G40" i="6"/>
  <c r="S54" i="4"/>
  <c r="R54" i="4"/>
  <c r="K55" i="4"/>
  <c r="G55" i="4"/>
  <c r="N54" i="4"/>
  <c r="O54" i="4"/>
  <c r="F55" i="4" s="1"/>
  <c r="L53" i="1"/>
  <c r="F54" i="1" s="1"/>
  <c r="N53" i="1"/>
  <c r="M53" i="1"/>
  <c r="H54" i="1"/>
  <c r="O53" i="1"/>
  <c r="P53" i="1"/>
  <c r="R45" i="10" l="1"/>
  <c r="W45" i="10"/>
  <c r="N52" i="10"/>
  <c r="X45" i="10"/>
  <c r="G46" i="10"/>
  <c r="K46" i="8"/>
  <c r="U39" i="8"/>
  <c r="T39" i="8"/>
  <c r="G40" i="8"/>
  <c r="O39" i="8"/>
  <c r="F40" i="6"/>
  <c r="T39" i="6"/>
  <c r="V39" i="6" s="1"/>
  <c r="Q39" i="6"/>
  <c r="P39" i="6"/>
  <c r="T54" i="4"/>
  <c r="V54" i="4" s="1"/>
  <c r="L55" i="4"/>
  <c r="H55" i="4"/>
  <c r="I55" i="4" s="1"/>
  <c r="J55" i="4" s="1"/>
  <c r="Q54" i="4"/>
  <c r="P54" i="4"/>
  <c r="I54" i="1"/>
  <c r="K54" i="1" s="1"/>
  <c r="Q53" i="1"/>
  <c r="S53" i="1" s="1"/>
  <c r="T53" i="1" s="1"/>
  <c r="U53" i="1" s="1"/>
  <c r="V53" i="1" s="1"/>
  <c r="W54" i="4" l="1"/>
  <c r="X54" i="4" s="1"/>
  <c r="Y54" i="4" s="1"/>
  <c r="V45" i="10"/>
  <c r="T45" i="10"/>
  <c r="S45" i="10"/>
  <c r="S39" i="8"/>
  <c r="Q39" i="8"/>
  <c r="P39" i="8"/>
  <c r="W39" i="6"/>
  <c r="X39" i="6" s="1"/>
  <c r="Y39" i="6" s="1"/>
  <c r="H40" i="6"/>
  <c r="I40" i="6" s="1"/>
  <c r="J40" i="6" s="1"/>
  <c r="K47" i="6" s="1"/>
  <c r="L40" i="6"/>
  <c r="N55" i="4"/>
  <c r="R55" i="4"/>
  <c r="K56" i="4"/>
  <c r="S55" i="4"/>
  <c r="G56" i="4"/>
  <c r="L54" i="1"/>
  <c r="M54" i="1"/>
  <c r="N54" i="1"/>
  <c r="P54" i="1"/>
  <c r="H55" i="1"/>
  <c r="O54" i="1"/>
  <c r="U44" i="10" l="1"/>
  <c r="F46" i="10"/>
  <c r="Y45" i="10"/>
  <c r="AA45" i="10" s="1"/>
  <c r="AB45" i="10" s="1"/>
  <c r="AC45" i="10" s="1"/>
  <c r="AD45" i="10" s="1"/>
  <c r="R38" i="8"/>
  <c r="F40" i="8"/>
  <c r="V39" i="8"/>
  <c r="X39" i="8" s="1"/>
  <c r="Y39" i="8" s="1"/>
  <c r="Z39" i="8" s="1"/>
  <c r="AA39" i="8" s="1"/>
  <c r="N40" i="6"/>
  <c r="S40" i="6"/>
  <c r="R40" i="6"/>
  <c r="G41" i="6"/>
  <c r="O55" i="4"/>
  <c r="Q55" i="4"/>
  <c r="P55" i="4"/>
  <c r="F55" i="1"/>
  <c r="I55" i="1" s="1"/>
  <c r="Q54" i="1"/>
  <c r="S54" i="1" s="1"/>
  <c r="T54" i="1" s="1"/>
  <c r="U54" i="1" s="1"/>
  <c r="V54" i="1" s="1"/>
  <c r="O46" i="10" l="1"/>
  <c r="H46" i="10"/>
  <c r="I46" i="10" s="1"/>
  <c r="J46" i="10" s="1"/>
  <c r="L40" i="8"/>
  <c r="H40" i="8"/>
  <c r="I40" i="8" s="1"/>
  <c r="J40" i="8" s="1"/>
  <c r="Q40" i="6"/>
  <c r="P40" i="6"/>
  <c r="O40" i="6"/>
  <c r="F56" i="4"/>
  <c r="L56" i="4" s="1"/>
  <c r="N56" i="4" s="1"/>
  <c r="T55" i="4"/>
  <c r="V55" i="4" s="1"/>
  <c r="W55" i="4" s="1"/>
  <c r="X55" i="4" s="1"/>
  <c r="Y55" i="4" s="1"/>
  <c r="K55" i="1"/>
  <c r="H56" i="4" l="1"/>
  <c r="I56" i="4" s="1"/>
  <c r="J56" i="4" s="1"/>
  <c r="X46" i="10"/>
  <c r="N53" i="10"/>
  <c r="W46" i="10"/>
  <c r="G47" i="10"/>
  <c r="R46" i="10"/>
  <c r="S46" i="10" s="1"/>
  <c r="K47" i="8"/>
  <c r="U40" i="8"/>
  <c r="T40" i="8"/>
  <c r="G41" i="8"/>
  <c r="O40" i="8"/>
  <c r="F41" i="6"/>
  <c r="T40" i="6"/>
  <c r="V40" i="6" s="1"/>
  <c r="W40" i="6" s="1"/>
  <c r="X40" i="6" s="1"/>
  <c r="Y40" i="6" s="1"/>
  <c r="O56" i="4"/>
  <c r="T56" i="4" s="1"/>
  <c r="P56" i="4"/>
  <c r="Q56" i="4"/>
  <c r="R56" i="4"/>
  <c r="S56" i="4"/>
  <c r="L55" i="1"/>
  <c r="F56" i="1" s="1"/>
  <c r="O55" i="1"/>
  <c r="H56" i="1"/>
  <c r="P55" i="1"/>
  <c r="N55" i="1"/>
  <c r="M55" i="1"/>
  <c r="F47" i="10" l="1"/>
  <c r="Y46" i="10"/>
  <c r="AA46" i="10" s="1"/>
  <c r="V46" i="10"/>
  <c r="T46" i="10"/>
  <c r="S40" i="8"/>
  <c r="Q40" i="8"/>
  <c r="P40" i="8"/>
  <c r="L41" i="6"/>
  <c r="H41" i="6"/>
  <c r="I41" i="6" s="1"/>
  <c r="J41" i="6" s="1"/>
  <c r="K48" i="6" s="1"/>
  <c r="V56" i="4"/>
  <c r="W56" i="4" s="1"/>
  <c r="X56" i="4" s="1"/>
  <c r="Y56" i="4" s="1"/>
  <c r="Q55" i="1"/>
  <c r="S55" i="1" s="1"/>
  <c r="T55" i="1" s="1"/>
  <c r="U55" i="1" s="1"/>
  <c r="V55" i="1" s="1"/>
  <c r="I56" i="1"/>
  <c r="U45" i="10" l="1"/>
  <c r="AB46" i="10"/>
  <c r="AC46" i="10" s="1"/>
  <c r="AD46" i="10" s="1"/>
  <c r="O47" i="10"/>
  <c r="H47" i="10"/>
  <c r="I47" i="10" s="1"/>
  <c r="J47" i="10" s="1"/>
  <c r="R39" i="8"/>
  <c r="F41" i="8"/>
  <c r="V40" i="8"/>
  <c r="X40" i="8" s="1"/>
  <c r="Y40" i="8" s="1"/>
  <c r="Z40" i="8" s="1"/>
  <c r="AA40" i="8" s="1"/>
  <c r="S41" i="6"/>
  <c r="R41" i="6"/>
  <c r="G42" i="6"/>
  <c r="N41" i="6"/>
  <c r="K56" i="1"/>
  <c r="R47" i="10" l="1"/>
  <c r="X47" i="10"/>
  <c r="W47" i="10"/>
  <c r="N54" i="10"/>
  <c r="G48" i="10"/>
  <c r="L41" i="8"/>
  <c r="H41" i="8"/>
  <c r="I41" i="8" s="1"/>
  <c r="J41" i="8" s="1"/>
  <c r="Q41" i="6"/>
  <c r="P41" i="6"/>
  <c r="O41" i="6"/>
  <c r="L56" i="1"/>
  <c r="Q56" i="1" s="1"/>
  <c r="P56" i="1"/>
  <c r="O56" i="1"/>
  <c r="N56" i="1"/>
  <c r="M56" i="1"/>
  <c r="V47" i="10" l="1"/>
  <c r="T47" i="10"/>
  <c r="S47" i="10"/>
  <c r="K48" i="8"/>
  <c r="U41" i="8"/>
  <c r="T41" i="8"/>
  <c r="G42" i="8"/>
  <c r="O41" i="8"/>
  <c r="F42" i="6"/>
  <c r="T41" i="6"/>
  <c r="V41" i="6" s="1"/>
  <c r="W41" i="6" s="1"/>
  <c r="X41" i="6" s="1"/>
  <c r="Y41" i="6" s="1"/>
  <c r="S56" i="1"/>
  <c r="T56" i="1" s="1"/>
  <c r="U56" i="1" s="1"/>
  <c r="V56" i="1" s="1"/>
  <c r="U46" i="10" l="1"/>
  <c r="F48" i="10"/>
  <c r="Y47" i="10"/>
  <c r="AA47" i="10" s="1"/>
  <c r="AB47" i="10" s="1"/>
  <c r="AC47" i="10" s="1"/>
  <c r="AD47" i="10" s="1"/>
  <c r="S41" i="8"/>
  <c r="Q41" i="8"/>
  <c r="P41" i="8"/>
  <c r="H42" i="6"/>
  <c r="I42" i="6" s="1"/>
  <c r="J42" i="6" s="1"/>
  <c r="K49" i="6" s="1"/>
  <c r="L42" i="6"/>
  <c r="O48" i="10" l="1"/>
  <c r="H48" i="10"/>
  <c r="I48" i="10" s="1"/>
  <c r="J48" i="10" s="1"/>
  <c r="R40" i="8"/>
  <c r="F42" i="8"/>
  <c r="V41" i="8"/>
  <c r="X41" i="8" s="1"/>
  <c r="Y41" i="8" s="1"/>
  <c r="Z41" i="8" s="1"/>
  <c r="AA41" i="8" s="1"/>
  <c r="N42" i="6"/>
  <c r="S42" i="6"/>
  <c r="R42" i="6"/>
  <c r="G43" i="6"/>
  <c r="N55" i="10" l="1"/>
  <c r="X48" i="10"/>
  <c r="W48" i="10"/>
  <c r="G49" i="10"/>
  <c r="R48" i="10"/>
  <c r="S48" i="10" s="1"/>
  <c r="F49" i="10" s="1"/>
  <c r="L42" i="8"/>
  <c r="H42" i="8"/>
  <c r="I42" i="8" s="1"/>
  <c r="J42" i="8" s="1"/>
  <c r="Q42" i="6"/>
  <c r="P42" i="6"/>
  <c r="O42" i="6"/>
  <c r="Y48" i="10" l="1"/>
  <c r="AA48" i="10" s="1"/>
  <c r="O49" i="10"/>
  <c r="H49" i="10"/>
  <c r="I49" i="10" s="1"/>
  <c r="J49" i="10" s="1"/>
  <c r="V48" i="10"/>
  <c r="T48" i="10"/>
  <c r="K49" i="8"/>
  <c r="U42" i="8"/>
  <c r="T42" i="8"/>
  <c r="G43" i="8"/>
  <c r="O42" i="8"/>
  <c r="F43" i="6"/>
  <c r="T42" i="6"/>
  <c r="V42" i="6" s="1"/>
  <c r="W42" i="6" s="1"/>
  <c r="X42" i="6" s="1"/>
  <c r="Y42" i="6" s="1"/>
  <c r="W49" i="10" l="1"/>
  <c r="X49" i="10"/>
  <c r="N56" i="10"/>
  <c r="U47" i="10"/>
  <c r="R49" i="10"/>
  <c r="AB48" i="10"/>
  <c r="AC48" i="10" s="1"/>
  <c r="AD48" i="10" s="1"/>
  <c r="G50" i="10"/>
  <c r="S42" i="8"/>
  <c r="Q42" i="8"/>
  <c r="P42" i="8"/>
  <c r="L43" i="6"/>
  <c r="H43" i="6"/>
  <c r="I43" i="6" s="1"/>
  <c r="J43" i="6" s="1"/>
  <c r="K50" i="6" s="1"/>
  <c r="V49" i="10" l="1"/>
  <c r="T49" i="10"/>
  <c r="S49" i="10"/>
  <c r="R41" i="8"/>
  <c r="F43" i="8"/>
  <c r="V42" i="8"/>
  <c r="X42" i="8" s="1"/>
  <c r="Y42" i="8" s="1"/>
  <c r="Z42" i="8" s="1"/>
  <c r="AA42" i="8" s="1"/>
  <c r="S43" i="6"/>
  <c r="R43" i="6"/>
  <c r="G44" i="6"/>
  <c r="N43" i="6"/>
  <c r="F50" i="10" l="1"/>
  <c r="Y49" i="10"/>
  <c r="AA49" i="10" s="1"/>
  <c r="AB49" i="10" s="1"/>
  <c r="AC49" i="10" s="1"/>
  <c r="AD49" i="10" s="1"/>
  <c r="U48" i="10"/>
  <c r="L43" i="8"/>
  <c r="H43" i="8"/>
  <c r="I43" i="8" s="1"/>
  <c r="J43" i="8" s="1"/>
  <c r="Q43" i="6"/>
  <c r="P43" i="6"/>
  <c r="O43" i="6"/>
  <c r="H50" i="10" l="1"/>
  <c r="I50" i="10" s="1"/>
  <c r="J50" i="10" s="1"/>
  <c r="O50" i="10"/>
  <c r="U43" i="8"/>
  <c r="K50" i="8"/>
  <c r="T43" i="8"/>
  <c r="G44" i="8"/>
  <c r="O43" i="8"/>
  <c r="F44" i="6"/>
  <c r="T43" i="6"/>
  <c r="V43" i="6" s="1"/>
  <c r="W43" i="6" s="1"/>
  <c r="X43" i="6" s="1"/>
  <c r="Y43" i="6" s="1"/>
  <c r="R50" i="10" l="1"/>
  <c r="S50" i="10" s="1"/>
  <c r="F51" i="10" s="1"/>
  <c r="N57" i="10"/>
  <c r="X50" i="10"/>
  <c r="W50" i="10"/>
  <c r="G51" i="10"/>
  <c r="S43" i="8"/>
  <c r="Q43" i="8"/>
  <c r="P43" i="8"/>
  <c r="L44" i="6"/>
  <c r="H44" i="6"/>
  <c r="I44" i="6" s="1"/>
  <c r="J44" i="6" s="1"/>
  <c r="K51" i="6" s="1"/>
  <c r="V50" i="10" l="1"/>
  <c r="T50" i="10"/>
  <c r="H51" i="10"/>
  <c r="I51" i="10" s="1"/>
  <c r="J51" i="10" s="1"/>
  <c r="O51" i="10"/>
  <c r="Y50" i="10"/>
  <c r="AA50" i="10" s="1"/>
  <c r="R42" i="8"/>
  <c r="F44" i="8"/>
  <c r="V43" i="8"/>
  <c r="X43" i="8" s="1"/>
  <c r="Y43" i="8" s="1"/>
  <c r="Z43" i="8" s="1"/>
  <c r="AA43" i="8" s="1"/>
  <c r="S44" i="6"/>
  <c r="R44" i="6"/>
  <c r="G45" i="6"/>
  <c r="N44" i="6"/>
  <c r="AB50" i="10" l="1"/>
  <c r="AC50" i="10" s="1"/>
  <c r="AD50" i="10" s="1"/>
  <c r="R51" i="10"/>
  <c r="S51" i="10" s="1"/>
  <c r="F52" i="10" s="1"/>
  <c r="U49" i="10"/>
  <c r="X51" i="10"/>
  <c r="W51" i="10"/>
  <c r="N58" i="10"/>
  <c r="G52" i="10"/>
  <c r="L44" i="8"/>
  <c r="H44" i="8"/>
  <c r="I44" i="8" s="1"/>
  <c r="J44" i="8" s="1"/>
  <c r="Q44" i="6"/>
  <c r="P44" i="6"/>
  <c r="O44" i="6"/>
  <c r="V51" i="10" l="1"/>
  <c r="T51" i="10"/>
  <c r="O52" i="10"/>
  <c r="H52" i="10"/>
  <c r="I52" i="10" s="1"/>
  <c r="J52" i="10" s="1"/>
  <c r="G53" i="10" s="1"/>
  <c r="Y51" i="10"/>
  <c r="AA51" i="10" s="1"/>
  <c r="U44" i="8"/>
  <c r="T44" i="8"/>
  <c r="K51" i="8"/>
  <c r="G45" i="8"/>
  <c r="O44" i="8"/>
  <c r="F45" i="6"/>
  <c r="T44" i="6"/>
  <c r="V44" i="6" s="1"/>
  <c r="W44" i="6" s="1"/>
  <c r="X44" i="6" s="1"/>
  <c r="Y44" i="6" s="1"/>
  <c r="R52" i="10" l="1"/>
  <c r="S52" i="10" s="1"/>
  <c r="F53" i="10" s="1"/>
  <c r="U50" i="10"/>
  <c r="AB51" i="10"/>
  <c r="AC51" i="10" s="1"/>
  <c r="AD51" i="10" s="1"/>
  <c r="N59" i="10"/>
  <c r="W52" i="10"/>
  <c r="X52" i="10"/>
  <c r="S44" i="8"/>
  <c r="Q44" i="8"/>
  <c r="P44" i="8"/>
  <c r="L45" i="6"/>
  <c r="H45" i="6"/>
  <c r="I45" i="6" s="1"/>
  <c r="J45" i="6" s="1"/>
  <c r="K52" i="6" s="1"/>
  <c r="Y52" i="10" l="1"/>
  <c r="AA52" i="10" s="1"/>
  <c r="V52" i="10"/>
  <c r="T52" i="10"/>
  <c r="H53" i="10"/>
  <c r="I53" i="10" s="1"/>
  <c r="J53" i="10" s="1"/>
  <c r="O53" i="10"/>
  <c r="R43" i="8"/>
  <c r="F45" i="8"/>
  <c r="V44" i="8"/>
  <c r="X44" i="8" s="1"/>
  <c r="Y44" i="8" s="1"/>
  <c r="Z44" i="8" s="1"/>
  <c r="AA44" i="8" s="1"/>
  <c r="S45" i="6"/>
  <c r="R45" i="6"/>
  <c r="G46" i="6"/>
  <c r="N45" i="6"/>
  <c r="W53" i="10" l="1"/>
  <c r="N60" i="10"/>
  <c r="X53" i="10"/>
  <c r="G54" i="10"/>
  <c r="U51" i="10"/>
  <c r="AB52" i="10"/>
  <c r="AC52" i="10" s="1"/>
  <c r="AD52" i="10" s="1"/>
  <c r="R53" i="10"/>
  <c r="S53" i="10" s="1"/>
  <c r="F54" i="10" s="1"/>
  <c r="L45" i="8"/>
  <c r="H45" i="8"/>
  <c r="I45" i="8" s="1"/>
  <c r="J45" i="8" s="1"/>
  <c r="Q45" i="6"/>
  <c r="P45" i="6"/>
  <c r="O45" i="6"/>
  <c r="Y53" i="10" l="1"/>
  <c r="AA53" i="10" s="1"/>
  <c r="O54" i="10"/>
  <c r="H54" i="10"/>
  <c r="I54" i="10" s="1"/>
  <c r="J54" i="10" s="1"/>
  <c r="V53" i="10"/>
  <c r="T53" i="10"/>
  <c r="U45" i="8"/>
  <c r="K52" i="8"/>
  <c r="T45" i="8"/>
  <c r="G46" i="8"/>
  <c r="O45" i="8"/>
  <c r="F46" i="6"/>
  <c r="T45" i="6"/>
  <c r="V45" i="6" s="1"/>
  <c r="W45" i="6" s="1"/>
  <c r="X45" i="6" s="1"/>
  <c r="Y45" i="6" s="1"/>
  <c r="N61" i="10" l="1"/>
  <c r="W54" i="10"/>
  <c r="X54" i="10"/>
  <c r="R54" i="10"/>
  <c r="S54" i="10" s="1"/>
  <c r="U52" i="10"/>
  <c r="AB53" i="10"/>
  <c r="AC53" i="10" s="1"/>
  <c r="AD53" i="10" s="1"/>
  <c r="G55" i="10"/>
  <c r="S45" i="8"/>
  <c r="Q45" i="8"/>
  <c r="P45" i="8"/>
  <c r="H46" i="6"/>
  <c r="I46" i="6" s="1"/>
  <c r="J46" i="6" s="1"/>
  <c r="K53" i="6" s="1"/>
  <c r="L46" i="6"/>
  <c r="F55" i="10" l="1"/>
  <c r="Y54" i="10"/>
  <c r="AA54" i="10" s="1"/>
  <c r="V54" i="10"/>
  <c r="T54" i="10"/>
  <c r="R44" i="8"/>
  <c r="F46" i="8"/>
  <c r="V45" i="8"/>
  <c r="X45" i="8" s="1"/>
  <c r="Y45" i="8" s="1"/>
  <c r="Z45" i="8" s="1"/>
  <c r="AA45" i="8" s="1"/>
  <c r="N46" i="6"/>
  <c r="S46" i="6"/>
  <c r="R46" i="6"/>
  <c r="G47" i="6"/>
  <c r="AB54" i="10" l="1"/>
  <c r="AC54" i="10" s="1"/>
  <c r="AD54" i="10" s="1"/>
  <c r="U53" i="10"/>
  <c r="H55" i="10"/>
  <c r="I55" i="10" s="1"/>
  <c r="J55" i="10" s="1"/>
  <c r="O55" i="10"/>
  <c r="L46" i="8"/>
  <c r="H46" i="8"/>
  <c r="I46" i="8" s="1"/>
  <c r="J46" i="8" s="1"/>
  <c r="Q46" i="6"/>
  <c r="P46" i="6"/>
  <c r="O46" i="6"/>
  <c r="N62" i="10" l="1"/>
  <c r="X55" i="10"/>
  <c r="W55" i="10"/>
  <c r="G56" i="10"/>
  <c r="R55" i="10"/>
  <c r="S55" i="10" s="1"/>
  <c r="F56" i="10" s="1"/>
  <c r="U46" i="8"/>
  <c r="T46" i="8"/>
  <c r="K53" i="8"/>
  <c r="G47" i="8"/>
  <c r="O46" i="8"/>
  <c r="F47" i="6"/>
  <c r="T46" i="6"/>
  <c r="V46" i="6" s="1"/>
  <c r="W46" i="6" s="1"/>
  <c r="X46" i="6" s="1"/>
  <c r="Y46" i="6" s="1"/>
  <c r="V55" i="10" l="1"/>
  <c r="T55" i="10"/>
  <c r="O56" i="10"/>
  <c r="H56" i="10"/>
  <c r="I56" i="10" s="1"/>
  <c r="J56" i="10" s="1"/>
  <c r="Y55" i="10"/>
  <c r="AA55" i="10" s="1"/>
  <c r="S46" i="8"/>
  <c r="Q46" i="8"/>
  <c r="P46" i="8"/>
  <c r="L47" i="6"/>
  <c r="H47" i="6"/>
  <c r="I47" i="6" s="1"/>
  <c r="J47" i="6" s="1"/>
  <c r="K54" i="6" s="1"/>
  <c r="U54" i="10" l="1"/>
  <c r="AB55" i="10"/>
  <c r="AC55" i="10" s="1"/>
  <c r="AD55" i="10" s="1"/>
  <c r="N63" i="10"/>
  <c r="X56" i="10"/>
  <c r="W56" i="10"/>
  <c r="R56" i="10"/>
  <c r="S56" i="10" s="1"/>
  <c r="G57" i="10"/>
  <c r="R45" i="8"/>
  <c r="F47" i="8"/>
  <c r="V46" i="8"/>
  <c r="X46" i="8" s="1"/>
  <c r="Y46" i="8" s="1"/>
  <c r="Z46" i="8" s="1"/>
  <c r="AA46" i="8" s="1"/>
  <c r="S47" i="6"/>
  <c r="R47" i="6"/>
  <c r="G48" i="6"/>
  <c r="N47" i="6"/>
  <c r="F57" i="10" l="1"/>
  <c r="Y56" i="10"/>
  <c r="AA56" i="10" s="1"/>
  <c r="V56" i="10"/>
  <c r="T56" i="10"/>
  <c r="L47" i="8"/>
  <c r="H47" i="8"/>
  <c r="I47" i="8" s="1"/>
  <c r="J47" i="8" s="1"/>
  <c r="Q47" i="6"/>
  <c r="P47" i="6"/>
  <c r="O47" i="6"/>
  <c r="U55" i="10" l="1"/>
  <c r="AB56" i="10"/>
  <c r="AC56" i="10" s="1"/>
  <c r="AD56" i="10" s="1"/>
  <c r="H57" i="10"/>
  <c r="I57" i="10" s="1"/>
  <c r="J57" i="10" s="1"/>
  <c r="O57" i="10"/>
  <c r="U47" i="8"/>
  <c r="K54" i="8"/>
  <c r="T47" i="8"/>
  <c r="G48" i="8"/>
  <c r="O47" i="8"/>
  <c r="P47" i="8" s="1"/>
  <c r="F48" i="6"/>
  <c r="T47" i="6"/>
  <c r="V47" i="6" s="1"/>
  <c r="W47" i="6" s="1"/>
  <c r="X47" i="6" s="1"/>
  <c r="Y47" i="6" s="1"/>
  <c r="N64" i="10" l="1"/>
  <c r="X57" i="10"/>
  <c r="W57" i="10"/>
  <c r="G58" i="10"/>
  <c r="R57" i="10"/>
  <c r="S57" i="10" s="1"/>
  <c r="F58" i="10" s="1"/>
  <c r="F48" i="8"/>
  <c r="V47" i="8"/>
  <c r="X47" i="8" s="1"/>
  <c r="S47" i="8"/>
  <c r="Q47" i="8"/>
  <c r="L48" i="6"/>
  <c r="H48" i="6"/>
  <c r="I48" i="6" s="1"/>
  <c r="J48" i="6" s="1"/>
  <c r="K55" i="6" s="1"/>
  <c r="V57" i="10" l="1"/>
  <c r="T57" i="10"/>
  <c r="O58" i="10"/>
  <c r="H58" i="10"/>
  <c r="I58" i="10" s="1"/>
  <c r="J58" i="10" s="1"/>
  <c r="Y57" i="10"/>
  <c r="AA57" i="10" s="1"/>
  <c r="R46" i="8"/>
  <c r="Y47" i="8"/>
  <c r="Z47" i="8" s="1"/>
  <c r="AA47" i="8" s="1"/>
  <c r="L48" i="8"/>
  <c r="H48" i="8"/>
  <c r="I48" i="8" s="1"/>
  <c r="J48" i="8" s="1"/>
  <c r="S48" i="6"/>
  <c r="R48" i="6"/>
  <c r="G49" i="6"/>
  <c r="N48" i="6"/>
  <c r="U56" i="10" l="1"/>
  <c r="AB57" i="10"/>
  <c r="AC57" i="10" s="1"/>
  <c r="AD57" i="10" s="1"/>
  <c r="N65" i="10"/>
  <c r="X58" i="10"/>
  <c r="W58" i="10"/>
  <c r="R58" i="10"/>
  <c r="S58" i="10" s="1"/>
  <c r="G59" i="10"/>
  <c r="U48" i="8"/>
  <c r="K55" i="8"/>
  <c r="T48" i="8"/>
  <c r="G49" i="8"/>
  <c r="O48" i="8"/>
  <c r="Q48" i="6"/>
  <c r="P48" i="6"/>
  <c r="O48" i="6"/>
  <c r="F59" i="10" l="1"/>
  <c r="Y58" i="10"/>
  <c r="AA58" i="10" s="1"/>
  <c r="V58" i="10"/>
  <c r="T58" i="10"/>
  <c r="S48" i="8"/>
  <c r="Q48" i="8"/>
  <c r="P48" i="8"/>
  <c r="F49" i="6"/>
  <c r="T48" i="6"/>
  <c r="V48" i="6" s="1"/>
  <c r="W48" i="6" s="1"/>
  <c r="X48" i="6" s="1"/>
  <c r="Y48" i="6" s="1"/>
  <c r="U57" i="10" l="1"/>
  <c r="AB58" i="10"/>
  <c r="AC58" i="10" s="1"/>
  <c r="AD58" i="10" s="1"/>
  <c r="H59" i="10"/>
  <c r="I59" i="10" s="1"/>
  <c r="J59" i="10" s="1"/>
  <c r="O59" i="10"/>
  <c r="R47" i="8"/>
  <c r="F49" i="8"/>
  <c r="V48" i="8"/>
  <c r="X48" i="8" s="1"/>
  <c r="Y48" i="8" s="1"/>
  <c r="Z48" i="8" s="1"/>
  <c r="AA48" i="8" s="1"/>
  <c r="L49" i="6"/>
  <c r="H49" i="6"/>
  <c r="I49" i="6" s="1"/>
  <c r="J49" i="6" s="1"/>
  <c r="K56" i="6" s="1"/>
  <c r="N66" i="10" l="1"/>
  <c r="X59" i="10"/>
  <c r="W59" i="10"/>
  <c r="G60" i="10"/>
  <c r="R59" i="10"/>
  <c r="S59" i="10" s="1"/>
  <c r="F60" i="10" s="1"/>
  <c r="H49" i="8"/>
  <c r="I49" i="8" s="1"/>
  <c r="J49" i="8" s="1"/>
  <c r="L49" i="8"/>
  <c r="R49" i="6"/>
  <c r="S49" i="6"/>
  <c r="G50" i="6"/>
  <c r="N49" i="6"/>
  <c r="O49" i="6" s="1"/>
  <c r="F50" i="6" s="1"/>
  <c r="V59" i="10" l="1"/>
  <c r="T59" i="10"/>
  <c r="O60" i="10"/>
  <c r="H60" i="10"/>
  <c r="I60" i="10" s="1"/>
  <c r="J60" i="10" s="1"/>
  <c r="Y59" i="10"/>
  <c r="AA59" i="10" s="1"/>
  <c r="O49" i="8"/>
  <c r="U49" i="8"/>
  <c r="T49" i="8"/>
  <c r="K56" i="8"/>
  <c r="G50" i="8"/>
  <c r="L50" i="6"/>
  <c r="H50" i="6"/>
  <c r="I50" i="6" s="1"/>
  <c r="J50" i="6" s="1"/>
  <c r="T49" i="6"/>
  <c r="V49" i="6" s="1"/>
  <c r="Q49" i="6"/>
  <c r="P49" i="6"/>
  <c r="U58" i="10" l="1"/>
  <c r="N67" i="10"/>
  <c r="X60" i="10"/>
  <c r="W60" i="10"/>
  <c r="AB59" i="10"/>
  <c r="AC59" i="10" s="1"/>
  <c r="AD59" i="10" s="1"/>
  <c r="R60" i="10"/>
  <c r="S60" i="10" s="1"/>
  <c r="G61" i="10"/>
  <c r="Q49" i="8"/>
  <c r="S49" i="8"/>
  <c r="P49" i="8"/>
  <c r="G51" i="6"/>
  <c r="K57" i="6"/>
  <c r="S50" i="6"/>
  <c r="R50" i="6"/>
  <c r="W49" i="6"/>
  <c r="X49" i="6" s="1"/>
  <c r="Y49" i="6" s="1"/>
  <c r="N50" i="6"/>
  <c r="F61" i="10" l="1"/>
  <c r="Y60" i="10"/>
  <c r="AA60" i="10" s="1"/>
  <c r="V60" i="10"/>
  <c r="T60" i="10"/>
  <c r="R48" i="8"/>
  <c r="F50" i="8"/>
  <c r="V49" i="8"/>
  <c r="X49" i="8" s="1"/>
  <c r="Y49" i="8" s="1"/>
  <c r="Z49" i="8" s="1"/>
  <c r="AA49" i="8" s="1"/>
  <c r="Q50" i="6"/>
  <c r="P50" i="6"/>
  <c r="O50" i="6"/>
  <c r="AB60" i="10" l="1"/>
  <c r="AC60" i="10" s="1"/>
  <c r="AD60" i="10" s="1"/>
  <c r="U59" i="10"/>
  <c r="O61" i="10"/>
  <c r="H61" i="10"/>
  <c r="I61" i="10" s="1"/>
  <c r="J61" i="10" s="1"/>
  <c r="H50" i="8"/>
  <c r="I50" i="8" s="1"/>
  <c r="J50" i="8" s="1"/>
  <c r="L50" i="8"/>
  <c r="F51" i="6"/>
  <c r="T50" i="6"/>
  <c r="V50" i="6" s="1"/>
  <c r="W50" i="6" s="1"/>
  <c r="X50" i="6" s="1"/>
  <c r="Y50" i="6" s="1"/>
  <c r="N68" i="10" l="1"/>
  <c r="X61" i="10"/>
  <c r="W61" i="10"/>
  <c r="G62" i="10"/>
  <c r="R61" i="10"/>
  <c r="O50" i="8"/>
  <c r="T50" i="8"/>
  <c r="K57" i="8"/>
  <c r="U50" i="8"/>
  <c r="G51" i="8"/>
  <c r="L51" i="6"/>
  <c r="H51" i="6"/>
  <c r="I51" i="6" s="1"/>
  <c r="J51" i="6" s="1"/>
  <c r="K58" i="6" s="1"/>
  <c r="V61" i="10" l="1"/>
  <c r="T61" i="10"/>
  <c r="S61" i="10"/>
  <c r="S50" i="8"/>
  <c r="Q50" i="8"/>
  <c r="P50" i="8"/>
  <c r="S51" i="6"/>
  <c r="R51" i="6"/>
  <c r="G52" i="6"/>
  <c r="N51" i="6"/>
  <c r="U60" i="10" l="1"/>
  <c r="F62" i="10"/>
  <c r="Y61" i="10"/>
  <c r="AA61" i="10" s="1"/>
  <c r="AB61" i="10" s="1"/>
  <c r="AC61" i="10" s="1"/>
  <c r="AD61" i="10" s="1"/>
  <c r="R49" i="8"/>
  <c r="F51" i="8"/>
  <c r="V50" i="8"/>
  <c r="X50" i="8" s="1"/>
  <c r="Y50" i="8" s="1"/>
  <c r="Z50" i="8" s="1"/>
  <c r="AA50" i="8" s="1"/>
  <c r="Q51" i="6"/>
  <c r="P51" i="6"/>
  <c r="O51" i="6"/>
  <c r="O62" i="10" l="1"/>
  <c r="H62" i="10"/>
  <c r="I62" i="10" s="1"/>
  <c r="J62" i="10" s="1"/>
  <c r="L51" i="8"/>
  <c r="H51" i="8"/>
  <c r="I51" i="8" s="1"/>
  <c r="J51" i="8" s="1"/>
  <c r="F52" i="6"/>
  <c r="T51" i="6"/>
  <c r="V51" i="6" s="1"/>
  <c r="W51" i="6" s="1"/>
  <c r="X51" i="6" s="1"/>
  <c r="Y51" i="6" s="1"/>
  <c r="N69" i="10" l="1"/>
  <c r="X62" i="10"/>
  <c r="W62" i="10"/>
  <c r="G63" i="10"/>
  <c r="R62" i="10"/>
  <c r="K58" i="8"/>
  <c r="T51" i="8"/>
  <c r="U51" i="8"/>
  <c r="G52" i="8"/>
  <c r="O51" i="8"/>
  <c r="P51" i="8" s="1"/>
  <c r="F52" i="8" s="1"/>
  <c r="L52" i="6"/>
  <c r="H52" i="6"/>
  <c r="I52" i="6" s="1"/>
  <c r="J52" i="6" s="1"/>
  <c r="K59" i="6" s="1"/>
  <c r="V62" i="10" l="1"/>
  <c r="T62" i="10"/>
  <c r="S62" i="10"/>
  <c r="L52" i="8"/>
  <c r="H52" i="8"/>
  <c r="I52" i="8" s="1"/>
  <c r="J52" i="8" s="1"/>
  <c r="G53" i="8" s="1"/>
  <c r="S51" i="8"/>
  <c r="Q51" i="8"/>
  <c r="V51" i="8"/>
  <c r="X51" i="8" s="1"/>
  <c r="S52" i="6"/>
  <c r="R52" i="6"/>
  <c r="G53" i="6"/>
  <c r="N52" i="6"/>
  <c r="U61" i="10" l="1"/>
  <c r="F63" i="10"/>
  <c r="Y62" i="10"/>
  <c r="AA62" i="10" s="1"/>
  <c r="AB62" i="10" s="1"/>
  <c r="AC62" i="10" s="1"/>
  <c r="AD62" i="10" s="1"/>
  <c r="R50" i="8"/>
  <c r="U52" i="8"/>
  <c r="K59" i="8"/>
  <c r="T52" i="8"/>
  <c r="Y51" i="8"/>
  <c r="Z51" i="8" s="1"/>
  <c r="AA51" i="8" s="1"/>
  <c r="O52" i="8"/>
  <c r="P52" i="8" s="1"/>
  <c r="F53" i="8" s="1"/>
  <c r="Q52" i="6"/>
  <c r="P52" i="6"/>
  <c r="O52" i="6"/>
  <c r="O63" i="10" l="1"/>
  <c r="H63" i="10"/>
  <c r="I63" i="10" s="1"/>
  <c r="J63" i="10" s="1"/>
  <c r="L53" i="8"/>
  <c r="H53" i="8"/>
  <c r="I53" i="8" s="1"/>
  <c r="J53" i="8" s="1"/>
  <c r="S52" i="8"/>
  <c r="Q52" i="8"/>
  <c r="V52" i="8"/>
  <c r="X52" i="8" s="1"/>
  <c r="F53" i="6"/>
  <c r="T52" i="6"/>
  <c r="V52" i="6" s="1"/>
  <c r="W52" i="6" s="1"/>
  <c r="X52" i="6" s="1"/>
  <c r="Y52" i="6" s="1"/>
  <c r="N70" i="10" l="1"/>
  <c r="X63" i="10"/>
  <c r="W63" i="10"/>
  <c r="G64" i="10"/>
  <c r="R63" i="10"/>
  <c r="S63" i="10" s="1"/>
  <c r="F64" i="10" s="1"/>
  <c r="R51" i="8"/>
  <c r="Y52" i="8"/>
  <c r="Z52" i="8" s="1"/>
  <c r="AA52" i="8" s="1"/>
  <c r="K60" i="8"/>
  <c r="U53" i="8"/>
  <c r="T53" i="8"/>
  <c r="G54" i="8"/>
  <c r="O53" i="8"/>
  <c r="L53" i="6"/>
  <c r="H53" i="6"/>
  <c r="I53" i="6" s="1"/>
  <c r="J53" i="6" s="1"/>
  <c r="K60" i="6" s="1"/>
  <c r="V63" i="10" l="1"/>
  <c r="T63" i="10"/>
  <c r="O64" i="10"/>
  <c r="H64" i="10"/>
  <c r="I64" i="10" s="1"/>
  <c r="J64" i="10" s="1"/>
  <c r="Y63" i="10"/>
  <c r="AA63" i="10" s="1"/>
  <c r="S53" i="8"/>
  <c r="Q53" i="8"/>
  <c r="P53" i="8"/>
  <c r="S53" i="6"/>
  <c r="R53" i="6"/>
  <c r="G54" i="6"/>
  <c r="N53" i="6"/>
  <c r="AB63" i="10" l="1"/>
  <c r="AC63" i="10" s="1"/>
  <c r="AD63" i="10" s="1"/>
  <c r="N71" i="10"/>
  <c r="X64" i="10"/>
  <c r="W64" i="10"/>
  <c r="U62" i="10"/>
  <c r="R64" i="10"/>
  <c r="G65" i="10"/>
  <c r="R52" i="8"/>
  <c r="F54" i="8"/>
  <c r="V53" i="8"/>
  <c r="X53" i="8" s="1"/>
  <c r="Y53" i="8" s="1"/>
  <c r="Z53" i="8" s="1"/>
  <c r="AA53" i="8" s="1"/>
  <c r="Q53" i="6"/>
  <c r="P53" i="6"/>
  <c r="O53" i="6"/>
  <c r="V64" i="10" l="1"/>
  <c r="T64" i="10"/>
  <c r="S64" i="10"/>
  <c r="L54" i="8"/>
  <c r="H54" i="8"/>
  <c r="I54" i="8" s="1"/>
  <c r="J54" i="8" s="1"/>
  <c r="F54" i="6"/>
  <c r="T53" i="6"/>
  <c r="V53" i="6" s="1"/>
  <c r="W53" i="6" s="1"/>
  <c r="X53" i="6" s="1"/>
  <c r="Y53" i="6" s="1"/>
  <c r="F65" i="10" l="1"/>
  <c r="Y64" i="10"/>
  <c r="AA64" i="10" s="1"/>
  <c r="AB64" i="10" s="1"/>
  <c r="AC64" i="10" s="1"/>
  <c r="AD64" i="10" s="1"/>
  <c r="U63" i="10"/>
  <c r="K61" i="8"/>
  <c r="U54" i="8"/>
  <c r="T54" i="8"/>
  <c r="G55" i="8"/>
  <c r="O54" i="8"/>
  <c r="P54" i="8" s="1"/>
  <c r="F55" i="8" s="1"/>
  <c r="L54" i="6"/>
  <c r="H54" i="6"/>
  <c r="I54" i="6" s="1"/>
  <c r="J54" i="6" s="1"/>
  <c r="K61" i="6" s="1"/>
  <c r="H65" i="10" l="1"/>
  <c r="I65" i="10" s="1"/>
  <c r="J65" i="10" s="1"/>
  <c r="O65" i="10"/>
  <c r="L55" i="8"/>
  <c r="H55" i="8"/>
  <c r="I55" i="8" s="1"/>
  <c r="J55" i="8" s="1"/>
  <c r="S54" i="8"/>
  <c r="Q54" i="8"/>
  <c r="V54" i="8"/>
  <c r="X54" i="8" s="1"/>
  <c r="S54" i="6"/>
  <c r="R54" i="6"/>
  <c r="G55" i="6"/>
  <c r="N54" i="6"/>
  <c r="R65" i="10" l="1"/>
  <c r="S65" i="10" s="1"/>
  <c r="F66" i="10" s="1"/>
  <c r="N72" i="10"/>
  <c r="X65" i="10"/>
  <c r="W65" i="10"/>
  <c r="G66" i="10"/>
  <c r="R53" i="8"/>
  <c r="O55" i="8"/>
  <c r="U55" i="8"/>
  <c r="K62" i="8"/>
  <c r="T55" i="8"/>
  <c r="Y54" i="8"/>
  <c r="Z54" i="8" s="1"/>
  <c r="AA54" i="8" s="1"/>
  <c r="G56" i="8"/>
  <c r="Q54" i="6"/>
  <c r="P54" i="6"/>
  <c r="O54" i="6"/>
  <c r="V65" i="10" l="1"/>
  <c r="T65" i="10"/>
  <c r="O66" i="10"/>
  <c r="H66" i="10"/>
  <c r="I66" i="10" s="1"/>
  <c r="J66" i="10" s="1"/>
  <c r="Y65" i="10"/>
  <c r="AA65" i="10" s="1"/>
  <c r="S55" i="8"/>
  <c r="Q55" i="8"/>
  <c r="P55" i="8"/>
  <c r="F55" i="6"/>
  <c r="T54" i="6"/>
  <c r="V54" i="6" s="1"/>
  <c r="W54" i="6" s="1"/>
  <c r="X54" i="6" s="1"/>
  <c r="Y54" i="6" s="1"/>
  <c r="U64" i="10" l="1"/>
  <c r="AB65" i="10"/>
  <c r="AC65" i="10" s="1"/>
  <c r="AD65" i="10" s="1"/>
  <c r="N73" i="10"/>
  <c r="X66" i="10"/>
  <c r="W66" i="10"/>
  <c r="R66" i="10"/>
  <c r="S66" i="10" s="1"/>
  <c r="G67" i="10"/>
  <c r="R54" i="8"/>
  <c r="F56" i="8"/>
  <c r="V55" i="8"/>
  <c r="X55" i="8" s="1"/>
  <c r="Y55" i="8" s="1"/>
  <c r="Z55" i="8" s="1"/>
  <c r="AA55" i="8" s="1"/>
  <c r="L55" i="6"/>
  <c r="H55" i="6"/>
  <c r="I55" i="6" s="1"/>
  <c r="J55" i="6" s="1"/>
  <c r="K62" i="6" s="1"/>
  <c r="F67" i="10" l="1"/>
  <c r="Y66" i="10"/>
  <c r="AA66" i="10" s="1"/>
  <c r="V66" i="10"/>
  <c r="T66" i="10"/>
  <c r="L56" i="8"/>
  <c r="H56" i="8"/>
  <c r="I56" i="8" s="1"/>
  <c r="J56" i="8" s="1"/>
  <c r="S55" i="6"/>
  <c r="R55" i="6"/>
  <c r="G56" i="6"/>
  <c r="N55" i="6"/>
  <c r="U65" i="10" l="1"/>
  <c r="AB66" i="10"/>
  <c r="AC66" i="10" s="1"/>
  <c r="AD66" i="10" s="1"/>
  <c r="O67" i="10"/>
  <c r="H67" i="10"/>
  <c r="I67" i="10" s="1"/>
  <c r="J67" i="10" s="1"/>
  <c r="K63" i="8"/>
  <c r="T56" i="8"/>
  <c r="U56" i="8"/>
  <c r="G57" i="8"/>
  <c r="O56" i="8"/>
  <c r="P56" i="8" s="1"/>
  <c r="F57" i="8" s="1"/>
  <c r="Q55" i="6"/>
  <c r="P55" i="6"/>
  <c r="O55" i="6"/>
  <c r="R67" i="10" l="1"/>
  <c r="S67" i="10" s="1"/>
  <c r="F68" i="10" s="1"/>
  <c r="N74" i="10"/>
  <c r="X67" i="10"/>
  <c r="W67" i="10"/>
  <c r="G68" i="10"/>
  <c r="L57" i="8"/>
  <c r="H57" i="8"/>
  <c r="I57" i="8" s="1"/>
  <c r="J57" i="8" s="1"/>
  <c r="S56" i="8"/>
  <c r="Q56" i="8"/>
  <c r="V56" i="8"/>
  <c r="X56" i="8" s="1"/>
  <c r="F56" i="6"/>
  <c r="T55" i="6"/>
  <c r="V55" i="6" s="1"/>
  <c r="W55" i="6" s="1"/>
  <c r="X55" i="6" s="1"/>
  <c r="Y55" i="6" s="1"/>
  <c r="V67" i="10" l="1"/>
  <c r="T67" i="10"/>
  <c r="O68" i="10"/>
  <c r="H68" i="10"/>
  <c r="I68" i="10" s="1"/>
  <c r="J68" i="10" s="1"/>
  <c r="Y67" i="10"/>
  <c r="AA67" i="10" s="1"/>
  <c r="R55" i="8"/>
  <c r="K64" i="8"/>
  <c r="U57" i="8"/>
  <c r="T57" i="8"/>
  <c r="O57" i="8"/>
  <c r="P57" i="8" s="1"/>
  <c r="Y56" i="8"/>
  <c r="Z56" i="8" s="1"/>
  <c r="AA56" i="8" s="1"/>
  <c r="G58" i="8"/>
  <c r="L56" i="6"/>
  <c r="H56" i="6"/>
  <c r="I56" i="6" s="1"/>
  <c r="J56" i="6" s="1"/>
  <c r="K63" i="6" s="1"/>
  <c r="R68" i="10" l="1"/>
  <c r="S68" i="10" s="1"/>
  <c r="F69" i="10" s="1"/>
  <c r="U66" i="10"/>
  <c r="AB67" i="10"/>
  <c r="AC67" i="10" s="1"/>
  <c r="AD67" i="10" s="1"/>
  <c r="N75" i="10"/>
  <c r="X68" i="10"/>
  <c r="W68" i="10"/>
  <c r="G69" i="10"/>
  <c r="F58" i="8"/>
  <c r="H58" i="8" s="1"/>
  <c r="I58" i="8" s="1"/>
  <c r="J58" i="8" s="1"/>
  <c r="V57" i="8"/>
  <c r="X57" i="8" s="1"/>
  <c r="S57" i="8"/>
  <c r="Q57" i="8"/>
  <c r="G57" i="6"/>
  <c r="S56" i="6"/>
  <c r="R56" i="6"/>
  <c r="N56" i="6"/>
  <c r="O56" i="6" s="1"/>
  <c r="V68" i="10" l="1"/>
  <c r="T68" i="10"/>
  <c r="O69" i="10"/>
  <c r="H69" i="10"/>
  <c r="I69" i="10" s="1"/>
  <c r="J69" i="10" s="1"/>
  <c r="G70" i="10" s="1"/>
  <c r="Y68" i="10"/>
  <c r="AA68" i="10" s="1"/>
  <c r="R56" i="8"/>
  <c r="L58" i="8"/>
  <c r="O58" i="8" s="1"/>
  <c r="P58" i="8" s="1"/>
  <c r="T58" i="8"/>
  <c r="U58" i="8"/>
  <c r="K65" i="8"/>
  <c r="Y57" i="8"/>
  <c r="Z57" i="8" s="1"/>
  <c r="AA57" i="8" s="1"/>
  <c r="G59" i="8"/>
  <c r="T56" i="6"/>
  <c r="V56" i="6" s="1"/>
  <c r="F57" i="6"/>
  <c r="Q56" i="6"/>
  <c r="P56" i="6"/>
  <c r="R69" i="10" l="1"/>
  <c r="U67" i="10"/>
  <c r="W69" i="10"/>
  <c r="N76" i="10"/>
  <c r="X69" i="10"/>
  <c r="AB68" i="10"/>
  <c r="AC68" i="10" s="1"/>
  <c r="AD68" i="10" s="1"/>
  <c r="F59" i="8"/>
  <c r="L59" i="8" s="1"/>
  <c r="V58" i="8"/>
  <c r="X58" i="8" s="1"/>
  <c r="S58" i="8"/>
  <c r="Q58" i="8"/>
  <c r="H57" i="6"/>
  <c r="I57" i="6" s="1"/>
  <c r="J57" i="6" s="1"/>
  <c r="K64" i="6" s="1"/>
  <c r="L57" i="6"/>
  <c r="W56" i="6"/>
  <c r="X56" i="6" s="1"/>
  <c r="Y56" i="6" s="1"/>
  <c r="V69" i="10" l="1"/>
  <c r="T69" i="10"/>
  <c r="S69" i="10"/>
  <c r="R57" i="8"/>
  <c r="H59" i="8"/>
  <c r="I59" i="8" s="1"/>
  <c r="J59" i="8" s="1"/>
  <c r="T59" i="8" s="1"/>
  <c r="Y58" i="8"/>
  <c r="Z58" i="8" s="1"/>
  <c r="AA58" i="8" s="1"/>
  <c r="O59" i="8"/>
  <c r="P59" i="8" s="1"/>
  <c r="F60" i="8" s="1"/>
  <c r="N57" i="6"/>
  <c r="O57" i="6"/>
  <c r="F58" i="6" s="1"/>
  <c r="R57" i="6"/>
  <c r="S57" i="6"/>
  <c r="G58" i="6"/>
  <c r="F70" i="10" l="1"/>
  <c r="Y69" i="10"/>
  <c r="AA69" i="10" s="1"/>
  <c r="AB69" i="10" s="1"/>
  <c r="AC69" i="10" s="1"/>
  <c r="AD69" i="10" s="1"/>
  <c r="U68" i="10"/>
  <c r="G60" i="8"/>
  <c r="H60" i="8" s="1"/>
  <c r="I60" i="8" s="1"/>
  <c r="J60" i="8" s="1"/>
  <c r="K66" i="8"/>
  <c r="U59" i="8"/>
  <c r="V59" i="8"/>
  <c r="L60" i="8"/>
  <c r="S59" i="8"/>
  <c r="Q59" i="8"/>
  <c r="L58" i="6"/>
  <c r="H58" i="6"/>
  <c r="I58" i="6" s="1"/>
  <c r="J58" i="6" s="1"/>
  <c r="K65" i="6" s="1"/>
  <c r="G59" i="6"/>
  <c r="T57" i="6"/>
  <c r="V57" i="6" s="1"/>
  <c r="P57" i="6"/>
  <c r="Q57" i="6"/>
  <c r="W57" i="6" l="1"/>
  <c r="X57" i="6" s="1"/>
  <c r="Y57" i="6" s="1"/>
  <c r="X59" i="8"/>
  <c r="Y59" i="8" s="1"/>
  <c r="Z59" i="8" s="1"/>
  <c r="AA59" i="8" s="1"/>
  <c r="O70" i="10"/>
  <c r="H70" i="10"/>
  <c r="I70" i="10" s="1"/>
  <c r="J70" i="10" s="1"/>
  <c r="R58" i="8"/>
  <c r="K67" i="8"/>
  <c r="T60" i="8"/>
  <c r="U60" i="8"/>
  <c r="O60" i="8"/>
  <c r="P60" i="8" s="1"/>
  <c r="F61" i="8" s="1"/>
  <c r="G61" i="8"/>
  <c r="S58" i="6"/>
  <c r="R58" i="6"/>
  <c r="N58" i="6"/>
  <c r="O58" i="6" s="1"/>
  <c r="N77" i="10" l="1"/>
  <c r="X70" i="10"/>
  <c r="W70" i="10"/>
  <c r="G71" i="10"/>
  <c r="R70" i="10"/>
  <c r="S70" i="10" s="1"/>
  <c r="F71" i="10" s="1"/>
  <c r="V60" i="8"/>
  <c r="X60" i="8" s="1"/>
  <c r="L61" i="8"/>
  <c r="H61" i="8"/>
  <c r="I61" i="8" s="1"/>
  <c r="J61" i="8" s="1"/>
  <c r="S60" i="8"/>
  <c r="Q60" i="8"/>
  <c r="F59" i="6"/>
  <c r="L59" i="6" s="1"/>
  <c r="T58" i="6"/>
  <c r="V58" i="6" s="1"/>
  <c r="H59" i="6"/>
  <c r="I59" i="6" s="1"/>
  <c r="J59" i="6" s="1"/>
  <c r="K66" i="6" s="1"/>
  <c r="Q58" i="6"/>
  <c r="P58" i="6"/>
  <c r="V70" i="10" l="1"/>
  <c r="T70" i="10"/>
  <c r="O71" i="10"/>
  <c r="H71" i="10"/>
  <c r="I71" i="10" s="1"/>
  <c r="J71" i="10" s="1"/>
  <c r="Y70" i="10"/>
  <c r="AA70" i="10" s="1"/>
  <c r="R59" i="8"/>
  <c r="T61" i="8"/>
  <c r="U61" i="8"/>
  <c r="K68" i="8"/>
  <c r="G62" i="8"/>
  <c r="Y60" i="8"/>
  <c r="Z60" i="8" s="1"/>
  <c r="AA60" i="8" s="1"/>
  <c r="O61" i="8"/>
  <c r="P61" i="8" s="1"/>
  <c r="F62" i="8" s="1"/>
  <c r="W58" i="6"/>
  <c r="X58" i="6" s="1"/>
  <c r="Y58" i="6" s="1"/>
  <c r="N59" i="6"/>
  <c r="O59" i="6" s="1"/>
  <c r="S59" i="6"/>
  <c r="R59" i="6"/>
  <c r="G60" i="6"/>
  <c r="U69" i="10" l="1"/>
  <c r="W71" i="10"/>
  <c r="N78" i="10"/>
  <c r="X71" i="10"/>
  <c r="AB70" i="10"/>
  <c r="AC70" i="10" s="1"/>
  <c r="AD70" i="10" s="1"/>
  <c r="R71" i="10"/>
  <c r="S71" i="10" s="1"/>
  <c r="G72" i="10"/>
  <c r="L62" i="8"/>
  <c r="H62" i="8"/>
  <c r="I62" i="8" s="1"/>
  <c r="J62" i="8" s="1"/>
  <c r="S61" i="8"/>
  <c r="Q61" i="8"/>
  <c r="V61" i="8"/>
  <c r="X61" i="8" s="1"/>
  <c r="F60" i="6"/>
  <c r="H60" i="6" s="1"/>
  <c r="I60" i="6" s="1"/>
  <c r="J60" i="6" s="1"/>
  <c r="K67" i="6" s="1"/>
  <c r="T59" i="6"/>
  <c r="V59" i="6" s="1"/>
  <c r="Q59" i="6"/>
  <c r="P59" i="6"/>
  <c r="L60" i="6" l="1"/>
  <c r="O60" i="6" s="1"/>
  <c r="F72" i="10"/>
  <c r="Y71" i="10"/>
  <c r="AA71" i="10" s="1"/>
  <c r="V71" i="10"/>
  <c r="T71" i="10"/>
  <c r="R60" i="8"/>
  <c r="Y61" i="8"/>
  <c r="Z61" i="8" s="1"/>
  <c r="AA61" i="8" s="1"/>
  <c r="T62" i="8"/>
  <c r="U62" i="8"/>
  <c r="K69" i="8"/>
  <c r="G63" i="8"/>
  <c r="O62" i="8"/>
  <c r="P62" i="8" s="1"/>
  <c r="F63" i="8" s="1"/>
  <c r="N60" i="6"/>
  <c r="S60" i="6"/>
  <c r="R60" i="6"/>
  <c r="W59" i="6"/>
  <c r="X59" i="6" s="1"/>
  <c r="Y59" i="6" s="1"/>
  <c r="G61" i="6"/>
  <c r="F61" i="6" l="1"/>
  <c r="H61" i="6" s="1"/>
  <c r="I61" i="6" s="1"/>
  <c r="J61" i="6" s="1"/>
  <c r="K68" i="6" s="1"/>
  <c r="T60" i="6"/>
  <c r="U70" i="10"/>
  <c r="AB71" i="10"/>
  <c r="AC71" i="10" s="1"/>
  <c r="AD71" i="10" s="1"/>
  <c r="O72" i="10"/>
  <c r="H72" i="10"/>
  <c r="I72" i="10" s="1"/>
  <c r="J72" i="10" s="1"/>
  <c r="L63" i="8"/>
  <c r="H63" i="8"/>
  <c r="I63" i="8" s="1"/>
  <c r="J63" i="8" s="1"/>
  <c r="G64" i="8" s="1"/>
  <c r="S62" i="8"/>
  <c r="Q62" i="8"/>
  <c r="V62" i="8"/>
  <c r="X62" i="8" s="1"/>
  <c r="V60" i="6"/>
  <c r="L61" i="6"/>
  <c r="Q60" i="6"/>
  <c r="W60" i="6" s="1"/>
  <c r="X60" i="6" s="1"/>
  <c r="Y60" i="6" s="1"/>
  <c r="P60" i="6"/>
  <c r="R72" i="10" l="1"/>
  <c r="S72" i="10" s="1"/>
  <c r="F73" i="10" s="1"/>
  <c r="N79" i="10"/>
  <c r="X72" i="10"/>
  <c r="W72" i="10"/>
  <c r="G73" i="10"/>
  <c r="R61" i="8"/>
  <c r="U63" i="8"/>
  <c r="K70" i="8"/>
  <c r="T63" i="8"/>
  <c r="Y62" i="8"/>
  <c r="Z62" i="8" s="1"/>
  <c r="AA62" i="8" s="1"/>
  <c r="O63" i="8"/>
  <c r="P63" i="8" s="1"/>
  <c r="F64" i="8" s="1"/>
  <c r="S61" i="6"/>
  <c r="R61" i="6"/>
  <c r="N61" i="6"/>
  <c r="G62" i="6"/>
  <c r="V72" i="10" l="1"/>
  <c r="T72" i="10"/>
  <c r="O73" i="10"/>
  <c r="H73" i="10"/>
  <c r="I73" i="10" s="1"/>
  <c r="J73" i="10" s="1"/>
  <c r="Y72" i="10"/>
  <c r="AA72" i="10" s="1"/>
  <c r="L64" i="8"/>
  <c r="H64" i="8"/>
  <c r="I64" i="8" s="1"/>
  <c r="J64" i="8" s="1"/>
  <c r="V63" i="8"/>
  <c r="X63" i="8" s="1"/>
  <c r="S63" i="8"/>
  <c r="Q63" i="8"/>
  <c r="Q61" i="6"/>
  <c r="P61" i="6"/>
  <c r="O61" i="6"/>
  <c r="U71" i="10" l="1"/>
  <c r="W73" i="10"/>
  <c r="N80" i="10"/>
  <c r="X73" i="10"/>
  <c r="AB72" i="10"/>
  <c r="AC72" i="10" s="1"/>
  <c r="AD72" i="10" s="1"/>
  <c r="R73" i="10"/>
  <c r="S73" i="10" s="1"/>
  <c r="G74" i="10"/>
  <c r="R62" i="8"/>
  <c r="U64" i="8"/>
  <c r="K71" i="8"/>
  <c r="T64" i="8"/>
  <c r="G65" i="8"/>
  <c r="O64" i="8"/>
  <c r="P64" i="8" s="1"/>
  <c r="F65" i="8" s="1"/>
  <c r="Y63" i="8"/>
  <c r="Z63" i="8" s="1"/>
  <c r="AA63" i="8" s="1"/>
  <c r="F62" i="6"/>
  <c r="T61" i="6"/>
  <c r="V61" i="6" s="1"/>
  <c r="W61" i="6" s="1"/>
  <c r="X61" i="6" s="1"/>
  <c r="Y61" i="6" s="1"/>
  <c r="F74" i="10" l="1"/>
  <c r="Y73" i="10"/>
  <c r="AA73" i="10" s="1"/>
  <c r="V73" i="10"/>
  <c r="T73" i="10"/>
  <c r="L65" i="8"/>
  <c r="H65" i="8"/>
  <c r="I65" i="8" s="1"/>
  <c r="J65" i="8" s="1"/>
  <c r="G66" i="8" s="1"/>
  <c r="S64" i="8"/>
  <c r="Q64" i="8"/>
  <c r="V64" i="8"/>
  <c r="X64" i="8" s="1"/>
  <c r="H62" i="6"/>
  <c r="I62" i="6" s="1"/>
  <c r="J62" i="6" s="1"/>
  <c r="K69" i="6" s="1"/>
  <c r="L62" i="6"/>
  <c r="U72" i="10" l="1"/>
  <c r="AB73" i="10"/>
  <c r="AC73" i="10" s="1"/>
  <c r="AD73" i="10" s="1"/>
  <c r="O74" i="10"/>
  <c r="H74" i="10"/>
  <c r="I74" i="10" s="1"/>
  <c r="J74" i="10" s="1"/>
  <c r="R63" i="8"/>
  <c r="T65" i="8"/>
  <c r="U65" i="8"/>
  <c r="K72" i="8"/>
  <c r="Y64" i="8"/>
  <c r="Z64" i="8" s="1"/>
  <c r="AA64" i="8" s="1"/>
  <c r="O65" i="8"/>
  <c r="N62" i="6"/>
  <c r="O62" i="6" s="1"/>
  <c r="R62" i="6"/>
  <c r="S62" i="6"/>
  <c r="G63" i="6"/>
  <c r="R74" i="10" l="1"/>
  <c r="S74" i="10" s="1"/>
  <c r="F75" i="10" s="1"/>
  <c r="N81" i="10"/>
  <c r="X74" i="10"/>
  <c r="W74" i="10"/>
  <c r="G75" i="10"/>
  <c r="S65" i="8"/>
  <c r="Q65" i="8"/>
  <c r="P65" i="8"/>
  <c r="F63" i="6"/>
  <c r="T62" i="6"/>
  <c r="V62" i="6" s="1"/>
  <c r="H63" i="6"/>
  <c r="I63" i="6" s="1"/>
  <c r="J63" i="6" s="1"/>
  <c r="K70" i="6" s="1"/>
  <c r="L63" i="6"/>
  <c r="P62" i="6"/>
  <c r="Q62" i="6"/>
  <c r="W62" i="6" l="1"/>
  <c r="X62" i="6" s="1"/>
  <c r="Y62" i="6" s="1"/>
  <c r="V74" i="10"/>
  <c r="T74" i="10"/>
  <c r="O75" i="10"/>
  <c r="H75" i="10"/>
  <c r="I75" i="10" s="1"/>
  <c r="J75" i="10" s="1"/>
  <c r="Y74" i="10"/>
  <c r="AA74" i="10" s="1"/>
  <c r="R64" i="8"/>
  <c r="F66" i="8"/>
  <c r="V65" i="8"/>
  <c r="X65" i="8" s="1"/>
  <c r="Y65" i="8" s="1"/>
  <c r="Z65" i="8" s="1"/>
  <c r="AA65" i="8" s="1"/>
  <c r="N63" i="6"/>
  <c r="O63" i="6"/>
  <c r="F64" i="6" s="1"/>
  <c r="T63" i="6"/>
  <c r="R63" i="6"/>
  <c r="S63" i="6"/>
  <c r="G64" i="6"/>
  <c r="AB74" i="10" l="1"/>
  <c r="AC74" i="10" s="1"/>
  <c r="AD74" i="10" s="1"/>
  <c r="U73" i="10"/>
  <c r="W75" i="10"/>
  <c r="N82" i="10"/>
  <c r="X75" i="10"/>
  <c r="R75" i="10"/>
  <c r="G76" i="10"/>
  <c r="L66" i="8"/>
  <c r="H66" i="8"/>
  <c r="I66" i="8" s="1"/>
  <c r="J66" i="8" s="1"/>
  <c r="V63" i="6"/>
  <c r="L64" i="6"/>
  <c r="H64" i="6"/>
  <c r="I64" i="6" s="1"/>
  <c r="J64" i="6" s="1"/>
  <c r="K71" i="6" s="1"/>
  <c r="P63" i="6"/>
  <c r="Q63" i="6"/>
  <c r="W63" i="6" s="1"/>
  <c r="X63" i="6" s="1"/>
  <c r="Y63" i="6" s="1"/>
  <c r="V75" i="10" l="1"/>
  <c r="T75" i="10"/>
  <c r="S75" i="10"/>
  <c r="K73" i="8"/>
  <c r="T66" i="8"/>
  <c r="U66" i="8"/>
  <c r="G67" i="8"/>
  <c r="O66" i="8"/>
  <c r="P66" i="8" s="1"/>
  <c r="F67" i="8" s="1"/>
  <c r="R64" i="6"/>
  <c r="S64" i="6"/>
  <c r="N64" i="6"/>
  <c r="O64" i="6" s="1"/>
  <c r="F65" i="6" s="1"/>
  <c r="G65" i="6"/>
  <c r="F76" i="10" l="1"/>
  <c r="Y75" i="10"/>
  <c r="AA75" i="10" s="1"/>
  <c r="AB75" i="10" s="1"/>
  <c r="AC75" i="10" s="1"/>
  <c r="AD75" i="10" s="1"/>
  <c r="U74" i="10"/>
  <c r="L67" i="8"/>
  <c r="H67" i="8"/>
  <c r="I67" i="8" s="1"/>
  <c r="J67" i="8" s="1"/>
  <c r="S66" i="8"/>
  <c r="Q66" i="8"/>
  <c r="V66" i="8"/>
  <c r="X66" i="8" s="1"/>
  <c r="L65" i="6"/>
  <c r="H65" i="6"/>
  <c r="I65" i="6" s="1"/>
  <c r="J65" i="6" s="1"/>
  <c r="K72" i="6" s="1"/>
  <c r="G66" i="6"/>
  <c r="T64" i="6"/>
  <c r="V64" i="6" s="1"/>
  <c r="Q64" i="6"/>
  <c r="P64" i="6"/>
  <c r="O76" i="10" l="1"/>
  <c r="H76" i="10"/>
  <c r="I76" i="10" s="1"/>
  <c r="J76" i="10" s="1"/>
  <c r="R65" i="8"/>
  <c r="U67" i="8"/>
  <c r="K74" i="8"/>
  <c r="T67" i="8"/>
  <c r="O67" i="8"/>
  <c r="P67" i="8" s="1"/>
  <c r="F68" i="8" s="1"/>
  <c r="Y66" i="8"/>
  <c r="Z66" i="8" s="1"/>
  <c r="AA66" i="8" s="1"/>
  <c r="G68" i="8"/>
  <c r="R65" i="6"/>
  <c r="S65" i="6"/>
  <c r="W64" i="6"/>
  <c r="X64" i="6" s="1"/>
  <c r="Y64" i="6" s="1"/>
  <c r="N65" i="6"/>
  <c r="N83" i="10" l="1"/>
  <c r="X76" i="10"/>
  <c r="W76" i="10"/>
  <c r="G77" i="10"/>
  <c r="R76" i="10"/>
  <c r="S76" i="10" s="1"/>
  <c r="V67" i="8"/>
  <c r="X67" i="8" s="1"/>
  <c r="L68" i="8"/>
  <c r="H68" i="8"/>
  <c r="I68" i="8" s="1"/>
  <c r="J68" i="8" s="1"/>
  <c r="G69" i="8" s="1"/>
  <c r="S67" i="8"/>
  <c r="Q67" i="8"/>
  <c r="O65" i="6"/>
  <c r="Q65" i="6"/>
  <c r="P65" i="6"/>
  <c r="F77" i="10" l="1"/>
  <c r="H77" i="10" s="1"/>
  <c r="I77" i="10" s="1"/>
  <c r="J77" i="10" s="1"/>
  <c r="Y76" i="10"/>
  <c r="AA76" i="10" s="1"/>
  <c r="V76" i="10"/>
  <c r="T76" i="10"/>
  <c r="R66" i="8"/>
  <c r="T68" i="8"/>
  <c r="U68" i="8"/>
  <c r="K75" i="8"/>
  <c r="Y67" i="8"/>
  <c r="Z67" i="8" s="1"/>
  <c r="AA67" i="8" s="1"/>
  <c r="O68" i="8"/>
  <c r="F66" i="6"/>
  <c r="T65" i="6"/>
  <c r="V65" i="6" s="1"/>
  <c r="W65" i="6" s="1"/>
  <c r="X65" i="6" s="1"/>
  <c r="Y65" i="6" s="1"/>
  <c r="O77" i="10" l="1"/>
  <c r="R77" i="10" s="1"/>
  <c r="S77" i="10" s="1"/>
  <c r="F78" i="10" s="1"/>
  <c r="AB76" i="10"/>
  <c r="AC76" i="10" s="1"/>
  <c r="AD76" i="10" s="1"/>
  <c r="U75" i="10"/>
  <c r="W77" i="10"/>
  <c r="N84" i="10"/>
  <c r="X77" i="10"/>
  <c r="G78" i="10"/>
  <c r="S68" i="8"/>
  <c r="Q68" i="8"/>
  <c r="P68" i="8"/>
  <c r="H66" i="6"/>
  <c r="I66" i="6" s="1"/>
  <c r="J66" i="6" s="1"/>
  <c r="K73" i="6" s="1"/>
  <c r="L66" i="6"/>
  <c r="V77" i="10" l="1"/>
  <c r="T77" i="10"/>
  <c r="Y77" i="10"/>
  <c r="AA77" i="10" s="1"/>
  <c r="O78" i="10"/>
  <c r="H78" i="10"/>
  <c r="I78" i="10" s="1"/>
  <c r="J78" i="10" s="1"/>
  <c r="G79" i="10" s="1"/>
  <c r="R67" i="8"/>
  <c r="F69" i="8"/>
  <c r="V68" i="8"/>
  <c r="X68" i="8" s="1"/>
  <c r="Y68" i="8" s="1"/>
  <c r="Z68" i="8" s="1"/>
  <c r="AA68" i="8" s="1"/>
  <c r="N66" i="6"/>
  <c r="O66" i="6"/>
  <c r="F67" i="6" s="1"/>
  <c r="T66" i="6"/>
  <c r="S66" i="6"/>
  <c r="R66" i="6"/>
  <c r="G67" i="6"/>
  <c r="N85" i="10" l="1"/>
  <c r="X78" i="10"/>
  <c r="W78" i="10"/>
  <c r="U76" i="10"/>
  <c r="R78" i="10"/>
  <c r="S78" i="10" s="1"/>
  <c r="F79" i="10" s="1"/>
  <c r="AB77" i="10"/>
  <c r="AC77" i="10" s="1"/>
  <c r="AD77" i="10" s="1"/>
  <c r="L69" i="8"/>
  <c r="H69" i="8"/>
  <c r="I69" i="8" s="1"/>
  <c r="J69" i="8" s="1"/>
  <c r="V66" i="6"/>
  <c r="H67" i="6"/>
  <c r="I67" i="6" s="1"/>
  <c r="J67" i="6" s="1"/>
  <c r="K74" i="6" s="1"/>
  <c r="L67" i="6"/>
  <c r="Q66" i="6"/>
  <c r="W66" i="6" s="1"/>
  <c r="X66" i="6" s="1"/>
  <c r="Y66" i="6" s="1"/>
  <c r="P66" i="6"/>
  <c r="O79" i="10" l="1"/>
  <c r="H79" i="10"/>
  <c r="I79" i="10" s="1"/>
  <c r="J79" i="10" s="1"/>
  <c r="Y78" i="10"/>
  <c r="AA78" i="10" s="1"/>
  <c r="V78" i="10"/>
  <c r="T78" i="10"/>
  <c r="U69" i="8"/>
  <c r="K76" i="8"/>
  <c r="T69" i="8"/>
  <c r="G70" i="8"/>
  <c r="O69" i="8"/>
  <c r="P69" i="8" s="1"/>
  <c r="F70" i="8" s="1"/>
  <c r="N67" i="6"/>
  <c r="O67" i="6" s="1"/>
  <c r="S67" i="6"/>
  <c r="R67" i="6"/>
  <c r="G68" i="6"/>
  <c r="W79" i="10" l="1"/>
  <c r="N86" i="10"/>
  <c r="X79" i="10"/>
  <c r="G80" i="10"/>
  <c r="R79" i="10"/>
  <c r="U77" i="10"/>
  <c r="AB78" i="10"/>
  <c r="AC78" i="10" s="1"/>
  <c r="AD78" i="10" s="1"/>
  <c r="S69" i="8"/>
  <c r="Q69" i="8"/>
  <c r="L70" i="8"/>
  <c r="H70" i="8"/>
  <c r="I70" i="8" s="1"/>
  <c r="J70" i="8" s="1"/>
  <c r="V69" i="8"/>
  <c r="X69" i="8" s="1"/>
  <c r="F68" i="6"/>
  <c r="T67" i="6"/>
  <c r="V67" i="6"/>
  <c r="H68" i="6"/>
  <c r="I68" i="6" s="1"/>
  <c r="J68" i="6" s="1"/>
  <c r="K75" i="6" s="1"/>
  <c r="L68" i="6"/>
  <c r="Q67" i="6"/>
  <c r="P67" i="6"/>
  <c r="V79" i="10" l="1"/>
  <c r="T79" i="10"/>
  <c r="S79" i="10"/>
  <c r="R68" i="8"/>
  <c r="T70" i="8"/>
  <c r="U70" i="8"/>
  <c r="K77" i="8"/>
  <c r="G71" i="8"/>
  <c r="Y69" i="8"/>
  <c r="Z69" i="8" s="1"/>
  <c r="AA69" i="8" s="1"/>
  <c r="O70" i="8"/>
  <c r="P70" i="8" s="1"/>
  <c r="N68" i="6"/>
  <c r="O68" i="6" s="1"/>
  <c r="R68" i="6"/>
  <c r="S68" i="6"/>
  <c r="W67" i="6"/>
  <c r="X67" i="6" s="1"/>
  <c r="Y67" i="6" s="1"/>
  <c r="G69" i="6"/>
  <c r="F69" i="6" l="1"/>
  <c r="T68" i="6"/>
  <c r="F80" i="10"/>
  <c r="Y79" i="10"/>
  <c r="AA79" i="10" s="1"/>
  <c r="AB79" i="10" s="1"/>
  <c r="AC79" i="10" s="1"/>
  <c r="AD79" i="10" s="1"/>
  <c r="U78" i="10"/>
  <c r="F71" i="8"/>
  <c r="V70" i="8"/>
  <c r="X70" i="8" s="1"/>
  <c r="S70" i="8"/>
  <c r="Q70" i="8"/>
  <c r="V68" i="6"/>
  <c r="H69" i="6"/>
  <c r="I69" i="6" s="1"/>
  <c r="J69" i="6" s="1"/>
  <c r="K76" i="6" s="1"/>
  <c r="L69" i="6"/>
  <c r="Q68" i="6"/>
  <c r="P68" i="6"/>
  <c r="W68" i="6" l="1"/>
  <c r="X68" i="6" s="1"/>
  <c r="Y68" i="6" s="1"/>
  <c r="O80" i="10"/>
  <c r="H80" i="10"/>
  <c r="I80" i="10" s="1"/>
  <c r="J80" i="10" s="1"/>
  <c r="R69" i="8"/>
  <c r="Y70" i="8"/>
  <c r="Z70" i="8" s="1"/>
  <c r="AA70" i="8" s="1"/>
  <c r="L71" i="8"/>
  <c r="H71" i="8"/>
  <c r="I71" i="8" s="1"/>
  <c r="J71" i="8" s="1"/>
  <c r="N69" i="6"/>
  <c r="O69" i="6" s="1"/>
  <c r="S69" i="6"/>
  <c r="R69" i="6"/>
  <c r="G70" i="6"/>
  <c r="F70" i="6" l="1"/>
  <c r="T69" i="6"/>
  <c r="N87" i="10"/>
  <c r="X80" i="10"/>
  <c r="W80" i="10"/>
  <c r="G81" i="10"/>
  <c r="R80" i="10"/>
  <c r="S80" i="10" s="1"/>
  <c r="F81" i="10" s="1"/>
  <c r="O71" i="8"/>
  <c r="U71" i="8"/>
  <c r="K78" i="8"/>
  <c r="T71" i="8"/>
  <c r="G72" i="8"/>
  <c r="V69" i="6"/>
  <c r="H70" i="6"/>
  <c r="I70" i="6" s="1"/>
  <c r="J70" i="6" s="1"/>
  <c r="K77" i="6" s="1"/>
  <c r="L70" i="6"/>
  <c r="Q69" i="6"/>
  <c r="P69" i="6"/>
  <c r="V80" i="10" l="1"/>
  <c r="T80" i="10"/>
  <c r="O81" i="10"/>
  <c r="H81" i="10"/>
  <c r="I81" i="10" s="1"/>
  <c r="J81" i="10" s="1"/>
  <c r="Y80" i="10"/>
  <c r="AA80" i="10" s="1"/>
  <c r="S71" i="8"/>
  <c r="Q71" i="8"/>
  <c r="P71" i="8"/>
  <c r="N70" i="6"/>
  <c r="O70" i="6" s="1"/>
  <c r="R70" i="6"/>
  <c r="S70" i="6"/>
  <c r="W69" i="6"/>
  <c r="X69" i="6" s="1"/>
  <c r="Y69" i="6" s="1"/>
  <c r="G71" i="6"/>
  <c r="F71" i="6" l="1"/>
  <c r="T70" i="6"/>
  <c r="V70" i="6" s="1"/>
  <c r="U79" i="10"/>
  <c r="AB80" i="10"/>
  <c r="AC80" i="10" s="1"/>
  <c r="AD80" i="10" s="1"/>
  <c r="W81" i="10"/>
  <c r="N88" i="10"/>
  <c r="X81" i="10"/>
  <c r="R81" i="10"/>
  <c r="S81" i="10" s="1"/>
  <c r="G82" i="10"/>
  <c r="R70" i="8"/>
  <c r="F72" i="8"/>
  <c r="V71" i="8"/>
  <c r="X71" i="8" s="1"/>
  <c r="Y71" i="8" s="1"/>
  <c r="Z71" i="8" s="1"/>
  <c r="AA71" i="8" s="1"/>
  <c r="H71" i="6"/>
  <c r="I71" i="6" s="1"/>
  <c r="J71" i="6" s="1"/>
  <c r="K78" i="6" s="1"/>
  <c r="L71" i="6"/>
  <c r="Q70" i="6"/>
  <c r="P70" i="6"/>
  <c r="W70" i="6" l="1"/>
  <c r="X70" i="6" s="1"/>
  <c r="Y70" i="6" s="1"/>
  <c r="F82" i="10"/>
  <c r="Y81" i="10"/>
  <c r="AA81" i="10" s="1"/>
  <c r="V81" i="10"/>
  <c r="T81" i="10"/>
  <c r="L72" i="8"/>
  <c r="H72" i="8"/>
  <c r="I72" i="8" s="1"/>
  <c r="J72" i="8" s="1"/>
  <c r="N71" i="6"/>
  <c r="O71" i="6" s="1"/>
  <c r="R71" i="6"/>
  <c r="S71" i="6"/>
  <c r="G72" i="6"/>
  <c r="F72" i="6" l="1"/>
  <c r="T71" i="6"/>
  <c r="U80" i="10"/>
  <c r="AB81" i="10"/>
  <c r="AC81" i="10" s="1"/>
  <c r="AD81" i="10" s="1"/>
  <c r="O82" i="10"/>
  <c r="H82" i="10"/>
  <c r="I82" i="10" s="1"/>
  <c r="J82" i="10" s="1"/>
  <c r="U72" i="8"/>
  <c r="K79" i="8"/>
  <c r="T72" i="8"/>
  <c r="G73" i="8"/>
  <c r="O72" i="8"/>
  <c r="P72" i="8" s="1"/>
  <c r="F73" i="8" s="1"/>
  <c r="V71" i="6"/>
  <c r="H72" i="6"/>
  <c r="I72" i="6" s="1"/>
  <c r="J72" i="6" s="1"/>
  <c r="K79" i="6" s="1"/>
  <c r="L72" i="6"/>
  <c r="Q71" i="6"/>
  <c r="P71" i="6"/>
  <c r="R82" i="10" l="1"/>
  <c r="S82" i="10" s="1"/>
  <c r="F83" i="10" s="1"/>
  <c r="N89" i="10"/>
  <c r="X82" i="10"/>
  <c r="W82" i="10"/>
  <c r="G83" i="10"/>
  <c r="L73" i="8"/>
  <c r="H73" i="8"/>
  <c r="I73" i="8" s="1"/>
  <c r="J73" i="8" s="1"/>
  <c r="S72" i="8"/>
  <c r="Q72" i="8"/>
  <c r="V72" i="8"/>
  <c r="X72" i="8" s="1"/>
  <c r="W71" i="6"/>
  <c r="X71" i="6" s="1"/>
  <c r="Y71" i="6" s="1"/>
  <c r="N72" i="6"/>
  <c r="O72" i="6" s="1"/>
  <c r="S72" i="6"/>
  <c r="R72" i="6"/>
  <c r="G73" i="6"/>
  <c r="F73" i="6" l="1"/>
  <c r="T72" i="6"/>
  <c r="V82" i="10"/>
  <c r="T82" i="10"/>
  <c r="O83" i="10"/>
  <c r="H83" i="10"/>
  <c r="I83" i="10" s="1"/>
  <c r="J83" i="10" s="1"/>
  <c r="Y82" i="10"/>
  <c r="AA82" i="10" s="1"/>
  <c r="R71" i="8"/>
  <c r="U73" i="8"/>
  <c r="K80" i="8"/>
  <c r="T73" i="8"/>
  <c r="O73" i="8"/>
  <c r="P73" i="8" s="1"/>
  <c r="Y72" i="8"/>
  <c r="Z72" i="8" s="1"/>
  <c r="AA72" i="8" s="1"/>
  <c r="G74" i="8"/>
  <c r="V72" i="6"/>
  <c r="H73" i="6"/>
  <c r="I73" i="6" s="1"/>
  <c r="J73" i="6" s="1"/>
  <c r="K80" i="6" s="1"/>
  <c r="L73" i="6"/>
  <c r="P72" i="6"/>
  <c r="Q72" i="6"/>
  <c r="W72" i="6" l="1"/>
  <c r="X72" i="6" s="1"/>
  <c r="Y72" i="6" s="1"/>
  <c r="AB82" i="10"/>
  <c r="AC82" i="10" s="1"/>
  <c r="AD82" i="10" s="1"/>
  <c r="U81" i="10"/>
  <c r="W83" i="10"/>
  <c r="N90" i="10"/>
  <c r="X83" i="10"/>
  <c r="R83" i="10"/>
  <c r="S83" i="10" s="1"/>
  <c r="F84" i="10" s="1"/>
  <c r="G84" i="10"/>
  <c r="F74" i="8"/>
  <c r="L74" i="8" s="1"/>
  <c r="V73" i="8"/>
  <c r="X73" i="8" s="1"/>
  <c r="S73" i="8"/>
  <c r="Q73" i="8"/>
  <c r="N73" i="6"/>
  <c r="O73" i="6"/>
  <c r="F74" i="6" s="1"/>
  <c r="S73" i="6"/>
  <c r="R73" i="6"/>
  <c r="G74" i="6"/>
  <c r="V83" i="10" l="1"/>
  <c r="T83" i="10"/>
  <c r="Y83" i="10"/>
  <c r="AA83" i="10" s="1"/>
  <c r="O84" i="10"/>
  <c r="H84" i="10"/>
  <c r="I84" i="10" s="1"/>
  <c r="J84" i="10" s="1"/>
  <c r="G85" i="10" s="1"/>
  <c r="R72" i="8"/>
  <c r="H74" i="8"/>
  <c r="I74" i="8" s="1"/>
  <c r="J74" i="8" s="1"/>
  <c r="G75" i="8" s="1"/>
  <c r="Y73" i="8"/>
  <c r="Z73" i="8" s="1"/>
  <c r="AA73" i="8" s="1"/>
  <c r="O74" i="8"/>
  <c r="P74" i="8" s="1"/>
  <c r="F75" i="8" s="1"/>
  <c r="H74" i="6"/>
  <c r="I74" i="6" s="1"/>
  <c r="J74" i="6" s="1"/>
  <c r="K81" i="6" s="1"/>
  <c r="L74" i="6"/>
  <c r="T73" i="6"/>
  <c r="V73" i="6" s="1"/>
  <c r="Q73" i="6"/>
  <c r="P73" i="6"/>
  <c r="N91" i="10" l="1"/>
  <c r="X84" i="10"/>
  <c r="W84" i="10"/>
  <c r="U82" i="10"/>
  <c r="R84" i="10"/>
  <c r="S84" i="10" s="1"/>
  <c r="F85" i="10" s="1"/>
  <c r="AB83" i="10"/>
  <c r="AC83" i="10" s="1"/>
  <c r="AD83" i="10" s="1"/>
  <c r="U74" i="8"/>
  <c r="T74" i="8"/>
  <c r="K81" i="8"/>
  <c r="L75" i="8"/>
  <c r="H75" i="8"/>
  <c r="I75" i="8" s="1"/>
  <c r="J75" i="8" s="1"/>
  <c r="S74" i="8"/>
  <c r="Q74" i="8"/>
  <c r="V74" i="8"/>
  <c r="W73" i="6"/>
  <c r="X73" i="6" s="1"/>
  <c r="Y73" i="6" s="1"/>
  <c r="N74" i="6"/>
  <c r="O74" i="6" s="1"/>
  <c r="R74" i="6"/>
  <c r="S74" i="6"/>
  <c r="G75" i="6"/>
  <c r="F75" i="6" l="1"/>
  <c r="T74" i="6"/>
  <c r="O85" i="10"/>
  <c r="H85" i="10"/>
  <c r="I85" i="10" s="1"/>
  <c r="J85" i="10" s="1"/>
  <c r="Y84" i="10"/>
  <c r="AA84" i="10" s="1"/>
  <c r="V84" i="10"/>
  <c r="T84" i="10"/>
  <c r="R73" i="8"/>
  <c r="X74" i="8"/>
  <c r="Y74" i="8" s="1"/>
  <c r="Z74" i="8" s="1"/>
  <c r="AA74" i="8" s="1"/>
  <c r="U75" i="8"/>
  <c r="K82" i="8"/>
  <c r="T75" i="8"/>
  <c r="G76" i="8"/>
  <c r="O75" i="8"/>
  <c r="P75" i="8" s="1"/>
  <c r="F76" i="8" s="1"/>
  <c r="V74" i="6"/>
  <c r="L75" i="6"/>
  <c r="H75" i="6"/>
  <c r="I75" i="6" s="1"/>
  <c r="J75" i="6" s="1"/>
  <c r="K82" i="6" s="1"/>
  <c r="Q74" i="6"/>
  <c r="P74" i="6"/>
  <c r="U83" i="10" l="1"/>
  <c r="W85" i="10"/>
  <c r="N92" i="10"/>
  <c r="X85" i="10"/>
  <c r="G86" i="10"/>
  <c r="AB84" i="10"/>
  <c r="AC84" i="10" s="1"/>
  <c r="AD84" i="10" s="1"/>
  <c r="R85" i="10"/>
  <c r="S85" i="10" s="1"/>
  <c r="L76" i="8"/>
  <c r="H76" i="8"/>
  <c r="I76" i="8" s="1"/>
  <c r="J76" i="8" s="1"/>
  <c r="G77" i="8" s="1"/>
  <c r="S75" i="8"/>
  <c r="Q75" i="8"/>
  <c r="V75" i="8"/>
  <c r="X75" i="8" s="1"/>
  <c r="W74" i="6"/>
  <c r="X74" i="6" s="1"/>
  <c r="Y74" i="6" s="1"/>
  <c r="R75" i="6"/>
  <c r="S75" i="6"/>
  <c r="N75" i="6"/>
  <c r="G76" i="6"/>
  <c r="F86" i="10" l="1"/>
  <c r="Y85" i="10"/>
  <c r="AA85" i="10" s="1"/>
  <c r="V85" i="10"/>
  <c r="T85" i="10"/>
  <c r="R74" i="8"/>
  <c r="Y75" i="8"/>
  <c r="Z75" i="8" s="1"/>
  <c r="AA75" i="8" s="1"/>
  <c r="U76" i="8"/>
  <c r="K83" i="8"/>
  <c r="T76" i="8"/>
  <c r="O76" i="8"/>
  <c r="P76" i="8" s="1"/>
  <c r="F77" i="8" s="1"/>
  <c r="Q75" i="6"/>
  <c r="P75" i="6"/>
  <c r="O75" i="6"/>
  <c r="AB85" i="10" l="1"/>
  <c r="AC85" i="10" s="1"/>
  <c r="AD85" i="10" s="1"/>
  <c r="U84" i="10"/>
  <c r="O86" i="10"/>
  <c r="H86" i="10"/>
  <c r="I86" i="10" s="1"/>
  <c r="J86" i="10" s="1"/>
  <c r="L77" i="8"/>
  <c r="H77" i="8"/>
  <c r="I77" i="8" s="1"/>
  <c r="J77" i="8" s="1"/>
  <c r="S76" i="8"/>
  <c r="Q76" i="8"/>
  <c r="V76" i="8"/>
  <c r="X76" i="8" s="1"/>
  <c r="F76" i="6"/>
  <c r="T75" i="6"/>
  <c r="V75" i="6" s="1"/>
  <c r="W75" i="6" s="1"/>
  <c r="X75" i="6" s="1"/>
  <c r="Y75" i="6" s="1"/>
  <c r="R86" i="10" l="1"/>
  <c r="S86" i="10" s="1"/>
  <c r="F87" i="10" s="1"/>
  <c r="N93" i="10"/>
  <c r="X86" i="10"/>
  <c r="W86" i="10"/>
  <c r="G87" i="10"/>
  <c r="R75" i="8"/>
  <c r="Y76" i="8"/>
  <c r="Z76" i="8" s="1"/>
  <c r="AA76" i="8" s="1"/>
  <c r="U77" i="8"/>
  <c r="K84" i="8"/>
  <c r="T77" i="8"/>
  <c r="G78" i="8"/>
  <c r="O77" i="8"/>
  <c r="P77" i="8" s="1"/>
  <c r="F78" i="8" s="1"/>
  <c r="H76" i="6"/>
  <c r="I76" i="6" s="1"/>
  <c r="J76" i="6" s="1"/>
  <c r="K83" i="6" s="1"/>
  <c r="L76" i="6"/>
  <c r="V86" i="10" l="1"/>
  <c r="T86" i="10"/>
  <c r="O87" i="10"/>
  <c r="H87" i="10"/>
  <c r="I87" i="10" s="1"/>
  <c r="J87" i="10" s="1"/>
  <c r="Y86" i="10"/>
  <c r="AA86" i="10" s="1"/>
  <c r="L78" i="8"/>
  <c r="H78" i="8"/>
  <c r="I78" i="8" s="1"/>
  <c r="J78" i="8" s="1"/>
  <c r="G79" i="8" s="1"/>
  <c r="S77" i="8"/>
  <c r="Q77" i="8"/>
  <c r="V77" i="8"/>
  <c r="X77" i="8" s="1"/>
  <c r="N76" i="6"/>
  <c r="O76" i="6"/>
  <c r="F77" i="6" s="1"/>
  <c r="S76" i="6"/>
  <c r="R76" i="6"/>
  <c r="G77" i="6"/>
  <c r="T76" i="6" l="1"/>
  <c r="U85" i="10"/>
  <c r="W87" i="10"/>
  <c r="N94" i="10"/>
  <c r="X87" i="10"/>
  <c r="AB86" i="10"/>
  <c r="AC86" i="10" s="1"/>
  <c r="AD86" i="10" s="1"/>
  <c r="R87" i="10"/>
  <c r="S87" i="10" s="1"/>
  <c r="G88" i="10"/>
  <c r="R76" i="8"/>
  <c r="U78" i="8"/>
  <c r="K85" i="8"/>
  <c r="T78" i="8"/>
  <c r="O78" i="8"/>
  <c r="Y77" i="8"/>
  <c r="Z77" i="8" s="1"/>
  <c r="AA77" i="8" s="1"/>
  <c r="V76" i="6"/>
  <c r="L77" i="6"/>
  <c r="H77" i="6"/>
  <c r="I77" i="6" s="1"/>
  <c r="J77" i="6" s="1"/>
  <c r="K84" i="6" s="1"/>
  <c r="Q76" i="6"/>
  <c r="P76" i="6"/>
  <c r="F88" i="10" l="1"/>
  <c r="Y87" i="10"/>
  <c r="AA87" i="10" s="1"/>
  <c r="V87" i="10"/>
  <c r="T87" i="10"/>
  <c r="S78" i="8"/>
  <c r="Q78" i="8"/>
  <c r="P78" i="8"/>
  <c r="S77" i="6"/>
  <c r="R77" i="6"/>
  <c r="N77" i="6"/>
  <c r="W76" i="6"/>
  <c r="X76" i="6" s="1"/>
  <c r="Y76" i="6" s="1"/>
  <c r="G78" i="6"/>
  <c r="U86" i="10" l="1"/>
  <c r="AB87" i="10"/>
  <c r="AC87" i="10" s="1"/>
  <c r="AD87" i="10" s="1"/>
  <c r="O88" i="10"/>
  <c r="H88" i="10"/>
  <c r="I88" i="10" s="1"/>
  <c r="J88" i="10" s="1"/>
  <c r="R77" i="8"/>
  <c r="F79" i="8"/>
  <c r="V78" i="8"/>
  <c r="X78" i="8" s="1"/>
  <c r="Y78" i="8" s="1"/>
  <c r="Z78" i="8" s="1"/>
  <c r="AA78" i="8" s="1"/>
  <c r="Q77" i="6"/>
  <c r="P77" i="6"/>
  <c r="O77" i="6"/>
  <c r="R88" i="10" l="1"/>
  <c r="S88" i="10" s="1"/>
  <c r="F89" i="10" s="1"/>
  <c r="N95" i="10"/>
  <c r="X88" i="10"/>
  <c r="W88" i="10"/>
  <c r="G89" i="10"/>
  <c r="L79" i="8"/>
  <c r="H79" i="8"/>
  <c r="I79" i="8" s="1"/>
  <c r="J79" i="8" s="1"/>
  <c r="F78" i="6"/>
  <c r="T77" i="6"/>
  <c r="V77" i="6" s="1"/>
  <c r="W77" i="6" s="1"/>
  <c r="X77" i="6" s="1"/>
  <c r="Y77" i="6" s="1"/>
  <c r="V88" i="10" l="1"/>
  <c r="T88" i="10"/>
  <c r="O89" i="10"/>
  <c r="H89" i="10"/>
  <c r="I89" i="10" s="1"/>
  <c r="J89" i="10" s="1"/>
  <c r="Y88" i="10"/>
  <c r="AA88" i="10" s="1"/>
  <c r="U79" i="8"/>
  <c r="K86" i="8"/>
  <c r="T79" i="8"/>
  <c r="G80" i="8"/>
  <c r="O79" i="8"/>
  <c r="P79" i="8" s="1"/>
  <c r="F80" i="8" s="1"/>
  <c r="H78" i="6"/>
  <c r="I78" i="6" s="1"/>
  <c r="J78" i="6" s="1"/>
  <c r="K85" i="6" s="1"/>
  <c r="L78" i="6"/>
  <c r="U87" i="10" l="1"/>
  <c r="AB88" i="10"/>
  <c r="AC88" i="10" s="1"/>
  <c r="AD88" i="10" s="1"/>
  <c r="W89" i="10"/>
  <c r="N96" i="10"/>
  <c r="X89" i="10"/>
  <c r="R89" i="10"/>
  <c r="S89" i="10" s="1"/>
  <c r="G90" i="10"/>
  <c r="L80" i="8"/>
  <c r="H80" i="8"/>
  <c r="I80" i="8" s="1"/>
  <c r="J80" i="8" s="1"/>
  <c r="G81" i="8" s="1"/>
  <c r="S79" i="8"/>
  <c r="Q79" i="8"/>
  <c r="V79" i="8"/>
  <c r="X79" i="8" s="1"/>
  <c r="N78" i="6"/>
  <c r="R78" i="6"/>
  <c r="S78" i="6"/>
  <c r="G79" i="6"/>
  <c r="F90" i="10" l="1"/>
  <c r="O90" i="10" s="1"/>
  <c r="Y89" i="10"/>
  <c r="AA89" i="10" s="1"/>
  <c r="V89" i="10"/>
  <c r="T89" i="10"/>
  <c r="R78" i="8"/>
  <c r="T80" i="8"/>
  <c r="U80" i="8"/>
  <c r="K87" i="8"/>
  <c r="O80" i="8"/>
  <c r="P80" i="8" s="1"/>
  <c r="F81" i="8" s="1"/>
  <c r="Y79" i="8"/>
  <c r="Z79" i="8" s="1"/>
  <c r="AA79" i="8" s="1"/>
  <c r="O78" i="6"/>
  <c r="P78" i="6"/>
  <c r="Q78" i="6"/>
  <c r="H90" i="10" l="1"/>
  <c r="I90" i="10" s="1"/>
  <c r="J90" i="10" s="1"/>
  <c r="G91" i="10" s="1"/>
  <c r="AB89" i="10"/>
  <c r="AC89" i="10" s="1"/>
  <c r="AD89" i="10" s="1"/>
  <c r="U88" i="10"/>
  <c r="R90" i="10"/>
  <c r="S90" i="10" s="1"/>
  <c r="F91" i="10" s="1"/>
  <c r="S80" i="8"/>
  <c r="Q80" i="8"/>
  <c r="L81" i="8"/>
  <c r="H81" i="8"/>
  <c r="I81" i="8" s="1"/>
  <c r="J81" i="8" s="1"/>
  <c r="V80" i="8"/>
  <c r="X80" i="8" s="1"/>
  <c r="F79" i="6"/>
  <c r="T78" i="6"/>
  <c r="V78" i="6" s="1"/>
  <c r="W78" i="6" s="1"/>
  <c r="X78" i="6" s="1"/>
  <c r="Y78" i="6" s="1"/>
  <c r="W90" i="10" l="1"/>
  <c r="N97" i="10"/>
  <c r="X90" i="10"/>
  <c r="O91" i="10"/>
  <c r="H91" i="10"/>
  <c r="I91" i="10" s="1"/>
  <c r="J91" i="10" s="1"/>
  <c r="Y90" i="10"/>
  <c r="V90" i="10"/>
  <c r="T90" i="10"/>
  <c r="R79" i="8"/>
  <c r="U81" i="8"/>
  <c r="K88" i="8"/>
  <c r="T81" i="8"/>
  <c r="G82" i="8"/>
  <c r="O81" i="8"/>
  <c r="Y80" i="8"/>
  <c r="Z80" i="8" s="1"/>
  <c r="AA80" i="8" s="1"/>
  <c r="L79" i="6"/>
  <c r="H79" i="6"/>
  <c r="I79" i="6" s="1"/>
  <c r="J79" i="6" s="1"/>
  <c r="K86" i="6" s="1"/>
  <c r="AA90" i="10" l="1"/>
  <c r="AB90" i="10" s="1"/>
  <c r="AC90" i="10" s="1"/>
  <c r="AD90" i="10" s="1"/>
  <c r="W91" i="10"/>
  <c r="N98" i="10"/>
  <c r="X91" i="10"/>
  <c r="G92" i="10"/>
  <c r="U89" i="10"/>
  <c r="R91" i="10"/>
  <c r="S91" i="10" s="1"/>
  <c r="S81" i="8"/>
  <c r="Q81" i="8"/>
  <c r="P81" i="8"/>
  <c r="R79" i="6"/>
  <c r="S79" i="6"/>
  <c r="G80" i="6"/>
  <c r="N79" i="6"/>
  <c r="O79" i="6" s="1"/>
  <c r="F92" i="10" l="1"/>
  <c r="O92" i="10" s="1"/>
  <c r="Y91" i="10"/>
  <c r="AA91" i="10" s="1"/>
  <c r="V91" i="10"/>
  <c r="T91" i="10"/>
  <c r="R80" i="8"/>
  <c r="F82" i="8"/>
  <c r="V81" i="8"/>
  <c r="X81" i="8" s="1"/>
  <c r="Y81" i="8" s="1"/>
  <c r="Z81" i="8" s="1"/>
  <c r="AA81" i="8" s="1"/>
  <c r="F80" i="6"/>
  <c r="L80" i="6" s="1"/>
  <c r="T79" i="6"/>
  <c r="V79" i="6" s="1"/>
  <c r="P79" i="6"/>
  <c r="Q79" i="6"/>
  <c r="W79" i="6" s="1"/>
  <c r="X79" i="6" s="1"/>
  <c r="Y79" i="6" s="1"/>
  <c r="H80" i="6" l="1"/>
  <c r="I80" i="6" s="1"/>
  <c r="J80" i="6" s="1"/>
  <c r="K87" i="6" s="1"/>
  <c r="H92" i="10"/>
  <c r="I92" i="10" s="1"/>
  <c r="J92" i="10" s="1"/>
  <c r="N99" i="10" s="1"/>
  <c r="AB91" i="10"/>
  <c r="AC91" i="10" s="1"/>
  <c r="AD91" i="10" s="1"/>
  <c r="R92" i="10"/>
  <c r="U90" i="10"/>
  <c r="L82" i="8"/>
  <c r="H82" i="8"/>
  <c r="I82" i="8" s="1"/>
  <c r="J82" i="8" s="1"/>
  <c r="R80" i="6"/>
  <c r="S80" i="6"/>
  <c r="N80" i="6"/>
  <c r="G81" i="6"/>
  <c r="G93" i="10" l="1"/>
  <c r="X92" i="10"/>
  <c r="W92" i="10"/>
  <c r="V92" i="10"/>
  <c r="T92" i="10"/>
  <c r="S92" i="10"/>
  <c r="U82" i="8"/>
  <c r="K89" i="8"/>
  <c r="T82" i="8"/>
  <c r="G83" i="8"/>
  <c r="O82" i="8"/>
  <c r="P82" i="8" s="1"/>
  <c r="F83" i="8" s="1"/>
  <c r="Q80" i="6"/>
  <c r="P80" i="6"/>
  <c r="O80" i="6"/>
  <c r="U91" i="10" l="1"/>
  <c r="F93" i="10"/>
  <c r="Y92" i="10"/>
  <c r="AA92" i="10" s="1"/>
  <c r="AB92" i="10" s="1"/>
  <c r="AC92" i="10" s="1"/>
  <c r="AD92" i="10" s="1"/>
  <c r="L83" i="8"/>
  <c r="H83" i="8"/>
  <c r="I83" i="8" s="1"/>
  <c r="J83" i="8" s="1"/>
  <c r="S82" i="8"/>
  <c r="Q82" i="8"/>
  <c r="V82" i="8"/>
  <c r="X82" i="8" s="1"/>
  <c r="F81" i="6"/>
  <c r="T80" i="6"/>
  <c r="V80" i="6" s="1"/>
  <c r="W80" i="6" s="1"/>
  <c r="X80" i="6" s="1"/>
  <c r="Y80" i="6" s="1"/>
  <c r="O93" i="10" l="1"/>
  <c r="H93" i="10"/>
  <c r="I93" i="10" s="1"/>
  <c r="J93" i="10" s="1"/>
  <c r="R81" i="8"/>
  <c r="U83" i="8"/>
  <c r="K90" i="8"/>
  <c r="T83" i="8"/>
  <c r="O83" i="8"/>
  <c r="P83" i="8" s="1"/>
  <c r="Y82" i="8"/>
  <c r="Z82" i="8" s="1"/>
  <c r="AA82" i="8" s="1"/>
  <c r="G84" i="8"/>
  <c r="L81" i="6"/>
  <c r="H81" i="6"/>
  <c r="I81" i="6" s="1"/>
  <c r="J81" i="6" s="1"/>
  <c r="K88" i="6" s="1"/>
  <c r="W93" i="10" l="1"/>
  <c r="N100" i="10"/>
  <c r="X93" i="10"/>
  <c r="G94" i="10"/>
  <c r="R93" i="10"/>
  <c r="F84" i="8"/>
  <c r="L84" i="8" s="1"/>
  <c r="V83" i="8"/>
  <c r="X83" i="8" s="1"/>
  <c r="S83" i="8"/>
  <c r="Q83" i="8"/>
  <c r="S81" i="6"/>
  <c r="R81" i="6"/>
  <c r="G82" i="6"/>
  <c r="N81" i="6"/>
  <c r="O81" i="6" s="1"/>
  <c r="V93" i="10" l="1"/>
  <c r="T93" i="10"/>
  <c r="S93" i="10"/>
  <c r="R82" i="8"/>
  <c r="H84" i="8"/>
  <c r="I84" i="8" s="1"/>
  <c r="J84" i="8" s="1"/>
  <c r="G85" i="8" s="1"/>
  <c r="Y83" i="8"/>
  <c r="Z83" i="8" s="1"/>
  <c r="AA83" i="8" s="1"/>
  <c r="O84" i="8"/>
  <c r="P84" i="8" s="1"/>
  <c r="F85" i="8" s="1"/>
  <c r="F82" i="6"/>
  <c r="H82" i="6" s="1"/>
  <c r="I82" i="6" s="1"/>
  <c r="J82" i="6" s="1"/>
  <c r="K89" i="6" s="1"/>
  <c r="T81" i="6"/>
  <c r="V81" i="6" s="1"/>
  <c r="Q81" i="6"/>
  <c r="P81" i="6"/>
  <c r="L82" i="6" l="1"/>
  <c r="F94" i="10"/>
  <c r="Y93" i="10"/>
  <c r="AA93" i="10" s="1"/>
  <c r="AB93" i="10" s="1"/>
  <c r="AC93" i="10" s="1"/>
  <c r="AD93" i="10" s="1"/>
  <c r="U92" i="10"/>
  <c r="U84" i="8"/>
  <c r="K91" i="8"/>
  <c r="T84" i="8"/>
  <c r="L85" i="8"/>
  <c r="H85" i="8"/>
  <c r="I85" i="8" s="1"/>
  <c r="J85" i="8" s="1"/>
  <c r="S84" i="8"/>
  <c r="Q84" i="8"/>
  <c r="V84" i="8"/>
  <c r="W81" i="6"/>
  <c r="X81" i="6" s="1"/>
  <c r="Y81" i="6" s="1"/>
  <c r="N82" i="6"/>
  <c r="O82" i="6"/>
  <c r="F83" i="6" s="1"/>
  <c r="T82" i="6"/>
  <c r="V82" i="6" s="1"/>
  <c r="R82" i="6"/>
  <c r="S82" i="6"/>
  <c r="G83" i="6"/>
  <c r="O94" i="10" l="1"/>
  <c r="H94" i="10"/>
  <c r="I94" i="10" s="1"/>
  <c r="J94" i="10" s="1"/>
  <c r="R83" i="8"/>
  <c r="X84" i="8"/>
  <c r="Y84" i="8" s="1"/>
  <c r="Z84" i="8" s="1"/>
  <c r="AA84" i="8" s="1"/>
  <c r="O85" i="8"/>
  <c r="K92" i="8"/>
  <c r="U85" i="8"/>
  <c r="T85" i="8"/>
  <c r="G86" i="8"/>
  <c r="L83" i="6"/>
  <c r="H83" i="6"/>
  <c r="I83" i="6" s="1"/>
  <c r="J83" i="6" s="1"/>
  <c r="K90" i="6" s="1"/>
  <c r="Q82" i="6"/>
  <c r="W82" i="6" s="1"/>
  <c r="X82" i="6" s="1"/>
  <c r="Y82" i="6" s="1"/>
  <c r="P82" i="6"/>
  <c r="N101" i="10" l="1"/>
  <c r="X94" i="10"/>
  <c r="W94" i="10"/>
  <c r="G95" i="10"/>
  <c r="R94" i="10"/>
  <c r="S94" i="10" s="1"/>
  <c r="F95" i="10" s="1"/>
  <c r="S85" i="8"/>
  <c r="Q85" i="8"/>
  <c r="P85" i="8"/>
  <c r="N83" i="6"/>
  <c r="O83" i="6"/>
  <c r="F84" i="6" s="1"/>
  <c r="S83" i="6"/>
  <c r="R83" i="6"/>
  <c r="G84" i="6"/>
  <c r="V94" i="10" l="1"/>
  <c r="T94" i="10"/>
  <c r="O95" i="10"/>
  <c r="H95" i="10"/>
  <c r="I95" i="10" s="1"/>
  <c r="J95" i="10" s="1"/>
  <c r="Y94" i="10"/>
  <c r="AA94" i="10" s="1"/>
  <c r="R84" i="8"/>
  <c r="F86" i="8"/>
  <c r="V85" i="8"/>
  <c r="X85" i="8" s="1"/>
  <c r="Y85" i="8" s="1"/>
  <c r="Z85" i="8" s="1"/>
  <c r="AA85" i="8" s="1"/>
  <c r="T83" i="6"/>
  <c r="V83" i="6" s="1"/>
  <c r="L84" i="6"/>
  <c r="H84" i="6"/>
  <c r="I84" i="6" s="1"/>
  <c r="J84" i="6" s="1"/>
  <c r="K91" i="6" s="1"/>
  <c r="Q83" i="6"/>
  <c r="P83" i="6"/>
  <c r="U93" i="10" l="1"/>
  <c r="AB94" i="10"/>
  <c r="AC94" i="10" s="1"/>
  <c r="AD94" i="10" s="1"/>
  <c r="W95" i="10"/>
  <c r="N102" i="10"/>
  <c r="X95" i="10"/>
  <c r="R95" i="10"/>
  <c r="S95" i="10" s="1"/>
  <c r="G96" i="10"/>
  <c r="L86" i="8"/>
  <c r="H86" i="8"/>
  <c r="I86" i="8" s="1"/>
  <c r="J86" i="8" s="1"/>
  <c r="N84" i="6"/>
  <c r="O84" i="6" s="1"/>
  <c r="W83" i="6"/>
  <c r="X83" i="6" s="1"/>
  <c r="Y83" i="6" s="1"/>
  <c r="R84" i="6"/>
  <c r="S84" i="6"/>
  <c r="G85" i="6"/>
  <c r="F96" i="10" l="1"/>
  <c r="Y95" i="10"/>
  <c r="AA95" i="10" s="1"/>
  <c r="V95" i="10"/>
  <c r="T95" i="10"/>
  <c r="U86" i="8"/>
  <c r="K93" i="8"/>
  <c r="T86" i="8"/>
  <c r="G87" i="8"/>
  <c r="O86" i="8"/>
  <c r="P86" i="8" s="1"/>
  <c r="F87" i="8" s="1"/>
  <c r="F85" i="6"/>
  <c r="H85" i="6" s="1"/>
  <c r="I85" i="6" s="1"/>
  <c r="J85" i="6" s="1"/>
  <c r="K92" i="6" s="1"/>
  <c r="T84" i="6"/>
  <c r="V84" i="6"/>
  <c r="L85" i="6"/>
  <c r="Q84" i="6"/>
  <c r="P84" i="6"/>
  <c r="U94" i="10" l="1"/>
  <c r="AB95" i="10"/>
  <c r="AC95" i="10" s="1"/>
  <c r="AD95" i="10" s="1"/>
  <c r="O96" i="10"/>
  <c r="H96" i="10"/>
  <c r="I96" i="10" s="1"/>
  <c r="J96" i="10" s="1"/>
  <c r="L87" i="8"/>
  <c r="H87" i="8"/>
  <c r="I87" i="8" s="1"/>
  <c r="J87" i="8" s="1"/>
  <c r="S86" i="8"/>
  <c r="Q86" i="8"/>
  <c r="V86" i="8"/>
  <c r="X86" i="8" s="1"/>
  <c r="W84" i="6"/>
  <c r="X84" i="6" s="1"/>
  <c r="Y84" i="6" s="1"/>
  <c r="N85" i="6"/>
  <c r="O85" i="6"/>
  <c r="F86" i="6" s="1"/>
  <c r="R85" i="6"/>
  <c r="S85" i="6"/>
  <c r="G86" i="6"/>
  <c r="T85" i="6" l="1"/>
  <c r="R96" i="10"/>
  <c r="N103" i="10"/>
  <c r="X96" i="10"/>
  <c r="W96" i="10"/>
  <c r="G97" i="10"/>
  <c r="R85" i="8"/>
  <c r="K94" i="8"/>
  <c r="U87" i="8"/>
  <c r="T87" i="8"/>
  <c r="O87" i="8"/>
  <c r="P87" i="8" s="1"/>
  <c r="Y86" i="8"/>
  <c r="Z86" i="8" s="1"/>
  <c r="AA86" i="8" s="1"/>
  <c r="G88" i="8"/>
  <c r="V85" i="6"/>
  <c r="H86" i="6"/>
  <c r="I86" i="6" s="1"/>
  <c r="J86" i="6" s="1"/>
  <c r="K93" i="6" s="1"/>
  <c r="L86" i="6"/>
  <c r="P85" i="6"/>
  <c r="Q85" i="6"/>
  <c r="W85" i="6" l="1"/>
  <c r="X85" i="6" s="1"/>
  <c r="Y85" i="6" s="1"/>
  <c r="V96" i="10"/>
  <c r="T96" i="10"/>
  <c r="S96" i="10"/>
  <c r="F88" i="8"/>
  <c r="H88" i="8" s="1"/>
  <c r="I88" i="8" s="1"/>
  <c r="J88" i="8" s="1"/>
  <c r="V87" i="8"/>
  <c r="X87" i="8" s="1"/>
  <c r="S87" i="8"/>
  <c r="Q87" i="8"/>
  <c r="N86" i="6"/>
  <c r="O86" i="6"/>
  <c r="F87" i="6" s="1"/>
  <c r="T86" i="6"/>
  <c r="R86" i="6"/>
  <c r="S86" i="6"/>
  <c r="G87" i="6"/>
  <c r="U95" i="10" l="1"/>
  <c r="F97" i="10"/>
  <c r="Y96" i="10"/>
  <c r="AA96" i="10" s="1"/>
  <c r="AB96" i="10" s="1"/>
  <c r="AC96" i="10" s="1"/>
  <c r="AD96" i="10" s="1"/>
  <c r="R86" i="8"/>
  <c r="L88" i="8"/>
  <c r="O88" i="8" s="1"/>
  <c r="K95" i="8"/>
  <c r="U88" i="8"/>
  <c r="T88" i="8"/>
  <c r="Y87" i="8"/>
  <c r="Z87" i="8" s="1"/>
  <c r="AA87" i="8" s="1"/>
  <c r="G89" i="8"/>
  <c r="V86" i="6"/>
  <c r="L87" i="6"/>
  <c r="H87" i="6"/>
  <c r="I87" i="6" s="1"/>
  <c r="J87" i="6" s="1"/>
  <c r="K94" i="6" s="1"/>
  <c r="Q86" i="6"/>
  <c r="P86" i="6"/>
  <c r="O97" i="10" l="1"/>
  <c r="H97" i="10"/>
  <c r="I97" i="10" s="1"/>
  <c r="J97" i="10" s="1"/>
  <c r="P88" i="8"/>
  <c r="F89" i="8" s="1"/>
  <c r="L89" i="8" s="1"/>
  <c r="S88" i="8"/>
  <c r="Q88" i="8"/>
  <c r="W86" i="6"/>
  <c r="X86" i="6" s="1"/>
  <c r="Y86" i="6" s="1"/>
  <c r="R87" i="6"/>
  <c r="S87" i="6"/>
  <c r="N87" i="6"/>
  <c r="G88" i="6"/>
  <c r="W97" i="10" l="1"/>
  <c r="N104" i="10"/>
  <c r="X97" i="10"/>
  <c r="G98" i="10"/>
  <c r="R97" i="10"/>
  <c r="R87" i="8"/>
  <c r="H89" i="8"/>
  <c r="I89" i="8" s="1"/>
  <c r="J89" i="8" s="1"/>
  <c r="T89" i="8" s="1"/>
  <c r="V88" i="8"/>
  <c r="X88" i="8" s="1"/>
  <c r="Y88" i="8" s="1"/>
  <c r="Z88" i="8" s="1"/>
  <c r="AA88" i="8" s="1"/>
  <c r="O89" i="8"/>
  <c r="P89" i="8" s="1"/>
  <c r="P87" i="6"/>
  <c r="Q87" i="6"/>
  <c r="O87" i="6"/>
  <c r="V97" i="10" l="1"/>
  <c r="T97" i="10"/>
  <c r="S97" i="10"/>
  <c r="U89" i="8"/>
  <c r="G90" i="8"/>
  <c r="K96" i="8"/>
  <c r="F90" i="8"/>
  <c r="L90" i="8" s="1"/>
  <c r="V89" i="8"/>
  <c r="X89" i="8" s="1"/>
  <c r="S89" i="8"/>
  <c r="Q89" i="8"/>
  <c r="F88" i="6"/>
  <c r="T87" i="6"/>
  <c r="V87" i="6" s="1"/>
  <c r="W87" i="6" s="1"/>
  <c r="X87" i="6" s="1"/>
  <c r="Y87" i="6" s="1"/>
  <c r="F98" i="10" l="1"/>
  <c r="Y97" i="10"/>
  <c r="AA97" i="10" s="1"/>
  <c r="AB97" i="10" s="1"/>
  <c r="AC97" i="10" s="1"/>
  <c r="AD97" i="10" s="1"/>
  <c r="U96" i="10"/>
  <c r="R88" i="8"/>
  <c r="H90" i="8"/>
  <c r="I90" i="8" s="1"/>
  <c r="J90" i="8" s="1"/>
  <c r="G91" i="8" s="1"/>
  <c r="O90" i="8"/>
  <c r="P90" i="8" s="1"/>
  <c r="F91" i="8" s="1"/>
  <c r="Y89" i="8"/>
  <c r="Z89" i="8" s="1"/>
  <c r="AA89" i="8" s="1"/>
  <c r="H88" i="6"/>
  <c r="I88" i="6" s="1"/>
  <c r="J88" i="6" s="1"/>
  <c r="K95" i="6" s="1"/>
  <c r="L88" i="6"/>
  <c r="O98" i="10" l="1"/>
  <c r="H98" i="10"/>
  <c r="I98" i="10" s="1"/>
  <c r="J98" i="10" s="1"/>
  <c r="T90" i="8"/>
  <c r="U90" i="8"/>
  <c r="K97" i="8"/>
  <c r="S90" i="8"/>
  <c r="Q90" i="8"/>
  <c r="L91" i="8"/>
  <c r="H91" i="8"/>
  <c r="I91" i="8" s="1"/>
  <c r="J91" i="8" s="1"/>
  <c r="G92" i="8" s="1"/>
  <c r="V90" i="8"/>
  <c r="N88" i="6"/>
  <c r="O88" i="6" s="1"/>
  <c r="S88" i="6"/>
  <c r="R88" i="6"/>
  <c r="G89" i="6"/>
  <c r="N105" i="10" l="1"/>
  <c r="X98" i="10"/>
  <c r="W98" i="10"/>
  <c r="G99" i="10"/>
  <c r="R98" i="10"/>
  <c r="S98" i="10" s="1"/>
  <c r="F99" i="10" s="1"/>
  <c r="R89" i="8"/>
  <c r="X90" i="8"/>
  <c r="Y90" i="8" s="1"/>
  <c r="Z90" i="8" s="1"/>
  <c r="AA90" i="8" s="1"/>
  <c r="O91" i="8"/>
  <c r="K98" i="8"/>
  <c r="U91" i="8"/>
  <c r="T91" i="8"/>
  <c r="F89" i="6"/>
  <c r="H89" i="6" s="1"/>
  <c r="I89" i="6" s="1"/>
  <c r="J89" i="6" s="1"/>
  <c r="K96" i="6" s="1"/>
  <c r="T88" i="6"/>
  <c r="V88" i="6"/>
  <c r="Q88" i="6"/>
  <c r="P88" i="6"/>
  <c r="L89" i="6" l="1"/>
  <c r="V98" i="10"/>
  <c r="T98" i="10"/>
  <c r="O99" i="10"/>
  <c r="H99" i="10"/>
  <c r="I99" i="10" s="1"/>
  <c r="J99" i="10" s="1"/>
  <c r="Y98" i="10"/>
  <c r="AA98" i="10" s="1"/>
  <c r="S91" i="8"/>
  <c r="Q91" i="8"/>
  <c r="P91" i="8"/>
  <c r="W88" i="6"/>
  <c r="X88" i="6" s="1"/>
  <c r="Y88" i="6" s="1"/>
  <c r="N89" i="6"/>
  <c r="O89" i="6" s="1"/>
  <c r="R89" i="6"/>
  <c r="S89" i="6"/>
  <c r="G90" i="6"/>
  <c r="AB98" i="10" l="1"/>
  <c r="AC98" i="10" s="1"/>
  <c r="AD98" i="10" s="1"/>
  <c r="U97" i="10"/>
  <c r="W99" i="10"/>
  <c r="N106" i="10"/>
  <c r="X99" i="10"/>
  <c r="R99" i="10"/>
  <c r="G100" i="10"/>
  <c r="R90" i="8"/>
  <c r="F92" i="8"/>
  <c r="V91" i="8"/>
  <c r="X91" i="8" s="1"/>
  <c r="Y91" i="8" s="1"/>
  <c r="Z91" i="8" s="1"/>
  <c r="AA91" i="8" s="1"/>
  <c r="F90" i="6"/>
  <c r="H90" i="6" s="1"/>
  <c r="I90" i="6" s="1"/>
  <c r="J90" i="6" s="1"/>
  <c r="K97" i="6" s="1"/>
  <c r="T89" i="6"/>
  <c r="V89" i="6" s="1"/>
  <c r="Q89" i="6"/>
  <c r="P89" i="6"/>
  <c r="L90" i="6" l="1"/>
  <c r="V99" i="10"/>
  <c r="T99" i="10"/>
  <c r="S99" i="10"/>
  <c r="L92" i="8"/>
  <c r="H92" i="8"/>
  <c r="I92" i="8" s="1"/>
  <c r="J92" i="8" s="1"/>
  <c r="W89" i="6"/>
  <c r="X89" i="6" s="1"/>
  <c r="Y89" i="6" s="1"/>
  <c r="N90" i="6"/>
  <c r="O90" i="6" s="1"/>
  <c r="R90" i="6"/>
  <c r="S90" i="6"/>
  <c r="G91" i="6"/>
  <c r="F100" i="10" l="1"/>
  <c r="Y99" i="10"/>
  <c r="AA99" i="10" s="1"/>
  <c r="AB99" i="10" s="1"/>
  <c r="AC99" i="10" s="1"/>
  <c r="AD99" i="10" s="1"/>
  <c r="U98" i="10"/>
  <c r="K99" i="8"/>
  <c r="T92" i="8"/>
  <c r="U92" i="8"/>
  <c r="G93" i="8"/>
  <c r="O92" i="8"/>
  <c r="F91" i="6"/>
  <c r="T90" i="6"/>
  <c r="V90" i="6" s="1"/>
  <c r="L91" i="6"/>
  <c r="H91" i="6"/>
  <c r="I91" i="6" s="1"/>
  <c r="J91" i="6" s="1"/>
  <c r="K98" i="6" s="1"/>
  <c r="Q90" i="6"/>
  <c r="P90" i="6"/>
  <c r="O100" i="10" l="1"/>
  <c r="H100" i="10"/>
  <c r="I100" i="10" s="1"/>
  <c r="J100" i="10" s="1"/>
  <c r="S92" i="8"/>
  <c r="Q92" i="8"/>
  <c r="P92" i="8"/>
  <c r="W90" i="6"/>
  <c r="X90" i="6" s="1"/>
  <c r="Y90" i="6" s="1"/>
  <c r="R91" i="6"/>
  <c r="S91" i="6"/>
  <c r="N91" i="6"/>
  <c r="G92" i="6"/>
  <c r="N107" i="10" l="1"/>
  <c r="X100" i="10"/>
  <c r="W100" i="10"/>
  <c r="G101" i="10"/>
  <c r="R100" i="10"/>
  <c r="S100" i="10" s="1"/>
  <c r="F101" i="10" s="1"/>
  <c r="R91" i="8"/>
  <c r="F93" i="8"/>
  <c r="V92" i="8"/>
  <c r="X92" i="8" s="1"/>
  <c r="Y92" i="8" s="1"/>
  <c r="Z92" i="8" s="1"/>
  <c r="AA92" i="8" s="1"/>
  <c r="Q91" i="6"/>
  <c r="P91" i="6"/>
  <c r="O91" i="6"/>
  <c r="V100" i="10" l="1"/>
  <c r="T100" i="10"/>
  <c r="O101" i="10"/>
  <c r="H101" i="10"/>
  <c r="I101" i="10" s="1"/>
  <c r="J101" i="10" s="1"/>
  <c r="Y100" i="10"/>
  <c r="AA100" i="10" s="1"/>
  <c r="L93" i="8"/>
  <c r="H93" i="8"/>
  <c r="I93" i="8" s="1"/>
  <c r="J93" i="8" s="1"/>
  <c r="F92" i="6"/>
  <c r="T91" i="6"/>
  <c r="V91" i="6" s="1"/>
  <c r="W91" i="6" s="1"/>
  <c r="X91" i="6" s="1"/>
  <c r="Y91" i="6" s="1"/>
  <c r="U99" i="10" l="1"/>
  <c r="W101" i="10"/>
  <c r="N108" i="10"/>
  <c r="X101" i="10"/>
  <c r="AB100" i="10"/>
  <c r="AC100" i="10" s="1"/>
  <c r="AD100" i="10" s="1"/>
  <c r="R101" i="10"/>
  <c r="S101" i="10" s="1"/>
  <c r="G102" i="10"/>
  <c r="K100" i="8"/>
  <c r="U93" i="8"/>
  <c r="T93" i="8"/>
  <c r="G94" i="8"/>
  <c r="O93" i="8"/>
  <c r="H92" i="6"/>
  <c r="I92" i="6" s="1"/>
  <c r="J92" i="6" s="1"/>
  <c r="K99" i="6" s="1"/>
  <c r="L92" i="6"/>
  <c r="F102" i="10" l="1"/>
  <c r="Y101" i="10"/>
  <c r="AA101" i="10" s="1"/>
  <c r="V101" i="10"/>
  <c r="T101" i="10"/>
  <c r="S93" i="8"/>
  <c r="Q93" i="8"/>
  <c r="P93" i="8"/>
  <c r="N92" i="6"/>
  <c r="O92" i="6" s="1"/>
  <c r="S92" i="6"/>
  <c r="R92" i="6"/>
  <c r="G93" i="6"/>
  <c r="U100" i="10" l="1"/>
  <c r="AB101" i="10"/>
  <c r="AC101" i="10" s="1"/>
  <c r="AD101" i="10" s="1"/>
  <c r="O102" i="10"/>
  <c r="H102" i="10"/>
  <c r="I102" i="10" s="1"/>
  <c r="J102" i="10" s="1"/>
  <c r="R92" i="8"/>
  <c r="F94" i="8"/>
  <c r="V93" i="8"/>
  <c r="X93" i="8" s="1"/>
  <c r="Y93" i="8" s="1"/>
  <c r="Z93" i="8" s="1"/>
  <c r="AA93" i="8" s="1"/>
  <c r="F93" i="6"/>
  <c r="T92" i="6"/>
  <c r="V92" i="6"/>
  <c r="H93" i="6"/>
  <c r="I93" i="6" s="1"/>
  <c r="J93" i="6" s="1"/>
  <c r="K100" i="6" s="1"/>
  <c r="L93" i="6"/>
  <c r="Q92" i="6"/>
  <c r="P92" i="6"/>
  <c r="R102" i="10" l="1"/>
  <c r="S102" i="10" s="1"/>
  <c r="F103" i="10" s="1"/>
  <c r="N109" i="10"/>
  <c r="X102" i="10"/>
  <c r="W102" i="10"/>
  <c r="G103" i="10"/>
  <c r="L94" i="8"/>
  <c r="H94" i="8"/>
  <c r="I94" i="8" s="1"/>
  <c r="J94" i="8" s="1"/>
  <c r="N93" i="6"/>
  <c r="O93" i="6" s="1"/>
  <c r="S93" i="6"/>
  <c r="R93" i="6"/>
  <c r="W92" i="6"/>
  <c r="X92" i="6" s="1"/>
  <c r="Y92" i="6" s="1"/>
  <c r="G94" i="6"/>
  <c r="V102" i="10" l="1"/>
  <c r="T102" i="10"/>
  <c r="O103" i="10"/>
  <c r="H103" i="10"/>
  <c r="I103" i="10" s="1"/>
  <c r="J103" i="10" s="1"/>
  <c r="Y102" i="10"/>
  <c r="AA102" i="10" s="1"/>
  <c r="K101" i="8"/>
  <c r="U94" i="8"/>
  <c r="T94" i="8"/>
  <c r="G95" i="8"/>
  <c r="O94" i="8"/>
  <c r="F94" i="6"/>
  <c r="H94" i="6" s="1"/>
  <c r="I94" i="6" s="1"/>
  <c r="J94" i="6" s="1"/>
  <c r="K101" i="6" s="1"/>
  <c r="T93" i="6"/>
  <c r="V93" i="6" s="1"/>
  <c r="Q93" i="6"/>
  <c r="P93" i="6"/>
  <c r="L94" i="6" l="1"/>
  <c r="U101" i="10"/>
  <c r="AB102" i="10"/>
  <c r="AC102" i="10" s="1"/>
  <c r="AD102" i="10" s="1"/>
  <c r="W103" i="10"/>
  <c r="N110" i="10"/>
  <c r="X103" i="10"/>
  <c r="R103" i="10"/>
  <c r="S103" i="10" s="1"/>
  <c r="G104" i="10"/>
  <c r="S94" i="8"/>
  <c r="Q94" i="8"/>
  <c r="P94" i="8"/>
  <c r="W93" i="6"/>
  <c r="X93" i="6" s="1"/>
  <c r="Y93" i="6" s="1"/>
  <c r="N94" i="6"/>
  <c r="R94" i="6"/>
  <c r="S94" i="6"/>
  <c r="G95" i="6"/>
  <c r="F104" i="10" l="1"/>
  <c r="O104" i="10" s="1"/>
  <c r="Y103" i="10"/>
  <c r="AA103" i="10" s="1"/>
  <c r="V103" i="10"/>
  <c r="T103" i="10"/>
  <c r="R93" i="8"/>
  <c r="F95" i="8"/>
  <c r="V94" i="8"/>
  <c r="X94" i="8" s="1"/>
  <c r="Y94" i="8" s="1"/>
  <c r="Z94" i="8" s="1"/>
  <c r="AA94" i="8" s="1"/>
  <c r="P94" i="6"/>
  <c r="Q94" i="6"/>
  <c r="O94" i="6"/>
  <c r="H104" i="10" l="1"/>
  <c r="I104" i="10" s="1"/>
  <c r="J104" i="10" s="1"/>
  <c r="X104" i="10" s="1"/>
  <c r="AB103" i="10"/>
  <c r="AC103" i="10" s="1"/>
  <c r="AD103" i="10" s="1"/>
  <c r="R104" i="10"/>
  <c r="U102" i="10"/>
  <c r="L95" i="8"/>
  <c r="H95" i="8"/>
  <c r="I95" i="8" s="1"/>
  <c r="J95" i="8" s="1"/>
  <c r="F95" i="6"/>
  <c r="T94" i="6"/>
  <c r="V94" i="6" s="1"/>
  <c r="W94" i="6" s="1"/>
  <c r="X94" i="6" s="1"/>
  <c r="Y94" i="6" s="1"/>
  <c r="G105" i="10" l="1"/>
  <c r="N111" i="10"/>
  <c r="W104" i="10"/>
  <c r="V104" i="10"/>
  <c r="T104" i="10"/>
  <c r="S104" i="10"/>
  <c r="K102" i="8"/>
  <c r="U95" i="8"/>
  <c r="T95" i="8"/>
  <c r="G96" i="8"/>
  <c r="O95" i="8"/>
  <c r="L95" i="6"/>
  <c r="H95" i="6"/>
  <c r="I95" i="6" s="1"/>
  <c r="J95" i="6" s="1"/>
  <c r="K102" i="6" s="1"/>
  <c r="U103" i="10" l="1"/>
  <c r="F105" i="10"/>
  <c r="Y104" i="10"/>
  <c r="AA104" i="10" s="1"/>
  <c r="AB104" i="10" s="1"/>
  <c r="AC104" i="10" s="1"/>
  <c r="AD104" i="10" s="1"/>
  <c r="S95" i="8"/>
  <c r="Q95" i="8"/>
  <c r="P95" i="8"/>
  <c r="R95" i="6"/>
  <c r="S95" i="6"/>
  <c r="G96" i="6"/>
  <c r="N95" i="6"/>
  <c r="O95" i="6" s="1"/>
  <c r="O105" i="10" l="1"/>
  <c r="H105" i="10"/>
  <c r="I105" i="10" s="1"/>
  <c r="J105" i="10" s="1"/>
  <c r="R94" i="8"/>
  <c r="F96" i="8"/>
  <c r="V95" i="8"/>
  <c r="X95" i="8" s="1"/>
  <c r="Y95" i="8" s="1"/>
  <c r="Z95" i="8" s="1"/>
  <c r="AA95" i="8" s="1"/>
  <c r="F96" i="6"/>
  <c r="T95" i="6"/>
  <c r="V95" i="6" s="1"/>
  <c r="H96" i="6"/>
  <c r="I96" i="6" s="1"/>
  <c r="J96" i="6" s="1"/>
  <c r="K103" i="6" s="1"/>
  <c r="L96" i="6"/>
  <c r="Q95" i="6"/>
  <c r="P95" i="6"/>
  <c r="W105" i="10" l="1"/>
  <c r="N112" i="10"/>
  <c r="X105" i="10"/>
  <c r="G106" i="10"/>
  <c r="R105" i="10"/>
  <c r="L96" i="8"/>
  <c r="H96" i="8"/>
  <c r="I96" i="8" s="1"/>
  <c r="J96" i="8" s="1"/>
  <c r="W95" i="6"/>
  <c r="X95" i="6" s="1"/>
  <c r="Y95" i="6" s="1"/>
  <c r="N96" i="6"/>
  <c r="O96" i="6"/>
  <c r="F97" i="6" s="1"/>
  <c r="S96" i="6"/>
  <c r="R96" i="6"/>
  <c r="G97" i="6"/>
  <c r="V105" i="10" l="1"/>
  <c r="T105" i="10"/>
  <c r="S105" i="10"/>
  <c r="K103" i="8"/>
  <c r="U96" i="8"/>
  <c r="T96" i="8"/>
  <c r="G97" i="8"/>
  <c r="O96" i="8"/>
  <c r="T96" i="6"/>
  <c r="V96" i="6" s="1"/>
  <c r="L97" i="6"/>
  <c r="H97" i="6"/>
  <c r="I97" i="6" s="1"/>
  <c r="J97" i="6" s="1"/>
  <c r="K104" i="6" s="1"/>
  <c r="Q96" i="6"/>
  <c r="P96" i="6"/>
  <c r="F106" i="10" l="1"/>
  <c r="Y105" i="10"/>
  <c r="AA105" i="10" s="1"/>
  <c r="AB105" i="10" s="1"/>
  <c r="AC105" i="10" s="1"/>
  <c r="AD105" i="10" s="1"/>
  <c r="U104" i="10"/>
  <c r="S96" i="8"/>
  <c r="Q96" i="8"/>
  <c r="P96" i="8"/>
  <c r="S97" i="6"/>
  <c r="R97" i="6"/>
  <c r="N97" i="6"/>
  <c r="W96" i="6"/>
  <c r="X96" i="6" s="1"/>
  <c r="Y96" i="6" s="1"/>
  <c r="G98" i="6"/>
  <c r="O106" i="10" l="1"/>
  <c r="H106" i="10"/>
  <c r="I106" i="10" s="1"/>
  <c r="J106" i="10" s="1"/>
  <c r="R95" i="8"/>
  <c r="F97" i="8"/>
  <c r="V96" i="8"/>
  <c r="X96" i="8" s="1"/>
  <c r="Y96" i="8" s="1"/>
  <c r="Z96" i="8" s="1"/>
  <c r="AA96" i="8" s="1"/>
  <c r="Q97" i="6"/>
  <c r="P97" i="6"/>
  <c r="O97" i="6"/>
  <c r="N113" i="10" l="1"/>
  <c r="X106" i="10"/>
  <c r="W106" i="10"/>
  <c r="G107" i="10"/>
  <c r="R106" i="10"/>
  <c r="L97" i="8"/>
  <c r="H97" i="8"/>
  <c r="I97" i="8" s="1"/>
  <c r="J97" i="8" s="1"/>
  <c r="F98" i="6"/>
  <c r="T97" i="6"/>
  <c r="V97" i="6" s="1"/>
  <c r="W97" i="6"/>
  <c r="X97" i="6" s="1"/>
  <c r="Y97" i="6" s="1"/>
  <c r="V106" i="10" l="1"/>
  <c r="T106" i="10"/>
  <c r="S106" i="10"/>
  <c r="K104" i="8"/>
  <c r="U97" i="8"/>
  <c r="T97" i="8"/>
  <c r="G98" i="8"/>
  <c r="O97" i="8"/>
  <c r="H98" i="6"/>
  <c r="I98" i="6" s="1"/>
  <c r="J98" i="6" s="1"/>
  <c r="K105" i="6" s="1"/>
  <c r="L98" i="6"/>
  <c r="U105" i="10" l="1"/>
  <c r="F107" i="10"/>
  <c r="Y106" i="10"/>
  <c r="AA106" i="10" s="1"/>
  <c r="AB106" i="10" s="1"/>
  <c r="AC106" i="10" s="1"/>
  <c r="AD106" i="10" s="1"/>
  <c r="S97" i="8"/>
  <c r="Q97" i="8"/>
  <c r="P97" i="8"/>
  <c r="N98" i="6"/>
  <c r="O98" i="6" s="1"/>
  <c r="S98" i="6"/>
  <c r="R98" i="6"/>
  <c r="G99" i="6"/>
  <c r="F99" i="6" l="1"/>
  <c r="T98" i="6"/>
  <c r="O107" i="10"/>
  <c r="H107" i="10"/>
  <c r="I107" i="10" s="1"/>
  <c r="J107" i="10" s="1"/>
  <c r="R96" i="8"/>
  <c r="F98" i="8"/>
  <c r="V97" i="8"/>
  <c r="X97" i="8" s="1"/>
  <c r="Y97" i="8" s="1"/>
  <c r="Z97" i="8" s="1"/>
  <c r="AA97" i="8" s="1"/>
  <c r="V98" i="6"/>
  <c r="L99" i="6"/>
  <c r="H99" i="6"/>
  <c r="I99" i="6" s="1"/>
  <c r="J99" i="6" s="1"/>
  <c r="K106" i="6" s="1"/>
  <c r="Q98" i="6"/>
  <c r="P98" i="6"/>
  <c r="W107" i="10" l="1"/>
  <c r="N114" i="10"/>
  <c r="X107" i="10"/>
  <c r="G108" i="10"/>
  <c r="R107" i="10"/>
  <c r="S107" i="10" s="1"/>
  <c r="L98" i="8"/>
  <c r="H98" i="8"/>
  <c r="I98" i="8" s="1"/>
  <c r="J98" i="8" s="1"/>
  <c r="W98" i="6"/>
  <c r="X98" i="6" s="1"/>
  <c r="Y98" i="6" s="1"/>
  <c r="R99" i="6"/>
  <c r="S99" i="6"/>
  <c r="N99" i="6"/>
  <c r="G100" i="6"/>
  <c r="F108" i="10" l="1"/>
  <c r="H108" i="10" s="1"/>
  <c r="I108" i="10" s="1"/>
  <c r="J108" i="10" s="1"/>
  <c r="Y107" i="10"/>
  <c r="AA107" i="10" s="1"/>
  <c r="V107" i="10"/>
  <c r="T107" i="10"/>
  <c r="K105" i="8"/>
  <c r="U98" i="8"/>
  <c r="T98" i="8"/>
  <c r="G99" i="8"/>
  <c r="O98" i="8"/>
  <c r="Q99" i="6"/>
  <c r="P99" i="6"/>
  <c r="O99" i="6"/>
  <c r="O108" i="10" l="1"/>
  <c r="R108" i="10" s="1"/>
  <c r="S108" i="10" s="1"/>
  <c r="F109" i="10" s="1"/>
  <c r="U106" i="10"/>
  <c r="AB107" i="10"/>
  <c r="AC107" i="10" s="1"/>
  <c r="AD107" i="10" s="1"/>
  <c r="N115" i="10"/>
  <c r="X108" i="10"/>
  <c r="W108" i="10"/>
  <c r="G109" i="10"/>
  <c r="S98" i="8"/>
  <c r="Q98" i="8"/>
  <c r="P98" i="8"/>
  <c r="F100" i="6"/>
  <c r="T99" i="6"/>
  <c r="V99" i="6" s="1"/>
  <c r="W99" i="6" s="1"/>
  <c r="X99" i="6" s="1"/>
  <c r="Y99" i="6" s="1"/>
  <c r="V108" i="10" l="1"/>
  <c r="T108" i="10"/>
  <c r="O109" i="10"/>
  <c r="H109" i="10"/>
  <c r="I109" i="10" s="1"/>
  <c r="J109" i="10" s="1"/>
  <c r="Y108" i="10"/>
  <c r="AA108" i="10" s="1"/>
  <c r="R97" i="8"/>
  <c r="F99" i="8"/>
  <c r="V98" i="8"/>
  <c r="X98" i="8" s="1"/>
  <c r="Y98" i="8" s="1"/>
  <c r="Z98" i="8" s="1"/>
  <c r="AA98" i="8" s="1"/>
  <c r="L100" i="6"/>
  <c r="H100" i="6"/>
  <c r="I100" i="6" s="1"/>
  <c r="J100" i="6" s="1"/>
  <c r="K107" i="6" s="1"/>
  <c r="U107" i="10" l="1"/>
  <c r="AB108" i="10"/>
  <c r="AC108" i="10" s="1"/>
  <c r="AD108" i="10" s="1"/>
  <c r="W109" i="10"/>
  <c r="N116" i="10"/>
  <c r="X109" i="10"/>
  <c r="R109" i="10"/>
  <c r="S109" i="10" s="1"/>
  <c r="G110" i="10"/>
  <c r="L99" i="8"/>
  <c r="H99" i="8"/>
  <c r="I99" i="8" s="1"/>
  <c r="J99" i="8" s="1"/>
  <c r="S100" i="6"/>
  <c r="R100" i="6"/>
  <c r="G101" i="6"/>
  <c r="N100" i="6"/>
  <c r="O100" i="6" s="1"/>
  <c r="F110" i="10" l="1"/>
  <c r="Y109" i="10"/>
  <c r="AA109" i="10" s="1"/>
  <c r="V109" i="10"/>
  <c r="T109" i="10"/>
  <c r="K106" i="8"/>
  <c r="U99" i="8"/>
  <c r="T99" i="8"/>
  <c r="G100" i="8"/>
  <c r="O99" i="8"/>
  <c r="F101" i="6"/>
  <c r="H101" i="6" s="1"/>
  <c r="I101" i="6" s="1"/>
  <c r="J101" i="6" s="1"/>
  <c r="K108" i="6" s="1"/>
  <c r="T100" i="6"/>
  <c r="V100" i="6" s="1"/>
  <c r="L101" i="6"/>
  <c r="Q100" i="6"/>
  <c r="P100" i="6"/>
  <c r="U108" i="10" l="1"/>
  <c r="AB109" i="10"/>
  <c r="AC109" i="10" s="1"/>
  <c r="AD109" i="10" s="1"/>
  <c r="O110" i="10"/>
  <c r="H110" i="10"/>
  <c r="I110" i="10" s="1"/>
  <c r="J110" i="10" s="1"/>
  <c r="S99" i="8"/>
  <c r="Q99" i="8"/>
  <c r="P99" i="8"/>
  <c r="W100" i="6"/>
  <c r="X100" i="6" s="1"/>
  <c r="Y100" i="6" s="1"/>
  <c r="S101" i="6"/>
  <c r="R101" i="6"/>
  <c r="N101" i="6"/>
  <c r="G102" i="6"/>
  <c r="R110" i="10" l="1"/>
  <c r="S110" i="10" s="1"/>
  <c r="F111" i="10" s="1"/>
  <c r="N117" i="10"/>
  <c r="X110" i="10"/>
  <c r="W110" i="10"/>
  <c r="G111" i="10"/>
  <c r="R98" i="8"/>
  <c r="F100" i="8"/>
  <c r="V99" i="8"/>
  <c r="X99" i="8" s="1"/>
  <c r="Y99" i="8" s="1"/>
  <c r="Z99" i="8" s="1"/>
  <c r="AA99" i="8" s="1"/>
  <c r="P101" i="6"/>
  <c r="Q101" i="6"/>
  <c r="O101" i="6"/>
  <c r="V110" i="10" l="1"/>
  <c r="T110" i="10"/>
  <c r="O111" i="10"/>
  <c r="H111" i="10"/>
  <c r="I111" i="10" s="1"/>
  <c r="J111" i="10" s="1"/>
  <c r="Y110" i="10"/>
  <c r="AA110" i="10" s="1"/>
  <c r="L100" i="8"/>
  <c r="H100" i="8"/>
  <c r="I100" i="8" s="1"/>
  <c r="J100" i="8" s="1"/>
  <c r="F102" i="6"/>
  <c r="T101" i="6"/>
  <c r="V101" i="6" s="1"/>
  <c r="W101" i="6" s="1"/>
  <c r="X101" i="6" s="1"/>
  <c r="Y101" i="6" s="1"/>
  <c r="W111" i="10" l="1"/>
  <c r="N118" i="10"/>
  <c r="X111" i="10"/>
  <c r="U109" i="10"/>
  <c r="AB110" i="10"/>
  <c r="AC110" i="10" s="1"/>
  <c r="AD110" i="10" s="1"/>
  <c r="R111" i="10"/>
  <c r="S111" i="10" s="1"/>
  <c r="G112" i="10"/>
  <c r="K107" i="8"/>
  <c r="U100" i="8"/>
  <c r="T100" i="8"/>
  <c r="G101" i="8"/>
  <c r="O100" i="8"/>
  <c r="H102" i="6"/>
  <c r="I102" i="6" s="1"/>
  <c r="J102" i="6" s="1"/>
  <c r="K109" i="6" s="1"/>
  <c r="L102" i="6"/>
  <c r="F112" i="10" l="1"/>
  <c r="Y111" i="10"/>
  <c r="AA111" i="10" s="1"/>
  <c r="V111" i="10"/>
  <c r="T111" i="10"/>
  <c r="S100" i="8"/>
  <c r="Q100" i="8"/>
  <c r="P100" i="8"/>
  <c r="N102" i="6"/>
  <c r="O102" i="6" s="1"/>
  <c r="R102" i="6"/>
  <c r="S102" i="6"/>
  <c r="G103" i="6"/>
  <c r="F103" i="6" l="1"/>
  <c r="T102" i="6"/>
  <c r="AB111" i="10"/>
  <c r="AC111" i="10" s="1"/>
  <c r="AD111" i="10" s="1"/>
  <c r="U110" i="10"/>
  <c r="O112" i="10"/>
  <c r="H112" i="10"/>
  <c r="I112" i="10" s="1"/>
  <c r="J112" i="10" s="1"/>
  <c r="R99" i="8"/>
  <c r="F101" i="8"/>
  <c r="V100" i="8"/>
  <c r="X100" i="8" s="1"/>
  <c r="Y100" i="8" s="1"/>
  <c r="Z100" i="8" s="1"/>
  <c r="AA100" i="8" s="1"/>
  <c r="V102" i="6"/>
  <c r="L103" i="6"/>
  <c r="H103" i="6"/>
  <c r="I103" i="6" s="1"/>
  <c r="J103" i="6" s="1"/>
  <c r="K110" i="6" s="1"/>
  <c r="Q102" i="6"/>
  <c r="P102" i="6"/>
  <c r="R112" i="10" l="1"/>
  <c r="S112" i="10" s="1"/>
  <c r="F113" i="10" s="1"/>
  <c r="N119" i="10"/>
  <c r="X112" i="10"/>
  <c r="W112" i="10"/>
  <c r="G113" i="10"/>
  <c r="L101" i="8"/>
  <c r="H101" i="8"/>
  <c r="I101" i="8" s="1"/>
  <c r="J101" i="8" s="1"/>
  <c r="W102" i="6"/>
  <c r="X102" i="6" s="1"/>
  <c r="Y102" i="6" s="1"/>
  <c r="S103" i="6"/>
  <c r="R103" i="6"/>
  <c r="N103" i="6"/>
  <c r="G104" i="6"/>
  <c r="V112" i="10" l="1"/>
  <c r="T112" i="10"/>
  <c r="O113" i="10"/>
  <c r="H113" i="10"/>
  <c r="I113" i="10" s="1"/>
  <c r="J113" i="10" s="1"/>
  <c r="Y112" i="10"/>
  <c r="AA112" i="10" s="1"/>
  <c r="K108" i="8"/>
  <c r="U101" i="8"/>
  <c r="T101" i="8"/>
  <c r="G102" i="8"/>
  <c r="O101" i="8"/>
  <c r="P103" i="6"/>
  <c r="Q103" i="6"/>
  <c r="O103" i="6"/>
  <c r="U111" i="10" l="1"/>
  <c r="AB112" i="10"/>
  <c r="AC112" i="10" s="1"/>
  <c r="AD112" i="10" s="1"/>
  <c r="W113" i="10"/>
  <c r="N120" i="10"/>
  <c r="X113" i="10"/>
  <c r="R113" i="10"/>
  <c r="S113" i="10" s="1"/>
  <c r="G114" i="10"/>
  <c r="S101" i="8"/>
  <c r="Q101" i="8"/>
  <c r="P101" i="8"/>
  <c r="F104" i="6"/>
  <c r="T103" i="6"/>
  <c r="V103" i="6" s="1"/>
  <c r="W103" i="6" s="1"/>
  <c r="X103" i="6" s="1"/>
  <c r="Y103" i="6" s="1"/>
  <c r="F114" i="10" l="1"/>
  <c r="O114" i="10" s="1"/>
  <c r="Y113" i="10"/>
  <c r="AA113" i="10" s="1"/>
  <c r="V113" i="10"/>
  <c r="T113" i="10"/>
  <c r="R100" i="8"/>
  <c r="F102" i="8"/>
  <c r="V101" i="8"/>
  <c r="X101" i="8" s="1"/>
  <c r="Y101" i="8" s="1"/>
  <c r="Z101" i="8" s="1"/>
  <c r="AA101" i="8" s="1"/>
  <c r="L104" i="6"/>
  <c r="H104" i="6"/>
  <c r="I104" i="6" s="1"/>
  <c r="J104" i="6" s="1"/>
  <c r="K111" i="6" s="1"/>
  <c r="H114" i="10" l="1"/>
  <c r="I114" i="10" s="1"/>
  <c r="J114" i="10" s="1"/>
  <c r="G115" i="10" s="1"/>
  <c r="AB113" i="10"/>
  <c r="AC113" i="10" s="1"/>
  <c r="AD113" i="10" s="1"/>
  <c r="U112" i="10"/>
  <c r="R114" i="10"/>
  <c r="S114" i="10" s="1"/>
  <c r="F115" i="10" s="1"/>
  <c r="L102" i="8"/>
  <c r="H102" i="8"/>
  <c r="I102" i="8" s="1"/>
  <c r="J102" i="8" s="1"/>
  <c r="G105" i="6"/>
  <c r="R104" i="6"/>
  <c r="S104" i="6"/>
  <c r="N104" i="6"/>
  <c r="O104" i="6" s="1"/>
  <c r="N121" i="10" l="1"/>
  <c r="W114" i="10"/>
  <c r="X114" i="10"/>
  <c r="O115" i="10"/>
  <c r="H115" i="10"/>
  <c r="I115" i="10" s="1"/>
  <c r="J115" i="10" s="1"/>
  <c r="Y114" i="10"/>
  <c r="V114" i="10"/>
  <c r="T114" i="10"/>
  <c r="K109" i="8"/>
  <c r="U102" i="8"/>
  <c r="T102" i="8"/>
  <c r="G103" i="8"/>
  <c r="O102" i="8"/>
  <c r="F105" i="6"/>
  <c r="L105" i="6" s="1"/>
  <c r="T104" i="6"/>
  <c r="V104" i="6"/>
  <c r="H105" i="6"/>
  <c r="I105" i="6" s="1"/>
  <c r="J105" i="6" s="1"/>
  <c r="K112" i="6" s="1"/>
  <c r="Q104" i="6"/>
  <c r="P104" i="6"/>
  <c r="AA114" i="10" l="1"/>
  <c r="AB114" i="10" s="1"/>
  <c r="AC114" i="10" s="1"/>
  <c r="AD114" i="10" s="1"/>
  <c r="W115" i="10"/>
  <c r="N122" i="10"/>
  <c r="X115" i="10"/>
  <c r="G116" i="10"/>
  <c r="U113" i="10"/>
  <c r="R115" i="10"/>
  <c r="S115" i="10" s="1"/>
  <c r="F116" i="10" s="1"/>
  <c r="S102" i="8"/>
  <c r="Q102" i="8"/>
  <c r="P102" i="8"/>
  <c r="W104" i="6"/>
  <c r="X104" i="6" s="1"/>
  <c r="Y104" i="6" s="1"/>
  <c r="S105" i="6"/>
  <c r="R105" i="6"/>
  <c r="G106" i="6"/>
  <c r="N105" i="6"/>
  <c r="O105" i="6"/>
  <c r="F106" i="6" s="1"/>
  <c r="T105" i="6" l="1"/>
  <c r="V105" i="6" s="1"/>
  <c r="Y115" i="10"/>
  <c r="AA115" i="10" s="1"/>
  <c r="O116" i="10"/>
  <c r="H116" i="10"/>
  <c r="I116" i="10" s="1"/>
  <c r="J116" i="10" s="1"/>
  <c r="V115" i="10"/>
  <c r="T115" i="10"/>
  <c r="R101" i="8"/>
  <c r="F103" i="8"/>
  <c r="V102" i="8"/>
  <c r="X102" i="8" s="1"/>
  <c r="Y102" i="8" s="1"/>
  <c r="Z102" i="8" s="1"/>
  <c r="AA102" i="8" s="1"/>
  <c r="H106" i="6"/>
  <c r="I106" i="6" s="1"/>
  <c r="J106" i="6" s="1"/>
  <c r="K113" i="6" s="1"/>
  <c r="L106" i="6"/>
  <c r="P105" i="6"/>
  <c r="Q105" i="6"/>
  <c r="W105" i="6" s="1"/>
  <c r="X105" i="6" s="1"/>
  <c r="Y105" i="6" s="1"/>
  <c r="N123" i="10" l="1"/>
  <c r="X116" i="10"/>
  <c r="W116" i="10"/>
  <c r="R116" i="10"/>
  <c r="U114" i="10"/>
  <c r="G117" i="10"/>
  <c r="AB115" i="10"/>
  <c r="AC115" i="10" s="1"/>
  <c r="AD115" i="10" s="1"/>
  <c r="L103" i="8"/>
  <c r="H103" i="8"/>
  <c r="I103" i="8" s="1"/>
  <c r="J103" i="8" s="1"/>
  <c r="N106" i="6"/>
  <c r="O106" i="6"/>
  <c r="F107" i="6" s="1"/>
  <c r="T106" i="6"/>
  <c r="R106" i="6"/>
  <c r="S106" i="6"/>
  <c r="G107" i="6"/>
  <c r="V116" i="10" l="1"/>
  <c r="T116" i="10"/>
  <c r="S116" i="10"/>
  <c r="K110" i="8"/>
  <c r="U103" i="8"/>
  <c r="T103" i="8"/>
  <c r="G104" i="8"/>
  <c r="O103" i="8"/>
  <c r="V106" i="6"/>
  <c r="L107" i="6"/>
  <c r="H107" i="6"/>
  <c r="I107" i="6" s="1"/>
  <c r="J107" i="6" s="1"/>
  <c r="K114" i="6" s="1"/>
  <c r="Q106" i="6"/>
  <c r="P106" i="6"/>
  <c r="U115" i="10" l="1"/>
  <c r="F117" i="10"/>
  <c r="Y116" i="10"/>
  <c r="AA116" i="10" s="1"/>
  <c r="AB116" i="10" s="1"/>
  <c r="AC116" i="10" s="1"/>
  <c r="AD116" i="10" s="1"/>
  <c r="S103" i="8"/>
  <c r="Q103" i="8"/>
  <c r="P103" i="8"/>
  <c r="S107" i="6"/>
  <c r="R107" i="6"/>
  <c r="N107" i="6"/>
  <c r="W106" i="6"/>
  <c r="X106" i="6" s="1"/>
  <c r="Y106" i="6" s="1"/>
  <c r="G108" i="6"/>
  <c r="O117" i="10" l="1"/>
  <c r="H117" i="10"/>
  <c r="I117" i="10" s="1"/>
  <c r="J117" i="10" s="1"/>
  <c r="R102" i="8"/>
  <c r="F104" i="8"/>
  <c r="V103" i="8"/>
  <c r="X103" i="8" s="1"/>
  <c r="Y103" i="8" s="1"/>
  <c r="Z103" i="8" s="1"/>
  <c r="AA103" i="8" s="1"/>
  <c r="P107" i="6"/>
  <c r="Q107" i="6"/>
  <c r="O107" i="6"/>
  <c r="N124" i="10" l="1"/>
  <c r="W117" i="10"/>
  <c r="X117" i="10"/>
  <c r="G118" i="10"/>
  <c r="R117" i="10"/>
  <c r="L104" i="8"/>
  <c r="H104" i="8"/>
  <c r="I104" i="8" s="1"/>
  <c r="J104" i="8" s="1"/>
  <c r="F108" i="6"/>
  <c r="T107" i="6"/>
  <c r="V107" i="6" s="1"/>
  <c r="W107" i="6"/>
  <c r="X107" i="6" s="1"/>
  <c r="Y107" i="6" s="1"/>
  <c r="V117" i="10" l="1"/>
  <c r="T117" i="10"/>
  <c r="S117" i="10"/>
  <c r="K111" i="8"/>
  <c r="U104" i="8"/>
  <c r="T104" i="8"/>
  <c r="G105" i="8"/>
  <c r="O104" i="8"/>
  <c r="H108" i="6"/>
  <c r="I108" i="6" s="1"/>
  <c r="J108" i="6" s="1"/>
  <c r="K115" i="6" s="1"/>
  <c r="L108" i="6"/>
  <c r="U116" i="10" l="1"/>
  <c r="F118" i="10"/>
  <c r="Y117" i="10"/>
  <c r="AA117" i="10" s="1"/>
  <c r="AB117" i="10" s="1"/>
  <c r="AC117" i="10" s="1"/>
  <c r="AD117" i="10" s="1"/>
  <c r="S104" i="8"/>
  <c r="Q104" i="8"/>
  <c r="P104" i="8"/>
  <c r="N108" i="6"/>
  <c r="O108" i="6" s="1"/>
  <c r="R108" i="6"/>
  <c r="S108" i="6"/>
  <c r="G109" i="6"/>
  <c r="O118" i="10" l="1"/>
  <c r="H118" i="10"/>
  <c r="I118" i="10" s="1"/>
  <c r="J118" i="10" s="1"/>
  <c r="R103" i="8"/>
  <c r="F105" i="8"/>
  <c r="V104" i="8"/>
  <c r="X104" i="8" s="1"/>
  <c r="Y104" i="8" s="1"/>
  <c r="Z104" i="8" s="1"/>
  <c r="AA104" i="8" s="1"/>
  <c r="F109" i="6"/>
  <c r="H109" i="6" s="1"/>
  <c r="I109" i="6" s="1"/>
  <c r="J109" i="6" s="1"/>
  <c r="K116" i="6" s="1"/>
  <c r="T108" i="6"/>
  <c r="V108" i="6"/>
  <c r="L109" i="6"/>
  <c r="P108" i="6"/>
  <c r="Q108" i="6"/>
  <c r="W108" i="6" s="1"/>
  <c r="X108" i="6" s="1"/>
  <c r="Y108" i="6" s="1"/>
  <c r="N125" i="10" l="1"/>
  <c r="X118" i="10"/>
  <c r="W118" i="10"/>
  <c r="G119" i="10"/>
  <c r="R118" i="10"/>
  <c r="L105" i="8"/>
  <c r="H105" i="8"/>
  <c r="I105" i="8" s="1"/>
  <c r="J105" i="8" s="1"/>
  <c r="N109" i="6"/>
  <c r="O109" i="6" s="1"/>
  <c r="S109" i="6"/>
  <c r="R109" i="6"/>
  <c r="G110" i="6"/>
  <c r="V118" i="10" l="1"/>
  <c r="T118" i="10"/>
  <c r="S118" i="10"/>
  <c r="K112" i="8"/>
  <c r="U105" i="8"/>
  <c r="T105" i="8"/>
  <c r="G106" i="8"/>
  <c r="O105" i="8"/>
  <c r="F110" i="6"/>
  <c r="T109" i="6"/>
  <c r="V109" i="6" s="1"/>
  <c r="H110" i="6"/>
  <c r="I110" i="6" s="1"/>
  <c r="J110" i="6" s="1"/>
  <c r="K117" i="6" s="1"/>
  <c r="L110" i="6"/>
  <c r="Q109" i="6"/>
  <c r="P109" i="6"/>
  <c r="U117" i="10" l="1"/>
  <c r="F119" i="10"/>
  <c r="Y118" i="10"/>
  <c r="AA118" i="10" s="1"/>
  <c r="AB118" i="10" s="1"/>
  <c r="AC118" i="10" s="1"/>
  <c r="AD118" i="10" s="1"/>
  <c r="S105" i="8"/>
  <c r="Q105" i="8"/>
  <c r="P105" i="8"/>
  <c r="N110" i="6"/>
  <c r="O110" i="6"/>
  <c r="F111" i="6" s="1"/>
  <c r="R110" i="6"/>
  <c r="S110" i="6"/>
  <c r="W109" i="6"/>
  <c r="X109" i="6" s="1"/>
  <c r="Y109" i="6" s="1"/>
  <c r="G111" i="6"/>
  <c r="T110" i="6" l="1"/>
  <c r="O119" i="10"/>
  <c r="H119" i="10"/>
  <c r="I119" i="10" s="1"/>
  <c r="J119" i="10" s="1"/>
  <c r="R104" i="8"/>
  <c r="F106" i="8"/>
  <c r="V105" i="8"/>
  <c r="X105" i="8" s="1"/>
  <c r="Y105" i="8" s="1"/>
  <c r="Z105" i="8" s="1"/>
  <c r="AA105" i="8" s="1"/>
  <c r="V110" i="6"/>
  <c r="L111" i="6"/>
  <c r="H111" i="6"/>
  <c r="I111" i="6" s="1"/>
  <c r="J111" i="6" s="1"/>
  <c r="K118" i="6" s="1"/>
  <c r="P110" i="6"/>
  <c r="Q110" i="6"/>
  <c r="W110" i="6" s="1"/>
  <c r="X110" i="6" s="1"/>
  <c r="Y110" i="6" s="1"/>
  <c r="N126" i="10" l="1"/>
  <c r="W119" i="10"/>
  <c r="X119" i="10"/>
  <c r="G120" i="10"/>
  <c r="R119" i="10"/>
  <c r="L106" i="8"/>
  <c r="H106" i="8"/>
  <c r="I106" i="8" s="1"/>
  <c r="J106" i="8" s="1"/>
  <c r="R111" i="6"/>
  <c r="S111" i="6"/>
  <c r="N111" i="6"/>
  <c r="G112" i="6"/>
  <c r="V119" i="10" l="1"/>
  <c r="T119" i="10"/>
  <c r="S119" i="10"/>
  <c r="K113" i="8"/>
  <c r="U106" i="8"/>
  <c r="T106" i="8"/>
  <c r="G107" i="8"/>
  <c r="O106" i="8"/>
  <c r="Q111" i="6"/>
  <c r="P111" i="6"/>
  <c r="O111" i="6"/>
  <c r="U118" i="10" l="1"/>
  <c r="F120" i="10"/>
  <c r="Y119" i="10"/>
  <c r="AA119" i="10" s="1"/>
  <c r="AB119" i="10" s="1"/>
  <c r="AC119" i="10" s="1"/>
  <c r="AD119" i="10" s="1"/>
  <c r="S106" i="8"/>
  <c r="Q106" i="8"/>
  <c r="P106" i="8"/>
  <c r="F112" i="6"/>
  <c r="T111" i="6"/>
  <c r="V111" i="6" s="1"/>
  <c r="W111" i="6" s="1"/>
  <c r="X111" i="6" s="1"/>
  <c r="Y111" i="6" s="1"/>
  <c r="O120" i="10" l="1"/>
  <c r="H120" i="10"/>
  <c r="I120" i="10" s="1"/>
  <c r="J120" i="10" s="1"/>
  <c r="R105" i="8"/>
  <c r="F107" i="8"/>
  <c r="V106" i="8"/>
  <c r="X106" i="8" s="1"/>
  <c r="Y106" i="8" s="1"/>
  <c r="Z106" i="8" s="1"/>
  <c r="AA106" i="8" s="1"/>
  <c r="H112" i="6"/>
  <c r="I112" i="6" s="1"/>
  <c r="J112" i="6" s="1"/>
  <c r="K119" i="6" s="1"/>
  <c r="L112" i="6"/>
  <c r="N127" i="10" l="1"/>
  <c r="X120" i="10"/>
  <c r="W120" i="10"/>
  <c r="G121" i="10"/>
  <c r="R120" i="10"/>
  <c r="S120" i="10" s="1"/>
  <c r="F121" i="10" s="1"/>
  <c r="L107" i="8"/>
  <c r="H107" i="8"/>
  <c r="I107" i="8" s="1"/>
  <c r="J107" i="8" s="1"/>
  <c r="N112" i="6"/>
  <c r="O112" i="6" s="1"/>
  <c r="R112" i="6"/>
  <c r="S112" i="6"/>
  <c r="G113" i="6"/>
  <c r="F113" i="6" l="1"/>
  <c r="T112" i="6"/>
  <c r="V112" i="6" s="1"/>
  <c r="V120" i="10"/>
  <c r="T120" i="10"/>
  <c r="O121" i="10"/>
  <c r="H121" i="10"/>
  <c r="I121" i="10" s="1"/>
  <c r="J121" i="10" s="1"/>
  <c r="Y120" i="10"/>
  <c r="AA120" i="10" s="1"/>
  <c r="K114" i="8"/>
  <c r="U107" i="8"/>
  <c r="T107" i="8"/>
  <c r="G108" i="8"/>
  <c r="O107" i="8"/>
  <c r="L113" i="6"/>
  <c r="H113" i="6"/>
  <c r="I113" i="6" s="1"/>
  <c r="J113" i="6" s="1"/>
  <c r="K120" i="6" s="1"/>
  <c r="Q112" i="6"/>
  <c r="P112" i="6"/>
  <c r="AB120" i="10" l="1"/>
  <c r="AC120" i="10" s="1"/>
  <c r="AD120" i="10" s="1"/>
  <c r="U119" i="10"/>
  <c r="N128" i="10"/>
  <c r="W121" i="10"/>
  <c r="X121" i="10"/>
  <c r="R121" i="10"/>
  <c r="G122" i="10"/>
  <c r="S107" i="8"/>
  <c r="Q107" i="8"/>
  <c r="P107" i="8"/>
  <c r="W112" i="6"/>
  <c r="X112" i="6" s="1"/>
  <c r="Y112" i="6" s="1"/>
  <c r="R113" i="6"/>
  <c r="S113" i="6"/>
  <c r="N113" i="6"/>
  <c r="G114" i="6"/>
  <c r="V121" i="10" l="1"/>
  <c r="T121" i="10"/>
  <c r="S121" i="10"/>
  <c r="R106" i="8"/>
  <c r="F108" i="8"/>
  <c r="V107" i="8"/>
  <c r="X107" i="8" s="1"/>
  <c r="Y107" i="8" s="1"/>
  <c r="Z107" i="8" s="1"/>
  <c r="AA107" i="8" s="1"/>
  <c r="Q113" i="6"/>
  <c r="P113" i="6"/>
  <c r="O113" i="6"/>
  <c r="F122" i="10" l="1"/>
  <c r="Y121" i="10"/>
  <c r="AA121" i="10" s="1"/>
  <c r="AB121" i="10" s="1"/>
  <c r="AC121" i="10" s="1"/>
  <c r="AD121" i="10" s="1"/>
  <c r="U120" i="10"/>
  <c r="L108" i="8"/>
  <c r="H108" i="8"/>
  <c r="I108" i="8" s="1"/>
  <c r="J108" i="8" s="1"/>
  <c r="F114" i="6"/>
  <c r="T113" i="6"/>
  <c r="V113" i="6" s="1"/>
  <c r="W113" i="6"/>
  <c r="X113" i="6" s="1"/>
  <c r="Y113" i="6" s="1"/>
  <c r="O122" i="10" l="1"/>
  <c r="H122" i="10"/>
  <c r="I122" i="10" s="1"/>
  <c r="J122" i="10" s="1"/>
  <c r="K115" i="8"/>
  <c r="U108" i="8"/>
  <c r="T108" i="8"/>
  <c r="G109" i="8"/>
  <c r="O108" i="8"/>
  <c r="H114" i="6"/>
  <c r="I114" i="6" s="1"/>
  <c r="J114" i="6" s="1"/>
  <c r="K121" i="6" s="1"/>
  <c r="L114" i="6"/>
  <c r="N129" i="10" l="1"/>
  <c r="X122" i="10"/>
  <c r="W122" i="10"/>
  <c r="G123" i="10"/>
  <c r="R122" i="10"/>
  <c r="S122" i="10" s="1"/>
  <c r="F123" i="10" s="1"/>
  <c r="S108" i="8"/>
  <c r="Q108" i="8"/>
  <c r="P108" i="8"/>
  <c r="N114" i="6"/>
  <c r="O114" i="6" s="1"/>
  <c r="R114" i="6"/>
  <c r="S114" i="6"/>
  <c r="G115" i="6"/>
  <c r="V122" i="10" l="1"/>
  <c r="T122" i="10"/>
  <c r="O123" i="10"/>
  <c r="H123" i="10"/>
  <c r="I123" i="10" s="1"/>
  <c r="J123" i="10" s="1"/>
  <c r="Y122" i="10"/>
  <c r="AA122" i="10" s="1"/>
  <c r="R107" i="8"/>
  <c r="F109" i="8"/>
  <c r="V108" i="8"/>
  <c r="X108" i="8" s="1"/>
  <c r="Y108" i="8" s="1"/>
  <c r="Z108" i="8" s="1"/>
  <c r="AA108" i="8" s="1"/>
  <c r="F115" i="6"/>
  <c r="T114" i="6"/>
  <c r="V114" i="6"/>
  <c r="H115" i="6"/>
  <c r="I115" i="6" s="1"/>
  <c r="J115" i="6" s="1"/>
  <c r="K122" i="6" s="1"/>
  <c r="L115" i="6"/>
  <c r="P114" i="6"/>
  <c r="Q114" i="6"/>
  <c r="AB122" i="10" l="1"/>
  <c r="AC122" i="10" s="1"/>
  <c r="AD122" i="10" s="1"/>
  <c r="N130" i="10"/>
  <c r="X123" i="10"/>
  <c r="W123" i="10"/>
  <c r="U121" i="10"/>
  <c r="R123" i="10"/>
  <c r="G124" i="10"/>
  <c r="L109" i="8"/>
  <c r="H109" i="8"/>
  <c r="I109" i="8" s="1"/>
  <c r="J109" i="8" s="1"/>
  <c r="N115" i="6"/>
  <c r="O115" i="6" s="1"/>
  <c r="S115" i="6"/>
  <c r="R115" i="6"/>
  <c r="W114" i="6"/>
  <c r="X114" i="6" s="1"/>
  <c r="Y114" i="6" s="1"/>
  <c r="G116" i="6"/>
  <c r="V123" i="10" l="1"/>
  <c r="T123" i="10"/>
  <c r="S123" i="10"/>
  <c r="K116" i="8"/>
  <c r="U109" i="8"/>
  <c r="T109" i="8"/>
  <c r="G110" i="8"/>
  <c r="O109" i="8"/>
  <c r="F116" i="6"/>
  <c r="T115" i="6"/>
  <c r="V115" i="6"/>
  <c r="H116" i="6"/>
  <c r="I116" i="6" s="1"/>
  <c r="J116" i="6" s="1"/>
  <c r="K123" i="6" s="1"/>
  <c r="L116" i="6"/>
  <c r="Q115" i="6"/>
  <c r="P115" i="6"/>
  <c r="F124" i="10" l="1"/>
  <c r="Y123" i="10"/>
  <c r="AA123" i="10" s="1"/>
  <c r="AB123" i="10" s="1"/>
  <c r="AC123" i="10" s="1"/>
  <c r="AD123" i="10" s="1"/>
  <c r="U122" i="10"/>
  <c r="S109" i="8"/>
  <c r="Q109" i="8"/>
  <c r="P109" i="8"/>
  <c r="W115" i="6"/>
  <c r="X115" i="6" s="1"/>
  <c r="Y115" i="6" s="1"/>
  <c r="N116" i="6"/>
  <c r="O116" i="6" s="1"/>
  <c r="R116" i="6"/>
  <c r="S116" i="6"/>
  <c r="G117" i="6"/>
  <c r="F117" i="6" l="1"/>
  <c r="T116" i="6"/>
  <c r="H124" i="10"/>
  <c r="I124" i="10" s="1"/>
  <c r="J124" i="10" s="1"/>
  <c r="O124" i="10"/>
  <c r="R108" i="8"/>
  <c r="F110" i="8"/>
  <c r="V109" i="8"/>
  <c r="X109" i="8" s="1"/>
  <c r="Y109" i="8" s="1"/>
  <c r="Z109" i="8" s="1"/>
  <c r="AA109" i="8" s="1"/>
  <c r="V116" i="6"/>
  <c r="L117" i="6"/>
  <c r="H117" i="6"/>
  <c r="I117" i="6" s="1"/>
  <c r="J117" i="6" s="1"/>
  <c r="K124" i="6" s="1"/>
  <c r="P116" i="6"/>
  <c r="Q116" i="6"/>
  <c r="R124" i="10" l="1"/>
  <c r="S124" i="10" s="1"/>
  <c r="F125" i="10" s="1"/>
  <c r="N131" i="10"/>
  <c r="W124" i="10"/>
  <c r="X124" i="10"/>
  <c r="G125" i="10"/>
  <c r="L110" i="8"/>
  <c r="H110" i="8"/>
  <c r="I110" i="8" s="1"/>
  <c r="J110" i="8" s="1"/>
  <c r="S117" i="6"/>
  <c r="R117" i="6"/>
  <c r="N117" i="6"/>
  <c r="W116" i="6"/>
  <c r="X116" i="6" s="1"/>
  <c r="Y116" i="6" s="1"/>
  <c r="G118" i="6"/>
  <c r="V124" i="10" l="1"/>
  <c r="T124" i="10"/>
  <c r="O125" i="10"/>
  <c r="H125" i="10"/>
  <c r="I125" i="10" s="1"/>
  <c r="J125" i="10" s="1"/>
  <c r="Y124" i="10"/>
  <c r="AA124" i="10" s="1"/>
  <c r="K117" i="8"/>
  <c r="U110" i="8"/>
  <c r="T110" i="8"/>
  <c r="G111" i="8"/>
  <c r="O110" i="8"/>
  <c r="Q117" i="6"/>
  <c r="P117" i="6"/>
  <c r="O117" i="6"/>
  <c r="R125" i="10" l="1"/>
  <c r="U123" i="10"/>
  <c r="AB124" i="10"/>
  <c r="AC124" i="10" s="1"/>
  <c r="AD124" i="10" s="1"/>
  <c r="N132" i="10"/>
  <c r="X125" i="10"/>
  <c r="W125" i="10"/>
  <c r="G126" i="10"/>
  <c r="S110" i="8"/>
  <c r="Q110" i="8"/>
  <c r="P110" i="8"/>
  <c r="F118" i="6"/>
  <c r="T117" i="6"/>
  <c r="V117" i="6" s="1"/>
  <c r="W117" i="6" s="1"/>
  <c r="X117" i="6" s="1"/>
  <c r="Y117" i="6" s="1"/>
  <c r="V125" i="10" l="1"/>
  <c r="T125" i="10"/>
  <c r="S125" i="10"/>
  <c r="R109" i="8"/>
  <c r="F111" i="8"/>
  <c r="V110" i="8"/>
  <c r="X110" i="8" s="1"/>
  <c r="Y110" i="8" s="1"/>
  <c r="Z110" i="8" s="1"/>
  <c r="AA110" i="8" s="1"/>
  <c r="L118" i="6"/>
  <c r="H118" i="6"/>
  <c r="I118" i="6" s="1"/>
  <c r="J118" i="6" s="1"/>
  <c r="K125" i="6" s="1"/>
  <c r="U124" i="10" l="1"/>
  <c r="F126" i="10"/>
  <c r="Y125" i="10"/>
  <c r="AA125" i="10" s="1"/>
  <c r="AB125" i="10" s="1"/>
  <c r="AC125" i="10" s="1"/>
  <c r="AD125" i="10" s="1"/>
  <c r="L111" i="8"/>
  <c r="H111" i="8"/>
  <c r="I111" i="8" s="1"/>
  <c r="J111" i="8" s="1"/>
  <c r="R118" i="6"/>
  <c r="S118" i="6"/>
  <c r="G119" i="6"/>
  <c r="N118" i="6"/>
  <c r="O118" i="6" s="1"/>
  <c r="O126" i="10" l="1"/>
  <c r="H126" i="10"/>
  <c r="I126" i="10" s="1"/>
  <c r="J126" i="10" s="1"/>
  <c r="K118" i="8"/>
  <c r="U111" i="8"/>
  <c r="T111" i="8"/>
  <c r="G112" i="8"/>
  <c r="O111" i="8"/>
  <c r="F119" i="6"/>
  <c r="L119" i="6" s="1"/>
  <c r="T118" i="6"/>
  <c r="V118" i="6" s="1"/>
  <c r="P118" i="6"/>
  <c r="Q118" i="6"/>
  <c r="W118" i="6" s="1"/>
  <c r="X118" i="6" s="1"/>
  <c r="Y118" i="6" s="1"/>
  <c r="H119" i="6" l="1"/>
  <c r="I119" i="6" s="1"/>
  <c r="J119" i="6" s="1"/>
  <c r="K126" i="6" s="1"/>
  <c r="N133" i="10"/>
  <c r="X126" i="10"/>
  <c r="W126" i="10"/>
  <c r="G127" i="10"/>
  <c r="R126" i="10"/>
  <c r="S111" i="8"/>
  <c r="Q111" i="8"/>
  <c r="P111" i="8"/>
  <c r="N119" i="6"/>
  <c r="O119" i="6"/>
  <c r="F120" i="6" s="1"/>
  <c r="T119" i="6"/>
  <c r="R119" i="6"/>
  <c r="S119" i="6"/>
  <c r="G120" i="6"/>
  <c r="V126" i="10" l="1"/>
  <c r="T126" i="10"/>
  <c r="S126" i="10"/>
  <c r="R110" i="8"/>
  <c r="F112" i="8"/>
  <c r="V111" i="8"/>
  <c r="X111" i="8" s="1"/>
  <c r="Y111" i="8" s="1"/>
  <c r="Z111" i="8" s="1"/>
  <c r="AA111" i="8" s="1"/>
  <c r="V119" i="6"/>
  <c r="L120" i="6"/>
  <c r="H120" i="6"/>
  <c r="I120" i="6" s="1"/>
  <c r="J120" i="6" s="1"/>
  <c r="K127" i="6" s="1"/>
  <c r="Q119" i="6"/>
  <c r="P119" i="6"/>
  <c r="W119" i="6" l="1"/>
  <c r="X119" i="6" s="1"/>
  <c r="Y119" i="6" s="1"/>
  <c r="U125" i="10"/>
  <c r="F127" i="10"/>
  <c r="Y126" i="10"/>
  <c r="AA126" i="10" s="1"/>
  <c r="AB126" i="10" s="1"/>
  <c r="AC126" i="10" s="1"/>
  <c r="AD126" i="10" s="1"/>
  <c r="L112" i="8"/>
  <c r="H112" i="8"/>
  <c r="I112" i="8" s="1"/>
  <c r="J112" i="8" s="1"/>
  <c r="S120" i="6"/>
  <c r="R120" i="6"/>
  <c r="N120" i="6"/>
  <c r="G121" i="6"/>
  <c r="O127" i="10" l="1"/>
  <c r="H127" i="10"/>
  <c r="I127" i="10" s="1"/>
  <c r="J127" i="10" s="1"/>
  <c r="K119" i="8"/>
  <c r="U112" i="8"/>
  <c r="T112" i="8"/>
  <c r="G113" i="8"/>
  <c r="O112" i="8"/>
  <c r="Q120" i="6"/>
  <c r="P120" i="6"/>
  <c r="O120" i="6"/>
  <c r="N134" i="10" l="1"/>
  <c r="X127" i="10"/>
  <c r="W127" i="10"/>
  <c r="G128" i="10"/>
  <c r="R127" i="10"/>
  <c r="S112" i="8"/>
  <c r="Q112" i="8"/>
  <c r="P112" i="8"/>
  <c r="F121" i="6"/>
  <c r="T120" i="6"/>
  <c r="V120" i="6" s="1"/>
  <c r="W120" i="6" s="1"/>
  <c r="X120" i="6" s="1"/>
  <c r="Y120" i="6" s="1"/>
  <c r="V127" i="10" l="1"/>
  <c r="T127" i="10"/>
  <c r="S127" i="10"/>
  <c r="R111" i="8"/>
  <c r="F113" i="8"/>
  <c r="V112" i="8"/>
  <c r="X112" i="8" s="1"/>
  <c r="Y112" i="8" s="1"/>
  <c r="Z112" i="8" s="1"/>
  <c r="AA112" i="8" s="1"/>
  <c r="H121" i="6"/>
  <c r="I121" i="6" s="1"/>
  <c r="J121" i="6" s="1"/>
  <c r="K128" i="6" s="1"/>
  <c r="L121" i="6"/>
  <c r="U126" i="10" l="1"/>
  <c r="F128" i="10"/>
  <c r="Y127" i="10"/>
  <c r="AA127" i="10" s="1"/>
  <c r="AB127" i="10" s="1"/>
  <c r="AC127" i="10" s="1"/>
  <c r="AD127" i="10" s="1"/>
  <c r="L113" i="8"/>
  <c r="H113" i="8"/>
  <c r="I113" i="8" s="1"/>
  <c r="J113" i="8" s="1"/>
  <c r="N121" i="6"/>
  <c r="O121" i="6" s="1"/>
  <c r="S121" i="6"/>
  <c r="R121" i="6"/>
  <c r="G122" i="6"/>
  <c r="F122" i="6" l="1"/>
  <c r="T121" i="6"/>
  <c r="O128" i="10"/>
  <c r="H128" i="10"/>
  <c r="I128" i="10" s="1"/>
  <c r="J128" i="10" s="1"/>
  <c r="K120" i="8"/>
  <c r="U113" i="8"/>
  <c r="T113" i="8"/>
  <c r="G114" i="8"/>
  <c r="O113" i="8"/>
  <c r="V121" i="6"/>
  <c r="H122" i="6"/>
  <c r="I122" i="6" s="1"/>
  <c r="J122" i="6" s="1"/>
  <c r="K129" i="6" s="1"/>
  <c r="L122" i="6"/>
  <c r="Q121" i="6"/>
  <c r="P121" i="6"/>
  <c r="N135" i="10" l="1"/>
  <c r="X128" i="10"/>
  <c r="W128" i="10"/>
  <c r="G129" i="10"/>
  <c r="R128" i="10"/>
  <c r="S128" i="10" s="1"/>
  <c r="F129" i="10" s="1"/>
  <c r="S113" i="8"/>
  <c r="Q113" i="8"/>
  <c r="P113" i="8"/>
  <c r="N122" i="6"/>
  <c r="O122" i="6"/>
  <c r="F123" i="6" s="1"/>
  <c r="T122" i="6"/>
  <c r="R122" i="6"/>
  <c r="S122" i="6"/>
  <c r="W121" i="6"/>
  <c r="X121" i="6" s="1"/>
  <c r="Y121" i="6" s="1"/>
  <c r="G123" i="6"/>
  <c r="V128" i="10" l="1"/>
  <c r="T128" i="10"/>
  <c r="O129" i="10"/>
  <c r="H129" i="10"/>
  <c r="I129" i="10" s="1"/>
  <c r="J129" i="10" s="1"/>
  <c r="Y128" i="10"/>
  <c r="AA128" i="10" s="1"/>
  <c r="R112" i="8"/>
  <c r="F114" i="8"/>
  <c r="V113" i="8"/>
  <c r="X113" i="8" s="1"/>
  <c r="Y113" i="8" s="1"/>
  <c r="Z113" i="8" s="1"/>
  <c r="AA113" i="8" s="1"/>
  <c r="V122" i="6"/>
  <c r="H123" i="6"/>
  <c r="I123" i="6" s="1"/>
  <c r="J123" i="6" s="1"/>
  <c r="K130" i="6" s="1"/>
  <c r="L123" i="6"/>
  <c r="P122" i="6"/>
  <c r="Q122" i="6"/>
  <c r="U127" i="10" l="1"/>
  <c r="AB128" i="10"/>
  <c r="AC128" i="10" s="1"/>
  <c r="AD128" i="10" s="1"/>
  <c r="N136" i="10"/>
  <c r="X129" i="10"/>
  <c r="W129" i="10"/>
  <c r="R129" i="10"/>
  <c r="S129" i="10" s="1"/>
  <c r="G130" i="10"/>
  <c r="L114" i="8"/>
  <c r="H114" i="8"/>
  <c r="I114" i="8" s="1"/>
  <c r="J114" i="8" s="1"/>
  <c r="N123" i="6"/>
  <c r="O123" i="6"/>
  <c r="F124" i="6" s="1"/>
  <c r="T123" i="6"/>
  <c r="R123" i="6"/>
  <c r="S123" i="6"/>
  <c r="W122" i="6"/>
  <c r="X122" i="6" s="1"/>
  <c r="Y122" i="6" s="1"/>
  <c r="G124" i="6"/>
  <c r="F130" i="10" l="1"/>
  <c r="Y129" i="10"/>
  <c r="AA129" i="10" s="1"/>
  <c r="V129" i="10"/>
  <c r="T129" i="10"/>
  <c r="K121" i="8"/>
  <c r="U114" i="8"/>
  <c r="T114" i="8"/>
  <c r="G115" i="8"/>
  <c r="O114" i="8"/>
  <c r="V123" i="6"/>
  <c r="L124" i="6"/>
  <c r="H124" i="6"/>
  <c r="I124" i="6" s="1"/>
  <c r="J124" i="6" s="1"/>
  <c r="K131" i="6" s="1"/>
  <c r="Q123" i="6"/>
  <c r="P123" i="6"/>
  <c r="U128" i="10" l="1"/>
  <c r="AB129" i="10"/>
  <c r="AC129" i="10" s="1"/>
  <c r="AD129" i="10" s="1"/>
  <c r="O130" i="10"/>
  <c r="H130" i="10"/>
  <c r="I130" i="10" s="1"/>
  <c r="J130" i="10" s="1"/>
  <c r="S114" i="8"/>
  <c r="Q114" i="8"/>
  <c r="P114" i="8"/>
  <c r="R124" i="6"/>
  <c r="S124" i="6"/>
  <c r="N124" i="6"/>
  <c r="W123" i="6"/>
  <c r="X123" i="6" s="1"/>
  <c r="Y123" i="6" s="1"/>
  <c r="G125" i="6"/>
  <c r="R130" i="10" l="1"/>
  <c r="N137" i="10"/>
  <c r="X130" i="10"/>
  <c r="W130" i="10"/>
  <c r="G131" i="10"/>
  <c r="R113" i="8"/>
  <c r="F115" i="8"/>
  <c r="V114" i="8"/>
  <c r="X114" i="8" s="1"/>
  <c r="Y114" i="8" s="1"/>
  <c r="Z114" i="8" s="1"/>
  <c r="AA114" i="8" s="1"/>
  <c r="Q124" i="6"/>
  <c r="P124" i="6"/>
  <c r="O124" i="6"/>
  <c r="V130" i="10" l="1"/>
  <c r="T130" i="10"/>
  <c r="S130" i="10"/>
  <c r="L115" i="8"/>
  <c r="H115" i="8"/>
  <c r="I115" i="8" s="1"/>
  <c r="J115" i="8" s="1"/>
  <c r="F125" i="6"/>
  <c r="T124" i="6"/>
  <c r="V124" i="6" s="1"/>
  <c r="W124" i="6" s="1"/>
  <c r="X124" i="6" s="1"/>
  <c r="Y124" i="6" s="1"/>
  <c r="U129" i="10" l="1"/>
  <c r="F131" i="10"/>
  <c r="Y130" i="10"/>
  <c r="AA130" i="10" s="1"/>
  <c r="AB130" i="10" s="1"/>
  <c r="AC130" i="10" s="1"/>
  <c r="AD130" i="10" s="1"/>
  <c r="K122" i="8"/>
  <c r="U115" i="8"/>
  <c r="T115" i="8"/>
  <c r="G116" i="8"/>
  <c r="O115" i="8"/>
  <c r="H125" i="6"/>
  <c r="I125" i="6" s="1"/>
  <c r="J125" i="6" s="1"/>
  <c r="K132" i="6" s="1"/>
  <c r="L125" i="6"/>
  <c r="O131" i="10" l="1"/>
  <c r="H131" i="10"/>
  <c r="I131" i="10" s="1"/>
  <c r="J131" i="10" s="1"/>
  <c r="S115" i="8"/>
  <c r="Q115" i="8"/>
  <c r="P115" i="8"/>
  <c r="N125" i="6"/>
  <c r="O125" i="6"/>
  <c r="F126" i="6" s="1"/>
  <c r="S125" i="6"/>
  <c r="R125" i="6"/>
  <c r="G126" i="6"/>
  <c r="T125" i="6" l="1"/>
  <c r="N138" i="10"/>
  <c r="X131" i="10"/>
  <c r="W131" i="10"/>
  <c r="G132" i="10"/>
  <c r="R131" i="10"/>
  <c r="R114" i="8"/>
  <c r="F116" i="8"/>
  <c r="V115" i="8"/>
  <c r="X115" i="8" s="1"/>
  <c r="Y115" i="8" s="1"/>
  <c r="Z115" i="8" s="1"/>
  <c r="AA115" i="8" s="1"/>
  <c r="V125" i="6"/>
  <c r="H126" i="6"/>
  <c r="I126" i="6" s="1"/>
  <c r="J126" i="6" s="1"/>
  <c r="K133" i="6" s="1"/>
  <c r="L126" i="6"/>
  <c r="P125" i="6"/>
  <c r="Q125" i="6"/>
  <c r="W125" i="6" s="1"/>
  <c r="X125" i="6" s="1"/>
  <c r="Y125" i="6" s="1"/>
  <c r="V131" i="10" l="1"/>
  <c r="T131" i="10"/>
  <c r="S131" i="10"/>
  <c r="L116" i="8"/>
  <c r="H116" i="8"/>
  <c r="I116" i="8" s="1"/>
  <c r="J116" i="8" s="1"/>
  <c r="N126" i="6"/>
  <c r="O126" i="6" s="1"/>
  <c r="R126" i="6"/>
  <c r="S126" i="6"/>
  <c r="G127" i="6"/>
  <c r="F127" i="6" l="1"/>
  <c r="T126" i="6"/>
  <c r="U130" i="10"/>
  <c r="F132" i="10"/>
  <c r="Y131" i="10"/>
  <c r="AA131" i="10" s="1"/>
  <c r="AB131" i="10" s="1"/>
  <c r="AC131" i="10" s="1"/>
  <c r="AD131" i="10" s="1"/>
  <c r="K123" i="8"/>
  <c r="U116" i="8"/>
  <c r="T116" i="8"/>
  <c r="G117" i="8"/>
  <c r="O116" i="8"/>
  <c r="V126" i="6"/>
  <c r="H127" i="6"/>
  <c r="I127" i="6" s="1"/>
  <c r="J127" i="6" s="1"/>
  <c r="K134" i="6" s="1"/>
  <c r="L127" i="6"/>
  <c r="P126" i="6"/>
  <c r="Q126" i="6"/>
  <c r="O132" i="10" l="1"/>
  <c r="H132" i="10"/>
  <c r="I132" i="10" s="1"/>
  <c r="J132" i="10" s="1"/>
  <c r="S116" i="8"/>
  <c r="Q116" i="8"/>
  <c r="P116" i="8"/>
  <c r="N127" i="6"/>
  <c r="O127" i="6"/>
  <c r="F128" i="6" s="1"/>
  <c r="T127" i="6"/>
  <c r="S127" i="6"/>
  <c r="R127" i="6"/>
  <c r="W126" i="6"/>
  <c r="X126" i="6" s="1"/>
  <c r="Y126" i="6" s="1"/>
  <c r="G128" i="6"/>
  <c r="W132" i="10" l="1"/>
  <c r="N139" i="10"/>
  <c r="X132" i="10"/>
  <c r="G133" i="10"/>
  <c r="R132" i="10"/>
  <c r="R115" i="8"/>
  <c r="F117" i="8"/>
  <c r="V116" i="8"/>
  <c r="X116" i="8" s="1"/>
  <c r="Y116" i="8" s="1"/>
  <c r="Z116" i="8" s="1"/>
  <c r="AA116" i="8" s="1"/>
  <c r="V127" i="6"/>
  <c r="H128" i="6"/>
  <c r="I128" i="6" s="1"/>
  <c r="J128" i="6" s="1"/>
  <c r="K135" i="6" s="1"/>
  <c r="L128" i="6"/>
  <c r="Q127" i="6"/>
  <c r="W127" i="6" s="1"/>
  <c r="X127" i="6" s="1"/>
  <c r="Y127" i="6" s="1"/>
  <c r="P127" i="6"/>
  <c r="V132" i="10" l="1"/>
  <c r="T132" i="10"/>
  <c r="S132" i="10"/>
  <c r="L117" i="8"/>
  <c r="H117" i="8"/>
  <c r="I117" i="8" s="1"/>
  <c r="J117" i="8" s="1"/>
  <c r="N128" i="6"/>
  <c r="O128" i="6"/>
  <c r="F129" i="6" s="1"/>
  <c r="T128" i="6"/>
  <c r="R128" i="6"/>
  <c r="S128" i="6"/>
  <c r="G129" i="6"/>
  <c r="F133" i="10" l="1"/>
  <c r="Y132" i="10"/>
  <c r="AA132" i="10" s="1"/>
  <c r="AB132" i="10" s="1"/>
  <c r="AC132" i="10" s="1"/>
  <c r="AD132" i="10" s="1"/>
  <c r="U131" i="10"/>
  <c r="K124" i="8"/>
  <c r="U117" i="8"/>
  <c r="T117" i="8"/>
  <c r="G118" i="8"/>
  <c r="O117" i="8"/>
  <c r="V128" i="6"/>
  <c r="L129" i="6"/>
  <c r="H129" i="6"/>
  <c r="I129" i="6" s="1"/>
  <c r="J129" i="6" s="1"/>
  <c r="K136" i="6" s="1"/>
  <c r="Q128" i="6"/>
  <c r="P128" i="6"/>
  <c r="O133" i="10" l="1"/>
  <c r="H133" i="10"/>
  <c r="I133" i="10" s="1"/>
  <c r="J133" i="10" s="1"/>
  <c r="S117" i="8"/>
  <c r="Q117" i="8"/>
  <c r="P117" i="8"/>
  <c r="W128" i="6"/>
  <c r="X128" i="6" s="1"/>
  <c r="Y128" i="6" s="1"/>
  <c r="S129" i="6"/>
  <c r="R129" i="6"/>
  <c r="N129" i="6"/>
  <c r="G130" i="6"/>
  <c r="N140" i="10" l="1"/>
  <c r="X133" i="10"/>
  <c r="W133" i="10"/>
  <c r="G134" i="10"/>
  <c r="R133" i="10"/>
  <c r="R116" i="8"/>
  <c r="F118" i="8"/>
  <c r="V117" i="8"/>
  <c r="X117" i="8" s="1"/>
  <c r="Y117" i="8" s="1"/>
  <c r="Z117" i="8" s="1"/>
  <c r="AA117" i="8" s="1"/>
  <c r="Q129" i="6"/>
  <c r="P129" i="6"/>
  <c r="O129" i="6"/>
  <c r="V133" i="10" l="1"/>
  <c r="T133" i="10"/>
  <c r="S133" i="10"/>
  <c r="L118" i="8"/>
  <c r="H118" i="8"/>
  <c r="I118" i="8" s="1"/>
  <c r="J118" i="8" s="1"/>
  <c r="F130" i="6"/>
  <c r="T129" i="6"/>
  <c r="V129" i="6" s="1"/>
  <c r="W129" i="6" s="1"/>
  <c r="X129" i="6" s="1"/>
  <c r="Y129" i="6" s="1"/>
  <c r="U132" i="10" l="1"/>
  <c r="F134" i="10"/>
  <c r="Y133" i="10"/>
  <c r="AA133" i="10" s="1"/>
  <c r="AB133" i="10" s="1"/>
  <c r="AC133" i="10" s="1"/>
  <c r="AD133" i="10" s="1"/>
  <c r="K125" i="8"/>
  <c r="U118" i="8"/>
  <c r="T118" i="8"/>
  <c r="G119" i="8"/>
  <c r="O118" i="8"/>
  <c r="L130" i="6"/>
  <c r="H130" i="6"/>
  <c r="I130" i="6" s="1"/>
  <c r="J130" i="6" s="1"/>
  <c r="K137" i="6" s="1"/>
  <c r="O134" i="10" l="1"/>
  <c r="H134" i="10"/>
  <c r="I134" i="10" s="1"/>
  <c r="J134" i="10" s="1"/>
  <c r="S118" i="8"/>
  <c r="Q118" i="8"/>
  <c r="P118" i="8"/>
  <c r="R130" i="6"/>
  <c r="S130" i="6"/>
  <c r="G131" i="6"/>
  <c r="N130" i="6"/>
  <c r="O130" i="6" s="1"/>
  <c r="F131" i="6" s="1"/>
  <c r="W134" i="10" l="1"/>
  <c r="N141" i="10"/>
  <c r="X134" i="10"/>
  <c r="G135" i="10"/>
  <c r="R134" i="10"/>
  <c r="R117" i="8"/>
  <c r="F119" i="8"/>
  <c r="V118" i="8"/>
  <c r="X118" i="8" s="1"/>
  <c r="Y118" i="8" s="1"/>
  <c r="Z118" i="8" s="1"/>
  <c r="AA118" i="8" s="1"/>
  <c r="T130" i="6"/>
  <c r="V130" i="6" s="1"/>
  <c r="H131" i="6"/>
  <c r="I131" i="6" s="1"/>
  <c r="J131" i="6" s="1"/>
  <c r="K138" i="6" s="1"/>
  <c r="L131" i="6"/>
  <c r="P130" i="6"/>
  <c r="Q130" i="6"/>
  <c r="W130" i="6" s="1"/>
  <c r="X130" i="6" s="1"/>
  <c r="Y130" i="6" s="1"/>
  <c r="V134" i="10" l="1"/>
  <c r="T134" i="10"/>
  <c r="S134" i="10"/>
  <c r="L119" i="8"/>
  <c r="H119" i="8"/>
  <c r="I119" i="8" s="1"/>
  <c r="J119" i="8" s="1"/>
  <c r="N131" i="6"/>
  <c r="O131" i="6" s="1"/>
  <c r="R131" i="6"/>
  <c r="S131" i="6"/>
  <c r="G132" i="6"/>
  <c r="F135" i="10" l="1"/>
  <c r="Y134" i="10"/>
  <c r="AA134" i="10" s="1"/>
  <c r="AB134" i="10" s="1"/>
  <c r="AC134" i="10" s="1"/>
  <c r="AD134" i="10" s="1"/>
  <c r="U133" i="10"/>
  <c r="K126" i="8"/>
  <c r="U119" i="8"/>
  <c r="T119" i="8"/>
  <c r="G120" i="8"/>
  <c r="O119" i="8"/>
  <c r="F132" i="6"/>
  <c r="T131" i="6"/>
  <c r="V131" i="6"/>
  <c r="L132" i="6"/>
  <c r="H132" i="6"/>
  <c r="I132" i="6" s="1"/>
  <c r="J132" i="6" s="1"/>
  <c r="K139" i="6" s="1"/>
  <c r="Q131" i="6"/>
  <c r="P131" i="6"/>
  <c r="O135" i="10" l="1"/>
  <c r="H135" i="10"/>
  <c r="I135" i="10" s="1"/>
  <c r="J135" i="10" s="1"/>
  <c r="S119" i="8"/>
  <c r="Q119" i="8"/>
  <c r="P119" i="8"/>
  <c r="W131" i="6"/>
  <c r="X131" i="6" s="1"/>
  <c r="Y131" i="6" s="1"/>
  <c r="S132" i="6"/>
  <c r="R132" i="6"/>
  <c r="N132" i="6"/>
  <c r="G133" i="6"/>
  <c r="N142" i="10" l="1"/>
  <c r="X135" i="10"/>
  <c r="W135" i="10"/>
  <c r="G136" i="10"/>
  <c r="R135" i="10"/>
  <c r="S135" i="10" s="1"/>
  <c r="F136" i="10" s="1"/>
  <c r="R118" i="8"/>
  <c r="F120" i="8"/>
  <c r="V119" i="8"/>
  <c r="X119" i="8" s="1"/>
  <c r="Y119" i="8" s="1"/>
  <c r="Z119" i="8" s="1"/>
  <c r="AA119" i="8" s="1"/>
  <c r="Q132" i="6"/>
  <c r="P132" i="6"/>
  <c r="O132" i="6"/>
  <c r="V135" i="10" l="1"/>
  <c r="T135" i="10"/>
  <c r="O136" i="10"/>
  <c r="H136" i="10"/>
  <c r="I136" i="10" s="1"/>
  <c r="J136" i="10" s="1"/>
  <c r="Y135" i="10"/>
  <c r="AA135" i="10" s="1"/>
  <c r="L120" i="8"/>
  <c r="H120" i="8"/>
  <c r="I120" i="8" s="1"/>
  <c r="J120" i="8" s="1"/>
  <c r="F133" i="6"/>
  <c r="T132" i="6"/>
  <c r="V132" i="6" s="1"/>
  <c r="W132" i="6" s="1"/>
  <c r="X132" i="6" s="1"/>
  <c r="Y132" i="6" s="1"/>
  <c r="U134" i="10" l="1"/>
  <c r="W136" i="10"/>
  <c r="N143" i="10"/>
  <c r="X136" i="10"/>
  <c r="AB135" i="10"/>
  <c r="AC135" i="10" s="1"/>
  <c r="AD135" i="10" s="1"/>
  <c r="R136" i="10"/>
  <c r="S136" i="10" s="1"/>
  <c r="G137" i="10"/>
  <c r="K127" i="8"/>
  <c r="U120" i="8"/>
  <c r="T120" i="8"/>
  <c r="G121" i="8"/>
  <c r="O120" i="8"/>
  <c r="H133" i="6"/>
  <c r="I133" i="6" s="1"/>
  <c r="J133" i="6" s="1"/>
  <c r="K140" i="6" s="1"/>
  <c r="L133" i="6"/>
  <c r="F137" i="10" l="1"/>
  <c r="Y136" i="10"/>
  <c r="AA136" i="10" s="1"/>
  <c r="V136" i="10"/>
  <c r="T136" i="10"/>
  <c r="S120" i="8"/>
  <c r="Q120" i="8"/>
  <c r="P120" i="8"/>
  <c r="N133" i="6"/>
  <c r="O133" i="6" s="1"/>
  <c r="R133" i="6"/>
  <c r="S133" i="6"/>
  <c r="G134" i="6"/>
  <c r="F134" i="6" l="1"/>
  <c r="T133" i="6"/>
  <c r="U135" i="10"/>
  <c r="AB136" i="10"/>
  <c r="AC136" i="10" s="1"/>
  <c r="AD136" i="10" s="1"/>
  <c r="O137" i="10"/>
  <c r="H137" i="10"/>
  <c r="I137" i="10" s="1"/>
  <c r="J137" i="10" s="1"/>
  <c r="R119" i="8"/>
  <c r="F121" i="8"/>
  <c r="V120" i="8"/>
  <c r="X120" i="8" s="1"/>
  <c r="Y120" i="8" s="1"/>
  <c r="Z120" i="8" s="1"/>
  <c r="AA120" i="8" s="1"/>
  <c r="V133" i="6"/>
  <c r="H134" i="6"/>
  <c r="I134" i="6" s="1"/>
  <c r="J134" i="6" s="1"/>
  <c r="K141" i="6" s="1"/>
  <c r="L134" i="6"/>
  <c r="Q133" i="6"/>
  <c r="P133" i="6"/>
  <c r="R137" i="10" l="1"/>
  <c r="S137" i="10" s="1"/>
  <c r="F138" i="10" s="1"/>
  <c r="N144" i="10"/>
  <c r="X137" i="10"/>
  <c r="W137" i="10"/>
  <c r="G138" i="10"/>
  <c r="L121" i="8"/>
  <c r="H121" i="8"/>
  <c r="I121" i="8" s="1"/>
  <c r="J121" i="8" s="1"/>
  <c r="N134" i="6"/>
  <c r="O134" i="6" s="1"/>
  <c r="R134" i="6"/>
  <c r="S134" i="6"/>
  <c r="W133" i="6"/>
  <c r="X133" i="6" s="1"/>
  <c r="Y133" i="6" s="1"/>
  <c r="G135" i="6"/>
  <c r="F135" i="6" l="1"/>
  <c r="T134" i="6"/>
  <c r="V134" i="6" s="1"/>
  <c r="V137" i="10"/>
  <c r="T137" i="10"/>
  <c r="O138" i="10"/>
  <c r="H138" i="10"/>
  <c r="I138" i="10" s="1"/>
  <c r="J138" i="10" s="1"/>
  <c r="Y137" i="10"/>
  <c r="AA137" i="10" s="1"/>
  <c r="K128" i="8"/>
  <c r="U121" i="8"/>
  <c r="T121" i="8"/>
  <c r="G122" i="8"/>
  <c r="O121" i="8"/>
  <c r="L135" i="6"/>
  <c r="H135" i="6"/>
  <c r="I135" i="6" s="1"/>
  <c r="J135" i="6" s="1"/>
  <c r="K142" i="6" s="1"/>
  <c r="Q134" i="6"/>
  <c r="P134" i="6"/>
  <c r="U136" i="10" l="1"/>
  <c r="AB137" i="10"/>
  <c r="AC137" i="10" s="1"/>
  <c r="AD137" i="10" s="1"/>
  <c r="W138" i="10"/>
  <c r="N145" i="10"/>
  <c r="X138" i="10"/>
  <c r="R138" i="10"/>
  <c r="S138" i="10" s="1"/>
  <c r="G139" i="10"/>
  <c r="S121" i="8"/>
  <c r="Q121" i="8"/>
  <c r="P121" i="8"/>
  <c r="W134" i="6"/>
  <c r="X134" i="6" s="1"/>
  <c r="Y134" i="6" s="1"/>
  <c r="S135" i="6"/>
  <c r="R135" i="6"/>
  <c r="N135" i="6"/>
  <c r="G136" i="6"/>
  <c r="F139" i="10" l="1"/>
  <c r="Y138" i="10"/>
  <c r="AA138" i="10" s="1"/>
  <c r="V138" i="10"/>
  <c r="T138" i="10"/>
  <c r="R120" i="8"/>
  <c r="F122" i="8"/>
  <c r="V121" i="8"/>
  <c r="X121" i="8" s="1"/>
  <c r="Y121" i="8" s="1"/>
  <c r="Z121" i="8" s="1"/>
  <c r="AA121" i="8" s="1"/>
  <c r="Q135" i="6"/>
  <c r="P135" i="6"/>
  <c r="O135" i="6"/>
  <c r="AB138" i="10" l="1"/>
  <c r="AC138" i="10" s="1"/>
  <c r="AD138" i="10" s="1"/>
  <c r="U137" i="10"/>
  <c r="O139" i="10"/>
  <c r="H139" i="10"/>
  <c r="I139" i="10" s="1"/>
  <c r="J139" i="10" s="1"/>
  <c r="L122" i="8"/>
  <c r="H122" i="8"/>
  <c r="I122" i="8" s="1"/>
  <c r="J122" i="8" s="1"/>
  <c r="F136" i="6"/>
  <c r="T135" i="6"/>
  <c r="V135" i="6" s="1"/>
  <c r="W135" i="6" s="1"/>
  <c r="X135" i="6" s="1"/>
  <c r="Y135" i="6" s="1"/>
  <c r="N146" i="10" l="1"/>
  <c r="X139" i="10"/>
  <c r="W139" i="10"/>
  <c r="G140" i="10"/>
  <c r="R139" i="10"/>
  <c r="S139" i="10" s="1"/>
  <c r="F140" i="10" s="1"/>
  <c r="K129" i="8"/>
  <c r="U122" i="8"/>
  <c r="T122" i="8"/>
  <c r="G123" i="8"/>
  <c r="O122" i="8"/>
  <c r="L136" i="6"/>
  <c r="H136" i="6"/>
  <c r="I136" i="6" s="1"/>
  <c r="J136" i="6" s="1"/>
  <c r="K143" i="6" s="1"/>
  <c r="V139" i="10" l="1"/>
  <c r="T139" i="10"/>
  <c r="O140" i="10"/>
  <c r="H140" i="10"/>
  <c r="I140" i="10" s="1"/>
  <c r="J140" i="10" s="1"/>
  <c r="Y139" i="10"/>
  <c r="AA139" i="10" s="1"/>
  <c r="S122" i="8"/>
  <c r="Q122" i="8"/>
  <c r="P122" i="8"/>
  <c r="S136" i="6"/>
  <c r="R136" i="6"/>
  <c r="G137" i="6"/>
  <c r="N136" i="6"/>
  <c r="O136" i="6" s="1"/>
  <c r="AB139" i="10" l="1"/>
  <c r="AC139" i="10" s="1"/>
  <c r="AD139" i="10" s="1"/>
  <c r="W140" i="10"/>
  <c r="N147" i="10"/>
  <c r="X140" i="10"/>
  <c r="U138" i="10"/>
  <c r="R140" i="10"/>
  <c r="G141" i="10"/>
  <c r="R121" i="8"/>
  <c r="F123" i="8"/>
  <c r="V122" i="8"/>
  <c r="X122" i="8" s="1"/>
  <c r="Y122" i="8" s="1"/>
  <c r="Z122" i="8" s="1"/>
  <c r="AA122" i="8" s="1"/>
  <c r="F137" i="6"/>
  <c r="L137" i="6" s="1"/>
  <c r="T136" i="6"/>
  <c r="V136" i="6" s="1"/>
  <c r="Q136" i="6"/>
  <c r="P136" i="6"/>
  <c r="H137" i="6" l="1"/>
  <c r="I137" i="6" s="1"/>
  <c r="J137" i="6" s="1"/>
  <c r="K144" i="6" s="1"/>
  <c r="V140" i="10"/>
  <c r="T140" i="10"/>
  <c r="S140" i="10"/>
  <c r="L123" i="8"/>
  <c r="H123" i="8"/>
  <c r="I123" i="8" s="1"/>
  <c r="J123" i="8" s="1"/>
  <c r="W136" i="6"/>
  <c r="X136" i="6" s="1"/>
  <c r="Y136" i="6" s="1"/>
  <c r="S137" i="6"/>
  <c r="R137" i="6"/>
  <c r="N137" i="6"/>
  <c r="G138" i="6"/>
  <c r="F141" i="10" l="1"/>
  <c r="Y140" i="10"/>
  <c r="AA140" i="10" s="1"/>
  <c r="AB140" i="10" s="1"/>
  <c r="AC140" i="10" s="1"/>
  <c r="AD140" i="10" s="1"/>
  <c r="U139" i="10"/>
  <c r="K130" i="8"/>
  <c r="U123" i="8"/>
  <c r="T123" i="8"/>
  <c r="G124" i="8"/>
  <c r="O123" i="8"/>
  <c r="Q137" i="6"/>
  <c r="P137" i="6"/>
  <c r="O137" i="6"/>
  <c r="O141" i="10" l="1"/>
  <c r="H141" i="10"/>
  <c r="I141" i="10" s="1"/>
  <c r="J141" i="10" s="1"/>
  <c r="S123" i="8"/>
  <c r="Q123" i="8"/>
  <c r="P123" i="8"/>
  <c r="F138" i="6"/>
  <c r="T137" i="6"/>
  <c r="V137" i="6" s="1"/>
  <c r="W137" i="6"/>
  <c r="X137" i="6" s="1"/>
  <c r="Y137" i="6" s="1"/>
  <c r="N148" i="10" l="1"/>
  <c r="X141" i="10"/>
  <c r="W141" i="10"/>
  <c r="G142" i="10"/>
  <c r="R141" i="10"/>
  <c r="S141" i="10" s="1"/>
  <c r="F142" i="10" s="1"/>
  <c r="R122" i="8"/>
  <c r="F124" i="8"/>
  <c r="V123" i="8"/>
  <c r="X123" i="8" s="1"/>
  <c r="Y123" i="8" s="1"/>
  <c r="Z123" i="8" s="1"/>
  <c r="AA123" i="8" s="1"/>
  <c r="H138" i="6"/>
  <c r="I138" i="6" s="1"/>
  <c r="J138" i="6" s="1"/>
  <c r="K145" i="6" s="1"/>
  <c r="L138" i="6"/>
  <c r="V141" i="10" l="1"/>
  <c r="T141" i="10"/>
  <c r="O142" i="10"/>
  <c r="H142" i="10"/>
  <c r="I142" i="10" s="1"/>
  <c r="J142" i="10" s="1"/>
  <c r="Y141" i="10"/>
  <c r="AA141" i="10" s="1"/>
  <c r="L124" i="8"/>
  <c r="H124" i="8"/>
  <c r="I124" i="8" s="1"/>
  <c r="J124" i="8" s="1"/>
  <c r="N138" i="6"/>
  <c r="O138" i="6" s="1"/>
  <c r="R138" i="6"/>
  <c r="S138" i="6"/>
  <c r="G139" i="6"/>
  <c r="F139" i="6" l="1"/>
  <c r="T138" i="6"/>
  <c r="AB141" i="10"/>
  <c r="AC141" i="10" s="1"/>
  <c r="AD141" i="10" s="1"/>
  <c r="U140" i="10"/>
  <c r="W142" i="10"/>
  <c r="N149" i="10"/>
  <c r="X142" i="10"/>
  <c r="R142" i="10"/>
  <c r="S142" i="10" s="1"/>
  <c r="F143" i="10" s="1"/>
  <c r="G143" i="10"/>
  <c r="K131" i="8"/>
  <c r="U124" i="8"/>
  <c r="T124" i="8"/>
  <c r="G125" i="8"/>
  <c r="O124" i="8"/>
  <c r="V138" i="6"/>
  <c r="L139" i="6"/>
  <c r="H139" i="6"/>
  <c r="I139" i="6" s="1"/>
  <c r="J139" i="6" s="1"/>
  <c r="K146" i="6" s="1"/>
  <c r="P138" i="6"/>
  <c r="Q138" i="6"/>
  <c r="V142" i="10" l="1"/>
  <c r="T142" i="10"/>
  <c r="O143" i="10"/>
  <c r="H143" i="10"/>
  <c r="I143" i="10" s="1"/>
  <c r="J143" i="10" s="1"/>
  <c r="Y142" i="10"/>
  <c r="AA142" i="10" s="1"/>
  <c r="S124" i="8"/>
  <c r="Q124" i="8"/>
  <c r="P124" i="8"/>
  <c r="R139" i="6"/>
  <c r="S139" i="6"/>
  <c r="N139" i="6"/>
  <c r="W138" i="6"/>
  <c r="X138" i="6" s="1"/>
  <c r="Y138" i="6" s="1"/>
  <c r="G140" i="6"/>
  <c r="N150" i="10" l="1"/>
  <c r="X143" i="10"/>
  <c r="W143" i="10"/>
  <c r="G144" i="10"/>
  <c r="R143" i="10"/>
  <c r="S143" i="10" s="1"/>
  <c r="F144" i="10" s="1"/>
  <c r="U141" i="10"/>
  <c r="AB142" i="10"/>
  <c r="AC142" i="10" s="1"/>
  <c r="AD142" i="10" s="1"/>
  <c r="R123" i="8"/>
  <c r="F125" i="8"/>
  <c r="V124" i="8"/>
  <c r="X124" i="8" s="1"/>
  <c r="Y124" i="8" s="1"/>
  <c r="Z124" i="8" s="1"/>
  <c r="AA124" i="8" s="1"/>
  <c r="P139" i="6"/>
  <c r="Q139" i="6"/>
  <c r="O139" i="6"/>
  <c r="V143" i="10" l="1"/>
  <c r="T143" i="10"/>
  <c r="O144" i="10"/>
  <c r="H144" i="10"/>
  <c r="I144" i="10" s="1"/>
  <c r="J144" i="10" s="1"/>
  <c r="Y143" i="10"/>
  <c r="AA143" i="10" s="1"/>
  <c r="L125" i="8"/>
  <c r="H125" i="8"/>
  <c r="I125" i="8" s="1"/>
  <c r="J125" i="8" s="1"/>
  <c r="F140" i="6"/>
  <c r="T139" i="6"/>
  <c r="V139" i="6" s="1"/>
  <c r="W139" i="6" s="1"/>
  <c r="X139" i="6" s="1"/>
  <c r="Y139" i="6" s="1"/>
  <c r="AB143" i="10" l="1"/>
  <c r="AC143" i="10" s="1"/>
  <c r="AD143" i="10" s="1"/>
  <c r="W144" i="10"/>
  <c r="N151" i="10"/>
  <c r="X144" i="10"/>
  <c r="U142" i="10"/>
  <c r="R144" i="10"/>
  <c r="G145" i="10"/>
  <c r="K132" i="8"/>
  <c r="U125" i="8"/>
  <c r="T125" i="8"/>
  <c r="G126" i="8"/>
  <c r="O125" i="8"/>
  <c r="H140" i="6"/>
  <c r="I140" i="6" s="1"/>
  <c r="J140" i="6" s="1"/>
  <c r="K147" i="6" s="1"/>
  <c r="L140" i="6"/>
  <c r="V144" i="10" l="1"/>
  <c r="T144" i="10"/>
  <c r="S144" i="10"/>
  <c r="S125" i="8"/>
  <c r="Q125" i="8"/>
  <c r="P125" i="8"/>
  <c r="N140" i="6"/>
  <c r="O140" i="6" s="1"/>
  <c r="R140" i="6"/>
  <c r="S140" i="6"/>
  <c r="G141" i="6"/>
  <c r="F141" i="6" l="1"/>
  <c r="T140" i="6"/>
  <c r="F145" i="10"/>
  <c r="Y144" i="10"/>
  <c r="AA144" i="10" s="1"/>
  <c r="AB144" i="10" s="1"/>
  <c r="AC144" i="10" s="1"/>
  <c r="AD144" i="10" s="1"/>
  <c r="U143" i="10"/>
  <c r="R124" i="8"/>
  <c r="F126" i="8"/>
  <c r="V125" i="8"/>
  <c r="X125" i="8" s="1"/>
  <c r="Y125" i="8" s="1"/>
  <c r="Z125" i="8" s="1"/>
  <c r="AA125" i="8" s="1"/>
  <c r="V140" i="6"/>
  <c r="L141" i="6"/>
  <c r="H141" i="6"/>
  <c r="I141" i="6" s="1"/>
  <c r="J141" i="6" s="1"/>
  <c r="K148" i="6" s="1"/>
  <c r="P140" i="6"/>
  <c r="Q140" i="6"/>
  <c r="O145" i="10" l="1"/>
  <c r="H145" i="10"/>
  <c r="I145" i="10" s="1"/>
  <c r="J145" i="10" s="1"/>
  <c r="L126" i="8"/>
  <c r="H126" i="8"/>
  <c r="I126" i="8" s="1"/>
  <c r="J126" i="8" s="1"/>
  <c r="R141" i="6"/>
  <c r="S141" i="6"/>
  <c r="N141" i="6"/>
  <c r="W140" i="6"/>
  <c r="X140" i="6" s="1"/>
  <c r="Y140" i="6" s="1"/>
  <c r="G142" i="6"/>
  <c r="N152" i="10" l="1"/>
  <c r="X145" i="10"/>
  <c r="W145" i="10"/>
  <c r="G146" i="10"/>
  <c r="R145" i="10"/>
  <c r="S145" i="10" s="1"/>
  <c r="F146" i="10" s="1"/>
  <c r="K133" i="8"/>
  <c r="U126" i="8"/>
  <c r="T126" i="8"/>
  <c r="G127" i="8"/>
  <c r="O126" i="8"/>
  <c r="Q141" i="6"/>
  <c r="P141" i="6"/>
  <c r="O141" i="6"/>
  <c r="V145" i="10" l="1"/>
  <c r="T145" i="10"/>
  <c r="O146" i="10"/>
  <c r="H146" i="10"/>
  <c r="I146" i="10" s="1"/>
  <c r="J146" i="10" s="1"/>
  <c r="Y145" i="10"/>
  <c r="AA145" i="10" s="1"/>
  <c r="S126" i="8"/>
  <c r="Q126" i="8"/>
  <c r="P126" i="8"/>
  <c r="F142" i="6"/>
  <c r="T141" i="6"/>
  <c r="V141" i="6" s="1"/>
  <c r="W141" i="6" s="1"/>
  <c r="X141" i="6" s="1"/>
  <c r="Y141" i="6" s="1"/>
  <c r="AB145" i="10" l="1"/>
  <c r="AC145" i="10" s="1"/>
  <c r="AD145" i="10" s="1"/>
  <c r="U144" i="10"/>
  <c r="W146" i="10"/>
  <c r="N153" i="10"/>
  <c r="X146" i="10"/>
  <c r="R146" i="10"/>
  <c r="G147" i="10"/>
  <c r="R125" i="8"/>
  <c r="F127" i="8"/>
  <c r="V126" i="8"/>
  <c r="X126" i="8" s="1"/>
  <c r="Y126" i="8" s="1"/>
  <c r="Z126" i="8" s="1"/>
  <c r="AA126" i="8" s="1"/>
  <c r="H142" i="6"/>
  <c r="I142" i="6" s="1"/>
  <c r="J142" i="6" s="1"/>
  <c r="K149" i="6" s="1"/>
  <c r="L142" i="6"/>
  <c r="V146" i="10" l="1"/>
  <c r="T146" i="10"/>
  <c r="S146" i="10"/>
  <c r="L127" i="8"/>
  <c r="H127" i="8"/>
  <c r="I127" i="8" s="1"/>
  <c r="J127" i="8" s="1"/>
  <c r="N142" i="6"/>
  <c r="O142" i="6"/>
  <c r="F143" i="6" s="1"/>
  <c r="T142" i="6"/>
  <c r="R142" i="6"/>
  <c r="S142" i="6"/>
  <c r="G143" i="6"/>
  <c r="F147" i="10" l="1"/>
  <c r="Y146" i="10"/>
  <c r="AA146" i="10" s="1"/>
  <c r="AB146" i="10" s="1"/>
  <c r="AC146" i="10" s="1"/>
  <c r="AD146" i="10" s="1"/>
  <c r="U145" i="10"/>
  <c r="K134" i="8"/>
  <c r="U127" i="8"/>
  <c r="T127" i="8"/>
  <c r="G128" i="8"/>
  <c r="O127" i="8"/>
  <c r="V142" i="6"/>
  <c r="H143" i="6"/>
  <c r="I143" i="6" s="1"/>
  <c r="J143" i="6" s="1"/>
  <c r="K150" i="6" s="1"/>
  <c r="L143" i="6"/>
  <c r="Q142" i="6"/>
  <c r="P142" i="6"/>
  <c r="O147" i="10" l="1"/>
  <c r="H147" i="10"/>
  <c r="I147" i="10" s="1"/>
  <c r="J147" i="10" s="1"/>
  <c r="S127" i="8"/>
  <c r="Q127" i="8"/>
  <c r="P127" i="8"/>
  <c r="W142" i="6"/>
  <c r="X142" i="6" s="1"/>
  <c r="Y142" i="6" s="1"/>
  <c r="N143" i="6"/>
  <c r="O143" i="6" s="1"/>
  <c r="R143" i="6"/>
  <c r="S143" i="6"/>
  <c r="G144" i="6"/>
  <c r="F144" i="6" l="1"/>
  <c r="T143" i="6"/>
  <c r="N154" i="10"/>
  <c r="X147" i="10"/>
  <c r="W147" i="10"/>
  <c r="G148" i="10"/>
  <c r="R147" i="10"/>
  <c r="R126" i="8"/>
  <c r="F128" i="8"/>
  <c r="V127" i="8"/>
  <c r="X127" i="8" s="1"/>
  <c r="Y127" i="8" s="1"/>
  <c r="Z127" i="8" s="1"/>
  <c r="AA127" i="8" s="1"/>
  <c r="V143" i="6"/>
  <c r="H144" i="6"/>
  <c r="I144" i="6" s="1"/>
  <c r="J144" i="6" s="1"/>
  <c r="K151" i="6" s="1"/>
  <c r="L144" i="6"/>
  <c r="Q143" i="6"/>
  <c r="P143" i="6"/>
  <c r="V147" i="10" l="1"/>
  <c r="T147" i="10"/>
  <c r="S147" i="10"/>
  <c r="L128" i="8"/>
  <c r="H128" i="8"/>
  <c r="I128" i="8" s="1"/>
  <c r="J128" i="8" s="1"/>
  <c r="N144" i="6"/>
  <c r="O144" i="6" s="1"/>
  <c r="S144" i="6"/>
  <c r="R144" i="6"/>
  <c r="W143" i="6"/>
  <c r="X143" i="6" s="1"/>
  <c r="Y143" i="6" s="1"/>
  <c r="G145" i="6"/>
  <c r="F145" i="6" l="1"/>
  <c r="T144" i="6"/>
  <c r="U146" i="10"/>
  <c r="F148" i="10"/>
  <c r="Y147" i="10"/>
  <c r="AA147" i="10" s="1"/>
  <c r="AB147" i="10" s="1"/>
  <c r="AC147" i="10" s="1"/>
  <c r="AD147" i="10" s="1"/>
  <c r="K135" i="8"/>
  <c r="U128" i="8"/>
  <c r="T128" i="8"/>
  <c r="G129" i="8"/>
  <c r="O128" i="8"/>
  <c r="V144" i="6"/>
  <c r="H145" i="6"/>
  <c r="I145" i="6" s="1"/>
  <c r="J145" i="6" s="1"/>
  <c r="K152" i="6" s="1"/>
  <c r="L145" i="6"/>
  <c r="Q144" i="6"/>
  <c r="P144" i="6"/>
  <c r="W144" i="6" l="1"/>
  <c r="X144" i="6" s="1"/>
  <c r="Y144" i="6" s="1"/>
  <c r="O148" i="10"/>
  <c r="H148" i="10"/>
  <c r="I148" i="10" s="1"/>
  <c r="J148" i="10" s="1"/>
  <c r="S128" i="8"/>
  <c r="Q128" i="8"/>
  <c r="P128" i="8"/>
  <c r="N145" i="6"/>
  <c r="O145" i="6" s="1"/>
  <c r="S145" i="6"/>
  <c r="R145" i="6"/>
  <c r="G146" i="6"/>
  <c r="F146" i="6" l="1"/>
  <c r="T145" i="6"/>
  <c r="W148" i="10"/>
  <c r="N155" i="10"/>
  <c r="X148" i="10"/>
  <c r="G149" i="10"/>
  <c r="R148" i="10"/>
  <c r="R127" i="8"/>
  <c r="F129" i="8"/>
  <c r="V128" i="8"/>
  <c r="X128" i="8" s="1"/>
  <c r="Y128" i="8" s="1"/>
  <c r="Z128" i="8" s="1"/>
  <c r="AA128" i="8" s="1"/>
  <c r="V145" i="6"/>
  <c r="H146" i="6"/>
  <c r="I146" i="6" s="1"/>
  <c r="J146" i="6" s="1"/>
  <c r="K153" i="6" s="1"/>
  <c r="L146" i="6"/>
  <c r="Q145" i="6"/>
  <c r="P145" i="6"/>
  <c r="W145" i="6" l="1"/>
  <c r="X145" i="6" s="1"/>
  <c r="Y145" i="6" s="1"/>
  <c r="V148" i="10"/>
  <c r="T148" i="10"/>
  <c r="S148" i="10"/>
  <c r="L129" i="8"/>
  <c r="H129" i="8"/>
  <c r="I129" i="8" s="1"/>
  <c r="J129" i="8" s="1"/>
  <c r="N146" i="6"/>
  <c r="S146" i="6"/>
  <c r="R146" i="6"/>
  <c r="G147" i="6"/>
  <c r="F149" i="10" l="1"/>
  <c r="Y148" i="10"/>
  <c r="AA148" i="10" s="1"/>
  <c r="AB148" i="10" s="1"/>
  <c r="AC148" i="10" s="1"/>
  <c r="AD148" i="10" s="1"/>
  <c r="U147" i="10"/>
  <c r="K136" i="8"/>
  <c r="U129" i="8"/>
  <c r="T129" i="8"/>
  <c r="G130" i="8"/>
  <c r="O129" i="8"/>
  <c r="P146" i="6"/>
  <c r="Q146" i="6"/>
  <c r="O146" i="6"/>
  <c r="O149" i="10" l="1"/>
  <c r="H149" i="10"/>
  <c r="I149" i="10" s="1"/>
  <c r="J149" i="10" s="1"/>
  <c r="S129" i="8"/>
  <c r="Q129" i="8"/>
  <c r="P129" i="8"/>
  <c r="F147" i="6"/>
  <c r="T146" i="6"/>
  <c r="V146" i="6" s="1"/>
  <c r="W146" i="6" s="1"/>
  <c r="X146" i="6" s="1"/>
  <c r="Y146" i="6" s="1"/>
  <c r="N156" i="10" l="1"/>
  <c r="X149" i="10"/>
  <c r="W149" i="10"/>
  <c r="G150" i="10"/>
  <c r="R149" i="10"/>
  <c r="S149" i="10" s="1"/>
  <c r="R128" i="8"/>
  <c r="F130" i="8"/>
  <c r="V129" i="8"/>
  <c r="X129" i="8" s="1"/>
  <c r="Y129" i="8" s="1"/>
  <c r="Z129" i="8" s="1"/>
  <c r="AA129" i="8" s="1"/>
  <c r="L147" i="6"/>
  <c r="H147" i="6"/>
  <c r="I147" i="6" s="1"/>
  <c r="J147" i="6" s="1"/>
  <c r="K154" i="6" s="1"/>
  <c r="F150" i="10" l="1"/>
  <c r="Y149" i="10"/>
  <c r="AA149" i="10" s="1"/>
  <c r="V149" i="10"/>
  <c r="T149" i="10"/>
  <c r="L130" i="8"/>
  <c r="H130" i="8"/>
  <c r="I130" i="8" s="1"/>
  <c r="J130" i="8" s="1"/>
  <c r="N147" i="6"/>
  <c r="O147" i="6"/>
  <c r="F148" i="6" s="1"/>
  <c r="R147" i="6"/>
  <c r="S147" i="6"/>
  <c r="G148" i="6"/>
  <c r="T147" i="6" l="1"/>
  <c r="U148" i="10"/>
  <c r="AB149" i="10"/>
  <c r="AC149" i="10" s="1"/>
  <c r="AD149" i="10" s="1"/>
  <c r="O150" i="10"/>
  <c r="H150" i="10"/>
  <c r="I150" i="10" s="1"/>
  <c r="J150" i="10" s="1"/>
  <c r="K137" i="8"/>
  <c r="U130" i="8"/>
  <c r="T130" i="8"/>
  <c r="G131" i="8"/>
  <c r="O130" i="8"/>
  <c r="H148" i="6"/>
  <c r="I148" i="6" s="1"/>
  <c r="J148" i="6" s="1"/>
  <c r="K155" i="6" s="1"/>
  <c r="L148" i="6"/>
  <c r="V147" i="6"/>
  <c r="Q147" i="6"/>
  <c r="P147" i="6"/>
  <c r="R150" i="10" l="1"/>
  <c r="W150" i="10"/>
  <c r="N157" i="10"/>
  <c r="X150" i="10"/>
  <c r="G151" i="10"/>
  <c r="S130" i="8"/>
  <c r="Q130" i="8"/>
  <c r="P130" i="8"/>
  <c r="S148" i="6"/>
  <c r="R148" i="6"/>
  <c r="N148" i="6"/>
  <c r="W147" i="6"/>
  <c r="X147" i="6" s="1"/>
  <c r="Y147" i="6" s="1"/>
  <c r="G149" i="6"/>
  <c r="V150" i="10" l="1"/>
  <c r="T150" i="10"/>
  <c r="S150" i="10"/>
  <c r="R129" i="8"/>
  <c r="F131" i="8"/>
  <c r="V130" i="8"/>
  <c r="X130" i="8" s="1"/>
  <c r="Y130" i="8" s="1"/>
  <c r="Z130" i="8" s="1"/>
  <c r="AA130" i="8" s="1"/>
  <c r="Q148" i="6"/>
  <c r="P148" i="6"/>
  <c r="O148" i="6"/>
  <c r="U149" i="10" l="1"/>
  <c r="F151" i="10"/>
  <c r="Y150" i="10"/>
  <c r="AA150" i="10" s="1"/>
  <c r="AB150" i="10" s="1"/>
  <c r="AC150" i="10" s="1"/>
  <c r="AD150" i="10" s="1"/>
  <c r="L131" i="8"/>
  <c r="H131" i="8"/>
  <c r="I131" i="8" s="1"/>
  <c r="J131" i="8" s="1"/>
  <c r="F149" i="6"/>
  <c r="T148" i="6"/>
  <c r="V148" i="6" s="1"/>
  <c r="W148" i="6" s="1"/>
  <c r="X148" i="6" s="1"/>
  <c r="Y148" i="6" s="1"/>
  <c r="O151" i="10" l="1"/>
  <c r="H151" i="10"/>
  <c r="I151" i="10" s="1"/>
  <c r="J151" i="10" s="1"/>
  <c r="K138" i="8"/>
  <c r="U131" i="8"/>
  <c r="T131" i="8"/>
  <c r="G132" i="8"/>
  <c r="O131" i="8"/>
  <c r="H149" i="6"/>
  <c r="I149" i="6" s="1"/>
  <c r="J149" i="6" s="1"/>
  <c r="K156" i="6" s="1"/>
  <c r="L149" i="6"/>
  <c r="N158" i="10" l="1"/>
  <c r="X151" i="10"/>
  <c r="W151" i="10"/>
  <c r="G152" i="10"/>
  <c r="R151" i="10"/>
  <c r="S151" i="10" s="1"/>
  <c r="S131" i="8"/>
  <c r="Q131" i="8"/>
  <c r="P131" i="8"/>
  <c r="N149" i="6"/>
  <c r="O149" i="6"/>
  <c r="F150" i="6" s="1"/>
  <c r="T149" i="6"/>
  <c r="R149" i="6"/>
  <c r="S149" i="6"/>
  <c r="G150" i="6"/>
  <c r="F152" i="10" l="1"/>
  <c r="Y151" i="10"/>
  <c r="AA151" i="10" s="1"/>
  <c r="V151" i="10"/>
  <c r="T151" i="10"/>
  <c r="R130" i="8"/>
  <c r="F132" i="8"/>
  <c r="V131" i="8"/>
  <c r="X131" i="8" s="1"/>
  <c r="Y131" i="8" s="1"/>
  <c r="Z131" i="8" s="1"/>
  <c r="AA131" i="8" s="1"/>
  <c r="V149" i="6"/>
  <c r="H150" i="6"/>
  <c r="I150" i="6" s="1"/>
  <c r="J150" i="6" s="1"/>
  <c r="K157" i="6" s="1"/>
  <c r="L150" i="6"/>
  <c r="Q149" i="6"/>
  <c r="P149" i="6"/>
  <c r="W149" i="6" l="1"/>
  <c r="X149" i="6" s="1"/>
  <c r="Y149" i="6" s="1"/>
  <c r="U150" i="10"/>
  <c r="AB151" i="10"/>
  <c r="AC151" i="10" s="1"/>
  <c r="AD151" i="10" s="1"/>
  <c r="O152" i="10"/>
  <c r="H152" i="10"/>
  <c r="I152" i="10" s="1"/>
  <c r="J152" i="10" s="1"/>
  <c r="L132" i="8"/>
  <c r="H132" i="8"/>
  <c r="I132" i="8" s="1"/>
  <c r="J132" i="8" s="1"/>
  <c r="N150" i="6"/>
  <c r="O150" i="6" s="1"/>
  <c r="R150" i="6"/>
  <c r="S150" i="6"/>
  <c r="G151" i="6"/>
  <c r="F151" i="6" l="1"/>
  <c r="T150" i="6"/>
  <c r="V150" i="6" s="1"/>
  <c r="R152" i="10"/>
  <c r="W152" i="10"/>
  <c r="N159" i="10"/>
  <c r="X152" i="10"/>
  <c r="G153" i="10"/>
  <c r="K139" i="8"/>
  <c r="U132" i="8"/>
  <c r="T132" i="8"/>
  <c r="G133" i="8"/>
  <c r="O132" i="8"/>
  <c r="H151" i="6"/>
  <c r="I151" i="6" s="1"/>
  <c r="J151" i="6" s="1"/>
  <c r="K158" i="6" s="1"/>
  <c r="L151" i="6"/>
  <c r="Q150" i="6"/>
  <c r="P150" i="6"/>
  <c r="V152" i="10" l="1"/>
  <c r="T152" i="10"/>
  <c r="S152" i="10"/>
  <c r="S132" i="8"/>
  <c r="Q132" i="8"/>
  <c r="P132" i="8"/>
  <c r="W150" i="6"/>
  <c r="X150" i="6" s="1"/>
  <c r="Y150" i="6" s="1"/>
  <c r="S151" i="6"/>
  <c r="R151" i="6"/>
  <c r="N151" i="6"/>
  <c r="O151" i="6" s="1"/>
  <c r="F152" i="6" s="1"/>
  <c r="G152" i="6"/>
  <c r="U151" i="10" l="1"/>
  <c r="F153" i="10"/>
  <c r="Y152" i="10"/>
  <c r="AA152" i="10" s="1"/>
  <c r="AB152" i="10" s="1"/>
  <c r="AC152" i="10" s="1"/>
  <c r="AD152" i="10" s="1"/>
  <c r="R131" i="8"/>
  <c r="F133" i="8"/>
  <c r="V132" i="8"/>
  <c r="X132" i="8" s="1"/>
  <c r="Y132" i="8" s="1"/>
  <c r="Z132" i="8" s="1"/>
  <c r="AA132" i="8" s="1"/>
  <c r="P151" i="6"/>
  <c r="Q151" i="6"/>
  <c r="H152" i="6"/>
  <c r="I152" i="6" s="1"/>
  <c r="J152" i="6" s="1"/>
  <c r="K159" i="6" s="1"/>
  <c r="L152" i="6"/>
  <c r="T151" i="6"/>
  <c r="V151" i="6" s="1"/>
  <c r="O153" i="10" l="1"/>
  <c r="H153" i="10"/>
  <c r="I153" i="10" s="1"/>
  <c r="J153" i="10" s="1"/>
  <c r="L133" i="8"/>
  <c r="H133" i="8"/>
  <c r="I133" i="8" s="1"/>
  <c r="J133" i="8" s="1"/>
  <c r="N152" i="6"/>
  <c r="O152" i="6"/>
  <c r="F153" i="6" s="1"/>
  <c r="T152" i="6"/>
  <c r="S152" i="6"/>
  <c r="R152" i="6"/>
  <c r="W151" i="6"/>
  <c r="X151" i="6" s="1"/>
  <c r="Y151" i="6" s="1"/>
  <c r="G153" i="6"/>
  <c r="N160" i="10" l="1"/>
  <c r="X153" i="10"/>
  <c r="W153" i="10"/>
  <c r="G154" i="10"/>
  <c r="R153" i="10"/>
  <c r="S153" i="10" s="1"/>
  <c r="F154" i="10" s="1"/>
  <c r="K140" i="8"/>
  <c r="U133" i="8"/>
  <c r="T133" i="8"/>
  <c r="G134" i="8"/>
  <c r="O133" i="8"/>
  <c r="H153" i="6"/>
  <c r="I153" i="6" s="1"/>
  <c r="J153" i="6" s="1"/>
  <c r="K160" i="6" s="1"/>
  <c r="L153" i="6"/>
  <c r="V152" i="6"/>
  <c r="Q152" i="6"/>
  <c r="P152" i="6"/>
  <c r="V153" i="10" l="1"/>
  <c r="T153" i="10"/>
  <c r="O154" i="10"/>
  <c r="H154" i="10"/>
  <c r="I154" i="10" s="1"/>
  <c r="J154" i="10" s="1"/>
  <c r="Y153" i="10"/>
  <c r="AA153" i="10" s="1"/>
  <c r="S133" i="8"/>
  <c r="Q133" i="8"/>
  <c r="P133" i="8"/>
  <c r="W152" i="6"/>
  <c r="X152" i="6" s="1"/>
  <c r="Y152" i="6" s="1"/>
  <c r="N153" i="6"/>
  <c r="O153" i="6" s="1"/>
  <c r="R153" i="6"/>
  <c r="S153" i="6"/>
  <c r="G154" i="6"/>
  <c r="U152" i="10" l="1"/>
  <c r="W154" i="10"/>
  <c r="N161" i="10"/>
  <c r="X154" i="10"/>
  <c r="AB153" i="10"/>
  <c r="AC153" i="10" s="1"/>
  <c r="AD153" i="10" s="1"/>
  <c r="R154" i="10"/>
  <c r="S154" i="10" s="1"/>
  <c r="G155" i="10"/>
  <c r="R132" i="8"/>
  <c r="F134" i="8"/>
  <c r="V133" i="8"/>
  <c r="X133" i="8" s="1"/>
  <c r="Y133" i="8" s="1"/>
  <c r="Z133" i="8" s="1"/>
  <c r="AA133" i="8" s="1"/>
  <c r="F154" i="6"/>
  <c r="H154" i="6" s="1"/>
  <c r="I154" i="6" s="1"/>
  <c r="J154" i="6" s="1"/>
  <c r="K161" i="6" s="1"/>
  <c r="T153" i="6"/>
  <c r="V153" i="6" s="1"/>
  <c r="Q153" i="6"/>
  <c r="P153" i="6"/>
  <c r="L154" i="6" l="1"/>
  <c r="F155" i="10"/>
  <c r="Y154" i="10"/>
  <c r="AA154" i="10" s="1"/>
  <c r="V154" i="10"/>
  <c r="T154" i="10"/>
  <c r="L134" i="8"/>
  <c r="H134" i="8"/>
  <c r="I134" i="8" s="1"/>
  <c r="J134" i="8" s="1"/>
  <c r="W153" i="6"/>
  <c r="X153" i="6" s="1"/>
  <c r="Y153" i="6" s="1"/>
  <c r="N154" i="6"/>
  <c r="O154" i="6"/>
  <c r="F155" i="6" s="1"/>
  <c r="T154" i="6"/>
  <c r="R154" i="6"/>
  <c r="S154" i="6"/>
  <c r="G155" i="6"/>
  <c r="U153" i="10" l="1"/>
  <c r="AB154" i="10"/>
  <c r="AC154" i="10" s="1"/>
  <c r="AD154" i="10" s="1"/>
  <c r="O155" i="10"/>
  <c r="H155" i="10"/>
  <c r="I155" i="10" s="1"/>
  <c r="J155" i="10" s="1"/>
  <c r="K141" i="8"/>
  <c r="U134" i="8"/>
  <c r="T134" i="8"/>
  <c r="G135" i="8"/>
  <c r="O134" i="8"/>
  <c r="H155" i="6"/>
  <c r="I155" i="6" s="1"/>
  <c r="J155" i="6" s="1"/>
  <c r="K162" i="6" s="1"/>
  <c r="L155" i="6"/>
  <c r="V154" i="6"/>
  <c r="Q154" i="6"/>
  <c r="P154" i="6"/>
  <c r="R155" i="10" l="1"/>
  <c r="N162" i="10"/>
  <c r="X155" i="10"/>
  <c r="W155" i="10"/>
  <c r="G156" i="10"/>
  <c r="S134" i="8"/>
  <c r="Q134" i="8"/>
  <c r="P134" i="8"/>
  <c r="W154" i="6"/>
  <c r="X154" i="6" s="1"/>
  <c r="Y154" i="6" s="1"/>
  <c r="N155" i="6"/>
  <c r="O155" i="6"/>
  <c r="F156" i="6" s="1"/>
  <c r="T155" i="6"/>
  <c r="V155" i="6" s="1"/>
  <c r="R155" i="6"/>
  <c r="S155" i="6"/>
  <c r="G156" i="6"/>
  <c r="V155" i="10" l="1"/>
  <c r="T155" i="10"/>
  <c r="S155" i="10"/>
  <c r="R133" i="8"/>
  <c r="F135" i="8"/>
  <c r="V134" i="8"/>
  <c r="X134" i="8" s="1"/>
  <c r="Y134" i="8" s="1"/>
  <c r="Z134" i="8" s="1"/>
  <c r="AA134" i="8" s="1"/>
  <c r="H156" i="6"/>
  <c r="I156" i="6" s="1"/>
  <c r="J156" i="6" s="1"/>
  <c r="K163" i="6" s="1"/>
  <c r="L156" i="6"/>
  <c r="Q155" i="6"/>
  <c r="W155" i="6" s="1"/>
  <c r="X155" i="6" s="1"/>
  <c r="Y155" i="6" s="1"/>
  <c r="P155" i="6"/>
  <c r="G157" i="6" l="1"/>
  <c r="F156" i="10"/>
  <c r="Y155" i="10"/>
  <c r="AA155" i="10" s="1"/>
  <c r="AB155" i="10" s="1"/>
  <c r="AC155" i="10" s="1"/>
  <c r="AD155" i="10" s="1"/>
  <c r="U154" i="10"/>
  <c r="L135" i="8"/>
  <c r="H135" i="8"/>
  <c r="I135" i="8" s="1"/>
  <c r="J135" i="8" s="1"/>
  <c r="N156" i="6"/>
  <c r="O156" i="6"/>
  <c r="F157" i="6" s="1"/>
  <c r="S156" i="6"/>
  <c r="R156" i="6"/>
  <c r="T156" i="6" l="1"/>
  <c r="O156" i="10"/>
  <c r="H156" i="10"/>
  <c r="I156" i="10" s="1"/>
  <c r="J156" i="10" s="1"/>
  <c r="K142" i="8"/>
  <c r="U135" i="8"/>
  <c r="T135" i="8"/>
  <c r="G136" i="8"/>
  <c r="O135" i="8"/>
  <c r="V156" i="6"/>
  <c r="H157" i="6"/>
  <c r="I157" i="6" s="1"/>
  <c r="J157" i="6" s="1"/>
  <c r="K164" i="6" s="1"/>
  <c r="L157" i="6"/>
  <c r="Q156" i="6"/>
  <c r="W156" i="6" s="1"/>
  <c r="X156" i="6" s="1"/>
  <c r="Y156" i="6" s="1"/>
  <c r="P156" i="6"/>
  <c r="W156" i="10" l="1"/>
  <c r="N163" i="10"/>
  <c r="X156" i="10"/>
  <c r="G157" i="10"/>
  <c r="R156" i="10"/>
  <c r="S135" i="8"/>
  <c r="Q135" i="8"/>
  <c r="P135" i="8"/>
  <c r="N157" i="6"/>
  <c r="O157" i="6"/>
  <c r="F158" i="6" s="1"/>
  <c r="T157" i="6"/>
  <c r="R157" i="6"/>
  <c r="S157" i="6"/>
  <c r="G158" i="6"/>
  <c r="V156" i="10" l="1"/>
  <c r="T156" i="10"/>
  <c r="S156" i="10"/>
  <c r="R134" i="8"/>
  <c r="F136" i="8"/>
  <c r="V135" i="8"/>
  <c r="X135" i="8" s="1"/>
  <c r="Y135" i="8" s="1"/>
  <c r="Z135" i="8" s="1"/>
  <c r="AA135" i="8" s="1"/>
  <c r="V157" i="6"/>
  <c r="H158" i="6"/>
  <c r="I158" i="6" s="1"/>
  <c r="J158" i="6" s="1"/>
  <c r="K165" i="6" s="1"/>
  <c r="L158" i="6"/>
  <c r="Q157" i="6"/>
  <c r="P157" i="6"/>
  <c r="W157" i="6" l="1"/>
  <c r="X157" i="6" s="1"/>
  <c r="Y157" i="6" s="1"/>
  <c r="F157" i="10"/>
  <c r="Y156" i="10"/>
  <c r="AA156" i="10" s="1"/>
  <c r="AB156" i="10" s="1"/>
  <c r="AC156" i="10" s="1"/>
  <c r="AD156" i="10" s="1"/>
  <c r="U155" i="10"/>
  <c r="L136" i="8"/>
  <c r="H136" i="8"/>
  <c r="I136" i="8" s="1"/>
  <c r="J136" i="8" s="1"/>
  <c r="N158" i="6"/>
  <c r="O158" i="6" s="1"/>
  <c r="R158" i="6"/>
  <c r="S158" i="6"/>
  <c r="G159" i="6"/>
  <c r="O157" i="10" l="1"/>
  <c r="H157" i="10"/>
  <c r="I157" i="10" s="1"/>
  <c r="J157" i="10" s="1"/>
  <c r="K143" i="8"/>
  <c r="U136" i="8"/>
  <c r="T136" i="8"/>
  <c r="G137" i="8"/>
  <c r="O136" i="8"/>
  <c r="F159" i="6"/>
  <c r="L159" i="6" s="1"/>
  <c r="T158" i="6"/>
  <c r="V158" i="6" s="1"/>
  <c r="Q158" i="6"/>
  <c r="P158" i="6"/>
  <c r="H159" i="6" l="1"/>
  <c r="I159" i="6" s="1"/>
  <c r="J159" i="6" s="1"/>
  <c r="K166" i="6" s="1"/>
  <c r="N164" i="10"/>
  <c r="X157" i="10"/>
  <c r="W157" i="10"/>
  <c r="G158" i="10"/>
  <c r="R157" i="10"/>
  <c r="S136" i="8"/>
  <c r="Q136" i="8"/>
  <c r="P136" i="8"/>
  <c r="W158" i="6"/>
  <c r="X158" i="6" s="1"/>
  <c r="Y158" i="6" s="1"/>
  <c r="N159" i="6"/>
  <c r="R159" i="6"/>
  <c r="S159" i="6"/>
  <c r="G160" i="6"/>
  <c r="V157" i="10" l="1"/>
  <c r="T157" i="10"/>
  <c r="S157" i="10"/>
  <c r="R135" i="8"/>
  <c r="F137" i="8"/>
  <c r="V136" i="8"/>
  <c r="X136" i="8" s="1"/>
  <c r="Y136" i="8" s="1"/>
  <c r="Z136" i="8" s="1"/>
  <c r="AA136" i="8" s="1"/>
  <c r="Q159" i="6"/>
  <c r="P159" i="6"/>
  <c r="O159" i="6"/>
  <c r="U156" i="10" l="1"/>
  <c r="F158" i="10"/>
  <c r="Y157" i="10"/>
  <c r="AA157" i="10" s="1"/>
  <c r="AB157" i="10" s="1"/>
  <c r="AC157" i="10" s="1"/>
  <c r="AD157" i="10" s="1"/>
  <c r="L137" i="8"/>
  <c r="H137" i="8"/>
  <c r="I137" i="8" s="1"/>
  <c r="J137" i="8" s="1"/>
  <c r="F160" i="6"/>
  <c r="T159" i="6"/>
  <c r="V159" i="6" s="1"/>
  <c r="W159" i="6" s="1"/>
  <c r="X159" i="6" s="1"/>
  <c r="Y159" i="6" s="1"/>
  <c r="O158" i="10" l="1"/>
  <c r="H158" i="10"/>
  <c r="I158" i="10" s="1"/>
  <c r="J158" i="10" s="1"/>
  <c r="K144" i="8"/>
  <c r="U137" i="8"/>
  <c r="T137" i="8"/>
  <c r="G138" i="8"/>
  <c r="O137" i="8"/>
  <c r="L160" i="6"/>
  <c r="H160" i="6"/>
  <c r="I160" i="6" s="1"/>
  <c r="J160" i="6" s="1"/>
  <c r="K167" i="6" s="1"/>
  <c r="W158" i="10" l="1"/>
  <c r="N165" i="10"/>
  <c r="X158" i="10"/>
  <c r="G159" i="10"/>
  <c r="R158" i="10"/>
  <c r="S137" i="8"/>
  <c r="Q137" i="8"/>
  <c r="P137" i="8"/>
  <c r="S160" i="6"/>
  <c r="R160" i="6"/>
  <c r="G161" i="6"/>
  <c r="N160" i="6"/>
  <c r="O160" i="6" s="1"/>
  <c r="V158" i="10" l="1"/>
  <c r="T158" i="10"/>
  <c r="S158" i="10"/>
  <c r="R136" i="8"/>
  <c r="F138" i="8"/>
  <c r="V137" i="8"/>
  <c r="X137" i="8" s="1"/>
  <c r="Y137" i="8" s="1"/>
  <c r="Z137" i="8" s="1"/>
  <c r="AA137" i="8" s="1"/>
  <c r="F161" i="6"/>
  <c r="H161" i="6" s="1"/>
  <c r="I161" i="6" s="1"/>
  <c r="J161" i="6" s="1"/>
  <c r="K168" i="6" s="1"/>
  <c r="T160" i="6"/>
  <c r="V160" i="6" s="1"/>
  <c r="Q160" i="6"/>
  <c r="P160" i="6"/>
  <c r="L161" i="6" l="1"/>
  <c r="U157" i="10"/>
  <c r="F159" i="10"/>
  <c r="Y158" i="10"/>
  <c r="AA158" i="10" s="1"/>
  <c r="AB158" i="10" s="1"/>
  <c r="AC158" i="10" s="1"/>
  <c r="AD158" i="10" s="1"/>
  <c r="L138" i="8"/>
  <c r="H138" i="8"/>
  <c r="I138" i="8" s="1"/>
  <c r="J138" i="8" s="1"/>
  <c r="W160" i="6"/>
  <c r="X160" i="6" s="1"/>
  <c r="Y160" i="6" s="1"/>
  <c r="N161" i="6"/>
  <c r="O161" i="6" s="1"/>
  <c r="S161" i="6"/>
  <c r="R161" i="6"/>
  <c r="G162" i="6"/>
  <c r="O159" i="10" l="1"/>
  <c r="H159" i="10"/>
  <c r="I159" i="10" s="1"/>
  <c r="J159" i="10" s="1"/>
  <c r="K145" i="8"/>
  <c r="U138" i="8"/>
  <c r="T138" i="8"/>
  <c r="G139" i="8"/>
  <c r="O138" i="8"/>
  <c r="F162" i="6"/>
  <c r="H162" i="6" s="1"/>
  <c r="I162" i="6" s="1"/>
  <c r="J162" i="6" s="1"/>
  <c r="K169" i="6" s="1"/>
  <c r="T161" i="6"/>
  <c r="V161" i="6" s="1"/>
  <c r="Q161" i="6"/>
  <c r="P161" i="6"/>
  <c r="L162" i="6" l="1"/>
  <c r="N166" i="10"/>
  <c r="X159" i="10"/>
  <c r="W159" i="10"/>
  <c r="G160" i="10"/>
  <c r="R159" i="10"/>
  <c r="S138" i="8"/>
  <c r="Q138" i="8"/>
  <c r="P138" i="8"/>
  <c r="W161" i="6"/>
  <c r="X161" i="6" s="1"/>
  <c r="Y161" i="6" s="1"/>
  <c r="N162" i="6"/>
  <c r="O162" i="6" s="1"/>
  <c r="S162" i="6"/>
  <c r="R162" i="6"/>
  <c r="G163" i="6"/>
  <c r="V159" i="10" l="1"/>
  <c r="T159" i="10"/>
  <c r="S159" i="10"/>
  <c r="R137" i="8"/>
  <c r="F139" i="8"/>
  <c r="V138" i="8"/>
  <c r="X138" i="8" s="1"/>
  <c r="Y138" i="8" s="1"/>
  <c r="Z138" i="8" s="1"/>
  <c r="AA138" i="8" s="1"/>
  <c r="F163" i="6"/>
  <c r="H163" i="6" s="1"/>
  <c r="I163" i="6" s="1"/>
  <c r="J163" i="6" s="1"/>
  <c r="K170" i="6" s="1"/>
  <c r="T162" i="6"/>
  <c r="V162" i="6" s="1"/>
  <c r="Q162" i="6"/>
  <c r="P162" i="6"/>
  <c r="L163" i="6" l="1"/>
  <c r="U158" i="10"/>
  <c r="F160" i="10"/>
  <c r="Y159" i="10"/>
  <c r="AA159" i="10" s="1"/>
  <c r="AB159" i="10" s="1"/>
  <c r="AC159" i="10" s="1"/>
  <c r="AD159" i="10" s="1"/>
  <c r="L139" i="8"/>
  <c r="H139" i="8"/>
  <c r="I139" i="8" s="1"/>
  <c r="J139" i="8" s="1"/>
  <c r="N163" i="6"/>
  <c r="O163" i="6"/>
  <c r="F164" i="6" s="1"/>
  <c r="R163" i="6"/>
  <c r="S163" i="6"/>
  <c r="W162" i="6"/>
  <c r="X162" i="6" s="1"/>
  <c r="Y162" i="6" s="1"/>
  <c r="G164" i="6"/>
  <c r="T163" i="6" l="1"/>
  <c r="O160" i="10"/>
  <c r="H160" i="10"/>
  <c r="I160" i="10" s="1"/>
  <c r="J160" i="10" s="1"/>
  <c r="K146" i="8"/>
  <c r="U139" i="8"/>
  <c r="T139" i="8"/>
  <c r="G140" i="8"/>
  <c r="O139" i="8"/>
  <c r="H164" i="6"/>
  <c r="I164" i="6" s="1"/>
  <c r="J164" i="6" s="1"/>
  <c r="K171" i="6" s="1"/>
  <c r="L164" i="6"/>
  <c r="V163" i="6"/>
  <c r="Q163" i="6"/>
  <c r="P163" i="6"/>
  <c r="W160" i="10" l="1"/>
  <c r="N167" i="10"/>
  <c r="X160" i="10"/>
  <c r="G161" i="10"/>
  <c r="R160" i="10"/>
  <c r="S139" i="8"/>
  <c r="Q139" i="8"/>
  <c r="P139" i="8"/>
  <c r="W163" i="6"/>
  <c r="X163" i="6" s="1"/>
  <c r="Y163" i="6" s="1"/>
  <c r="N164" i="6"/>
  <c r="O164" i="6" s="1"/>
  <c r="R164" i="6"/>
  <c r="S164" i="6"/>
  <c r="G165" i="6"/>
  <c r="V160" i="10" l="1"/>
  <c r="T160" i="10"/>
  <c r="S160" i="10"/>
  <c r="R138" i="8"/>
  <c r="F140" i="8"/>
  <c r="V139" i="8"/>
  <c r="X139" i="8" s="1"/>
  <c r="Y139" i="8" s="1"/>
  <c r="Z139" i="8" s="1"/>
  <c r="AA139" i="8" s="1"/>
  <c r="F165" i="6"/>
  <c r="H165" i="6" s="1"/>
  <c r="I165" i="6" s="1"/>
  <c r="J165" i="6" s="1"/>
  <c r="K172" i="6" s="1"/>
  <c r="T164" i="6"/>
  <c r="V164" i="6" s="1"/>
  <c r="Q164" i="6"/>
  <c r="P164" i="6"/>
  <c r="L165" i="6" l="1"/>
  <c r="F161" i="10"/>
  <c r="Y160" i="10"/>
  <c r="AA160" i="10" s="1"/>
  <c r="AB160" i="10" s="1"/>
  <c r="AC160" i="10" s="1"/>
  <c r="AD160" i="10" s="1"/>
  <c r="U159" i="10"/>
  <c r="L140" i="8"/>
  <c r="H140" i="8"/>
  <c r="I140" i="8" s="1"/>
  <c r="J140" i="8" s="1"/>
  <c r="W164" i="6"/>
  <c r="X164" i="6" s="1"/>
  <c r="Y164" i="6" s="1"/>
  <c r="N165" i="6"/>
  <c r="O165" i="6" s="1"/>
  <c r="F166" i="6" s="1"/>
  <c r="R165" i="6"/>
  <c r="S165" i="6"/>
  <c r="G166" i="6"/>
  <c r="O161" i="10" l="1"/>
  <c r="H161" i="10"/>
  <c r="I161" i="10" s="1"/>
  <c r="J161" i="10" s="1"/>
  <c r="K147" i="8"/>
  <c r="U140" i="8"/>
  <c r="T140" i="8"/>
  <c r="G141" i="8"/>
  <c r="O140" i="8"/>
  <c r="T165" i="6"/>
  <c r="V165" i="6" s="1"/>
  <c r="H166" i="6"/>
  <c r="I166" i="6" s="1"/>
  <c r="J166" i="6" s="1"/>
  <c r="K173" i="6" s="1"/>
  <c r="L166" i="6"/>
  <c r="Q165" i="6"/>
  <c r="P165" i="6"/>
  <c r="W165" i="6" l="1"/>
  <c r="X165" i="6" s="1"/>
  <c r="Y165" i="6" s="1"/>
  <c r="N168" i="10"/>
  <c r="X161" i="10"/>
  <c r="W161" i="10"/>
  <c r="G162" i="10"/>
  <c r="R161" i="10"/>
  <c r="S161" i="10" s="1"/>
  <c r="F162" i="10" s="1"/>
  <c r="S140" i="8"/>
  <c r="Q140" i="8"/>
  <c r="P140" i="8"/>
  <c r="N166" i="6"/>
  <c r="O166" i="6"/>
  <c r="F167" i="6" s="1"/>
  <c r="T166" i="6"/>
  <c r="R166" i="6"/>
  <c r="S166" i="6"/>
  <c r="G167" i="6"/>
  <c r="V161" i="10" l="1"/>
  <c r="T161" i="10"/>
  <c r="O162" i="10"/>
  <c r="H162" i="10"/>
  <c r="I162" i="10" s="1"/>
  <c r="J162" i="10" s="1"/>
  <c r="Y161" i="10"/>
  <c r="AA161" i="10" s="1"/>
  <c r="R139" i="8"/>
  <c r="F141" i="8"/>
  <c r="V140" i="8"/>
  <c r="X140" i="8" s="1"/>
  <c r="Y140" i="8" s="1"/>
  <c r="Z140" i="8" s="1"/>
  <c r="AA140" i="8" s="1"/>
  <c r="V166" i="6"/>
  <c r="H167" i="6"/>
  <c r="I167" i="6" s="1"/>
  <c r="J167" i="6" s="1"/>
  <c r="K174" i="6" s="1"/>
  <c r="L167" i="6"/>
  <c r="Q166" i="6"/>
  <c r="P166" i="6"/>
  <c r="W162" i="10" l="1"/>
  <c r="N169" i="10"/>
  <c r="X162" i="10"/>
  <c r="AB161" i="10"/>
  <c r="AC161" i="10" s="1"/>
  <c r="AD161" i="10" s="1"/>
  <c r="U160" i="10"/>
  <c r="R162" i="10"/>
  <c r="S162" i="10" s="1"/>
  <c r="G163" i="10"/>
  <c r="L141" i="8"/>
  <c r="H141" i="8"/>
  <c r="I141" i="8" s="1"/>
  <c r="J141" i="8" s="1"/>
  <c r="W166" i="6"/>
  <c r="X166" i="6" s="1"/>
  <c r="Y166" i="6" s="1"/>
  <c r="N167" i="6"/>
  <c r="R167" i="6"/>
  <c r="S167" i="6"/>
  <c r="G168" i="6"/>
  <c r="F163" i="10" l="1"/>
  <c r="Y162" i="10"/>
  <c r="AA162" i="10" s="1"/>
  <c r="V162" i="10"/>
  <c r="T162" i="10"/>
  <c r="K148" i="8"/>
  <c r="U141" i="8"/>
  <c r="T141" i="8"/>
  <c r="G142" i="8"/>
  <c r="O141" i="8"/>
  <c r="P167" i="6"/>
  <c r="Q167" i="6"/>
  <c r="O167" i="6"/>
  <c r="AB162" i="10" l="1"/>
  <c r="AC162" i="10" s="1"/>
  <c r="AD162" i="10" s="1"/>
  <c r="U161" i="10"/>
  <c r="O163" i="10"/>
  <c r="H163" i="10"/>
  <c r="I163" i="10" s="1"/>
  <c r="J163" i="10" s="1"/>
  <c r="S141" i="8"/>
  <c r="Q141" i="8"/>
  <c r="P141" i="8"/>
  <c r="F168" i="6"/>
  <c r="T167" i="6"/>
  <c r="V167" i="6" s="1"/>
  <c r="W167" i="6" s="1"/>
  <c r="X167" i="6" s="1"/>
  <c r="Y167" i="6" s="1"/>
  <c r="N170" i="10" l="1"/>
  <c r="X163" i="10"/>
  <c r="W163" i="10"/>
  <c r="G164" i="10"/>
  <c r="R163" i="10"/>
  <c r="S163" i="10" s="1"/>
  <c r="R140" i="8"/>
  <c r="F142" i="8"/>
  <c r="V141" i="8"/>
  <c r="X141" i="8" s="1"/>
  <c r="Y141" i="8" s="1"/>
  <c r="Z141" i="8" s="1"/>
  <c r="AA141" i="8" s="1"/>
  <c r="H168" i="6"/>
  <c r="I168" i="6" s="1"/>
  <c r="J168" i="6" s="1"/>
  <c r="K175" i="6" s="1"/>
  <c r="L168" i="6"/>
  <c r="F164" i="10" l="1"/>
  <c r="Y163" i="10"/>
  <c r="AA163" i="10" s="1"/>
  <c r="V163" i="10"/>
  <c r="T163" i="10"/>
  <c r="L142" i="8"/>
  <c r="H142" i="8"/>
  <c r="I142" i="8" s="1"/>
  <c r="J142" i="8" s="1"/>
  <c r="N168" i="6"/>
  <c r="O168" i="6"/>
  <c r="F169" i="6" s="1"/>
  <c r="S168" i="6"/>
  <c r="R168" i="6"/>
  <c r="G169" i="6"/>
  <c r="T168" i="6" l="1"/>
  <c r="U162" i="10"/>
  <c r="AB163" i="10"/>
  <c r="AC163" i="10" s="1"/>
  <c r="AD163" i="10" s="1"/>
  <c r="O164" i="10"/>
  <c r="H164" i="10"/>
  <c r="I164" i="10" s="1"/>
  <c r="J164" i="10" s="1"/>
  <c r="K149" i="8"/>
  <c r="U142" i="8"/>
  <c r="T142" i="8"/>
  <c r="G143" i="8"/>
  <c r="O142" i="8"/>
  <c r="H169" i="6"/>
  <c r="I169" i="6" s="1"/>
  <c r="J169" i="6" s="1"/>
  <c r="K176" i="6" s="1"/>
  <c r="L169" i="6"/>
  <c r="V168" i="6"/>
  <c r="Q168" i="6"/>
  <c r="P168" i="6"/>
  <c r="R164" i="10" l="1"/>
  <c r="W164" i="10"/>
  <c r="N171" i="10"/>
  <c r="X164" i="10"/>
  <c r="G165" i="10"/>
  <c r="S142" i="8"/>
  <c r="Q142" i="8"/>
  <c r="P142" i="8"/>
  <c r="N169" i="6"/>
  <c r="O169" i="6"/>
  <c r="F170" i="6" s="1"/>
  <c r="T169" i="6"/>
  <c r="S169" i="6"/>
  <c r="R169" i="6"/>
  <c r="W168" i="6"/>
  <c r="X168" i="6" s="1"/>
  <c r="Y168" i="6" s="1"/>
  <c r="G170" i="6"/>
  <c r="V164" i="10" l="1"/>
  <c r="T164" i="10"/>
  <c r="S164" i="10"/>
  <c r="R141" i="8"/>
  <c r="F143" i="8"/>
  <c r="V142" i="8"/>
  <c r="X142" i="8" s="1"/>
  <c r="Y142" i="8" s="1"/>
  <c r="Z142" i="8" s="1"/>
  <c r="AA142" i="8" s="1"/>
  <c r="H170" i="6"/>
  <c r="I170" i="6" s="1"/>
  <c r="J170" i="6" s="1"/>
  <c r="K177" i="6" s="1"/>
  <c r="L170" i="6"/>
  <c r="V169" i="6"/>
  <c r="Q169" i="6"/>
  <c r="P169" i="6"/>
  <c r="U163" i="10" l="1"/>
  <c r="F165" i="10"/>
  <c r="Y164" i="10"/>
  <c r="AA164" i="10" s="1"/>
  <c r="AB164" i="10" s="1"/>
  <c r="AC164" i="10" s="1"/>
  <c r="AD164" i="10" s="1"/>
  <c r="L143" i="8"/>
  <c r="H143" i="8"/>
  <c r="I143" i="8" s="1"/>
  <c r="J143" i="8" s="1"/>
  <c r="W169" i="6"/>
  <c r="X169" i="6" s="1"/>
  <c r="Y169" i="6" s="1"/>
  <c r="N170" i="6"/>
  <c r="O170" i="6"/>
  <c r="F171" i="6" s="1"/>
  <c r="S170" i="6"/>
  <c r="R170" i="6"/>
  <c r="G171" i="6"/>
  <c r="O165" i="10" l="1"/>
  <c r="H165" i="10"/>
  <c r="I165" i="10" s="1"/>
  <c r="J165" i="10" s="1"/>
  <c r="K150" i="8"/>
  <c r="U143" i="8"/>
  <c r="T143" i="8"/>
  <c r="G144" i="8"/>
  <c r="O143" i="8"/>
  <c r="T170" i="6"/>
  <c r="V170" i="6" s="1"/>
  <c r="H171" i="6"/>
  <c r="I171" i="6" s="1"/>
  <c r="J171" i="6" s="1"/>
  <c r="K178" i="6" s="1"/>
  <c r="L171" i="6"/>
  <c r="Q170" i="6"/>
  <c r="P170" i="6"/>
  <c r="R165" i="10" l="1"/>
  <c r="N172" i="10"/>
  <c r="X165" i="10"/>
  <c r="W165" i="10"/>
  <c r="G166" i="10"/>
  <c r="S143" i="8"/>
  <c r="Q143" i="8"/>
  <c r="P143" i="8"/>
  <c r="N171" i="6"/>
  <c r="O171" i="6" s="1"/>
  <c r="R171" i="6"/>
  <c r="S171" i="6"/>
  <c r="W170" i="6"/>
  <c r="X170" i="6" s="1"/>
  <c r="Y170" i="6" s="1"/>
  <c r="G172" i="6"/>
  <c r="F172" i="6" l="1"/>
  <c r="T171" i="6"/>
  <c r="V171" i="6" s="1"/>
  <c r="V165" i="10"/>
  <c r="T165" i="10"/>
  <c r="S165" i="10"/>
  <c r="R142" i="8"/>
  <c r="F144" i="8"/>
  <c r="V143" i="8"/>
  <c r="X143" i="8" s="1"/>
  <c r="Y143" i="8" s="1"/>
  <c r="Z143" i="8" s="1"/>
  <c r="AA143" i="8" s="1"/>
  <c r="H172" i="6"/>
  <c r="I172" i="6" s="1"/>
  <c r="J172" i="6" s="1"/>
  <c r="K179" i="6" s="1"/>
  <c r="L172" i="6"/>
  <c r="G173" i="6"/>
  <c r="Q171" i="6"/>
  <c r="P171" i="6"/>
  <c r="W171" i="6" l="1"/>
  <c r="X171" i="6" s="1"/>
  <c r="Y171" i="6" s="1"/>
  <c r="U164" i="10"/>
  <c r="F166" i="10"/>
  <c r="Y165" i="10"/>
  <c r="AA165" i="10" s="1"/>
  <c r="AB165" i="10" s="1"/>
  <c r="AC165" i="10" s="1"/>
  <c r="AD165" i="10" s="1"/>
  <c r="L144" i="8"/>
  <c r="H144" i="8"/>
  <c r="I144" i="8" s="1"/>
  <c r="J144" i="8" s="1"/>
  <c r="N172" i="6"/>
  <c r="O172" i="6"/>
  <c r="F173" i="6" s="1"/>
  <c r="R172" i="6"/>
  <c r="S172" i="6"/>
  <c r="T172" i="6" l="1"/>
  <c r="O166" i="10"/>
  <c r="H166" i="10"/>
  <c r="I166" i="10" s="1"/>
  <c r="J166" i="10" s="1"/>
  <c r="K151" i="8"/>
  <c r="U144" i="8"/>
  <c r="T144" i="8"/>
  <c r="G145" i="8"/>
  <c r="O144" i="8"/>
  <c r="V172" i="6"/>
  <c r="H173" i="6"/>
  <c r="I173" i="6" s="1"/>
  <c r="J173" i="6" s="1"/>
  <c r="K180" i="6" s="1"/>
  <c r="L173" i="6"/>
  <c r="Q172" i="6"/>
  <c r="W172" i="6" s="1"/>
  <c r="X172" i="6" s="1"/>
  <c r="Y172" i="6" s="1"/>
  <c r="P172" i="6"/>
  <c r="W166" i="10" l="1"/>
  <c r="N173" i="10"/>
  <c r="X166" i="10"/>
  <c r="G167" i="10"/>
  <c r="R166" i="10"/>
  <c r="S144" i="8"/>
  <c r="Q144" i="8"/>
  <c r="P144" i="8"/>
  <c r="N173" i="6"/>
  <c r="O173" i="6"/>
  <c r="F174" i="6" s="1"/>
  <c r="T173" i="6"/>
  <c r="R173" i="6"/>
  <c r="S173" i="6"/>
  <c r="G174" i="6"/>
  <c r="V166" i="10" l="1"/>
  <c r="T166" i="10"/>
  <c r="S166" i="10"/>
  <c r="R143" i="8"/>
  <c r="F145" i="8"/>
  <c r="V144" i="8"/>
  <c r="X144" i="8" s="1"/>
  <c r="Y144" i="8" s="1"/>
  <c r="Z144" i="8" s="1"/>
  <c r="AA144" i="8" s="1"/>
  <c r="V173" i="6"/>
  <c r="H174" i="6"/>
  <c r="I174" i="6" s="1"/>
  <c r="J174" i="6" s="1"/>
  <c r="K181" i="6" s="1"/>
  <c r="L174" i="6"/>
  <c r="Q173" i="6"/>
  <c r="P173" i="6"/>
  <c r="F167" i="10" l="1"/>
  <c r="Y166" i="10"/>
  <c r="AA166" i="10" s="1"/>
  <c r="AB166" i="10" s="1"/>
  <c r="AC166" i="10" s="1"/>
  <c r="AD166" i="10" s="1"/>
  <c r="U165" i="10"/>
  <c r="L145" i="8"/>
  <c r="H145" i="8"/>
  <c r="I145" i="8" s="1"/>
  <c r="J145" i="8" s="1"/>
  <c r="W173" i="6"/>
  <c r="X173" i="6" s="1"/>
  <c r="Y173" i="6" s="1"/>
  <c r="N174" i="6"/>
  <c r="O174" i="6"/>
  <c r="F175" i="6" s="1"/>
  <c r="S174" i="6"/>
  <c r="R174" i="6"/>
  <c r="G175" i="6"/>
  <c r="T174" i="6" l="1"/>
  <c r="O167" i="10"/>
  <c r="H167" i="10"/>
  <c r="I167" i="10" s="1"/>
  <c r="J167" i="10" s="1"/>
  <c r="K152" i="8"/>
  <c r="U145" i="8"/>
  <c r="T145" i="8"/>
  <c r="G146" i="8"/>
  <c r="O145" i="8"/>
  <c r="V174" i="6"/>
  <c r="L175" i="6"/>
  <c r="H175" i="6"/>
  <c r="I175" i="6" s="1"/>
  <c r="J175" i="6" s="1"/>
  <c r="K182" i="6" s="1"/>
  <c r="P174" i="6"/>
  <c r="Q174" i="6"/>
  <c r="N174" i="10" l="1"/>
  <c r="X167" i="10"/>
  <c r="W167" i="10"/>
  <c r="G168" i="10"/>
  <c r="R167" i="10"/>
  <c r="S167" i="10" s="1"/>
  <c r="S145" i="8"/>
  <c r="Q145" i="8"/>
  <c r="P145" i="8"/>
  <c r="N175" i="6"/>
  <c r="O175" i="6"/>
  <c r="F176" i="6" s="1"/>
  <c r="T175" i="6"/>
  <c r="R175" i="6"/>
  <c r="S175" i="6"/>
  <c r="W174" i="6"/>
  <c r="X174" i="6" s="1"/>
  <c r="Y174" i="6" s="1"/>
  <c r="G176" i="6"/>
  <c r="F168" i="10" l="1"/>
  <c r="Y167" i="10"/>
  <c r="AA167" i="10" s="1"/>
  <c r="V167" i="10"/>
  <c r="T167" i="10"/>
  <c r="R144" i="8"/>
  <c r="F146" i="8"/>
  <c r="V145" i="8"/>
  <c r="X145" i="8" s="1"/>
  <c r="Y145" i="8" s="1"/>
  <c r="Z145" i="8" s="1"/>
  <c r="AA145" i="8" s="1"/>
  <c r="V175" i="6"/>
  <c r="H176" i="6"/>
  <c r="I176" i="6" s="1"/>
  <c r="J176" i="6" s="1"/>
  <c r="K183" i="6" s="1"/>
  <c r="L176" i="6"/>
  <c r="Q175" i="6"/>
  <c r="P175" i="6"/>
  <c r="W175" i="6" l="1"/>
  <c r="X175" i="6" s="1"/>
  <c r="Y175" i="6" s="1"/>
  <c r="U166" i="10"/>
  <c r="AB167" i="10"/>
  <c r="AC167" i="10" s="1"/>
  <c r="AD167" i="10" s="1"/>
  <c r="O168" i="10"/>
  <c r="H168" i="10"/>
  <c r="I168" i="10" s="1"/>
  <c r="J168" i="10" s="1"/>
  <c r="L146" i="8"/>
  <c r="H146" i="8"/>
  <c r="I146" i="8" s="1"/>
  <c r="J146" i="8" s="1"/>
  <c r="N176" i="6"/>
  <c r="O176" i="6" s="1"/>
  <c r="S176" i="6"/>
  <c r="R176" i="6"/>
  <c r="G177" i="6"/>
  <c r="F177" i="6" l="1"/>
  <c r="T176" i="6"/>
  <c r="R168" i="10"/>
  <c r="W168" i="10"/>
  <c r="N175" i="10"/>
  <c r="X168" i="10"/>
  <c r="G169" i="10"/>
  <c r="K153" i="8"/>
  <c r="U146" i="8"/>
  <c r="T146" i="8"/>
  <c r="G147" i="8"/>
  <c r="O146" i="8"/>
  <c r="H177" i="6"/>
  <c r="I177" i="6" s="1"/>
  <c r="J177" i="6" s="1"/>
  <c r="K184" i="6" s="1"/>
  <c r="L177" i="6"/>
  <c r="V176" i="6"/>
  <c r="Q176" i="6"/>
  <c r="P176" i="6"/>
  <c r="V168" i="10" l="1"/>
  <c r="T168" i="10"/>
  <c r="S168" i="10"/>
  <c r="S146" i="8"/>
  <c r="Q146" i="8"/>
  <c r="P146" i="8"/>
  <c r="N177" i="6"/>
  <c r="O177" i="6"/>
  <c r="F178" i="6" s="1"/>
  <c r="R177" i="6"/>
  <c r="S177" i="6"/>
  <c r="W176" i="6"/>
  <c r="X176" i="6" s="1"/>
  <c r="Y176" i="6" s="1"/>
  <c r="G178" i="6"/>
  <c r="T177" i="6" l="1"/>
  <c r="U167" i="10"/>
  <c r="F169" i="10"/>
  <c r="Y168" i="10"/>
  <c r="AA168" i="10" s="1"/>
  <c r="AB168" i="10" s="1"/>
  <c r="AC168" i="10" s="1"/>
  <c r="AD168" i="10" s="1"/>
  <c r="R145" i="8"/>
  <c r="F147" i="8"/>
  <c r="V146" i="8"/>
  <c r="X146" i="8" s="1"/>
  <c r="Y146" i="8" s="1"/>
  <c r="Z146" i="8" s="1"/>
  <c r="AA146" i="8" s="1"/>
  <c r="V177" i="6"/>
  <c r="H178" i="6"/>
  <c r="I178" i="6" s="1"/>
  <c r="J178" i="6" s="1"/>
  <c r="K185" i="6" s="1"/>
  <c r="L178" i="6"/>
  <c r="Q177" i="6"/>
  <c r="P177" i="6"/>
  <c r="O169" i="10" l="1"/>
  <c r="H169" i="10"/>
  <c r="I169" i="10" s="1"/>
  <c r="J169" i="10" s="1"/>
  <c r="L147" i="8"/>
  <c r="H147" i="8"/>
  <c r="I147" i="8" s="1"/>
  <c r="J147" i="8" s="1"/>
  <c r="W177" i="6"/>
  <c r="X177" i="6" s="1"/>
  <c r="Y177" i="6" s="1"/>
  <c r="N178" i="6"/>
  <c r="O178" i="6"/>
  <c r="F179" i="6" s="1"/>
  <c r="R178" i="6"/>
  <c r="S178" i="6"/>
  <c r="G179" i="6"/>
  <c r="N176" i="10" l="1"/>
  <c r="X169" i="10"/>
  <c r="W169" i="10"/>
  <c r="G170" i="10"/>
  <c r="R169" i="10"/>
  <c r="K154" i="8"/>
  <c r="U147" i="8"/>
  <c r="T147" i="8"/>
  <c r="G148" i="8"/>
  <c r="O147" i="8"/>
  <c r="T178" i="6"/>
  <c r="V178" i="6" s="1"/>
  <c r="H179" i="6"/>
  <c r="I179" i="6" s="1"/>
  <c r="J179" i="6" s="1"/>
  <c r="K186" i="6" s="1"/>
  <c r="L179" i="6"/>
  <c r="P178" i="6"/>
  <c r="Q178" i="6"/>
  <c r="W178" i="6" l="1"/>
  <c r="X178" i="6" s="1"/>
  <c r="Y178" i="6" s="1"/>
  <c r="V169" i="10"/>
  <c r="T169" i="10"/>
  <c r="S169" i="10"/>
  <c r="S147" i="8"/>
  <c r="Q147" i="8"/>
  <c r="P147" i="8"/>
  <c r="R179" i="6"/>
  <c r="S179" i="6"/>
  <c r="N179" i="6"/>
  <c r="G180" i="6"/>
  <c r="U168" i="10" l="1"/>
  <c r="F170" i="10"/>
  <c r="Y169" i="10"/>
  <c r="AA169" i="10" s="1"/>
  <c r="AB169" i="10" s="1"/>
  <c r="AC169" i="10" s="1"/>
  <c r="AD169" i="10" s="1"/>
  <c r="R146" i="8"/>
  <c r="F148" i="8"/>
  <c r="V147" i="8"/>
  <c r="X147" i="8" s="1"/>
  <c r="Y147" i="8" s="1"/>
  <c r="Z147" i="8" s="1"/>
  <c r="AA147" i="8" s="1"/>
  <c r="Q179" i="6"/>
  <c r="P179" i="6"/>
  <c r="O179" i="6"/>
  <c r="O170" i="10" l="1"/>
  <c r="H170" i="10"/>
  <c r="I170" i="10" s="1"/>
  <c r="J170" i="10" s="1"/>
  <c r="L148" i="8"/>
  <c r="H148" i="8"/>
  <c r="I148" i="8" s="1"/>
  <c r="J148" i="8" s="1"/>
  <c r="F180" i="6"/>
  <c r="T179" i="6"/>
  <c r="V179" i="6" s="1"/>
  <c r="W179" i="6" s="1"/>
  <c r="X179" i="6" s="1"/>
  <c r="Y179" i="6" s="1"/>
  <c r="W170" i="10" l="1"/>
  <c r="N177" i="10"/>
  <c r="X170" i="10"/>
  <c r="G171" i="10"/>
  <c r="R170" i="10"/>
  <c r="K155" i="8"/>
  <c r="U148" i="8"/>
  <c r="T148" i="8"/>
  <c r="G149" i="8"/>
  <c r="O148" i="8"/>
  <c r="H180" i="6"/>
  <c r="I180" i="6" s="1"/>
  <c r="J180" i="6" s="1"/>
  <c r="K187" i="6" s="1"/>
  <c r="L180" i="6"/>
  <c r="V170" i="10" l="1"/>
  <c r="T170" i="10"/>
  <c r="S170" i="10"/>
  <c r="S148" i="8"/>
  <c r="Q148" i="8"/>
  <c r="P148" i="8"/>
  <c r="N180" i="6"/>
  <c r="O180" i="6"/>
  <c r="F181" i="6" s="1"/>
  <c r="S180" i="6"/>
  <c r="R180" i="6"/>
  <c r="G181" i="6"/>
  <c r="T180" i="6" l="1"/>
  <c r="F171" i="10"/>
  <c r="Y170" i="10"/>
  <c r="AA170" i="10" s="1"/>
  <c r="AB170" i="10" s="1"/>
  <c r="AC170" i="10" s="1"/>
  <c r="AD170" i="10" s="1"/>
  <c r="U169" i="10"/>
  <c r="R147" i="8"/>
  <c r="F149" i="8"/>
  <c r="V148" i="8"/>
  <c r="X148" i="8" s="1"/>
  <c r="Y148" i="8" s="1"/>
  <c r="Z148" i="8" s="1"/>
  <c r="AA148" i="8" s="1"/>
  <c r="L181" i="6"/>
  <c r="H181" i="6"/>
  <c r="I181" i="6" s="1"/>
  <c r="J181" i="6" s="1"/>
  <c r="K188" i="6" s="1"/>
  <c r="V180" i="6"/>
  <c r="Q180" i="6"/>
  <c r="P180" i="6"/>
  <c r="O171" i="10" l="1"/>
  <c r="H171" i="10"/>
  <c r="I171" i="10" s="1"/>
  <c r="J171" i="10" s="1"/>
  <c r="L149" i="8"/>
  <c r="H149" i="8"/>
  <c r="I149" i="8" s="1"/>
  <c r="J149" i="8" s="1"/>
  <c r="R181" i="6"/>
  <c r="S181" i="6"/>
  <c r="N181" i="6"/>
  <c r="W180" i="6"/>
  <c r="X180" i="6" s="1"/>
  <c r="Y180" i="6" s="1"/>
  <c r="G182" i="6"/>
  <c r="N178" i="10" l="1"/>
  <c r="X171" i="10"/>
  <c r="W171" i="10"/>
  <c r="G172" i="10"/>
  <c r="R171" i="10"/>
  <c r="K156" i="8"/>
  <c r="U149" i="8"/>
  <c r="T149" i="8"/>
  <c r="G150" i="8"/>
  <c r="O149" i="8"/>
  <c r="Q181" i="6"/>
  <c r="P181" i="6"/>
  <c r="O181" i="6"/>
  <c r="V171" i="10" l="1"/>
  <c r="T171" i="10"/>
  <c r="S171" i="10"/>
  <c r="S149" i="8"/>
  <c r="Q149" i="8"/>
  <c r="P149" i="8"/>
  <c r="F182" i="6"/>
  <c r="T181" i="6"/>
  <c r="V181" i="6" s="1"/>
  <c r="W181" i="6" s="1"/>
  <c r="X181" i="6" s="1"/>
  <c r="Y181" i="6" s="1"/>
  <c r="U170" i="10" l="1"/>
  <c r="F172" i="10"/>
  <c r="Y171" i="10"/>
  <c r="AA171" i="10" s="1"/>
  <c r="AB171" i="10" s="1"/>
  <c r="AC171" i="10" s="1"/>
  <c r="AD171" i="10" s="1"/>
  <c r="R148" i="8"/>
  <c r="F150" i="8"/>
  <c r="V149" i="8"/>
  <c r="X149" i="8" s="1"/>
  <c r="Y149" i="8" s="1"/>
  <c r="Z149" i="8" s="1"/>
  <c r="AA149" i="8" s="1"/>
  <c r="H182" i="6"/>
  <c r="I182" i="6" s="1"/>
  <c r="J182" i="6" s="1"/>
  <c r="K189" i="6" s="1"/>
  <c r="L182" i="6"/>
  <c r="O172" i="10" l="1"/>
  <c r="H172" i="10"/>
  <c r="I172" i="10" s="1"/>
  <c r="J172" i="10" s="1"/>
  <c r="L150" i="8"/>
  <c r="H150" i="8"/>
  <c r="I150" i="8" s="1"/>
  <c r="J150" i="8" s="1"/>
  <c r="N182" i="6"/>
  <c r="O182" i="6"/>
  <c r="F183" i="6" s="1"/>
  <c r="T182" i="6"/>
  <c r="R182" i="6"/>
  <c r="S182" i="6"/>
  <c r="G183" i="6"/>
  <c r="W172" i="10" l="1"/>
  <c r="N179" i="10"/>
  <c r="X172" i="10"/>
  <c r="G173" i="10"/>
  <c r="R172" i="10"/>
  <c r="K157" i="8"/>
  <c r="U150" i="8"/>
  <c r="T150" i="8"/>
  <c r="G151" i="8"/>
  <c r="O150" i="8"/>
  <c r="L183" i="6"/>
  <c r="H183" i="6"/>
  <c r="I183" i="6" s="1"/>
  <c r="J183" i="6" s="1"/>
  <c r="K190" i="6" s="1"/>
  <c r="V182" i="6"/>
  <c r="P182" i="6"/>
  <c r="Q182" i="6"/>
  <c r="V172" i="10" l="1"/>
  <c r="T172" i="10"/>
  <c r="S172" i="10"/>
  <c r="S150" i="8"/>
  <c r="Q150" i="8"/>
  <c r="P150" i="8"/>
  <c r="S183" i="6"/>
  <c r="R183" i="6"/>
  <c r="W182" i="6"/>
  <c r="X182" i="6" s="1"/>
  <c r="Y182" i="6" s="1"/>
  <c r="N183" i="6"/>
  <c r="G184" i="6"/>
  <c r="F173" i="10" l="1"/>
  <c r="Y172" i="10"/>
  <c r="AA172" i="10" s="1"/>
  <c r="AB172" i="10" s="1"/>
  <c r="AC172" i="10" s="1"/>
  <c r="AD172" i="10" s="1"/>
  <c r="U171" i="10"/>
  <c r="R149" i="8"/>
  <c r="F151" i="8"/>
  <c r="V150" i="8"/>
  <c r="X150" i="8" s="1"/>
  <c r="Y150" i="8" s="1"/>
  <c r="Z150" i="8" s="1"/>
  <c r="AA150" i="8" s="1"/>
  <c r="P183" i="6"/>
  <c r="Q183" i="6"/>
  <c r="O183" i="6"/>
  <c r="O173" i="10" l="1"/>
  <c r="H173" i="10"/>
  <c r="I173" i="10" s="1"/>
  <c r="J173" i="10" s="1"/>
  <c r="L151" i="8"/>
  <c r="H151" i="8"/>
  <c r="I151" i="8" s="1"/>
  <c r="J151" i="8" s="1"/>
  <c r="F184" i="6"/>
  <c r="T183" i="6"/>
  <c r="V183" i="6" s="1"/>
  <c r="W183" i="6"/>
  <c r="X183" i="6" s="1"/>
  <c r="Y183" i="6" s="1"/>
  <c r="N180" i="10" l="1"/>
  <c r="X173" i="10"/>
  <c r="W173" i="10"/>
  <c r="G174" i="10"/>
  <c r="R173" i="10"/>
  <c r="K158" i="8"/>
  <c r="U151" i="8"/>
  <c r="T151" i="8"/>
  <c r="G152" i="8"/>
  <c r="O151" i="8"/>
  <c r="H184" i="6"/>
  <c r="I184" i="6" s="1"/>
  <c r="J184" i="6" s="1"/>
  <c r="K191" i="6" s="1"/>
  <c r="L184" i="6"/>
  <c r="V173" i="10" l="1"/>
  <c r="T173" i="10"/>
  <c r="S173" i="10"/>
  <c r="S151" i="8"/>
  <c r="Q151" i="8"/>
  <c r="P151" i="8"/>
  <c r="N184" i="6"/>
  <c r="O184" i="6" s="1"/>
  <c r="S184" i="6"/>
  <c r="R184" i="6"/>
  <c r="G185" i="6"/>
  <c r="F185" i="6" l="1"/>
  <c r="T184" i="6"/>
  <c r="U172" i="10"/>
  <c r="F174" i="10"/>
  <c r="Y173" i="10"/>
  <c r="AA173" i="10" s="1"/>
  <c r="AB173" i="10" s="1"/>
  <c r="AC173" i="10" s="1"/>
  <c r="AD173" i="10" s="1"/>
  <c r="R150" i="8"/>
  <c r="F152" i="8"/>
  <c r="V151" i="8"/>
  <c r="X151" i="8" s="1"/>
  <c r="Y151" i="8" s="1"/>
  <c r="Z151" i="8" s="1"/>
  <c r="AA151" i="8" s="1"/>
  <c r="H185" i="6"/>
  <c r="I185" i="6" s="1"/>
  <c r="J185" i="6" s="1"/>
  <c r="K192" i="6" s="1"/>
  <c r="L185" i="6"/>
  <c r="V184" i="6"/>
  <c r="Q184" i="6"/>
  <c r="P184" i="6"/>
  <c r="O174" i="10" l="1"/>
  <c r="H174" i="10"/>
  <c r="I174" i="10" s="1"/>
  <c r="J174" i="10" s="1"/>
  <c r="L152" i="8"/>
  <c r="H152" i="8"/>
  <c r="I152" i="8" s="1"/>
  <c r="J152" i="8" s="1"/>
  <c r="N185" i="6"/>
  <c r="O185" i="6"/>
  <c r="F186" i="6" s="1"/>
  <c r="T185" i="6"/>
  <c r="S185" i="6"/>
  <c r="R185" i="6"/>
  <c r="W184" i="6"/>
  <c r="X184" i="6" s="1"/>
  <c r="Y184" i="6" s="1"/>
  <c r="G186" i="6"/>
  <c r="W174" i="10" l="1"/>
  <c r="N181" i="10"/>
  <c r="X174" i="10"/>
  <c r="G175" i="10"/>
  <c r="R174" i="10"/>
  <c r="K159" i="8"/>
  <c r="U152" i="8"/>
  <c r="T152" i="8"/>
  <c r="G153" i="8"/>
  <c r="O152" i="8"/>
  <c r="V185" i="6"/>
  <c r="H186" i="6"/>
  <c r="I186" i="6" s="1"/>
  <c r="J186" i="6" s="1"/>
  <c r="K193" i="6" s="1"/>
  <c r="L186" i="6"/>
  <c r="P185" i="6"/>
  <c r="Q185" i="6"/>
  <c r="W185" i="6" s="1"/>
  <c r="X185" i="6" s="1"/>
  <c r="Y185" i="6" s="1"/>
  <c r="V174" i="10" l="1"/>
  <c r="T174" i="10"/>
  <c r="S174" i="10"/>
  <c r="S152" i="8"/>
  <c r="Q152" i="8"/>
  <c r="P152" i="8"/>
  <c r="N186" i="6"/>
  <c r="S186" i="6"/>
  <c r="R186" i="6"/>
  <c r="G187" i="6"/>
  <c r="F175" i="10" l="1"/>
  <c r="Y174" i="10"/>
  <c r="AA174" i="10" s="1"/>
  <c r="AB174" i="10" s="1"/>
  <c r="AC174" i="10" s="1"/>
  <c r="AD174" i="10" s="1"/>
  <c r="U173" i="10"/>
  <c r="R151" i="8"/>
  <c r="F153" i="8"/>
  <c r="V152" i="8"/>
  <c r="X152" i="8" s="1"/>
  <c r="Y152" i="8" s="1"/>
  <c r="Z152" i="8" s="1"/>
  <c r="AA152" i="8" s="1"/>
  <c r="Q186" i="6"/>
  <c r="P186" i="6"/>
  <c r="O186" i="6"/>
  <c r="O175" i="10" l="1"/>
  <c r="H175" i="10"/>
  <c r="I175" i="10" s="1"/>
  <c r="J175" i="10" s="1"/>
  <c r="L153" i="8"/>
  <c r="H153" i="8"/>
  <c r="I153" i="8" s="1"/>
  <c r="J153" i="8" s="1"/>
  <c r="F187" i="6"/>
  <c r="T186" i="6"/>
  <c r="V186" i="6" s="1"/>
  <c r="W186" i="6" s="1"/>
  <c r="X186" i="6" s="1"/>
  <c r="Y186" i="6" s="1"/>
  <c r="N182" i="10" l="1"/>
  <c r="X175" i="10"/>
  <c r="W175" i="10"/>
  <c r="G176" i="10"/>
  <c r="R175" i="10"/>
  <c r="K160" i="8"/>
  <c r="U153" i="8"/>
  <c r="T153" i="8"/>
  <c r="G154" i="8"/>
  <c r="O153" i="8"/>
  <c r="H187" i="6"/>
  <c r="I187" i="6" s="1"/>
  <c r="J187" i="6" s="1"/>
  <c r="K194" i="6" s="1"/>
  <c r="L187" i="6"/>
  <c r="V175" i="10" l="1"/>
  <c r="T175" i="10"/>
  <c r="S175" i="10"/>
  <c r="S153" i="8"/>
  <c r="Q153" i="8"/>
  <c r="P153" i="8"/>
  <c r="N187" i="6"/>
  <c r="S187" i="6"/>
  <c r="R187" i="6"/>
  <c r="G188" i="6"/>
  <c r="F176" i="10" l="1"/>
  <c r="Y175" i="10"/>
  <c r="AA175" i="10" s="1"/>
  <c r="AB175" i="10" s="1"/>
  <c r="AC175" i="10" s="1"/>
  <c r="AD175" i="10" s="1"/>
  <c r="U174" i="10"/>
  <c r="R152" i="8"/>
  <c r="F154" i="8"/>
  <c r="V153" i="8"/>
  <c r="X153" i="8" s="1"/>
  <c r="Y153" i="8" s="1"/>
  <c r="Z153" i="8" s="1"/>
  <c r="AA153" i="8" s="1"/>
  <c r="O187" i="6"/>
  <c r="Q187" i="6"/>
  <c r="P187" i="6"/>
  <c r="O176" i="10" l="1"/>
  <c r="H176" i="10"/>
  <c r="I176" i="10" s="1"/>
  <c r="J176" i="10" s="1"/>
  <c r="L154" i="8"/>
  <c r="H154" i="8"/>
  <c r="I154" i="8" s="1"/>
  <c r="J154" i="8" s="1"/>
  <c r="F188" i="6"/>
  <c r="T187" i="6"/>
  <c r="V187" i="6" s="1"/>
  <c r="W187" i="6" s="1"/>
  <c r="X187" i="6" s="1"/>
  <c r="Y187" i="6" s="1"/>
  <c r="W176" i="10" l="1"/>
  <c r="N183" i="10"/>
  <c r="X176" i="10"/>
  <c r="G177" i="10"/>
  <c r="R176" i="10"/>
  <c r="K161" i="8"/>
  <c r="U154" i="8"/>
  <c r="T154" i="8"/>
  <c r="G155" i="8"/>
  <c r="O154" i="8"/>
  <c r="L188" i="6"/>
  <c r="H188" i="6"/>
  <c r="I188" i="6" s="1"/>
  <c r="J188" i="6" s="1"/>
  <c r="K195" i="6" s="1"/>
  <c r="V176" i="10" l="1"/>
  <c r="T176" i="10"/>
  <c r="S176" i="10"/>
  <c r="S154" i="8"/>
  <c r="Q154" i="8"/>
  <c r="P154" i="8"/>
  <c r="S188" i="6"/>
  <c r="R188" i="6"/>
  <c r="G189" i="6"/>
  <c r="N188" i="6"/>
  <c r="O188" i="6" s="1"/>
  <c r="F177" i="10" l="1"/>
  <c r="Y176" i="10"/>
  <c r="AA176" i="10" s="1"/>
  <c r="AB176" i="10" s="1"/>
  <c r="AC176" i="10" s="1"/>
  <c r="AD176" i="10" s="1"/>
  <c r="U175" i="10"/>
  <c r="R153" i="8"/>
  <c r="F155" i="8"/>
  <c r="V154" i="8"/>
  <c r="X154" i="8" s="1"/>
  <c r="Y154" i="8" s="1"/>
  <c r="Z154" i="8" s="1"/>
  <c r="AA154" i="8" s="1"/>
  <c r="F189" i="6"/>
  <c r="H189" i="6" s="1"/>
  <c r="I189" i="6" s="1"/>
  <c r="J189" i="6" s="1"/>
  <c r="K196" i="6" s="1"/>
  <c r="T188" i="6"/>
  <c r="V188" i="6" s="1"/>
  <c r="Q188" i="6"/>
  <c r="P188" i="6"/>
  <c r="L189" i="6" l="1"/>
  <c r="O177" i="10"/>
  <c r="H177" i="10"/>
  <c r="I177" i="10" s="1"/>
  <c r="J177" i="10" s="1"/>
  <c r="L155" i="8"/>
  <c r="H155" i="8"/>
  <c r="I155" i="8" s="1"/>
  <c r="J155" i="8" s="1"/>
  <c r="W188" i="6"/>
  <c r="X188" i="6" s="1"/>
  <c r="Y188" i="6" s="1"/>
  <c r="N189" i="6"/>
  <c r="O189" i="6" s="1"/>
  <c r="R189" i="6"/>
  <c r="S189" i="6"/>
  <c r="G190" i="6"/>
  <c r="F190" i="6" l="1"/>
  <c r="T189" i="6"/>
  <c r="V189" i="6" s="1"/>
  <c r="N184" i="10"/>
  <c r="X177" i="10"/>
  <c r="W177" i="10"/>
  <c r="G178" i="10"/>
  <c r="R177" i="10"/>
  <c r="S177" i="10" s="1"/>
  <c r="K162" i="8"/>
  <c r="U155" i="8"/>
  <c r="T155" i="8"/>
  <c r="G156" i="8"/>
  <c r="O155" i="8"/>
  <c r="L190" i="6"/>
  <c r="H190" i="6"/>
  <c r="I190" i="6" s="1"/>
  <c r="J190" i="6" s="1"/>
  <c r="K197" i="6" s="1"/>
  <c r="P189" i="6"/>
  <c r="Q189" i="6"/>
  <c r="F178" i="10" l="1"/>
  <c r="Y177" i="10"/>
  <c r="AA177" i="10" s="1"/>
  <c r="V177" i="10"/>
  <c r="T177" i="10"/>
  <c r="S155" i="8"/>
  <c r="Q155" i="8"/>
  <c r="P155" i="8"/>
  <c r="N190" i="6"/>
  <c r="O190" i="6" s="1"/>
  <c r="R190" i="6"/>
  <c r="S190" i="6"/>
  <c r="W189" i="6"/>
  <c r="X189" i="6" s="1"/>
  <c r="Y189" i="6" s="1"/>
  <c r="G191" i="6"/>
  <c r="F191" i="6" l="1"/>
  <c r="T190" i="6"/>
  <c r="U176" i="10"/>
  <c r="AB177" i="10"/>
  <c r="AC177" i="10" s="1"/>
  <c r="AD177" i="10" s="1"/>
  <c r="O178" i="10"/>
  <c r="H178" i="10"/>
  <c r="I178" i="10" s="1"/>
  <c r="J178" i="10" s="1"/>
  <c r="R154" i="8"/>
  <c r="F156" i="8"/>
  <c r="V155" i="8"/>
  <c r="X155" i="8" s="1"/>
  <c r="Y155" i="8" s="1"/>
  <c r="Z155" i="8" s="1"/>
  <c r="AA155" i="8" s="1"/>
  <c r="V190" i="6"/>
  <c r="L191" i="6"/>
  <c r="H191" i="6"/>
  <c r="I191" i="6" s="1"/>
  <c r="J191" i="6" s="1"/>
  <c r="K198" i="6" s="1"/>
  <c r="P190" i="6"/>
  <c r="Q190" i="6"/>
  <c r="W190" i="6" s="1"/>
  <c r="X190" i="6" s="1"/>
  <c r="Y190" i="6" s="1"/>
  <c r="R178" i="10" l="1"/>
  <c r="W178" i="10"/>
  <c r="N185" i="10"/>
  <c r="X178" i="10"/>
  <c r="G179" i="10"/>
  <c r="L156" i="8"/>
  <c r="H156" i="8"/>
  <c r="I156" i="8" s="1"/>
  <c r="J156" i="8" s="1"/>
  <c r="R191" i="6"/>
  <c r="S191" i="6"/>
  <c r="N191" i="6"/>
  <c r="G192" i="6"/>
  <c r="V178" i="10" l="1"/>
  <c r="T178" i="10"/>
  <c r="S178" i="10"/>
  <c r="K163" i="8"/>
  <c r="U156" i="8"/>
  <c r="T156" i="8"/>
  <c r="G157" i="8"/>
  <c r="O156" i="8"/>
  <c r="P191" i="6"/>
  <c r="Q191" i="6"/>
  <c r="O191" i="6"/>
  <c r="U177" i="10" l="1"/>
  <c r="F179" i="10"/>
  <c r="Y178" i="10"/>
  <c r="AA178" i="10" s="1"/>
  <c r="AB178" i="10" s="1"/>
  <c r="AC178" i="10" s="1"/>
  <c r="AD178" i="10" s="1"/>
  <c r="S156" i="8"/>
  <c r="Q156" i="8"/>
  <c r="P156" i="8"/>
  <c r="F192" i="6"/>
  <c r="T191" i="6"/>
  <c r="V191" i="6" s="1"/>
  <c r="W191" i="6" s="1"/>
  <c r="X191" i="6" s="1"/>
  <c r="Y191" i="6" s="1"/>
  <c r="O179" i="10" l="1"/>
  <c r="H179" i="10"/>
  <c r="I179" i="10" s="1"/>
  <c r="J179" i="10" s="1"/>
  <c r="R155" i="8"/>
  <c r="F157" i="8"/>
  <c r="V156" i="8"/>
  <c r="X156" i="8" s="1"/>
  <c r="Y156" i="8" s="1"/>
  <c r="Z156" i="8" s="1"/>
  <c r="AA156" i="8" s="1"/>
  <c r="L192" i="6"/>
  <c r="H192" i="6"/>
  <c r="I192" i="6" s="1"/>
  <c r="J192" i="6" s="1"/>
  <c r="K199" i="6" s="1"/>
  <c r="N186" i="10" l="1"/>
  <c r="X179" i="10"/>
  <c r="W179" i="10"/>
  <c r="G180" i="10"/>
  <c r="R179" i="10"/>
  <c r="L157" i="8"/>
  <c r="H157" i="8"/>
  <c r="I157" i="8" s="1"/>
  <c r="J157" i="8" s="1"/>
  <c r="S192" i="6"/>
  <c r="R192" i="6"/>
  <c r="G193" i="6"/>
  <c r="N192" i="6"/>
  <c r="O192" i="6" s="1"/>
  <c r="V179" i="10" l="1"/>
  <c r="T179" i="10"/>
  <c r="S179" i="10"/>
  <c r="K164" i="8"/>
  <c r="U157" i="8"/>
  <c r="T157" i="8"/>
  <c r="G158" i="8"/>
  <c r="O157" i="8"/>
  <c r="F193" i="6"/>
  <c r="T192" i="6"/>
  <c r="V192" i="6" s="1"/>
  <c r="H193" i="6"/>
  <c r="I193" i="6" s="1"/>
  <c r="J193" i="6" s="1"/>
  <c r="K200" i="6" s="1"/>
  <c r="L193" i="6"/>
  <c r="Q192" i="6"/>
  <c r="P192" i="6"/>
  <c r="U178" i="10" l="1"/>
  <c r="F180" i="10"/>
  <c r="Y179" i="10"/>
  <c r="AA179" i="10" s="1"/>
  <c r="AB179" i="10" s="1"/>
  <c r="AC179" i="10" s="1"/>
  <c r="AD179" i="10" s="1"/>
  <c r="S157" i="8"/>
  <c r="Q157" i="8"/>
  <c r="P157" i="8"/>
  <c r="W192" i="6"/>
  <c r="X192" i="6" s="1"/>
  <c r="Y192" i="6" s="1"/>
  <c r="N193" i="6"/>
  <c r="O193" i="6" s="1"/>
  <c r="R193" i="6"/>
  <c r="S193" i="6"/>
  <c r="G194" i="6"/>
  <c r="F194" i="6" l="1"/>
  <c r="T193" i="6"/>
  <c r="O180" i="10"/>
  <c r="H180" i="10"/>
  <c r="I180" i="10" s="1"/>
  <c r="J180" i="10" s="1"/>
  <c r="R156" i="8"/>
  <c r="F158" i="8"/>
  <c r="V157" i="8"/>
  <c r="X157" i="8" s="1"/>
  <c r="Y157" i="8" s="1"/>
  <c r="Z157" i="8" s="1"/>
  <c r="AA157" i="8" s="1"/>
  <c r="H194" i="6"/>
  <c r="I194" i="6" s="1"/>
  <c r="J194" i="6" s="1"/>
  <c r="K201" i="6" s="1"/>
  <c r="L194" i="6"/>
  <c r="V193" i="6"/>
  <c r="P193" i="6"/>
  <c r="Q193" i="6"/>
  <c r="W193" i="6" l="1"/>
  <c r="X193" i="6" s="1"/>
  <c r="Y193" i="6" s="1"/>
  <c r="W180" i="10"/>
  <c r="N187" i="10"/>
  <c r="X180" i="10"/>
  <c r="G181" i="10"/>
  <c r="R180" i="10"/>
  <c r="L158" i="8"/>
  <c r="H158" i="8"/>
  <c r="I158" i="8" s="1"/>
  <c r="J158" i="8" s="1"/>
  <c r="N194" i="6"/>
  <c r="O194" i="6"/>
  <c r="F195" i="6" s="1"/>
  <c r="T194" i="6"/>
  <c r="R194" i="6"/>
  <c r="S194" i="6"/>
  <c r="G195" i="6"/>
  <c r="V180" i="10" l="1"/>
  <c r="T180" i="10"/>
  <c r="S180" i="10"/>
  <c r="K165" i="8"/>
  <c r="U158" i="8"/>
  <c r="T158" i="8"/>
  <c r="G159" i="8"/>
  <c r="O158" i="8"/>
  <c r="L195" i="6"/>
  <c r="H195" i="6"/>
  <c r="I195" i="6" s="1"/>
  <c r="J195" i="6" s="1"/>
  <c r="K202" i="6" s="1"/>
  <c r="V194" i="6"/>
  <c r="W194" i="6" s="1"/>
  <c r="X194" i="6" s="1"/>
  <c r="Y194" i="6" s="1"/>
  <c r="P194" i="6"/>
  <c r="Q194" i="6"/>
  <c r="U179" i="10" l="1"/>
  <c r="F181" i="10"/>
  <c r="Y180" i="10"/>
  <c r="AA180" i="10" s="1"/>
  <c r="AB180" i="10" s="1"/>
  <c r="AC180" i="10" s="1"/>
  <c r="AD180" i="10" s="1"/>
  <c r="S158" i="8"/>
  <c r="Q158" i="8"/>
  <c r="P158" i="8"/>
  <c r="R195" i="6"/>
  <c r="S195" i="6"/>
  <c r="N195" i="6"/>
  <c r="G196" i="6"/>
  <c r="O181" i="10" l="1"/>
  <c r="H181" i="10"/>
  <c r="I181" i="10" s="1"/>
  <c r="J181" i="10" s="1"/>
  <c r="R157" i="8"/>
  <c r="F159" i="8"/>
  <c r="V158" i="8"/>
  <c r="X158" i="8" s="1"/>
  <c r="Y158" i="8" s="1"/>
  <c r="Z158" i="8" s="1"/>
  <c r="AA158" i="8" s="1"/>
  <c r="P195" i="6"/>
  <c r="Q195" i="6"/>
  <c r="O195" i="6"/>
  <c r="N188" i="10" l="1"/>
  <c r="X181" i="10"/>
  <c r="W181" i="10"/>
  <c r="G182" i="10"/>
  <c r="R181" i="10"/>
  <c r="L159" i="8"/>
  <c r="H159" i="8"/>
  <c r="I159" i="8" s="1"/>
  <c r="J159" i="8" s="1"/>
  <c r="F196" i="6"/>
  <c r="T195" i="6"/>
  <c r="V195" i="6" s="1"/>
  <c r="W195" i="6" s="1"/>
  <c r="X195" i="6" s="1"/>
  <c r="Y195" i="6" s="1"/>
  <c r="V181" i="10" l="1"/>
  <c r="T181" i="10"/>
  <c r="S181" i="10"/>
  <c r="K166" i="8"/>
  <c r="U159" i="8"/>
  <c r="T159" i="8"/>
  <c r="G160" i="8"/>
  <c r="O159" i="8"/>
  <c r="H196" i="6"/>
  <c r="I196" i="6" s="1"/>
  <c r="J196" i="6" s="1"/>
  <c r="K203" i="6" s="1"/>
  <c r="L196" i="6"/>
  <c r="U180" i="10" l="1"/>
  <c r="F182" i="10"/>
  <c r="Y181" i="10"/>
  <c r="AA181" i="10" s="1"/>
  <c r="AB181" i="10" s="1"/>
  <c r="AC181" i="10" s="1"/>
  <c r="AD181" i="10" s="1"/>
  <c r="S159" i="8"/>
  <c r="Q159" i="8"/>
  <c r="P159" i="8"/>
  <c r="N196" i="6"/>
  <c r="O196" i="6"/>
  <c r="F197" i="6" s="1"/>
  <c r="S196" i="6"/>
  <c r="R196" i="6"/>
  <c r="G197" i="6"/>
  <c r="T196" i="6" l="1"/>
  <c r="O182" i="10"/>
  <c r="H182" i="10"/>
  <c r="I182" i="10" s="1"/>
  <c r="J182" i="10" s="1"/>
  <c r="R158" i="8"/>
  <c r="F160" i="8"/>
  <c r="V159" i="8"/>
  <c r="X159" i="8" s="1"/>
  <c r="Y159" i="8" s="1"/>
  <c r="Z159" i="8" s="1"/>
  <c r="AA159" i="8" s="1"/>
  <c r="V196" i="6"/>
  <c r="H197" i="6"/>
  <c r="I197" i="6" s="1"/>
  <c r="J197" i="6" s="1"/>
  <c r="K204" i="6" s="1"/>
  <c r="L197" i="6"/>
  <c r="Q196" i="6"/>
  <c r="P196" i="6"/>
  <c r="N189" i="10" l="1"/>
  <c r="W182" i="10"/>
  <c r="X182" i="10"/>
  <c r="G183" i="10"/>
  <c r="R182" i="10"/>
  <c r="L160" i="8"/>
  <c r="H160" i="8"/>
  <c r="I160" i="8" s="1"/>
  <c r="J160" i="8" s="1"/>
  <c r="W196" i="6"/>
  <c r="X196" i="6" s="1"/>
  <c r="Y196" i="6" s="1"/>
  <c r="N197" i="6"/>
  <c r="O197" i="6"/>
  <c r="F198" i="6" s="1"/>
  <c r="T197" i="6"/>
  <c r="R197" i="6"/>
  <c r="S197" i="6"/>
  <c r="G198" i="6"/>
  <c r="V182" i="10" l="1"/>
  <c r="T182" i="10"/>
  <c r="S182" i="10"/>
  <c r="K167" i="8"/>
  <c r="U160" i="8"/>
  <c r="T160" i="8"/>
  <c r="G161" i="8"/>
  <c r="O160" i="8"/>
  <c r="H198" i="6"/>
  <c r="I198" i="6" s="1"/>
  <c r="J198" i="6" s="1"/>
  <c r="K205" i="6" s="1"/>
  <c r="L198" i="6"/>
  <c r="V197" i="6"/>
  <c r="Q197" i="6"/>
  <c r="P197" i="6"/>
  <c r="U181" i="10" l="1"/>
  <c r="F183" i="10"/>
  <c r="Y182" i="10"/>
  <c r="AA182" i="10" s="1"/>
  <c r="AB182" i="10" s="1"/>
  <c r="AC182" i="10" s="1"/>
  <c r="AD182" i="10" s="1"/>
  <c r="S160" i="8"/>
  <c r="Q160" i="8"/>
  <c r="P160" i="8"/>
  <c r="W197" i="6"/>
  <c r="X197" i="6" s="1"/>
  <c r="Y197" i="6" s="1"/>
  <c r="N198" i="6"/>
  <c r="O198" i="6" s="1"/>
  <c r="F199" i="6" s="1"/>
  <c r="R198" i="6"/>
  <c r="S198" i="6"/>
  <c r="G199" i="6"/>
  <c r="O183" i="10" l="1"/>
  <c r="H183" i="10"/>
  <c r="I183" i="10" s="1"/>
  <c r="J183" i="10" s="1"/>
  <c r="R159" i="8"/>
  <c r="F161" i="8"/>
  <c r="V160" i="8"/>
  <c r="X160" i="8" s="1"/>
  <c r="Y160" i="8" s="1"/>
  <c r="Z160" i="8" s="1"/>
  <c r="AA160" i="8" s="1"/>
  <c r="T198" i="6"/>
  <c r="V198" i="6" s="1"/>
  <c r="L199" i="6"/>
  <c r="H199" i="6"/>
  <c r="I199" i="6" s="1"/>
  <c r="J199" i="6" s="1"/>
  <c r="K206" i="6" s="1"/>
  <c r="P198" i="6"/>
  <c r="Q198" i="6"/>
  <c r="W198" i="6" s="1"/>
  <c r="X198" i="6" s="1"/>
  <c r="Y198" i="6" s="1"/>
  <c r="N190" i="10" l="1"/>
  <c r="X183" i="10"/>
  <c r="W183" i="10"/>
  <c r="G184" i="10"/>
  <c r="R183" i="10"/>
  <c r="L161" i="8"/>
  <c r="H161" i="8"/>
  <c r="I161" i="8" s="1"/>
  <c r="J161" i="8" s="1"/>
  <c r="S199" i="6"/>
  <c r="R199" i="6"/>
  <c r="N199" i="6"/>
  <c r="G200" i="6"/>
  <c r="V183" i="10" l="1"/>
  <c r="T183" i="10"/>
  <c r="S183" i="10"/>
  <c r="K168" i="8"/>
  <c r="U161" i="8"/>
  <c r="T161" i="8"/>
  <c r="G162" i="8"/>
  <c r="O161" i="8"/>
  <c r="P199" i="6"/>
  <c r="Q199" i="6"/>
  <c r="O199" i="6"/>
  <c r="U182" i="10" l="1"/>
  <c r="F184" i="10"/>
  <c r="Y183" i="10"/>
  <c r="AA183" i="10" s="1"/>
  <c r="AB183" i="10" s="1"/>
  <c r="AC183" i="10" s="1"/>
  <c r="AD183" i="10" s="1"/>
  <c r="S161" i="8"/>
  <c r="Q161" i="8"/>
  <c r="P161" i="8"/>
  <c r="F200" i="6"/>
  <c r="T199" i="6"/>
  <c r="V199" i="6" s="1"/>
  <c r="W199" i="6" s="1"/>
  <c r="X199" i="6" s="1"/>
  <c r="Y199" i="6" s="1"/>
  <c r="O184" i="10" l="1"/>
  <c r="H184" i="10"/>
  <c r="I184" i="10" s="1"/>
  <c r="J184" i="10" s="1"/>
  <c r="R160" i="8"/>
  <c r="F162" i="8"/>
  <c r="V161" i="8"/>
  <c r="X161" i="8" s="1"/>
  <c r="Y161" i="8" s="1"/>
  <c r="Z161" i="8" s="1"/>
  <c r="AA161" i="8" s="1"/>
  <c r="H200" i="6"/>
  <c r="I200" i="6" s="1"/>
  <c r="J200" i="6" s="1"/>
  <c r="K207" i="6" s="1"/>
  <c r="L200" i="6"/>
  <c r="N191" i="10" l="1"/>
  <c r="W184" i="10"/>
  <c r="X184" i="10"/>
  <c r="G185" i="10"/>
  <c r="R184" i="10"/>
  <c r="L162" i="8"/>
  <c r="H162" i="8"/>
  <c r="I162" i="8" s="1"/>
  <c r="J162" i="8" s="1"/>
  <c r="N200" i="6"/>
  <c r="O200" i="6" s="1"/>
  <c r="R200" i="6"/>
  <c r="S200" i="6"/>
  <c r="G201" i="6"/>
  <c r="F201" i="6" l="1"/>
  <c r="T200" i="6"/>
  <c r="V200" i="6" s="1"/>
  <c r="W200" i="6" s="1"/>
  <c r="X200" i="6" s="1"/>
  <c r="Y200" i="6" s="1"/>
  <c r="V184" i="10"/>
  <c r="T184" i="10"/>
  <c r="S184" i="10"/>
  <c r="K169" i="8"/>
  <c r="U162" i="8"/>
  <c r="T162" i="8"/>
  <c r="G163" i="8"/>
  <c r="O162" i="8"/>
  <c r="H201" i="6"/>
  <c r="I201" i="6" s="1"/>
  <c r="J201" i="6" s="1"/>
  <c r="K208" i="6" s="1"/>
  <c r="L201" i="6"/>
  <c r="P200" i="6"/>
  <c r="Q200" i="6"/>
  <c r="U183" i="10" l="1"/>
  <c r="F185" i="10"/>
  <c r="Y184" i="10"/>
  <c r="AA184" i="10" s="1"/>
  <c r="AB184" i="10" s="1"/>
  <c r="AC184" i="10" s="1"/>
  <c r="AD184" i="10" s="1"/>
  <c r="S162" i="8"/>
  <c r="Q162" i="8"/>
  <c r="P162" i="8"/>
  <c r="N201" i="6"/>
  <c r="O201" i="6" s="1"/>
  <c r="S201" i="6"/>
  <c r="R201" i="6"/>
  <c r="G202" i="6"/>
  <c r="F202" i="6" l="1"/>
  <c r="T201" i="6"/>
  <c r="O185" i="10"/>
  <c r="H185" i="10"/>
  <c r="I185" i="10" s="1"/>
  <c r="J185" i="10" s="1"/>
  <c r="R161" i="8"/>
  <c r="F163" i="8"/>
  <c r="V162" i="8"/>
  <c r="X162" i="8" s="1"/>
  <c r="Y162" i="8" s="1"/>
  <c r="Z162" i="8" s="1"/>
  <c r="AA162" i="8" s="1"/>
  <c r="H202" i="6"/>
  <c r="I202" i="6" s="1"/>
  <c r="J202" i="6" s="1"/>
  <c r="K209" i="6" s="1"/>
  <c r="L202" i="6"/>
  <c r="V201" i="6"/>
  <c r="P201" i="6"/>
  <c r="Q201" i="6"/>
  <c r="N192" i="10" l="1"/>
  <c r="X185" i="10"/>
  <c r="W185" i="10"/>
  <c r="G186" i="10"/>
  <c r="R185" i="10"/>
  <c r="L163" i="8"/>
  <c r="H163" i="8"/>
  <c r="I163" i="8" s="1"/>
  <c r="J163" i="8" s="1"/>
  <c r="W201" i="6"/>
  <c r="X201" i="6" s="1"/>
  <c r="Y201" i="6" s="1"/>
  <c r="N202" i="6"/>
  <c r="O202" i="6"/>
  <c r="F203" i="6" s="1"/>
  <c r="T202" i="6"/>
  <c r="V202" i="6" s="1"/>
  <c r="R202" i="6"/>
  <c r="S202" i="6"/>
  <c r="G203" i="6"/>
  <c r="V185" i="10" l="1"/>
  <c r="T185" i="10"/>
  <c r="S185" i="10"/>
  <c r="K170" i="8"/>
  <c r="U163" i="8"/>
  <c r="T163" i="8"/>
  <c r="G164" i="8"/>
  <c r="O163" i="8"/>
  <c r="H203" i="6"/>
  <c r="I203" i="6" s="1"/>
  <c r="J203" i="6" s="1"/>
  <c r="K210" i="6" s="1"/>
  <c r="L203" i="6"/>
  <c r="W202" i="6"/>
  <c r="X202" i="6" s="1"/>
  <c r="Y202" i="6" s="1"/>
  <c r="P202" i="6"/>
  <c r="Q202" i="6"/>
  <c r="U184" i="10" l="1"/>
  <c r="F186" i="10"/>
  <c r="Y185" i="10"/>
  <c r="AA185" i="10" s="1"/>
  <c r="AB185" i="10" s="1"/>
  <c r="AC185" i="10" s="1"/>
  <c r="AD185" i="10" s="1"/>
  <c r="S163" i="8"/>
  <c r="Q163" i="8"/>
  <c r="P163" i="8"/>
  <c r="N203" i="6"/>
  <c r="O203" i="6" s="1"/>
  <c r="R203" i="6"/>
  <c r="S203" i="6"/>
  <c r="G204" i="6"/>
  <c r="O186" i="10" l="1"/>
  <c r="H186" i="10"/>
  <c r="I186" i="10" s="1"/>
  <c r="J186" i="10" s="1"/>
  <c r="R162" i="8"/>
  <c r="F164" i="8"/>
  <c r="V163" i="8"/>
  <c r="X163" i="8" s="1"/>
  <c r="Y163" i="8" s="1"/>
  <c r="Z163" i="8" s="1"/>
  <c r="AA163" i="8" s="1"/>
  <c r="F204" i="6"/>
  <c r="T203" i="6"/>
  <c r="V203" i="6" s="1"/>
  <c r="L204" i="6"/>
  <c r="H204" i="6"/>
  <c r="I204" i="6" s="1"/>
  <c r="J204" i="6" s="1"/>
  <c r="K211" i="6" s="1"/>
  <c r="P203" i="6"/>
  <c r="Q203" i="6"/>
  <c r="N193" i="10" l="1"/>
  <c r="W186" i="10"/>
  <c r="X186" i="10"/>
  <c r="G187" i="10"/>
  <c r="R186" i="10"/>
  <c r="L164" i="8"/>
  <c r="H164" i="8"/>
  <c r="I164" i="8" s="1"/>
  <c r="J164" i="8" s="1"/>
  <c r="W203" i="6"/>
  <c r="X203" i="6" s="1"/>
  <c r="Y203" i="6" s="1"/>
  <c r="R204" i="6"/>
  <c r="S204" i="6"/>
  <c r="N204" i="6"/>
  <c r="G205" i="6"/>
  <c r="V186" i="10" l="1"/>
  <c r="T186" i="10"/>
  <c r="S186" i="10"/>
  <c r="K171" i="8"/>
  <c r="U164" i="8"/>
  <c r="T164" i="8"/>
  <c r="G165" i="8"/>
  <c r="O164" i="8"/>
  <c r="Q204" i="6"/>
  <c r="P204" i="6"/>
  <c r="O204" i="6"/>
  <c r="U185" i="10" l="1"/>
  <c r="F187" i="10"/>
  <c r="Y186" i="10"/>
  <c r="AA186" i="10" s="1"/>
  <c r="AB186" i="10" s="1"/>
  <c r="AC186" i="10" s="1"/>
  <c r="AD186" i="10" s="1"/>
  <c r="S164" i="8"/>
  <c r="Q164" i="8"/>
  <c r="P164" i="8"/>
  <c r="F205" i="6"/>
  <c r="T204" i="6"/>
  <c r="V204" i="6" s="1"/>
  <c r="W204" i="6" s="1"/>
  <c r="X204" i="6" s="1"/>
  <c r="Y204" i="6" s="1"/>
  <c r="O187" i="10" l="1"/>
  <c r="H187" i="10"/>
  <c r="I187" i="10" s="1"/>
  <c r="J187" i="10" s="1"/>
  <c r="R163" i="8"/>
  <c r="F165" i="8"/>
  <c r="V164" i="8"/>
  <c r="X164" i="8" s="1"/>
  <c r="Y164" i="8" s="1"/>
  <c r="Z164" i="8" s="1"/>
  <c r="AA164" i="8" s="1"/>
  <c r="H205" i="6"/>
  <c r="I205" i="6" s="1"/>
  <c r="J205" i="6" s="1"/>
  <c r="K212" i="6" s="1"/>
  <c r="L205" i="6"/>
  <c r="N194" i="10" l="1"/>
  <c r="X187" i="10"/>
  <c r="W187" i="10"/>
  <c r="G188" i="10"/>
  <c r="R187" i="10"/>
  <c r="L165" i="8"/>
  <c r="H165" i="8"/>
  <c r="I165" i="8" s="1"/>
  <c r="J165" i="8" s="1"/>
  <c r="N205" i="6"/>
  <c r="R205" i="6"/>
  <c r="S205" i="6"/>
  <c r="G206" i="6"/>
  <c r="V187" i="10" l="1"/>
  <c r="T187" i="10"/>
  <c r="S187" i="10"/>
  <c r="K172" i="8"/>
  <c r="U165" i="8"/>
  <c r="T165" i="8"/>
  <c r="G166" i="8"/>
  <c r="O165" i="8"/>
  <c r="P205" i="6"/>
  <c r="Q205" i="6"/>
  <c r="O205" i="6"/>
  <c r="U186" i="10" l="1"/>
  <c r="F188" i="10"/>
  <c r="Y187" i="10"/>
  <c r="AA187" i="10" s="1"/>
  <c r="AB187" i="10" s="1"/>
  <c r="AC187" i="10" s="1"/>
  <c r="AD187" i="10" s="1"/>
  <c r="S165" i="8"/>
  <c r="Q165" i="8"/>
  <c r="P165" i="8"/>
  <c r="F206" i="6"/>
  <c r="T205" i="6"/>
  <c r="V205" i="6" s="1"/>
  <c r="W205" i="6" s="1"/>
  <c r="X205" i="6" s="1"/>
  <c r="Y205" i="6" s="1"/>
  <c r="H188" i="10" l="1"/>
  <c r="I188" i="10" s="1"/>
  <c r="J188" i="10" s="1"/>
  <c r="O188" i="10"/>
  <c r="R164" i="8"/>
  <c r="F166" i="8"/>
  <c r="V165" i="8"/>
  <c r="X165" i="8" s="1"/>
  <c r="Y165" i="8" s="1"/>
  <c r="Z165" i="8" s="1"/>
  <c r="AA165" i="8" s="1"/>
  <c r="L206" i="6"/>
  <c r="H206" i="6"/>
  <c r="I206" i="6" s="1"/>
  <c r="J206" i="6" s="1"/>
  <c r="K213" i="6" s="1"/>
  <c r="R188" i="10" l="1"/>
  <c r="N195" i="10"/>
  <c r="X188" i="10"/>
  <c r="W188" i="10"/>
  <c r="G189" i="10"/>
  <c r="L166" i="8"/>
  <c r="H166" i="8"/>
  <c r="I166" i="8" s="1"/>
  <c r="J166" i="8" s="1"/>
  <c r="R206" i="6"/>
  <c r="S206" i="6"/>
  <c r="G207" i="6"/>
  <c r="N206" i="6"/>
  <c r="V188" i="10" l="1"/>
  <c r="T188" i="10"/>
  <c r="S188" i="10"/>
  <c r="K173" i="8"/>
  <c r="U166" i="8"/>
  <c r="T166" i="8"/>
  <c r="G167" i="8"/>
  <c r="O166" i="8"/>
  <c r="P206" i="6"/>
  <c r="Q206" i="6"/>
  <c r="O206" i="6"/>
  <c r="U187" i="10" l="1"/>
  <c r="F189" i="10"/>
  <c r="Y188" i="10"/>
  <c r="AA188" i="10" s="1"/>
  <c r="AB188" i="10" s="1"/>
  <c r="AC188" i="10" s="1"/>
  <c r="AD188" i="10" s="1"/>
  <c r="S166" i="8"/>
  <c r="Q166" i="8"/>
  <c r="P166" i="8"/>
  <c r="F207" i="6"/>
  <c r="T206" i="6"/>
  <c r="V206" i="6" s="1"/>
  <c r="W206" i="6" s="1"/>
  <c r="X206" i="6" s="1"/>
  <c r="Y206" i="6" s="1"/>
  <c r="O189" i="10" l="1"/>
  <c r="H189" i="10"/>
  <c r="I189" i="10" s="1"/>
  <c r="J189" i="10" s="1"/>
  <c r="R165" i="8"/>
  <c r="F167" i="8"/>
  <c r="V166" i="8"/>
  <c r="X166" i="8" s="1"/>
  <c r="Y166" i="8" s="1"/>
  <c r="Z166" i="8" s="1"/>
  <c r="AA166" i="8" s="1"/>
  <c r="H207" i="6"/>
  <c r="I207" i="6" s="1"/>
  <c r="J207" i="6" s="1"/>
  <c r="K214" i="6" s="1"/>
  <c r="L207" i="6"/>
  <c r="N196" i="10" l="1"/>
  <c r="X189" i="10"/>
  <c r="W189" i="10"/>
  <c r="G190" i="10"/>
  <c r="R189" i="10"/>
  <c r="L167" i="8"/>
  <c r="H167" i="8"/>
  <c r="I167" i="8" s="1"/>
  <c r="J167" i="8" s="1"/>
  <c r="N207" i="6"/>
  <c r="O207" i="6" s="1"/>
  <c r="R207" i="6"/>
  <c r="S207" i="6"/>
  <c r="G208" i="6"/>
  <c r="F208" i="6" l="1"/>
  <c r="T207" i="6"/>
  <c r="V207" i="6" s="1"/>
  <c r="W207" i="6" s="1"/>
  <c r="X207" i="6" s="1"/>
  <c r="Y207" i="6" s="1"/>
  <c r="V189" i="10"/>
  <c r="T189" i="10"/>
  <c r="S189" i="10"/>
  <c r="K174" i="8"/>
  <c r="U167" i="8"/>
  <c r="T167" i="8"/>
  <c r="G168" i="8"/>
  <c r="O167" i="8"/>
  <c r="H208" i="6"/>
  <c r="I208" i="6" s="1"/>
  <c r="J208" i="6" s="1"/>
  <c r="K215" i="6" s="1"/>
  <c r="L208" i="6"/>
  <c r="P207" i="6"/>
  <c r="Q207" i="6"/>
  <c r="U188" i="10" l="1"/>
  <c r="F190" i="10"/>
  <c r="Y189" i="10"/>
  <c r="AA189" i="10" s="1"/>
  <c r="AB189" i="10" s="1"/>
  <c r="AC189" i="10" s="1"/>
  <c r="AD189" i="10" s="1"/>
  <c r="S167" i="8"/>
  <c r="Q167" i="8"/>
  <c r="P167" i="8"/>
  <c r="N208" i="6"/>
  <c r="O208" i="6"/>
  <c r="F209" i="6" s="1"/>
  <c r="S208" i="6"/>
  <c r="R208" i="6"/>
  <c r="G209" i="6"/>
  <c r="T208" i="6" l="1"/>
  <c r="O190" i="10"/>
  <c r="H190" i="10"/>
  <c r="I190" i="10" s="1"/>
  <c r="J190" i="10" s="1"/>
  <c r="R166" i="8"/>
  <c r="F168" i="8"/>
  <c r="V167" i="8"/>
  <c r="X167" i="8" s="1"/>
  <c r="Y167" i="8" s="1"/>
  <c r="Z167" i="8" s="1"/>
  <c r="AA167" i="8" s="1"/>
  <c r="V208" i="6"/>
  <c r="H209" i="6"/>
  <c r="I209" i="6" s="1"/>
  <c r="J209" i="6" s="1"/>
  <c r="K216" i="6" s="1"/>
  <c r="L209" i="6"/>
  <c r="P208" i="6"/>
  <c r="Q208" i="6"/>
  <c r="N197" i="10" l="1"/>
  <c r="X190" i="10"/>
  <c r="W190" i="10"/>
  <c r="G191" i="10"/>
  <c r="R190" i="10"/>
  <c r="L168" i="8"/>
  <c r="H168" i="8"/>
  <c r="I168" i="8" s="1"/>
  <c r="J168" i="8" s="1"/>
  <c r="N209" i="6"/>
  <c r="O209" i="6" s="1"/>
  <c r="R209" i="6"/>
  <c r="S209" i="6"/>
  <c r="W208" i="6"/>
  <c r="X208" i="6" s="1"/>
  <c r="Y208" i="6" s="1"/>
  <c r="G210" i="6"/>
  <c r="F210" i="6" l="1"/>
  <c r="T209" i="6"/>
  <c r="V190" i="10"/>
  <c r="T190" i="10"/>
  <c r="S190" i="10"/>
  <c r="U168" i="8"/>
  <c r="K175" i="8"/>
  <c r="T168" i="8"/>
  <c r="G169" i="8"/>
  <c r="O168" i="8"/>
  <c r="P168" i="8" s="1"/>
  <c r="F169" i="8" s="1"/>
  <c r="V209" i="6"/>
  <c r="L210" i="6"/>
  <c r="H210" i="6"/>
  <c r="I210" i="6" s="1"/>
  <c r="J210" i="6" s="1"/>
  <c r="K217" i="6" s="1"/>
  <c r="P209" i="6"/>
  <c r="Q209" i="6"/>
  <c r="W209" i="6" s="1"/>
  <c r="X209" i="6" s="1"/>
  <c r="Y209" i="6" s="1"/>
  <c r="U189" i="10" l="1"/>
  <c r="F191" i="10"/>
  <c r="Y190" i="10"/>
  <c r="AA190" i="10" s="1"/>
  <c r="AB190" i="10" s="1"/>
  <c r="AC190" i="10" s="1"/>
  <c r="AD190" i="10" s="1"/>
  <c r="S168" i="8"/>
  <c r="Q168" i="8"/>
  <c r="L169" i="8"/>
  <c r="H169" i="8"/>
  <c r="I169" i="8" s="1"/>
  <c r="J169" i="8" s="1"/>
  <c r="V168" i="8"/>
  <c r="X168" i="8" s="1"/>
  <c r="S210" i="6"/>
  <c r="R210" i="6"/>
  <c r="N210" i="6"/>
  <c r="G211" i="6"/>
  <c r="H191" i="10" l="1"/>
  <c r="I191" i="10" s="1"/>
  <c r="J191" i="10" s="1"/>
  <c r="O191" i="10"/>
  <c r="R167" i="8"/>
  <c r="U169" i="8"/>
  <c r="K176" i="8"/>
  <c r="T169" i="8"/>
  <c r="Y168" i="8"/>
  <c r="Z168" i="8" s="1"/>
  <c r="AA168" i="8" s="1"/>
  <c r="O169" i="8"/>
  <c r="G170" i="8"/>
  <c r="P210" i="6"/>
  <c r="Q210" i="6"/>
  <c r="O210" i="6"/>
  <c r="R191" i="10" l="1"/>
  <c r="N198" i="10"/>
  <c r="X191" i="10"/>
  <c r="W191" i="10"/>
  <c r="G192" i="10"/>
  <c r="S169" i="8"/>
  <c r="Q169" i="8"/>
  <c r="P169" i="8"/>
  <c r="F211" i="6"/>
  <c r="T210" i="6"/>
  <c r="V210" i="6" s="1"/>
  <c r="W210" i="6" s="1"/>
  <c r="X210" i="6" s="1"/>
  <c r="Y210" i="6" s="1"/>
  <c r="V191" i="10" l="1"/>
  <c r="T191" i="10"/>
  <c r="S191" i="10"/>
  <c r="R168" i="8"/>
  <c r="F170" i="8"/>
  <c r="V169" i="8"/>
  <c r="X169" i="8" s="1"/>
  <c r="Y169" i="8" s="1"/>
  <c r="Z169" i="8" s="1"/>
  <c r="AA169" i="8" s="1"/>
  <c r="L211" i="6"/>
  <c r="H211" i="6"/>
  <c r="I211" i="6" s="1"/>
  <c r="J211" i="6" s="1"/>
  <c r="K218" i="6" s="1"/>
  <c r="U190" i="10" l="1"/>
  <c r="F192" i="10"/>
  <c r="Y191" i="10"/>
  <c r="AA191" i="10" s="1"/>
  <c r="AB191" i="10" s="1"/>
  <c r="AC191" i="10" s="1"/>
  <c r="AD191" i="10" s="1"/>
  <c r="L170" i="8"/>
  <c r="H170" i="8"/>
  <c r="I170" i="8" s="1"/>
  <c r="J170" i="8" s="1"/>
  <c r="R211" i="6"/>
  <c r="S211" i="6"/>
  <c r="G212" i="6"/>
  <c r="N211" i="6"/>
  <c r="H192" i="10" l="1"/>
  <c r="I192" i="10" s="1"/>
  <c r="J192" i="10" s="1"/>
  <c r="O192" i="10"/>
  <c r="K177" i="8"/>
  <c r="U170" i="8"/>
  <c r="T170" i="8"/>
  <c r="G171" i="8"/>
  <c r="O170" i="8"/>
  <c r="O211" i="6"/>
  <c r="Q211" i="6"/>
  <c r="P211" i="6"/>
  <c r="R192" i="10" l="1"/>
  <c r="S192" i="10" s="1"/>
  <c r="F193" i="10" s="1"/>
  <c r="N199" i="10"/>
  <c r="X192" i="10"/>
  <c r="W192" i="10"/>
  <c r="G193" i="10"/>
  <c r="S170" i="8"/>
  <c r="Q170" i="8"/>
  <c r="P170" i="8"/>
  <c r="F212" i="6"/>
  <c r="T211" i="6"/>
  <c r="V211" i="6" s="1"/>
  <c r="W211" i="6" s="1"/>
  <c r="X211" i="6" s="1"/>
  <c r="Y211" i="6" s="1"/>
  <c r="V192" i="10" l="1"/>
  <c r="T192" i="10"/>
  <c r="O193" i="10"/>
  <c r="H193" i="10"/>
  <c r="I193" i="10" s="1"/>
  <c r="J193" i="10" s="1"/>
  <c r="Y192" i="10"/>
  <c r="AA192" i="10" s="1"/>
  <c r="R169" i="8"/>
  <c r="F171" i="8"/>
  <c r="V170" i="8"/>
  <c r="X170" i="8" s="1"/>
  <c r="Y170" i="8" s="1"/>
  <c r="Z170" i="8" s="1"/>
  <c r="AA170" i="8" s="1"/>
  <c r="L212" i="6"/>
  <c r="H212" i="6"/>
  <c r="I212" i="6" s="1"/>
  <c r="J212" i="6" s="1"/>
  <c r="K219" i="6" s="1"/>
  <c r="R193" i="10" l="1"/>
  <c r="U191" i="10"/>
  <c r="AB192" i="10"/>
  <c r="AC192" i="10" s="1"/>
  <c r="AD192" i="10" s="1"/>
  <c r="N200" i="10"/>
  <c r="X193" i="10"/>
  <c r="W193" i="10"/>
  <c r="G194" i="10"/>
  <c r="L171" i="8"/>
  <c r="H171" i="8"/>
  <c r="I171" i="8" s="1"/>
  <c r="J171" i="8" s="1"/>
  <c r="R212" i="6"/>
  <c r="S212" i="6"/>
  <c r="G213" i="6"/>
  <c r="N212" i="6"/>
  <c r="O212" i="6" s="1"/>
  <c r="V193" i="10" l="1"/>
  <c r="T193" i="10"/>
  <c r="S193" i="10"/>
  <c r="K178" i="8"/>
  <c r="U171" i="8"/>
  <c r="T171" i="8"/>
  <c r="G172" i="8"/>
  <c r="O171" i="8"/>
  <c r="P171" i="8" s="1"/>
  <c r="F213" i="6"/>
  <c r="T212" i="6"/>
  <c r="V212" i="6" s="1"/>
  <c r="L213" i="6"/>
  <c r="H213" i="6"/>
  <c r="I213" i="6" s="1"/>
  <c r="J213" i="6" s="1"/>
  <c r="K220" i="6" s="1"/>
  <c r="P212" i="6"/>
  <c r="Q212" i="6"/>
  <c r="W212" i="6" l="1"/>
  <c r="X212" i="6" s="1"/>
  <c r="Y212" i="6" s="1"/>
  <c r="U192" i="10"/>
  <c r="F194" i="10"/>
  <c r="Y193" i="10"/>
  <c r="AA193" i="10" s="1"/>
  <c r="AB193" i="10" s="1"/>
  <c r="AC193" i="10" s="1"/>
  <c r="AD193" i="10" s="1"/>
  <c r="F172" i="8"/>
  <c r="V171" i="8"/>
  <c r="X171" i="8" s="1"/>
  <c r="S171" i="8"/>
  <c r="Q171" i="8"/>
  <c r="R213" i="6"/>
  <c r="S213" i="6"/>
  <c r="N213" i="6"/>
  <c r="G214" i="6"/>
  <c r="O194" i="10" l="1"/>
  <c r="H194" i="10"/>
  <c r="I194" i="10" s="1"/>
  <c r="J194" i="10" s="1"/>
  <c r="R170" i="8"/>
  <c r="Y171" i="8"/>
  <c r="Z171" i="8" s="1"/>
  <c r="AA171" i="8" s="1"/>
  <c r="L172" i="8"/>
  <c r="H172" i="8"/>
  <c r="I172" i="8" s="1"/>
  <c r="J172" i="8" s="1"/>
  <c r="Q213" i="6"/>
  <c r="P213" i="6"/>
  <c r="O213" i="6"/>
  <c r="N201" i="10" l="1"/>
  <c r="X194" i="10"/>
  <c r="W194" i="10"/>
  <c r="G195" i="10"/>
  <c r="R194" i="10"/>
  <c r="O172" i="8"/>
  <c r="U172" i="8"/>
  <c r="K179" i="8"/>
  <c r="T172" i="8"/>
  <c r="G173" i="8"/>
  <c r="F214" i="6"/>
  <c r="T213" i="6"/>
  <c r="V213" i="6" s="1"/>
  <c r="W213" i="6" s="1"/>
  <c r="X213" i="6" s="1"/>
  <c r="Y213" i="6" s="1"/>
  <c r="V194" i="10" l="1"/>
  <c r="T194" i="10"/>
  <c r="S194" i="10"/>
  <c r="S172" i="8"/>
  <c r="Q172" i="8"/>
  <c r="P172" i="8"/>
  <c r="H214" i="6"/>
  <c r="I214" i="6" s="1"/>
  <c r="J214" i="6" s="1"/>
  <c r="K221" i="6" s="1"/>
  <c r="L214" i="6"/>
  <c r="U193" i="10" l="1"/>
  <c r="F195" i="10"/>
  <c r="Y194" i="10"/>
  <c r="AA194" i="10" s="1"/>
  <c r="AB194" i="10" s="1"/>
  <c r="AC194" i="10" s="1"/>
  <c r="AD194" i="10" s="1"/>
  <c r="R171" i="8"/>
  <c r="F173" i="8"/>
  <c r="V172" i="8"/>
  <c r="X172" i="8" s="1"/>
  <c r="Y172" i="8" s="1"/>
  <c r="Z172" i="8" s="1"/>
  <c r="AA172" i="8" s="1"/>
  <c r="N214" i="6"/>
  <c r="O214" i="6"/>
  <c r="F215" i="6" s="1"/>
  <c r="S214" i="6"/>
  <c r="R214" i="6"/>
  <c r="G215" i="6"/>
  <c r="T214" i="6" l="1"/>
  <c r="H195" i="10"/>
  <c r="I195" i="10" s="1"/>
  <c r="J195" i="10" s="1"/>
  <c r="O195" i="10"/>
  <c r="L173" i="8"/>
  <c r="H173" i="8"/>
  <c r="I173" i="8" s="1"/>
  <c r="J173" i="8" s="1"/>
  <c r="V214" i="6"/>
  <c r="H215" i="6"/>
  <c r="I215" i="6" s="1"/>
  <c r="J215" i="6" s="1"/>
  <c r="K222" i="6" s="1"/>
  <c r="L215" i="6"/>
  <c r="Q214" i="6"/>
  <c r="W214" i="6" s="1"/>
  <c r="X214" i="6" s="1"/>
  <c r="Y214" i="6" s="1"/>
  <c r="P214" i="6"/>
  <c r="G216" i="6" l="1"/>
  <c r="R195" i="10"/>
  <c r="N202" i="10"/>
  <c r="X195" i="10"/>
  <c r="W195" i="10"/>
  <c r="G196" i="10"/>
  <c r="T173" i="8"/>
  <c r="U173" i="8"/>
  <c r="K180" i="8"/>
  <c r="G174" i="8"/>
  <c r="O173" i="8"/>
  <c r="N215" i="6"/>
  <c r="O215" i="6" s="1"/>
  <c r="R215" i="6"/>
  <c r="S215" i="6"/>
  <c r="F216" i="6" l="1"/>
  <c r="T215" i="6"/>
  <c r="V215" i="6" s="1"/>
  <c r="V195" i="10"/>
  <c r="T195" i="10"/>
  <c r="S195" i="10"/>
  <c r="S173" i="8"/>
  <c r="Q173" i="8"/>
  <c r="P173" i="8"/>
  <c r="H216" i="6"/>
  <c r="I216" i="6" s="1"/>
  <c r="J216" i="6" s="1"/>
  <c r="K223" i="6" s="1"/>
  <c r="L216" i="6"/>
  <c r="P215" i="6"/>
  <c r="Q215" i="6"/>
  <c r="W215" i="6" l="1"/>
  <c r="X215" i="6" s="1"/>
  <c r="Y215" i="6" s="1"/>
  <c r="U194" i="10"/>
  <c r="F196" i="10"/>
  <c r="Y195" i="10"/>
  <c r="AA195" i="10" s="1"/>
  <c r="AB195" i="10" s="1"/>
  <c r="AC195" i="10" s="1"/>
  <c r="AD195" i="10" s="1"/>
  <c r="R172" i="8"/>
  <c r="F174" i="8"/>
  <c r="V173" i="8"/>
  <c r="X173" i="8" s="1"/>
  <c r="Y173" i="8" s="1"/>
  <c r="Z173" i="8" s="1"/>
  <c r="AA173" i="8" s="1"/>
  <c r="N216" i="6"/>
  <c r="O216" i="6" s="1"/>
  <c r="S216" i="6"/>
  <c r="R216" i="6"/>
  <c r="G217" i="6"/>
  <c r="F217" i="6" l="1"/>
  <c r="T216" i="6"/>
  <c r="H196" i="10"/>
  <c r="I196" i="10" s="1"/>
  <c r="J196" i="10" s="1"/>
  <c r="O196" i="10"/>
  <c r="H174" i="8"/>
  <c r="I174" i="8" s="1"/>
  <c r="J174" i="8" s="1"/>
  <c r="L174" i="8"/>
  <c r="V216" i="6"/>
  <c r="L217" i="6"/>
  <c r="H217" i="6"/>
  <c r="I217" i="6" s="1"/>
  <c r="J217" i="6" s="1"/>
  <c r="P216" i="6"/>
  <c r="Q216" i="6"/>
  <c r="W216" i="6" s="1"/>
  <c r="X216" i="6" s="1"/>
  <c r="Y216" i="6" s="1"/>
  <c r="R196" i="10" l="1"/>
  <c r="N203" i="10"/>
  <c r="X196" i="10"/>
  <c r="W196" i="10"/>
  <c r="G197" i="10"/>
  <c r="O174" i="8"/>
  <c r="K181" i="8"/>
  <c r="U174" i="8"/>
  <c r="T174" i="8"/>
  <c r="G175" i="8"/>
  <c r="G218" i="6"/>
  <c r="K224" i="6"/>
  <c r="R217" i="6"/>
  <c r="S217" i="6"/>
  <c r="N217" i="6"/>
  <c r="O217" i="6" s="1"/>
  <c r="V196" i="10" l="1"/>
  <c r="T196" i="10"/>
  <c r="S196" i="10"/>
  <c r="S174" i="8"/>
  <c r="Q174" i="8"/>
  <c r="P174" i="8"/>
  <c r="F218" i="6"/>
  <c r="H218" i="6" s="1"/>
  <c r="I218" i="6" s="1"/>
  <c r="J218" i="6" s="1"/>
  <c r="K225" i="6" s="1"/>
  <c r="T217" i="6"/>
  <c r="V217" i="6" s="1"/>
  <c r="Q217" i="6"/>
  <c r="P217" i="6"/>
  <c r="L218" i="6" l="1"/>
  <c r="U195" i="10"/>
  <c r="F197" i="10"/>
  <c r="Y196" i="10"/>
  <c r="AA196" i="10" s="1"/>
  <c r="AB196" i="10" s="1"/>
  <c r="AC196" i="10" s="1"/>
  <c r="AD196" i="10" s="1"/>
  <c r="R173" i="8"/>
  <c r="F175" i="8"/>
  <c r="V174" i="8"/>
  <c r="X174" i="8" s="1"/>
  <c r="Y174" i="8" s="1"/>
  <c r="Z174" i="8" s="1"/>
  <c r="AA174" i="8" s="1"/>
  <c r="N218" i="6"/>
  <c r="O218" i="6" s="1"/>
  <c r="W217" i="6"/>
  <c r="X217" i="6" s="1"/>
  <c r="Y217" i="6" s="1"/>
  <c r="S218" i="6"/>
  <c r="R218" i="6"/>
  <c r="G219" i="6"/>
  <c r="F219" i="6" l="1"/>
  <c r="T218" i="6"/>
  <c r="V218" i="6" s="1"/>
  <c r="O197" i="10"/>
  <c r="H197" i="10"/>
  <c r="I197" i="10" s="1"/>
  <c r="J197" i="10" s="1"/>
  <c r="H175" i="8"/>
  <c r="I175" i="8" s="1"/>
  <c r="J175" i="8" s="1"/>
  <c r="L175" i="8"/>
  <c r="H219" i="6"/>
  <c r="I219" i="6" s="1"/>
  <c r="J219" i="6" s="1"/>
  <c r="K226" i="6" s="1"/>
  <c r="L219" i="6"/>
  <c r="Q218" i="6"/>
  <c r="P218" i="6"/>
  <c r="W218" i="6" l="1"/>
  <c r="X218" i="6" s="1"/>
  <c r="Y218" i="6" s="1"/>
  <c r="N204" i="10"/>
  <c r="X197" i="10"/>
  <c r="W197" i="10"/>
  <c r="G198" i="10"/>
  <c r="R197" i="10"/>
  <c r="O175" i="8"/>
  <c r="P175" i="8" s="1"/>
  <c r="K182" i="8"/>
  <c r="U175" i="8"/>
  <c r="T175" i="8"/>
  <c r="G176" i="8"/>
  <c r="N219" i="6"/>
  <c r="O219" i="6" s="1"/>
  <c r="R219" i="6"/>
  <c r="S219" i="6"/>
  <c r="G220" i="6"/>
  <c r="F220" i="6" l="1"/>
  <c r="T219" i="6"/>
  <c r="V197" i="10"/>
  <c r="T197" i="10"/>
  <c r="S197" i="10"/>
  <c r="F176" i="8"/>
  <c r="L176" i="8" s="1"/>
  <c r="V175" i="8"/>
  <c r="X175" i="8" s="1"/>
  <c r="S175" i="8"/>
  <c r="Q175" i="8"/>
  <c r="H220" i="6"/>
  <c r="I220" i="6" s="1"/>
  <c r="J220" i="6" s="1"/>
  <c r="K227" i="6" s="1"/>
  <c r="L220" i="6"/>
  <c r="V219" i="6"/>
  <c r="Q219" i="6"/>
  <c r="P219" i="6"/>
  <c r="U196" i="10" l="1"/>
  <c r="F198" i="10"/>
  <c r="Y197" i="10"/>
  <c r="AA197" i="10" s="1"/>
  <c r="AB197" i="10" s="1"/>
  <c r="AC197" i="10" s="1"/>
  <c r="AD197" i="10" s="1"/>
  <c r="R174" i="8"/>
  <c r="H176" i="8"/>
  <c r="I176" i="8" s="1"/>
  <c r="J176" i="8" s="1"/>
  <c r="T176" i="8" s="1"/>
  <c r="O176" i="8"/>
  <c r="Y175" i="8"/>
  <c r="Z175" i="8" s="1"/>
  <c r="AA175" i="8" s="1"/>
  <c r="W219" i="6"/>
  <c r="X219" i="6" s="1"/>
  <c r="Y219" i="6" s="1"/>
  <c r="N220" i="6"/>
  <c r="O220" i="6" s="1"/>
  <c r="S220" i="6"/>
  <c r="R220" i="6"/>
  <c r="G221" i="6"/>
  <c r="O198" i="10" l="1"/>
  <c r="H198" i="10"/>
  <c r="I198" i="10" s="1"/>
  <c r="J198" i="10" s="1"/>
  <c r="K183" i="8"/>
  <c r="U176" i="8"/>
  <c r="G177" i="8"/>
  <c r="S176" i="8"/>
  <c r="Q176" i="8"/>
  <c r="P176" i="8"/>
  <c r="F221" i="6"/>
  <c r="T220" i="6"/>
  <c r="V220" i="6" s="1"/>
  <c r="L221" i="6"/>
  <c r="H221" i="6"/>
  <c r="I221" i="6" s="1"/>
  <c r="J221" i="6" s="1"/>
  <c r="K228" i="6" s="1"/>
  <c r="P220" i="6"/>
  <c r="Q220" i="6"/>
  <c r="N205" i="10" l="1"/>
  <c r="X198" i="10"/>
  <c r="W198" i="10"/>
  <c r="G199" i="10"/>
  <c r="R198" i="10"/>
  <c r="R175" i="8"/>
  <c r="F177" i="8"/>
  <c r="V176" i="8"/>
  <c r="X176" i="8" s="1"/>
  <c r="Y176" i="8" s="1"/>
  <c r="Z176" i="8" s="1"/>
  <c r="AA176" i="8" s="1"/>
  <c r="W220" i="6"/>
  <c r="X220" i="6" s="1"/>
  <c r="Y220" i="6" s="1"/>
  <c r="R221" i="6"/>
  <c r="S221" i="6"/>
  <c r="N221" i="6"/>
  <c r="G222" i="6"/>
  <c r="V198" i="10" l="1"/>
  <c r="T198" i="10"/>
  <c r="S198" i="10"/>
  <c r="L177" i="8"/>
  <c r="H177" i="8"/>
  <c r="I177" i="8" s="1"/>
  <c r="J177" i="8" s="1"/>
  <c r="Q221" i="6"/>
  <c r="P221" i="6"/>
  <c r="O221" i="6"/>
  <c r="U197" i="10" l="1"/>
  <c r="F199" i="10"/>
  <c r="Y198" i="10"/>
  <c r="AA198" i="10" s="1"/>
  <c r="AB198" i="10" s="1"/>
  <c r="AC198" i="10" s="1"/>
  <c r="AD198" i="10" s="1"/>
  <c r="T177" i="8"/>
  <c r="K184" i="8"/>
  <c r="U177" i="8"/>
  <c r="G178" i="8"/>
  <c r="O177" i="8"/>
  <c r="F222" i="6"/>
  <c r="T221" i="6"/>
  <c r="V221" i="6" s="1"/>
  <c r="W221" i="6" s="1"/>
  <c r="X221" i="6" s="1"/>
  <c r="Y221" i="6" s="1"/>
  <c r="O199" i="10" l="1"/>
  <c r="H199" i="10"/>
  <c r="I199" i="10" s="1"/>
  <c r="J199" i="10" s="1"/>
  <c r="S177" i="8"/>
  <c r="Q177" i="8"/>
  <c r="P177" i="8"/>
  <c r="H222" i="6"/>
  <c r="I222" i="6" s="1"/>
  <c r="J222" i="6" s="1"/>
  <c r="K229" i="6" s="1"/>
  <c r="L222" i="6"/>
  <c r="N206" i="10" l="1"/>
  <c r="X199" i="10"/>
  <c r="W199" i="10"/>
  <c r="G200" i="10"/>
  <c r="R199" i="10"/>
  <c r="R176" i="8"/>
  <c r="F178" i="8"/>
  <c r="V177" i="8"/>
  <c r="X177" i="8" s="1"/>
  <c r="Y177" i="8" s="1"/>
  <c r="Z177" i="8" s="1"/>
  <c r="AA177" i="8" s="1"/>
  <c r="N222" i="6"/>
  <c r="O222" i="6"/>
  <c r="F223" i="6" s="1"/>
  <c r="T222" i="6"/>
  <c r="S222" i="6"/>
  <c r="R222" i="6"/>
  <c r="G223" i="6"/>
  <c r="V199" i="10" l="1"/>
  <c r="T199" i="10"/>
  <c r="S199" i="10"/>
  <c r="L178" i="8"/>
  <c r="H178" i="8"/>
  <c r="I178" i="8" s="1"/>
  <c r="J178" i="8" s="1"/>
  <c r="H223" i="6"/>
  <c r="I223" i="6" s="1"/>
  <c r="J223" i="6" s="1"/>
  <c r="K230" i="6" s="1"/>
  <c r="L223" i="6"/>
  <c r="V222" i="6"/>
  <c r="Q222" i="6"/>
  <c r="P222" i="6"/>
  <c r="U198" i="10" l="1"/>
  <c r="F200" i="10"/>
  <c r="Y199" i="10"/>
  <c r="AA199" i="10" s="1"/>
  <c r="AB199" i="10" s="1"/>
  <c r="AC199" i="10" s="1"/>
  <c r="AD199" i="10" s="1"/>
  <c r="K185" i="8"/>
  <c r="U178" i="8"/>
  <c r="T178" i="8"/>
  <c r="G179" i="8"/>
  <c r="O178" i="8"/>
  <c r="W222" i="6"/>
  <c r="X222" i="6" s="1"/>
  <c r="Y222" i="6" s="1"/>
  <c r="N223" i="6"/>
  <c r="O223" i="6"/>
  <c r="F224" i="6" s="1"/>
  <c r="T223" i="6"/>
  <c r="V223" i="6" s="1"/>
  <c r="R223" i="6"/>
  <c r="S223" i="6"/>
  <c r="G224" i="6"/>
  <c r="O200" i="10" l="1"/>
  <c r="H200" i="10"/>
  <c r="I200" i="10" s="1"/>
  <c r="J200" i="10" s="1"/>
  <c r="S178" i="8"/>
  <c r="Q178" i="8"/>
  <c r="P178" i="8"/>
  <c r="L224" i="6"/>
  <c r="H224" i="6"/>
  <c r="I224" i="6" s="1"/>
  <c r="J224" i="6" s="1"/>
  <c r="K231" i="6" s="1"/>
  <c r="G225" i="6"/>
  <c r="Q223" i="6"/>
  <c r="W223" i="6" s="1"/>
  <c r="X223" i="6" s="1"/>
  <c r="Y223" i="6" s="1"/>
  <c r="P223" i="6"/>
  <c r="N207" i="10" l="1"/>
  <c r="X200" i="10"/>
  <c r="W200" i="10"/>
  <c r="G201" i="10"/>
  <c r="R200" i="10"/>
  <c r="R177" i="8"/>
  <c r="F179" i="8"/>
  <c r="V178" i="8"/>
  <c r="X178" i="8" s="1"/>
  <c r="Y178" i="8" s="1"/>
  <c r="Z178" i="8" s="1"/>
  <c r="AA178" i="8" s="1"/>
  <c r="S224" i="6"/>
  <c r="R224" i="6"/>
  <c r="N224" i="6"/>
  <c r="O224" i="6" s="1"/>
  <c r="V200" i="10" l="1"/>
  <c r="T200" i="10"/>
  <c r="S200" i="10"/>
  <c r="H179" i="8"/>
  <c r="I179" i="8" s="1"/>
  <c r="J179" i="8" s="1"/>
  <c r="L179" i="8"/>
  <c r="F225" i="6"/>
  <c r="H225" i="6" s="1"/>
  <c r="I225" i="6" s="1"/>
  <c r="J225" i="6" s="1"/>
  <c r="K232" i="6" s="1"/>
  <c r="T224" i="6"/>
  <c r="V224" i="6" s="1"/>
  <c r="L225" i="6"/>
  <c r="P224" i="6"/>
  <c r="Q224" i="6"/>
  <c r="U199" i="10" l="1"/>
  <c r="F201" i="10"/>
  <c r="Y200" i="10"/>
  <c r="AA200" i="10" s="1"/>
  <c r="AB200" i="10" s="1"/>
  <c r="AC200" i="10" s="1"/>
  <c r="AD200" i="10" s="1"/>
  <c r="O179" i="8"/>
  <c r="P179" i="8" s="1"/>
  <c r="F180" i="8" s="1"/>
  <c r="K186" i="8"/>
  <c r="U179" i="8"/>
  <c r="T179" i="8"/>
  <c r="G180" i="8"/>
  <c r="R225" i="6"/>
  <c r="S225" i="6"/>
  <c r="G226" i="6"/>
  <c r="N225" i="6"/>
  <c r="O225" i="6" s="1"/>
  <c r="W224" i="6"/>
  <c r="X224" i="6" s="1"/>
  <c r="Y224" i="6" s="1"/>
  <c r="O201" i="10" l="1"/>
  <c r="H201" i="10"/>
  <c r="I201" i="10" s="1"/>
  <c r="J201" i="10" s="1"/>
  <c r="H180" i="8"/>
  <c r="I180" i="8" s="1"/>
  <c r="J180" i="8" s="1"/>
  <c r="G181" i="8" s="1"/>
  <c r="L180" i="8"/>
  <c r="V179" i="8"/>
  <c r="X179" i="8" s="1"/>
  <c r="S179" i="8"/>
  <c r="Q179" i="8"/>
  <c r="F226" i="6"/>
  <c r="L226" i="6" s="1"/>
  <c r="T225" i="6"/>
  <c r="V225" i="6" s="1"/>
  <c r="Q225" i="6"/>
  <c r="P225" i="6"/>
  <c r="H226" i="6" l="1"/>
  <c r="I226" i="6" s="1"/>
  <c r="J226" i="6" s="1"/>
  <c r="K233" i="6" s="1"/>
  <c r="N208" i="10"/>
  <c r="X201" i="10"/>
  <c r="W201" i="10"/>
  <c r="G202" i="10"/>
  <c r="R201" i="10"/>
  <c r="S201" i="10" s="1"/>
  <c r="F202" i="10" s="1"/>
  <c r="R178" i="8"/>
  <c r="Y179" i="8"/>
  <c r="Z179" i="8" s="1"/>
  <c r="AA179" i="8" s="1"/>
  <c r="O180" i="8"/>
  <c r="P180" i="8" s="1"/>
  <c r="K187" i="8"/>
  <c r="T180" i="8"/>
  <c r="U180" i="8"/>
  <c r="W225" i="6"/>
  <c r="X225" i="6" s="1"/>
  <c r="Y225" i="6" s="1"/>
  <c r="G227" i="6"/>
  <c r="S226" i="6"/>
  <c r="R226" i="6"/>
  <c r="N226" i="6"/>
  <c r="O226" i="6" s="1"/>
  <c r="V201" i="10" l="1"/>
  <c r="T201" i="10"/>
  <c r="O202" i="10"/>
  <c r="H202" i="10"/>
  <c r="I202" i="10" s="1"/>
  <c r="J202" i="10" s="1"/>
  <c r="Y201" i="10"/>
  <c r="AA201" i="10" s="1"/>
  <c r="F181" i="8"/>
  <c r="L181" i="8" s="1"/>
  <c r="V180" i="8"/>
  <c r="X180" i="8" s="1"/>
  <c r="S180" i="8"/>
  <c r="Q180" i="8"/>
  <c r="F227" i="6"/>
  <c r="L227" i="6" s="1"/>
  <c r="T226" i="6"/>
  <c r="V226" i="6" s="1"/>
  <c r="H227" i="6"/>
  <c r="I227" i="6" s="1"/>
  <c r="J227" i="6" s="1"/>
  <c r="K234" i="6" s="1"/>
  <c r="Q226" i="6"/>
  <c r="P226" i="6"/>
  <c r="U200" i="10" l="1"/>
  <c r="N209" i="10"/>
  <c r="X202" i="10"/>
  <c r="W202" i="10"/>
  <c r="AB201" i="10"/>
  <c r="AC201" i="10" s="1"/>
  <c r="AD201" i="10" s="1"/>
  <c r="R202" i="10"/>
  <c r="S202" i="10" s="1"/>
  <c r="G203" i="10"/>
  <c r="R179" i="8"/>
  <c r="H181" i="8"/>
  <c r="I181" i="8" s="1"/>
  <c r="J181" i="8" s="1"/>
  <c r="K188" i="8" s="1"/>
  <c r="Y180" i="8"/>
  <c r="Z180" i="8" s="1"/>
  <c r="AA180" i="8" s="1"/>
  <c r="O181" i="8"/>
  <c r="P181" i="8" s="1"/>
  <c r="W226" i="6"/>
  <c r="X226" i="6" s="1"/>
  <c r="Y226" i="6" s="1"/>
  <c r="N227" i="6"/>
  <c r="O227" i="6"/>
  <c r="F228" i="6" s="1"/>
  <c r="T227" i="6"/>
  <c r="R227" i="6"/>
  <c r="S227" i="6"/>
  <c r="G228" i="6"/>
  <c r="V227" i="6" l="1"/>
  <c r="F203" i="10"/>
  <c r="Y202" i="10"/>
  <c r="AA202" i="10" s="1"/>
  <c r="V202" i="10"/>
  <c r="T202" i="10"/>
  <c r="G182" i="8"/>
  <c r="T181" i="8"/>
  <c r="U181" i="8"/>
  <c r="F182" i="8"/>
  <c r="V181" i="8"/>
  <c r="S181" i="8"/>
  <c r="Q181" i="8"/>
  <c r="H228" i="6"/>
  <c r="I228" i="6" s="1"/>
  <c r="J228" i="6" s="1"/>
  <c r="K235" i="6" s="1"/>
  <c r="L228" i="6"/>
  <c r="G229" i="6"/>
  <c r="Q227" i="6"/>
  <c r="W227" i="6" s="1"/>
  <c r="X227" i="6" s="1"/>
  <c r="Y227" i="6" s="1"/>
  <c r="P227" i="6"/>
  <c r="AB202" i="10" l="1"/>
  <c r="AC202" i="10" s="1"/>
  <c r="AD202" i="10" s="1"/>
  <c r="U201" i="10"/>
  <c r="O203" i="10"/>
  <c r="H203" i="10"/>
  <c r="I203" i="10" s="1"/>
  <c r="J203" i="10" s="1"/>
  <c r="R180" i="8"/>
  <c r="X181" i="8"/>
  <c r="Y181" i="8" s="1"/>
  <c r="Z181" i="8" s="1"/>
  <c r="AA181" i="8" s="1"/>
  <c r="H182" i="8"/>
  <c r="I182" i="8" s="1"/>
  <c r="J182" i="8" s="1"/>
  <c r="L182" i="8"/>
  <c r="N228" i="6"/>
  <c r="O228" i="6"/>
  <c r="F229" i="6" s="1"/>
  <c r="T228" i="6"/>
  <c r="S228" i="6"/>
  <c r="R228" i="6"/>
  <c r="R203" i="10" l="1"/>
  <c r="S203" i="10" s="1"/>
  <c r="F204" i="10" s="1"/>
  <c r="N210" i="10"/>
  <c r="X203" i="10"/>
  <c r="W203" i="10"/>
  <c r="G204" i="10"/>
  <c r="O182" i="8"/>
  <c r="K189" i="8"/>
  <c r="U182" i="8"/>
  <c r="T182" i="8"/>
  <c r="G183" i="8"/>
  <c r="V228" i="6"/>
  <c r="H229" i="6"/>
  <c r="I229" i="6" s="1"/>
  <c r="J229" i="6" s="1"/>
  <c r="K236" i="6" s="1"/>
  <c r="L229" i="6"/>
  <c r="N229" i="6" s="1"/>
  <c r="P229" i="6" s="1"/>
  <c r="Q228" i="6"/>
  <c r="P228" i="6"/>
  <c r="V203" i="10" l="1"/>
  <c r="T203" i="10"/>
  <c r="O204" i="10"/>
  <c r="H204" i="10"/>
  <c r="I204" i="10" s="1"/>
  <c r="J204" i="10" s="1"/>
  <c r="Y203" i="10"/>
  <c r="AA203" i="10" s="1"/>
  <c r="S182" i="8"/>
  <c r="Q182" i="8"/>
  <c r="P182" i="8"/>
  <c r="O229" i="6"/>
  <c r="Q229" i="6"/>
  <c r="R229" i="6"/>
  <c r="S229" i="6"/>
  <c r="G230" i="6"/>
  <c r="W228" i="6"/>
  <c r="X228" i="6" s="1"/>
  <c r="Y228" i="6" s="1"/>
  <c r="F230" i="6"/>
  <c r="T229" i="6"/>
  <c r="R204" i="10" l="1"/>
  <c r="S204" i="10" s="1"/>
  <c r="F205" i="10" s="1"/>
  <c r="U202" i="10"/>
  <c r="AB203" i="10"/>
  <c r="AC203" i="10" s="1"/>
  <c r="AD203" i="10" s="1"/>
  <c r="N211" i="10"/>
  <c r="X204" i="10"/>
  <c r="W204" i="10"/>
  <c r="G205" i="10"/>
  <c r="R181" i="8"/>
  <c r="F183" i="8"/>
  <c r="V182" i="8"/>
  <c r="X182" i="8" s="1"/>
  <c r="Y182" i="8" s="1"/>
  <c r="Z182" i="8" s="1"/>
  <c r="AA182" i="8" s="1"/>
  <c r="V229" i="6"/>
  <c r="W229" i="6" s="1"/>
  <c r="X229" i="6" s="1"/>
  <c r="Y229" i="6" s="1"/>
  <c r="L230" i="6"/>
  <c r="H230" i="6"/>
  <c r="I230" i="6" s="1"/>
  <c r="J230" i="6" s="1"/>
  <c r="K237" i="6" s="1"/>
  <c r="V204" i="10" l="1"/>
  <c r="T204" i="10"/>
  <c r="Y204" i="10"/>
  <c r="AA204" i="10" s="1"/>
  <c r="O205" i="10"/>
  <c r="H205" i="10"/>
  <c r="I205" i="10" s="1"/>
  <c r="J205" i="10" s="1"/>
  <c r="H183" i="8"/>
  <c r="I183" i="8" s="1"/>
  <c r="J183" i="8" s="1"/>
  <c r="L183" i="8"/>
  <c r="S230" i="6"/>
  <c r="R230" i="6"/>
  <c r="G231" i="6"/>
  <c r="N230" i="6"/>
  <c r="N212" i="10" l="1"/>
  <c r="X205" i="10"/>
  <c r="W205" i="10"/>
  <c r="G206" i="10"/>
  <c r="R205" i="10"/>
  <c r="S205" i="10" s="1"/>
  <c r="F206" i="10" s="1"/>
  <c r="U203" i="10"/>
  <c r="AB204" i="10"/>
  <c r="AC204" i="10" s="1"/>
  <c r="AD204" i="10" s="1"/>
  <c r="O183" i="8"/>
  <c r="P183" i="8" s="1"/>
  <c r="F184" i="8" s="1"/>
  <c r="K190" i="8"/>
  <c r="U183" i="8"/>
  <c r="T183" i="8"/>
  <c r="G184" i="8"/>
  <c r="Q230" i="6"/>
  <c r="P230" i="6"/>
  <c r="O230" i="6"/>
  <c r="V205" i="10" l="1"/>
  <c r="T205" i="10"/>
  <c r="O206" i="10"/>
  <c r="H206" i="10"/>
  <c r="I206" i="10" s="1"/>
  <c r="J206" i="10" s="1"/>
  <c r="Y205" i="10"/>
  <c r="AA205" i="10" s="1"/>
  <c r="V183" i="8"/>
  <c r="X183" i="8" s="1"/>
  <c r="H184" i="8"/>
  <c r="I184" i="8" s="1"/>
  <c r="J184" i="8" s="1"/>
  <c r="L184" i="8"/>
  <c r="S183" i="8"/>
  <c r="Q183" i="8"/>
  <c r="F231" i="6"/>
  <c r="T230" i="6"/>
  <c r="V230" i="6" s="1"/>
  <c r="W230" i="6" s="1"/>
  <c r="X230" i="6" s="1"/>
  <c r="Y230" i="6" s="1"/>
  <c r="U204" i="10" l="1"/>
  <c r="N213" i="10"/>
  <c r="X206" i="10"/>
  <c r="W206" i="10"/>
  <c r="AB205" i="10"/>
  <c r="AC205" i="10" s="1"/>
  <c r="AD205" i="10" s="1"/>
  <c r="R206" i="10"/>
  <c r="S206" i="10" s="1"/>
  <c r="G207" i="10"/>
  <c r="R182" i="8"/>
  <c r="O184" i="8"/>
  <c r="K191" i="8"/>
  <c r="T184" i="8"/>
  <c r="U184" i="8"/>
  <c r="Y183" i="8"/>
  <c r="Z183" i="8" s="1"/>
  <c r="AA183" i="8" s="1"/>
  <c r="G185" i="8"/>
  <c r="L231" i="6"/>
  <c r="H231" i="6"/>
  <c r="I231" i="6" s="1"/>
  <c r="J231" i="6" s="1"/>
  <c r="K238" i="6" s="1"/>
  <c r="F207" i="10" l="1"/>
  <c r="Y206" i="10"/>
  <c r="AA206" i="10" s="1"/>
  <c r="V206" i="10"/>
  <c r="T206" i="10"/>
  <c r="S184" i="8"/>
  <c r="Q184" i="8"/>
  <c r="P184" i="8"/>
  <c r="S231" i="6"/>
  <c r="R231" i="6"/>
  <c r="G232" i="6"/>
  <c r="N231" i="6"/>
  <c r="AB206" i="10" l="1"/>
  <c r="AC206" i="10" s="1"/>
  <c r="AD206" i="10" s="1"/>
  <c r="U205" i="10"/>
  <c r="O207" i="10"/>
  <c r="H207" i="10"/>
  <c r="I207" i="10" s="1"/>
  <c r="J207" i="10" s="1"/>
  <c r="R183" i="8"/>
  <c r="F185" i="8"/>
  <c r="V184" i="8"/>
  <c r="X184" i="8" s="1"/>
  <c r="Y184" i="8" s="1"/>
  <c r="Z184" i="8" s="1"/>
  <c r="AA184" i="8" s="1"/>
  <c r="Q231" i="6"/>
  <c r="P231" i="6"/>
  <c r="O231" i="6"/>
  <c r="R207" i="10" l="1"/>
  <c r="S207" i="10" s="1"/>
  <c r="F208" i="10" s="1"/>
  <c r="N214" i="10"/>
  <c r="X207" i="10"/>
  <c r="W207" i="10"/>
  <c r="G208" i="10"/>
  <c r="L185" i="8"/>
  <c r="H185" i="8"/>
  <c r="I185" i="8" s="1"/>
  <c r="J185" i="8" s="1"/>
  <c r="F232" i="6"/>
  <c r="T231" i="6"/>
  <c r="V231" i="6" s="1"/>
  <c r="W231" i="6" s="1"/>
  <c r="X231" i="6" s="1"/>
  <c r="Y231" i="6" s="1"/>
  <c r="V207" i="10" l="1"/>
  <c r="T207" i="10"/>
  <c r="O208" i="10"/>
  <c r="H208" i="10"/>
  <c r="I208" i="10" s="1"/>
  <c r="J208" i="10" s="1"/>
  <c r="Y207" i="10"/>
  <c r="AA207" i="10" s="1"/>
  <c r="K192" i="8"/>
  <c r="T185" i="8"/>
  <c r="U185" i="8"/>
  <c r="G186" i="8"/>
  <c r="O185" i="8"/>
  <c r="H232" i="6"/>
  <c r="I232" i="6" s="1"/>
  <c r="J232" i="6" s="1"/>
  <c r="K239" i="6" s="1"/>
  <c r="L232" i="6"/>
  <c r="U206" i="10" l="1"/>
  <c r="AB207" i="10"/>
  <c r="AC207" i="10" s="1"/>
  <c r="AD207" i="10" s="1"/>
  <c r="N215" i="10"/>
  <c r="X208" i="10"/>
  <c r="W208" i="10"/>
  <c r="G209" i="10"/>
  <c r="R208" i="10"/>
  <c r="S208" i="10" s="1"/>
  <c r="S185" i="8"/>
  <c r="Q185" i="8"/>
  <c r="P185" i="8"/>
  <c r="N232" i="6"/>
  <c r="S232" i="6"/>
  <c r="R232" i="6"/>
  <c r="G233" i="6"/>
  <c r="F209" i="10" l="1"/>
  <c r="Y208" i="10"/>
  <c r="AA208" i="10" s="1"/>
  <c r="V208" i="10"/>
  <c r="T208" i="10"/>
  <c r="R184" i="8"/>
  <c r="F186" i="8"/>
  <c r="V185" i="8"/>
  <c r="X185" i="8" s="1"/>
  <c r="Y185" i="8" s="1"/>
  <c r="Z185" i="8" s="1"/>
  <c r="AA185" i="8" s="1"/>
  <c r="P232" i="6"/>
  <c r="Q232" i="6"/>
  <c r="O232" i="6"/>
  <c r="U207" i="10" l="1"/>
  <c r="AB208" i="10"/>
  <c r="AC208" i="10" s="1"/>
  <c r="AD208" i="10" s="1"/>
  <c r="O209" i="10"/>
  <c r="H209" i="10"/>
  <c r="I209" i="10" s="1"/>
  <c r="J209" i="10" s="1"/>
  <c r="L186" i="8"/>
  <c r="H186" i="8"/>
  <c r="I186" i="8" s="1"/>
  <c r="J186" i="8" s="1"/>
  <c r="F233" i="6"/>
  <c r="T232" i="6"/>
  <c r="V232" i="6" s="1"/>
  <c r="W232" i="6" s="1"/>
  <c r="X232" i="6" s="1"/>
  <c r="Y232" i="6" s="1"/>
  <c r="R209" i="10" l="1"/>
  <c r="S209" i="10" s="1"/>
  <c r="F210" i="10" s="1"/>
  <c r="N216" i="10"/>
  <c r="X209" i="10"/>
  <c r="W209" i="10"/>
  <c r="G210" i="10"/>
  <c r="K193" i="8"/>
  <c r="T186" i="8"/>
  <c r="U186" i="8"/>
  <c r="G187" i="8"/>
  <c r="O186" i="8"/>
  <c r="L233" i="6"/>
  <c r="H233" i="6"/>
  <c r="I233" i="6" s="1"/>
  <c r="J233" i="6" s="1"/>
  <c r="K240" i="6" s="1"/>
  <c r="V209" i="10" l="1"/>
  <c r="T209" i="10"/>
  <c r="O210" i="10"/>
  <c r="H210" i="10"/>
  <c r="I210" i="10" s="1"/>
  <c r="J210" i="10" s="1"/>
  <c r="Y209" i="10"/>
  <c r="AA209" i="10" s="1"/>
  <c r="S186" i="8"/>
  <c r="Q186" i="8"/>
  <c r="P186" i="8"/>
  <c r="S233" i="6"/>
  <c r="R233" i="6"/>
  <c r="G234" i="6"/>
  <c r="N233" i="6"/>
  <c r="R210" i="10" l="1"/>
  <c r="U208" i="10"/>
  <c r="AB209" i="10"/>
  <c r="AC209" i="10" s="1"/>
  <c r="AD209" i="10" s="1"/>
  <c r="N217" i="10"/>
  <c r="X210" i="10"/>
  <c r="W210" i="10"/>
  <c r="G211" i="10"/>
  <c r="R185" i="8"/>
  <c r="F187" i="8"/>
  <c r="V186" i="8"/>
  <c r="X186" i="8" s="1"/>
  <c r="Y186" i="8" s="1"/>
  <c r="Z186" i="8" s="1"/>
  <c r="AA186" i="8" s="1"/>
  <c r="Q233" i="6"/>
  <c r="P233" i="6"/>
  <c r="O233" i="6"/>
  <c r="V210" i="10" l="1"/>
  <c r="T210" i="10"/>
  <c r="S210" i="10"/>
  <c r="L187" i="8"/>
  <c r="H187" i="8"/>
  <c r="I187" i="8" s="1"/>
  <c r="J187" i="8" s="1"/>
  <c r="F234" i="6"/>
  <c r="T233" i="6"/>
  <c r="V233" i="6" s="1"/>
  <c r="W233" i="6" s="1"/>
  <c r="X233" i="6" s="1"/>
  <c r="Y233" i="6" s="1"/>
  <c r="U209" i="10" l="1"/>
  <c r="F211" i="10"/>
  <c r="Y210" i="10"/>
  <c r="AA210" i="10" s="1"/>
  <c r="AB210" i="10" s="1"/>
  <c r="AC210" i="10" s="1"/>
  <c r="AD210" i="10" s="1"/>
  <c r="K194" i="8"/>
  <c r="T187" i="8"/>
  <c r="U187" i="8"/>
  <c r="G188" i="8"/>
  <c r="O187" i="8"/>
  <c r="L234" i="6"/>
  <c r="H234" i="6"/>
  <c r="I234" i="6" s="1"/>
  <c r="J234" i="6" s="1"/>
  <c r="K241" i="6" s="1"/>
  <c r="O211" i="10" l="1"/>
  <c r="H211" i="10"/>
  <c r="I211" i="10" s="1"/>
  <c r="J211" i="10" s="1"/>
  <c r="S187" i="8"/>
  <c r="Q187" i="8"/>
  <c r="P187" i="8"/>
  <c r="S234" i="6"/>
  <c r="R234" i="6"/>
  <c r="G235" i="6"/>
  <c r="N234" i="6"/>
  <c r="N218" i="10" l="1"/>
  <c r="X211" i="10"/>
  <c r="W211" i="10"/>
  <c r="G212" i="10"/>
  <c r="R211" i="10"/>
  <c r="S211" i="10" s="1"/>
  <c r="F212" i="10" s="1"/>
  <c r="R186" i="8"/>
  <c r="F188" i="8"/>
  <c r="V187" i="8"/>
  <c r="X187" i="8" s="1"/>
  <c r="Y187" i="8" s="1"/>
  <c r="Z187" i="8" s="1"/>
  <c r="AA187" i="8" s="1"/>
  <c r="Q234" i="6"/>
  <c r="P234" i="6"/>
  <c r="O234" i="6"/>
  <c r="V211" i="10" l="1"/>
  <c r="T211" i="10"/>
  <c r="O212" i="10"/>
  <c r="H212" i="10"/>
  <c r="I212" i="10" s="1"/>
  <c r="J212" i="10" s="1"/>
  <c r="Y211" i="10"/>
  <c r="AA211" i="10" s="1"/>
  <c r="L188" i="8"/>
  <c r="H188" i="8"/>
  <c r="I188" i="8" s="1"/>
  <c r="J188" i="8" s="1"/>
  <c r="F235" i="6"/>
  <c r="T234" i="6"/>
  <c r="V234" i="6" s="1"/>
  <c r="W234" i="6" s="1"/>
  <c r="X234" i="6" s="1"/>
  <c r="Y234" i="6" s="1"/>
  <c r="U210" i="10" l="1"/>
  <c r="AB211" i="10"/>
  <c r="AC211" i="10" s="1"/>
  <c r="AD211" i="10" s="1"/>
  <c r="N219" i="10"/>
  <c r="X212" i="10"/>
  <c r="W212" i="10"/>
  <c r="R212" i="10"/>
  <c r="S212" i="10" s="1"/>
  <c r="G213" i="10"/>
  <c r="K195" i="8"/>
  <c r="T188" i="8"/>
  <c r="U188" i="8"/>
  <c r="G189" i="8"/>
  <c r="O188" i="8"/>
  <c r="L235" i="6"/>
  <c r="H235" i="6"/>
  <c r="I235" i="6" s="1"/>
  <c r="J235" i="6" s="1"/>
  <c r="K242" i="6" s="1"/>
  <c r="F213" i="10" l="1"/>
  <c r="Y212" i="10"/>
  <c r="AA212" i="10" s="1"/>
  <c r="V212" i="10"/>
  <c r="T212" i="10"/>
  <c r="S188" i="8"/>
  <c r="Q188" i="8"/>
  <c r="P188" i="8"/>
  <c r="S235" i="6"/>
  <c r="R235" i="6"/>
  <c r="G236" i="6"/>
  <c r="N235" i="6"/>
  <c r="U211" i="10" l="1"/>
  <c r="AB212" i="10"/>
  <c r="AC212" i="10" s="1"/>
  <c r="AD212" i="10" s="1"/>
  <c r="O213" i="10"/>
  <c r="H213" i="10"/>
  <c r="I213" i="10" s="1"/>
  <c r="J213" i="10" s="1"/>
  <c r="R187" i="8"/>
  <c r="F189" i="8"/>
  <c r="V188" i="8"/>
  <c r="X188" i="8" s="1"/>
  <c r="Y188" i="8" s="1"/>
  <c r="Z188" i="8" s="1"/>
  <c r="AA188" i="8" s="1"/>
  <c r="Q235" i="6"/>
  <c r="P235" i="6"/>
  <c r="O235" i="6"/>
  <c r="R213" i="10" l="1"/>
  <c r="S213" i="10" s="1"/>
  <c r="F214" i="10" s="1"/>
  <c r="N220" i="10"/>
  <c r="X213" i="10"/>
  <c r="W213" i="10"/>
  <c r="G214" i="10"/>
  <c r="L189" i="8"/>
  <c r="H189" i="8"/>
  <c r="I189" i="8" s="1"/>
  <c r="J189" i="8" s="1"/>
  <c r="F236" i="6"/>
  <c r="T235" i="6"/>
  <c r="V235" i="6" s="1"/>
  <c r="W235" i="6" s="1"/>
  <c r="X235" i="6" s="1"/>
  <c r="Y235" i="6" s="1"/>
  <c r="V213" i="10" l="1"/>
  <c r="T213" i="10"/>
  <c r="O214" i="10"/>
  <c r="H214" i="10"/>
  <c r="I214" i="10" s="1"/>
  <c r="J214" i="10" s="1"/>
  <c r="G215" i="10" s="1"/>
  <c r="Y213" i="10"/>
  <c r="AA213" i="10" s="1"/>
  <c r="K196" i="8"/>
  <c r="T189" i="8"/>
  <c r="U189" i="8"/>
  <c r="G190" i="8"/>
  <c r="O189" i="8"/>
  <c r="H236" i="6"/>
  <c r="I236" i="6" s="1"/>
  <c r="J236" i="6" s="1"/>
  <c r="K243" i="6" s="1"/>
  <c r="L236" i="6"/>
  <c r="R214" i="10" l="1"/>
  <c r="U212" i="10"/>
  <c r="N221" i="10"/>
  <c r="X214" i="10"/>
  <c r="W214" i="10"/>
  <c r="AB213" i="10"/>
  <c r="AC213" i="10" s="1"/>
  <c r="AD213" i="10" s="1"/>
  <c r="S189" i="8"/>
  <c r="Q189" i="8"/>
  <c r="P189" i="8"/>
  <c r="N236" i="6"/>
  <c r="S236" i="6"/>
  <c r="R236" i="6"/>
  <c r="G237" i="6"/>
  <c r="V214" i="10" l="1"/>
  <c r="T214" i="10"/>
  <c r="S214" i="10"/>
  <c r="R188" i="8"/>
  <c r="F190" i="8"/>
  <c r="V189" i="8"/>
  <c r="X189" i="8" s="1"/>
  <c r="Y189" i="8" s="1"/>
  <c r="Z189" i="8" s="1"/>
  <c r="AA189" i="8" s="1"/>
  <c r="Q236" i="6"/>
  <c r="P236" i="6"/>
  <c r="O236" i="6"/>
  <c r="F215" i="10" l="1"/>
  <c r="Y214" i="10"/>
  <c r="AA214" i="10" s="1"/>
  <c r="AB214" i="10" s="1"/>
  <c r="AC214" i="10" s="1"/>
  <c r="AD214" i="10" s="1"/>
  <c r="U213" i="10"/>
  <c r="L190" i="8"/>
  <c r="H190" i="8"/>
  <c r="I190" i="8" s="1"/>
  <c r="J190" i="8" s="1"/>
  <c r="F237" i="6"/>
  <c r="T236" i="6"/>
  <c r="V236" i="6" s="1"/>
  <c r="W236" i="6" s="1"/>
  <c r="X236" i="6" s="1"/>
  <c r="Y236" i="6" s="1"/>
  <c r="O215" i="10" l="1"/>
  <c r="H215" i="10"/>
  <c r="I215" i="10" s="1"/>
  <c r="J215" i="10" s="1"/>
  <c r="K197" i="8"/>
  <c r="T190" i="8"/>
  <c r="U190" i="8"/>
  <c r="G191" i="8"/>
  <c r="O190" i="8"/>
  <c r="L237" i="6"/>
  <c r="H237" i="6"/>
  <c r="I237" i="6" s="1"/>
  <c r="J237" i="6" s="1"/>
  <c r="K244" i="6" s="1"/>
  <c r="N222" i="10" l="1"/>
  <c r="X215" i="10"/>
  <c r="W215" i="10"/>
  <c r="G216" i="10"/>
  <c r="R215" i="10"/>
  <c r="S215" i="10" s="1"/>
  <c r="F216" i="10" s="1"/>
  <c r="S190" i="8"/>
  <c r="Q190" i="8"/>
  <c r="P190" i="8"/>
  <c r="S237" i="6"/>
  <c r="R237" i="6"/>
  <c r="G238" i="6"/>
  <c r="N237" i="6"/>
  <c r="O216" i="10" l="1"/>
  <c r="H216" i="10"/>
  <c r="I216" i="10" s="1"/>
  <c r="J216" i="10" s="1"/>
  <c r="G217" i="10" s="1"/>
  <c r="V215" i="10"/>
  <c r="T215" i="10"/>
  <c r="Y215" i="10"/>
  <c r="AA215" i="10" s="1"/>
  <c r="R189" i="8"/>
  <c r="F191" i="8"/>
  <c r="V190" i="8"/>
  <c r="X190" i="8" s="1"/>
  <c r="Y190" i="8" s="1"/>
  <c r="Z190" i="8" s="1"/>
  <c r="AA190" i="8" s="1"/>
  <c r="Q237" i="6"/>
  <c r="P237" i="6"/>
  <c r="O237" i="6"/>
  <c r="AB215" i="10" l="1"/>
  <c r="AC215" i="10" s="1"/>
  <c r="AD215" i="10" s="1"/>
  <c r="N223" i="10"/>
  <c r="X216" i="10"/>
  <c r="W216" i="10"/>
  <c r="U214" i="10"/>
  <c r="R216" i="10"/>
  <c r="S216" i="10" s="1"/>
  <c r="L191" i="8"/>
  <c r="H191" i="8"/>
  <c r="I191" i="8" s="1"/>
  <c r="J191" i="8" s="1"/>
  <c r="F238" i="6"/>
  <c r="T237" i="6"/>
  <c r="V237" i="6" s="1"/>
  <c r="W237" i="6" s="1"/>
  <c r="X237" i="6" s="1"/>
  <c r="Y237" i="6" s="1"/>
  <c r="F217" i="10" l="1"/>
  <c r="Y216" i="10"/>
  <c r="AA216" i="10" s="1"/>
  <c r="V216" i="10"/>
  <c r="T216" i="10"/>
  <c r="K198" i="8"/>
  <c r="T191" i="8"/>
  <c r="U191" i="8"/>
  <c r="G192" i="8"/>
  <c r="O191" i="8"/>
  <c r="H238" i="6"/>
  <c r="I238" i="6" s="1"/>
  <c r="J238" i="6" s="1"/>
  <c r="K245" i="6" s="1"/>
  <c r="L238" i="6"/>
  <c r="U215" i="10" l="1"/>
  <c r="AB216" i="10"/>
  <c r="AC216" i="10" s="1"/>
  <c r="AD216" i="10" s="1"/>
  <c r="O217" i="10"/>
  <c r="H217" i="10"/>
  <c r="I217" i="10" s="1"/>
  <c r="J217" i="10" s="1"/>
  <c r="S191" i="8"/>
  <c r="Q191" i="8"/>
  <c r="P191" i="8"/>
  <c r="N238" i="6"/>
  <c r="S238" i="6"/>
  <c r="R238" i="6"/>
  <c r="G239" i="6"/>
  <c r="R217" i="10" l="1"/>
  <c r="S217" i="10" s="1"/>
  <c r="F218" i="10" s="1"/>
  <c r="N224" i="10"/>
  <c r="X217" i="10"/>
  <c r="W217" i="10"/>
  <c r="G218" i="10"/>
  <c r="R190" i="8"/>
  <c r="F192" i="8"/>
  <c r="V191" i="8"/>
  <c r="X191" i="8" s="1"/>
  <c r="Y191" i="8" s="1"/>
  <c r="Z191" i="8" s="1"/>
  <c r="AA191" i="8" s="1"/>
  <c r="Q238" i="6"/>
  <c r="P238" i="6"/>
  <c r="O238" i="6"/>
  <c r="V217" i="10" l="1"/>
  <c r="T217" i="10"/>
  <c r="O218" i="10"/>
  <c r="H218" i="10"/>
  <c r="I218" i="10" s="1"/>
  <c r="J218" i="10" s="1"/>
  <c r="Y217" i="10"/>
  <c r="AA217" i="10" s="1"/>
  <c r="L192" i="8"/>
  <c r="H192" i="8"/>
  <c r="I192" i="8" s="1"/>
  <c r="J192" i="8" s="1"/>
  <c r="F239" i="6"/>
  <c r="T238" i="6"/>
  <c r="V238" i="6" s="1"/>
  <c r="W238" i="6" s="1"/>
  <c r="X238" i="6" s="1"/>
  <c r="Y238" i="6" s="1"/>
  <c r="U216" i="10" l="1"/>
  <c r="N225" i="10"/>
  <c r="X218" i="10"/>
  <c r="W218" i="10"/>
  <c r="AB217" i="10"/>
  <c r="AC217" i="10" s="1"/>
  <c r="AD217" i="10" s="1"/>
  <c r="R218" i="10"/>
  <c r="S218" i="10" s="1"/>
  <c r="G219" i="10"/>
  <c r="K199" i="8"/>
  <c r="T192" i="8"/>
  <c r="U192" i="8"/>
  <c r="G193" i="8"/>
  <c r="O192" i="8"/>
  <c r="L239" i="6"/>
  <c r="H239" i="6"/>
  <c r="I239" i="6" s="1"/>
  <c r="J239" i="6" s="1"/>
  <c r="K246" i="6" s="1"/>
  <c r="F219" i="10" l="1"/>
  <c r="Y218" i="10"/>
  <c r="AA218" i="10" s="1"/>
  <c r="V218" i="10"/>
  <c r="T218" i="10"/>
  <c r="S192" i="8"/>
  <c r="Q192" i="8"/>
  <c r="P192" i="8"/>
  <c r="S239" i="6"/>
  <c r="R239" i="6"/>
  <c r="G240" i="6"/>
  <c r="N239" i="6"/>
  <c r="U217" i="10" l="1"/>
  <c r="O219" i="10"/>
  <c r="H219" i="10"/>
  <c r="I219" i="10" s="1"/>
  <c r="J219" i="10" s="1"/>
  <c r="AB218" i="10"/>
  <c r="AC218" i="10" s="1"/>
  <c r="AD218" i="10" s="1"/>
  <c r="R191" i="8"/>
  <c r="F193" i="8"/>
  <c r="V192" i="8"/>
  <c r="X192" i="8" s="1"/>
  <c r="Y192" i="8" s="1"/>
  <c r="Z192" i="8" s="1"/>
  <c r="AA192" i="8" s="1"/>
  <c r="Q239" i="6"/>
  <c r="P239" i="6"/>
  <c r="O239" i="6"/>
  <c r="N226" i="10" l="1"/>
  <c r="X219" i="10"/>
  <c r="W219" i="10"/>
  <c r="G220" i="10"/>
  <c r="R219" i="10"/>
  <c r="L193" i="8"/>
  <c r="H193" i="8"/>
  <c r="I193" i="8" s="1"/>
  <c r="J193" i="8" s="1"/>
  <c r="F240" i="6"/>
  <c r="T239" i="6"/>
  <c r="V239" i="6" s="1"/>
  <c r="W239" i="6" s="1"/>
  <c r="X239" i="6" s="1"/>
  <c r="Y239" i="6" s="1"/>
  <c r="V219" i="10" l="1"/>
  <c r="T219" i="10"/>
  <c r="S219" i="10"/>
  <c r="K200" i="8"/>
  <c r="T193" i="8"/>
  <c r="U193" i="8"/>
  <c r="G194" i="8"/>
  <c r="O193" i="8"/>
  <c r="H240" i="6"/>
  <c r="I240" i="6" s="1"/>
  <c r="J240" i="6" s="1"/>
  <c r="K247" i="6" s="1"/>
  <c r="L240" i="6"/>
  <c r="F220" i="10" l="1"/>
  <c r="Y219" i="10"/>
  <c r="AA219" i="10" s="1"/>
  <c r="AB219" i="10" s="1"/>
  <c r="AC219" i="10" s="1"/>
  <c r="AD219" i="10" s="1"/>
  <c r="U218" i="10"/>
  <c r="S193" i="8"/>
  <c r="Q193" i="8"/>
  <c r="P193" i="8"/>
  <c r="N240" i="6"/>
  <c r="R240" i="6"/>
  <c r="S240" i="6"/>
  <c r="G241" i="6"/>
  <c r="O220" i="10" l="1"/>
  <c r="H220" i="10"/>
  <c r="I220" i="10" s="1"/>
  <c r="J220" i="10" s="1"/>
  <c r="R192" i="8"/>
  <c r="F194" i="8"/>
  <c r="V193" i="8"/>
  <c r="X193" i="8" s="1"/>
  <c r="Y193" i="8" s="1"/>
  <c r="Z193" i="8" s="1"/>
  <c r="AA193" i="8" s="1"/>
  <c r="P240" i="6"/>
  <c r="Q240" i="6"/>
  <c r="O240" i="6"/>
  <c r="N227" i="10" l="1"/>
  <c r="X220" i="10"/>
  <c r="W220" i="10"/>
  <c r="G221" i="10"/>
  <c r="R220" i="10"/>
  <c r="L194" i="8"/>
  <c r="H194" i="8"/>
  <c r="I194" i="8" s="1"/>
  <c r="J194" i="8" s="1"/>
  <c r="F241" i="6"/>
  <c r="T240" i="6"/>
  <c r="V240" i="6" s="1"/>
  <c r="W240" i="6" s="1"/>
  <c r="X240" i="6" s="1"/>
  <c r="Y240" i="6" s="1"/>
  <c r="V220" i="10" l="1"/>
  <c r="T220" i="10"/>
  <c r="S220" i="10"/>
  <c r="K201" i="8"/>
  <c r="T194" i="8"/>
  <c r="U194" i="8"/>
  <c r="G195" i="8"/>
  <c r="O194" i="8"/>
  <c r="L241" i="6"/>
  <c r="H241" i="6"/>
  <c r="I241" i="6" s="1"/>
  <c r="J241" i="6" s="1"/>
  <c r="K248" i="6" s="1"/>
  <c r="U219" i="10" l="1"/>
  <c r="F221" i="10"/>
  <c r="Y220" i="10"/>
  <c r="AA220" i="10" s="1"/>
  <c r="AB220" i="10" s="1"/>
  <c r="AC220" i="10" s="1"/>
  <c r="AD220" i="10" s="1"/>
  <c r="S194" i="8"/>
  <c r="Q194" i="8"/>
  <c r="P194" i="8"/>
  <c r="R241" i="6"/>
  <c r="S241" i="6"/>
  <c r="G242" i="6"/>
  <c r="N241" i="6"/>
  <c r="O221" i="10" l="1"/>
  <c r="H221" i="10"/>
  <c r="I221" i="10" s="1"/>
  <c r="J221" i="10" s="1"/>
  <c r="R193" i="8"/>
  <c r="F195" i="8"/>
  <c r="V194" i="8"/>
  <c r="X194" i="8" s="1"/>
  <c r="Y194" i="8" s="1"/>
  <c r="Z194" i="8" s="1"/>
  <c r="AA194" i="8" s="1"/>
  <c r="Q241" i="6"/>
  <c r="P241" i="6"/>
  <c r="O241" i="6"/>
  <c r="N228" i="10" l="1"/>
  <c r="X221" i="10"/>
  <c r="W221" i="10"/>
  <c r="G222" i="10"/>
  <c r="R221" i="10"/>
  <c r="S221" i="10" s="1"/>
  <c r="L195" i="8"/>
  <c r="H195" i="8"/>
  <c r="I195" i="8" s="1"/>
  <c r="J195" i="8" s="1"/>
  <c r="F242" i="6"/>
  <c r="T241" i="6"/>
  <c r="V241" i="6" s="1"/>
  <c r="W241" i="6" s="1"/>
  <c r="X241" i="6" s="1"/>
  <c r="Y241" i="6" s="1"/>
  <c r="F222" i="10" l="1"/>
  <c r="Y221" i="10"/>
  <c r="AA221" i="10" s="1"/>
  <c r="V221" i="10"/>
  <c r="T221" i="10"/>
  <c r="K202" i="8"/>
  <c r="T195" i="8"/>
  <c r="U195" i="8"/>
  <c r="G196" i="8"/>
  <c r="O195" i="8"/>
  <c r="L242" i="6"/>
  <c r="H242" i="6"/>
  <c r="I242" i="6" s="1"/>
  <c r="J242" i="6" s="1"/>
  <c r="K249" i="6" s="1"/>
  <c r="U220" i="10" l="1"/>
  <c r="AB221" i="10"/>
  <c r="AC221" i="10" s="1"/>
  <c r="AD221" i="10" s="1"/>
  <c r="O222" i="10"/>
  <c r="H222" i="10"/>
  <c r="I222" i="10" s="1"/>
  <c r="J222" i="10" s="1"/>
  <c r="S195" i="8"/>
  <c r="Q195" i="8"/>
  <c r="P195" i="8"/>
  <c r="R242" i="6"/>
  <c r="S242" i="6"/>
  <c r="G243" i="6"/>
  <c r="N242" i="6"/>
  <c r="R222" i="10" l="1"/>
  <c r="N229" i="10"/>
  <c r="X222" i="10"/>
  <c r="W222" i="10"/>
  <c r="G223" i="10"/>
  <c r="R194" i="8"/>
  <c r="F196" i="8"/>
  <c r="V195" i="8"/>
  <c r="X195" i="8" s="1"/>
  <c r="Y195" i="8" s="1"/>
  <c r="Z195" i="8" s="1"/>
  <c r="AA195" i="8" s="1"/>
  <c r="P242" i="6"/>
  <c r="Q242" i="6"/>
  <c r="O242" i="6"/>
  <c r="V222" i="10" l="1"/>
  <c r="T222" i="10"/>
  <c r="S222" i="10"/>
  <c r="L196" i="8"/>
  <c r="H196" i="8"/>
  <c r="I196" i="8" s="1"/>
  <c r="J196" i="8" s="1"/>
  <c r="F243" i="6"/>
  <c r="T242" i="6"/>
  <c r="V242" i="6" s="1"/>
  <c r="W242" i="6" s="1"/>
  <c r="X242" i="6" s="1"/>
  <c r="Y242" i="6" s="1"/>
  <c r="U221" i="10" l="1"/>
  <c r="F223" i="10"/>
  <c r="Y222" i="10"/>
  <c r="AA222" i="10" s="1"/>
  <c r="AB222" i="10" s="1"/>
  <c r="AC222" i="10" s="1"/>
  <c r="AD222" i="10" s="1"/>
  <c r="K203" i="8"/>
  <c r="T196" i="8"/>
  <c r="U196" i="8"/>
  <c r="G197" i="8"/>
  <c r="O196" i="8"/>
  <c r="L243" i="6"/>
  <c r="H243" i="6"/>
  <c r="I243" i="6" s="1"/>
  <c r="J243" i="6" s="1"/>
  <c r="K250" i="6" s="1"/>
  <c r="O223" i="10" l="1"/>
  <c r="H223" i="10"/>
  <c r="I223" i="10" s="1"/>
  <c r="J223" i="10" s="1"/>
  <c r="S196" i="8"/>
  <c r="Q196" i="8"/>
  <c r="P196" i="8"/>
  <c r="R243" i="6"/>
  <c r="S243" i="6"/>
  <c r="G244" i="6"/>
  <c r="N243" i="6"/>
  <c r="N230" i="10" l="1"/>
  <c r="X223" i="10"/>
  <c r="W223" i="10"/>
  <c r="G224" i="10"/>
  <c r="R223" i="10"/>
  <c r="R195" i="8"/>
  <c r="F197" i="8"/>
  <c r="V196" i="8"/>
  <c r="X196" i="8" s="1"/>
  <c r="Y196" i="8" s="1"/>
  <c r="Z196" i="8" s="1"/>
  <c r="AA196" i="8" s="1"/>
  <c r="Q243" i="6"/>
  <c r="P243" i="6"/>
  <c r="O243" i="6"/>
  <c r="V223" i="10" l="1"/>
  <c r="T223" i="10"/>
  <c r="S223" i="10"/>
  <c r="L197" i="8"/>
  <c r="H197" i="8"/>
  <c r="I197" i="8" s="1"/>
  <c r="J197" i="8" s="1"/>
  <c r="F244" i="6"/>
  <c r="T243" i="6"/>
  <c r="V243" i="6" s="1"/>
  <c r="W243" i="6" s="1"/>
  <c r="X243" i="6" s="1"/>
  <c r="Y243" i="6" s="1"/>
  <c r="U222" i="10" l="1"/>
  <c r="F224" i="10"/>
  <c r="Y223" i="10"/>
  <c r="AA223" i="10" s="1"/>
  <c r="AB223" i="10" s="1"/>
  <c r="AC223" i="10" s="1"/>
  <c r="AD223" i="10" s="1"/>
  <c r="K204" i="8"/>
  <c r="T197" i="8"/>
  <c r="U197" i="8"/>
  <c r="G198" i="8"/>
  <c r="O197" i="8"/>
  <c r="H244" i="6"/>
  <c r="I244" i="6" s="1"/>
  <c r="J244" i="6" s="1"/>
  <c r="K251" i="6" s="1"/>
  <c r="L244" i="6"/>
  <c r="O224" i="10" l="1"/>
  <c r="H224" i="10"/>
  <c r="I224" i="10" s="1"/>
  <c r="J224" i="10" s="1"/>
  <c r="S197" i="8"/>
  <c r="Q197" i="8"/>
  <c r="P197" i="8"/>
  <c r="N244" i="6"/>
  <c r="R244" i="6"/>
  <c r="S244" i="6"/>
  <c r="G245" i="6"/>
  <c r="X224" i="10" l="1"/>
  <c r="N231" i="10"/>
  <c r="W224" i="10"/>
  <c r="G225" i="10"/>
  <c r="R224" i="10"/>
  <c r="S224" i="10" s="1"/>
  <c r="F225" i="10" s="1"/>
  <c r="R196" i="8"/>
  <c r="F198" i="8"/>
  <c r="V197" i="8"/>
  <c r="X197" i="8" s="1"/>
  <c r="Y197" i="8" s="1"/>
  <c r="Z197" i="8" s="1"/>
  <c r="AA197" i="8" s="1"/>
  <c r="Q244" i="6"/>
  <c r="P244" i="6"/>
  <c r="O244" i="6"/>
  <c r="V224" i="10" l="1"/>
  <c r="T224" i="10"/>
  <c r="Y224" i="10"/>
  <c r="AA224" i="10" s="1"/>
  <c r="O225" i="10"/>
  <c r="H225" i="10"/>
  <c r="I225" i="10" s="1"/>
  <c r="J225" i="10" s="1"/>
  <c r="L198" i="8"/>
  <c r="H198" i="8"/>
  <c r="I198" i="8" s="1"/>
  <c r="J198" i="8" s="1"/>
  <c r="F245" i="6"/>
  <c r="T244" i="6"/>
  <c r="V244" i="6" s="1"/>
  <c r="W244" i="6" s="1"/>
  <c r="X244" i="6" s="1"/>
  <c r="Y244" i="6" s="1"/>
  <c r="AB224" i="10" l="1"/>
  <c r="AC224" i="10" s="1"/>
  <c r="AD224" i="10" s="1"/>
  <c r="U223" i="10"/>
  <c r="N232" i="10"/>
  <c r="X225" i="10"/>
  <c r="W225" i="10"/>
  <c r="R225" i="10"/>
  <c r="G226" i="10"/>
  <c r="K205" i="8"/>
  <c r="T198" i="8"/>
  <c r="U198" i="8"/>
  <c r="G199" i="8"/>
  <c r="O198" i="8"/>
  <c r="L245" i="6"/>
  <c r="H245" i="6"/>
  <c r="I245" i="6" s="1"/>
  <c r="J245" i="6" s="1"/>
  <c r="K252" i="6" s="1"/>
  <c r="V225" i="10" l="1"/>
  <c r="T225" i="10"/>
  <c r="S225" i="10"/>
  <c r="S198" i="8"/>
  <c r="Q198" i="8"/>
  <c r="P198" i="8"/>
  <c r="R245" i="6"/>
  <c r="S245" i="6"/>
  <c r="G246" i="6"/>
  <c r="N245" i="6"/>
  <c r="U224" i="10" l="1"/>
  <c r="F226" i="10"/>
  <c r="Y225" i="10"/>
  <c r="AA225" i="10" s="1"/>
  <c r="AB225" i="10" s="1"/>
  <c r="AC225" i="10" s="1"/>
  <c r="AD225" i="10" s="1"/>
  <c r="R197" i="8"/>
  <c r="F199" i="8"/>
  <c r="V198" i="8"/>
  <c r="X198" i="8" s="1"/>
  <c r="Y198" i="8" s="1"/>
  <c r="Z198" i="8" s="1"/>
  <c r="AA198" i="8" s="1"/>
  <c r="Q245" i="6"/>
  <c r="P245" i="6"/>
  <c r="O245" i="6"/>
  <c r="O226" i="10" l="1"/>
  <c r="H226" i="10"/>
  <c r="I226" i="10" s="1"/>
  <c r="J226" i="10" s="1"/>
  <c r="L199" i="8"/>
  <c r="H199" i="8"/>
  <c r="I199" i="8" s="1"/>
  <c r="J199" i="8" s="1"/>
  <c r="F246" i="6"/>
  <c r="T245" i="6"/>
  <c r="V245" i="6" s="1"/>
  <c r="W245" i="6" s="1"/>
  <c r="X245" i="6" s="1"/>
  <c r="Y245" i="6" s="1"/>
  <c r="X226" i="10" l="1"/>
  <c r="W226" i="10"/>
  <c r="N233" i="10"/>
  <c r="G227" i="10"/>
  <c r="R226" i="10"/>
  <c r="S226" i="10" s="1"/>
  <c r="F227" i="10" s="1"/>
  <c r="K206" i="8"/>
  <c r="T199" i="8"/>
  <c r="U199" i="8"/>
  <c r="G200" i="8"/>
  <c r="O199" i="8"/>
  <c r="L246" i="6"/>
  <c r="H246" i="6"/>
  <c r="I246" i="6" s="1"/>
  <c r="J246" i="6" s="1"/>
  <c r="K253" i="6" s="1"/>
  <c r="V226" i="10" l="1"/>
  <c r="T226" i="10"/>
  <c r="Y226" i="10"/>
  <c r="AA226" i="10" s="1"/>
  <c r="O227" i="10"/>
  <c r="H227" i="10"/>
  <c r="I227" i="10" s="1"/>
  <c r="J227" i="10" s="1"/>
  <c r="S199" i="8"/>
  <c r="Q199" i="8"/>
  <c r="P199" i="8"/>
  <c r="R246" i="6"/>
  <c r="S246" i="6"/>
  <c r="G247" i="6"/>
  <c r="N246" i="6"/>
  <c r="U225" i="10" l="1"/>
  <c r="R227" i="10"/>
  <c r="S227" i="10" s="1"/>
  <c r="N234" i="10"/>
  <c r="X227" i="10"/>
  <c r="W227" i="10"/>
  <c r="AB226" i="10"/>
  <c r="AC226" i="10" s="1"/>
  <c r="AD226" i="10" s="1"/>
  <c r="G228" i="10"/>
  <c r="R198" i="8"/>
  <c r="F200" i="8"/>
  <c r="V199" i="8"/>
  <c r="X199" i="8" s="1"/>
  <c r="Y199" i="8" s="1"/>
  <c r="Z199" i="8" s="1"/>
  <c r="AA199" i="8" s="1"/>
  <c r="P246" i="6"/>
  <c r="Q246" i="6"/>
  <c r="O246" i="6"/>
  <c r="F228" i="10" l="1"/>
  <c r="Y227" i="10"/>
  <c r="AA227" i="10" s="1"/>
  <c r="V227" i="10"/>
  <c r="T227" i="10"/>
  <c r="L200" i="8"/>
  <c r="H200" i="8"/>
  <c r="I200" i="8" s="1"/>
  <c r="J200" i="8" s="1"/>
  <c r="F247" i="6"/>
  <c r="T246" i="6"/>
  <c r="V246" i="6" s="1"/>
  <c r="W246" i="6" s="1"/>
  <c r="X246" i="6" s="1"/>
  <c r="Y246" i="6" s="1"/>
  <c r="U226" i="10" l="1"/>
  <c r="AB227" i="10"/>
  <c r="AC227" i="10" s="1"/>
  <c r="AD227" i="10" s="1"/>
  <c r="O228" i="10"/>
  <c r="H228" i="10"/>
  <c r="I228" i="10" s="1"/>
  <c r="J228" i="10" s="1"/>
  <c r="K207" i="8"/>
  <c r="T200" i="8"/>
  <c r="U200" i="8"/>
  <c r="G201" i="8"/>
  <c r="O200" i="8"/>
  <c r="L247" i="6"/>
  <c r="H247" i="6"/>
  <c r="I247" i="6" s="1"/>
  <c r="J247" i="6" s="1"/>
  <c r="K254" i="6" s="1"/>
  <c r="R228" i="10" l="1"/>
  <c r="S228" i="10" s="1"/>
  <c r="N235" i="10"/>
  <c r="X228" i="10"/>
  <c r="W228" i="10"/>
  <c r="G229" i="10"/>
  <c r="S200" i="8"/>
  <c r="Q200" i="8"/>
  <c r="P200" i="8"/>
  <c r="R247" i="6"/>
  <c r="S247" i="6"/>
  <c r="G248" i="6"/>
  <c r="N247" i="6"/>
  <c r="F229" i="10" l="1"/>
  <c r="Y228" i="10"/>
  <c r="AA228" i="10" s="1"/>
  <c r="V228" i="10"/>
  <c r="T228" i="10"/>
  <c r="R199" i="8"/>
  <c r="F201" i="8"/>
  <c r="V200" i="8"/>
  <c r="X200" i="8" s="1"/>
  <c r="Y200" i="8" s="1"/>
  <c r="Z200" i="8" s="1"/>
  <c r="AA200" i="8" s="1"/>
  <c r="Q247" i="6"/>
  <c r="P247" i="6"/>
  <c r="O247" i="6"/>
  <c r="AB228" i="10" l="1"/>
  <c r="AC228" i="10" s="1"/>
  <c r="AD228" i="10" s="1"/>
  <c r="U227" i="10"/>
  <c r="O229" i="10"/>
  <c r="H229" i="10"/>
  <c r="I229" i="10" s="1"/>
  <c r="J229" i="10" s="1"/>
  <c r="L201" i="8"/>
  <c r="H201" i="8"/>
  <c r="I201" i="8" s="1"/>
  <c r="J201" i="8" s="1"/>
  <c r="F248" i="6"/>
  <c r="T247" i="6"/>
  <c r="V247" i="6" s="1"/>
  <c r="W247" i="6" s="1"/>
  <c r="X247" i="6" s="1"/>
  <c r="Y247" i="6" s="1"/>
  <c r="R229" i="10" l="1"/>
  <c r="N236" i="10"/>
  <c r="X229" i="10"/>
  <c r="W229" i="10"/>
  <c r="G230" i="10"/>
  <c r="K208" i="8"/>
  <c r="T201" i="8"/>
  <c r="U201" i="8"/>
  <c r="G202" i="8"/>
  <c r="O201" i="8"/>
  <c r="H248" i="6"/>
  <c r="I248" i="6" s="1"/>
  <c r="J248" i="6" s="1"/>
  <c r="K255" i="6" s="1"/>
  <c r="L248" i="6"/>
  <c r="V229" i="10" l="1"/>
  <c r="T229" i="10"/>
  <c r="S229" i="10"/>
  <c r="S201" i="8"/>
  <c r="Q201" i="8"/>
  <c r="P201" i="8"/>
  <c r="N248" i="6"/>
  <c r="R248" i="6"/>
  <c r="S248" i="6"/>
  <c r="G249" i="6"/>
  <c r="F230" i="10" l="1"/>
  <c r="Y229" i="10"/>
  <c r="AA229" i="10" s="1"/>
  <c r="AB229" i="10" s="1"/>
  <c r="AC229" i="10" s="1"/>
  <c r="AD229" i="10" s="1"/>
  <c r="U228" i="10"/>
  <c r="R200" i="8"/>
  <c r="F202" i="8"/>
  <c r="V201" i="8"/>
  <c r="X201" i="8" s="1"/>
  <c r="Y201" i="8" s="1"/>
  <c r="Z201" i="8" s="1"/>
  <c r="AA201" i="8" s="1"/>
  <c r="Q248" i="6"/>
  <c r="P248" i="6"/>
  <c r="O248" i="6"/>
  <c r="O230" i="10" l="1"/>
  <c r="H230" i="10"/>
  <c r="I230" i="10" s="1"/>
  <c r="J230" i="10" s="1"/>
  <c r="L202" i="8"/>
  <c r="H202" i="8"/>
  <c r="I202" i="8" s="1"/>
  <c r="J202" i="8" s="1"/>
  <c r="F249" i="6"/>
  <c r="T248" i="6"/>
  <c r="V248" i="6" s="1"/>
  <c r="W248" i="6" s="1"/>
  <c r="X248" i="6" s="1"/>
  <c r="Y248" i="6" s="1"/>
  <c r="N237" i="10" l="1"/>
  <c r="W230" i="10"/>
  <c r="X230" i="10"/>
  <c r="G231" i="10"/>
  <c r="R230" i="10"/>
  <c r="K209" i="8"/>
  <c r="T202" i="8"/>
  <c r="U202" i="8"/>
  <c r="G203" i="8"/>
  <c r="O202" i="8"/>
  <c r="L249" i="6"/>
  <c r="H249" i="6"/>
  <c r="I249" i="6" s="1"/>
  <c r="J249" i="6" s="1"/>
  <c r="K256" i="6" s="1"/>
  <c r="V230" i="10" l="1"/>
  <c r="T230" i="10"/>
  <c r="S230" i="10"/>
  <c r="S202" i="8"/>
  <c r="Q202" i="8"/>
  <c r="P202" i="8"/>
  <c r="R249" i="6"/>
  <c r="S249" i="6"/>
  <c r="G250" i="6"/>
  <c r="N249" i="6"/>
  <c r="U229" i="10" l="1"/>
  <c r="F231" i="10"/>
  <c r="Y230" i="10"/>
  <c r="AA230" i="10" s="1"/>
  <c r="AB230" i="10" s="1"/>
  <c r="AC230" i="10" s="1"/>
  <c r="AD230" i="10" s="1"/>
  <c r="R201" i="8"/>
  <c r="F203" i="8"/>
  <c r="V202" i="8"/>
  <c r="X202" i="8" s="1"/>
  <c r="Y202" i="8" s="1"/>
  <c r="Z202" i="8" s="1"/>
  <c r="AA202" i="8" s="1"/>
  <c r="Q249" i="6"/>
  <c r="P249" i="6"/>
  <c r="O249" i="6"/>
  <c r="O231" i="10" l="1"/>
  <c r="H231" i="10"/>
  <c r="I231" i="10" s="1"/>
  <c r="J231" i="10" s="1"/>
  <c r="L203" i="8"/>
  <c r="H203" i="8"/>
  <c r="I203" i="8" s="1"/>
  <c r="J203" i="8" s="1"/>
  <c r="F250" i="6"/>
  <c r="T249" i="6"/>
  <c r="V249" i="6" s="1"/>
  <c r="W249" i="6" s="1"/>
  <c r="X249" i="6" s="1"/>
  <c r="Y249" i="6" s="1"/>
  <c r="W231" i="10" l="1"/>
  <c r="N238" i="10"/>
  <c r="X231" i="10"/>
  <c r="G232" i="10"/>
  <c r="R231" i="10"/>
  <c r="K210" i="8"/>
  <c r="T203" i="8"/>
  <c r="U203" i="8"/>
  <c r="G204" i="8"/>
  <c r="O203" i="8"/>
  <c r="L250" i="6"/>
  <c r="H250" i="6"/>
  <c r="I250" i="6" s="1"/>
  <c r="J250" i="6" s="1"/>
  <c r="K257" i="6" s="1"/>
  <c r="V231" i="10" l="1"/>
  <c r="T231" i="10"/>
  <c r="S231" i="10"/>
  <c r="S203" i="8"/>
  <c r="Q203" i="8"/>
  <c r="P203" i="8"/>
  <c r="R250" i="6"/>
  <c r="S250" i="6"/>
  <c r="G251" i="6"/>
  <c r="N250" i="6"/>
  <c r="F232" i="10" l="1"/>
  <c r="Y231" i="10"/>
  <c r="AA231" i="10" s="1"/>
  <c r="AB231" i="10" s="1"/>
  <c r="AC231" i="10" s="1"/>
  <c r="AD231" i="10" s="1"/>
  <c r="U230" i="10"/>
  <c r="R202" i="8"/>
  <c r="F204" i="8"/>
  <c r="V203" i="8"/>
  <c r="X203" i="8" s="1"/>
  <c r="Y203" i="8" s="1"/>
  <c r="Z203" i="8" s="1"/>
  <c r="AA203" i="8" s="1"/>
  <c r="P250" i="6"/>
  <c r="Q250" i="6"/>
  <c r="O250" i="6"/>
  <c r="O232" i="10" l="1"/>
  <c r="H232" i="10"/>
  <c r="I232" i="10" s="1"/>
  <c r="J232" i="10" s="1"/>
  <c r="L204" i="8"/>
  <c r="H204" i="8"/>
  <c r="I204" i="8" s="1"/>
  <c r="J204" i="8" s="1"/>
  <c r="F251" i="6"/>
  <c r="T250" i="6"/>
  <c r="V250" i="6" s="1"/>
  <c r="W250" i="6" s="1"/>
  <c r="X250" i="6" s="1"/>
  <c r="Y250" i="6" s="1"/>
  <c r="N239" i="10" l="1"/>
  <c r="W232" i="10"/>
  <c r="X232" i="10"/>
  <c r="G233" i="10"/>
  <c r="R232" i="10"/>
  <c r="K211" i="8"/>
  <c r="T204" i="8"/>
  <c r="U204" i="8"/>
  <c r="G205" i="8"/>
  <c r="O204" i="8"/>
  <c r="L251" i="6"/>
  <c r="H251" i="6"/>
  <c r="I251" i="6" s="1"/>
  <c r="J251" i="6" s="1"/>
  <c r="K258" i="6" s="1"/>
  <c r="V232" i="10" l="1"/>
  <c r="T232" i="10"/>
  <c r="S232" i="10"/>
  <c r="S204" i="8"/>
  <c r="Q204" i="8"/>
  <c r="P204" i="8"/>
  <c r="R251" i="6"/>
  <c r="S251" i="6"/>
  <c r="G252" i="6"/>
  <c r="N251" i="6"/>
  <c r="U231" i="10" l="1"/>
  <c r="F233" i="10"/>
  <c r="Y232" i="10"/>
  <c r="AA232" i="10" s="1"/>
  <c r="AB232" i="10" s="1"/>
  <c r="AC232" i="10" s="1"/>
  <c r="AD232" i="10" s="1"/>
  <c r="R203" i="8"/>
  <c r="F205" i="8"/>
  <c r="V204" i="8"/>
  <c r="X204" i="8" s="1"/>
  <c r="Y204" i="8" s="1"/>
  <c r="Z204" i="8" s="1"/>
  <c r="AA204" i="8" s="1"/>
  <c r="Q251" i="6"/>
  <c r="P251" i="6"/>
  <c r="O251" i="6"/>
  <c r="O233" i="10" l="1"/>
  <c r="H233" i="10"/>
  <c r="I233" i="10" s="1"/>
  <c r="J233" i="10" s="1"/>
  <c r="L205" i="8"/>
  <c r="H205" i="8"/>
  <c r="I205" i="8" s="1"/>
  <c r="J205" i="8" s="1"/>
  <c r="F252" i="6"/>
  <c r="T251" i="6"/>
  <c r="V251" i="6" s="1"/>
  <c r="W251" i="6" s="1"/>
  <c r="X251" i="6" s="1"/>
  <c r="Y251" i="6" s="1"/>
  <c r="W233" i="10" l="1"/>
  <c r="N240" i="10"/>
  <c r="X233" i="10"/>
  <c r="G234" i="10"/>
  <c r="R233" i="10"/>
  <c r="K212" i="8"/>
  <c r="T205" i="8"/>
  <c r="U205" i="8"/>
  <c r="G206" i="8"/>
  <c r="O205" i="8"/>
  <c r="H252" i="6"/>
  <c r="I252" i="6" s="1"/>
  <c r="J252" i="6" s="1"/>
  <c r="K259" i="6" s="1"/>
  <c r="L252" i="6"/>
  <c r="V233" i="10" l="1"/>
  <c r="T233" i="10"/>
  <c r="S233" i="10"/>
  <c r="S205" i="8"/>
  <c r="Q205" i="8"/>
  <c r="P205" i="8"/>
  <c r="N252" i="6"/>
  <c r="R252" i="6"/>
  <c r="S252" i="6"/>
  <c r="G253" i="6"/>
  <c r="F234" i="10" l="1"/>
  <c r="Y233" i="10"/>
  <c r="AA233" i="10" s="1"/>
  <c r="AB233" i="10" s="1"/>
  <c r="AC233" i="10" s="1"/>
  <c r="AD233" i="10" s="1"/>
  <c r="U232" i="10"/>
  <c r="R204" i="8"/>
  <c r="F206" i="8"/>
  <c r="V205" i="8"/>
  <c r="X205" i="8" s="1"/>
  <c r="Y205" i="8" s="1"/>
  <c r="Z205" i="8" s="1"/>
  <c r="AA205" i="8" s="1"/>
  <c r="Q252" i="6"/>
  <c r="P252" i="6"/>
  <c r="O252" i="6"/>
  <c r="O234" i="10" l="1"/>
  <c r="H234" i="10"/>
  <c r="I234" i="10" s="1"/>
  <c r="J234" i="10" s="1"/>
  <c r="L206" i="8"/>
  <c r="H206" i="8"/>
  <c r="I206" i="8" s="1"/>
  <c r="J206" i="8" s="1"/>
  <c r="F253" i="6"/>
  <c r="T252" i="6"/>
  <c r="V252" i="6" s="1"/>
  <c r="W252" i="6" s="1"/>
  <c r="X252" i="6" s="1"/>
  <c r="Y252" i="6" s="1"/>
  <c r="N241" i="10" l="1"/>
  <c r="X234" i="10"/>
  <c r="W234" i="10"/>
  <c r="G235" i="10"/>
  <c r="R234" i="10"/>
  <c r="K213" i="8"/>
  <c r="T206" i="8"/>
  <c r="U206" i="8"/>
  <c r="G207" i="8"/>
  <c r="O206" i="8"/>
  <c r="L253" i="6"/>
  <c r="H253" i="6"/>
  <c r="I253" i="6" s="1"/>
  <c r="J253" i="6" s="1"/>
  <c r="K260" i="6" s="1"/>
  <c r="V234" i="10" l="1"/>
  <c r="T234" i="10"/>
  <c r="S234" i="10"/>
  <c r="S206" i="8"/>
  <c r="Q206" i="8"/>
  <c r="P206" i="8"/>
  <c r="R253" i="6"/>
  <c r="S253" i="6"/>
  <c r="G254" i="6"/>
  <c r="N253" i="6"/>
  <c r="U233" i="10" l="1"/>
  <c r="F235" i="10"/>
  <c r="Y234" i="10"/>
  <c r="AA234" i="10" s="1"/>
  <c r="AB234" i="10" s="1"/>
  <c r="AC234" i="10" s="1"/>
  <c r="AD234" i="10" s="1"/>
  <c r="R205" i="8"/>
  <c r="F207" i="8"/>
  <c r="V206" i="8"/>
  <c r="X206" i="8" s="1"/>
  <c r="Y206" i="8" s="1"/>
  <c r="Z206" i="8" s="1"/>
  <c r="AA206" i="8" s="1"/>
  <c r="Q253" i="6"/>
  <c r="P253" i="6"/>
  <c r="O253" i="6"/>
  <c r="O235" i="10" l="1"/>
  <c r="H235" i="10"/>
  <c r="I235" i="10" s="1"/>
  <c r="J235" i="10" s="1"/>
  <c r="L207" i="8"/>
  <c r="H207" i="8"/>
  <c r="I207" i="8" s="1"/>
  <c r="J207" i="8" s="1"/>
  <c r="F254" i="6"/>
  <c r="T253" i="6"/>
  <c r="V253" i="6" s="1"/>
  <c r="W253" i="6" s="1"/>
  <c r="X253" i="6" s="1"/>
  <c r="Y253" i="6" s="1"/>
  <c r="R235" i="10" l="1"/>
  <c r="W235" i="10"/>
  <c r="N242" i="10"/>
  <c r="X235" i="10"/>
  <c r="G236" i="10"/>
  <c r="K214" i="8"/>
  <c r="T207" i="8"/>
  <c r="U207" i="8"/>
  <c r="G208" i="8"/>
  <c r="O207" i="8"/>
  <c r="L254" i="6"/>
  <c r="H254" i="6"/>
  <c r="I254" i="6" s="1"/>
  <c r="J254" i="6" s="1"/>
  <c r="K261" i="6" s="1"/>
  <c r="V235" i="10" l="1"/>
  <c r="T235" i="10"/>
  <c r="S235" i="10"/>
  <c r="S207" i="8"/>
  <c r="Q207" i="8"/>
  <c r="P207" i="8"/>
  <c r="R254" i="6"/>
  <c r="S254" i="6"/>
  <c r="G255" i="6"/>
  <c r="N254" i="6"/>
  <c r="U234" i="10" l="1"/>
  <c r="F236" i="10"/>
  <c r="Y235" i="10"/>
  <c r="AA235" i="10" s="1"/>
  <c r="AB235" i="10" s="1"/>
  <c r="AC235" i="10" s="1"/>
  <c r="AD235" i="10" s="1"/>
  <c r="R206" i="8"/>
  <c r="F208" i="8"/>
  <c r="V207" i="8"/>
  <c r="X207" i="8" s="1"/>
  <c r="Y207" i="8" s="1"/>
  <c r="Z207" i="8" s="1"/>
  <c r="AA207" i="8" s="1"/>
  <c r="P254" i="6"/>
  <c r="Q254" i="6"/>
  <c r="O254" i="6"/>
  <c r="O236" i="10" l="1"/>
  <c r="H236" i="10"/>
  <c r="I236" i="10" s="1"/>
  <c r="J236" i="10" s="1"/>
  <c r="L208" i="8"/>
  <c r="H208" i="8"/>
  <c r="I208" i="8" s="1"/>
  <c r="J208" i="8" s="1"/>
  <c r="F255" i="6"/>
  <c r="T254" i="6"/>
  <c r="V254" i="6" s="1"/>
  <c r="W254" i="6" s="1"/>
  <c r="X254" i="6" s="1"/>
  <c r="Y254" i="6" s="1"/>
  <c r="N243" i="10" l="1"/>
  <c r="X236" i="10"/>
  <c r="W236" i="10"/>
  <c r="G237" i="10"/>
  <c r="R236" i="10"/>
  <c r="K215" i="8"/>
  <c r="T208" i="8"/>
  <c r="U208" i="8"/>
  <c r="G209" i="8"/>
  <c r="O208" i="8"/>
  <c r="L255" i="6"/>
  <c r="H255" i="6"/>
  <c r="I255" i="6" s="1"/>
  <c r="J255" i="6" s="1"/>
  <c r="K262" i="6" s="1"/>
  <c r="V236" i="10" l="1"/>
  <c r="T236" i="10"/>
  <c r="S236" i="10"/>
  <c r="S208" i="8"/>
  <c r="Q208" i="8"/>
  <c r="P208" i="8"/>
  <c r="R255" i="6"/>
  <c r="S255" i="6"/>
  <c r="G256" i="6"/>
  <c r="N255" i="6"/>
  <c r="U235" i="10" l="1"/>
  <c r="F237" i="10"/>
  <c r="Y236" i="10"/>
  <c r="AA236" i="10" s="1"/>
  <c r="AB236" i="10" s="1"/>
  <c r="AC236" i="10" s="1"/>
  <c r="AD236" i="10" s="1"/>
  <c r="R207" i="8"/>
  <c r="F209" i="8"/>
  <c r="V208" i="8"/>
  <c r="X208" i="8" s="1"/>
  <c r="Y208" i="8" s="1"/>
  <c r="Z208" i="8" s="1"/>
  <c r="AA208" i="8" s="1"/>
  <c r="Q255" i="6"/>
  <c r="P255" i="6"/>
  <c r="O255" i="6"/>
  <c r="O237" i="10" l="1"/>
  <c r="H237" i="10"/>
  <c r="I237" i="10" s="1"/>
  <c r="J237" i="10" s="1"/>
  <c r="L209" i="8"/>
  <c r="H209" i="8"/>
  <c r="I209" i="8" s="1"/>
  <c r="J209" i="8" s="1"/>
  <c r="F256" i="6"/>
  <c r="T255" i="6"/>
  <c r="V255" i="6" s="1"/>
  <c r="W255" i="6" s="1"/>
  <c r="X255" i="6" s="1"/>
  <c r="Y255" i="6" s="1"/>
  <c r="W237" i="10" l="1"/>
  <c r="N244" i="10"/>
  <c r="X237" i="10"/>
  <c r="G238" i="10"/>
  <c r="R237" i="10"/>
  <c r="K216" i="8"/>
  <c r="T209" i="8"/>
  <c r="U209" i="8"/>
  <c r="G210" i="8"/>
  <c r="O209" i="8"/>
  <c r="H256" i="6"/>
  <c r="I256" i="6" s="1"/>
  <c r="J256" i="6" s="1"/>
  <c r="K263" i="6" s="1"/>
  <c r="L256" i="6"/>
  <c r="V237" i="10" l="1"/>
  <c r="T237" i="10"/>
  <c r="S237" i="10"/>
  <c r="S209" i="8"/>
  <c r="Q209" i="8"/>
  <c r="P209" i="8"/>
  <c r="N256" i="6"/>
  <c r="R256" i="6"/>
  <c r="S256" i="6"/>
  <c r="G257" i="6"/>
  <c r="F238" i="10" l="1"/>
  <c r="Y237" i="10"/>
  <c r="AA237" i="10" s="1"/>
  <c r="AB237" i="10" s="1"/>
  <c r="AC237" i="10" s="1"/>
  <c r="AD237" i="10" s="1"/>
  <c r="U236" i="10"/>
  <c r="R208" i="8"/>
  <c r="F210" i="8"/>
  <c r="V209" i="8"/>
  <c r="X209" i="8" s="1"/>
  <c r="Y209" i="8" s="1"/>
  <c r="Z209" i="8" s="1"/>
  <c r="AA209" i="8" s="1"/>
  <c r="Q256" i="6"/>
  <c r="P256" i="6"/>
  <c r="O256" i="6"/>
  <c r="O238" i="10" l="1"/>
  <c r="H238" i="10"/>
  <c r="I238" i="10" s="1"/>
  <c r="J238" i="10" s="1"/>
  <c r="L210" i="8"/>
  <c r="H210" i="8"/>
  <c r="I210" i="8" s="1"/>
  <c r="J210" i="8" s="1"/>
  <c r="F257" i="6"/>
  <c r="T256" i="6"/>
  <c r="V256" i="6" s="1"/>
  <c r="W256" i="6" s="1"/>
  <c r="X256" i="6" s="1"/>
  <c r="Y256" i="6" s="1"/>
  <c r="N245" i="10" l="1"/>
  <c r="X238" i="10"/>
  <c r="W238" i="10"/>
  <c r="G239" i="10"/>
  <c r="R238" i="10"/>
  <c r="K217" i="8"/>
  <c r="T210" i="8"/>
  <c r="U210" i="8"/>
  <c r="G211" i="8"/>
  <c r="O210" i="8"/>
  <c r="L257" i="6"/>
  <c r="H257" i="6"/>
  <c r="I257" i="6" s="1"/>
  <c r="J257" i="6" s="1"/>
  <c r="K264" i="6" s="1"/>
  <c r="V238" i="10" l="1"/>
  <c r="T238" i="10"/>
  <c r="S238" i="10"/>
  <c r="S210" i="8"/>
  <c r="Q210" i="8"/>
  <c r="P210" i="8"/>
  <c r="R257" i="6"/>
  <c r="S257" i="6"/>
  <c r="G258" i="6"/>
  <c r="N257" i="6"/>
  <c r="U237" i="10" l="1"/>
  <c r="F239" i="10"/>
  <c r="Y238" i="10"/>
  <c r="AA238" i="10" s="1"/>
  <c r="AB238" i="10" s="1"/>
  <c r="AC238" i="10" s="1"/>
  <c r="AD238" i="10" s="1"/>
  <c r="R209" i="8"/>
  <c r="F211" i="8"/>
  <c r="V210" i="8"/>
  <c r="X210" i="8" s="1"/>
  <c r="Y210" i="8" s="1"/>
  <c r="Z210" i="8" s="1"/>
  <c r="AA210" i="8" s="1"/>
  <c r="Q257" i="6"/>
  <c r="P257" i="6"/>
  <c r="O257" i="6"/>
  <c r="O239" i="10" l="1"/>
  <c r="H239" i="10"/>
  <c r="I239" i="10" s="1"/>
  <c r="J239" i="10" s="1"/>
  <c r="L211" i="8"/>
  <c r="H211" i="8"/>
  <c r="I211" i="8" s="1"/>
  <c r="J211" i="8" s="1"/>
  <c r="F258" i="6"/>
  <c r="T257" i="6"/>
  <c r="V257" i="6" s="1"/>
  <c r="W257" i="6" s="1"/>
  <c r="X257" i="6" s="1"/>
  <c r="Y257" i="6" s="1"/>
  <c r="W239" i="10" l="1"/>
  <c r="N246" i="10"/>
  <c r="X239" i="10"/>
  <c r="G240" i="10"/>
  <c r="R239" i="10"/>
  <c r="K218" i="8"/>
  <c r="T211" i="8"/>
  <c r="U211" i="8"/>
  <c r="G212" i="8"/>
  <c r="O211" i="8"/>
  <c r="L258" i="6"/>
  <c r="H258" i="6"/>
  <c r="I258" i="6" s="1"/>
  <c r="J258" i="6" s="1"/>
  <c r="K265" i="6" s="1"/>
  <c r="V239" i="10" l="1"/>
  <c r="T239" i="10"/>
  <c r="S239" i="10"/>
  <c r="S211" i="8"/>
  <c r="Q211" i="8"/>
  <c r="P211" i="8"/>
  <c r="R258" i="6"/>
  <c r="S258" i="6"/>
  <c r="G259" i="6"/>
  <c r="N258" i="6"/>
  <c r="F240" i="10" l="1"/>
  <c r="Y239" i="10"/>
  <c r="AA239" i="10" s="1"/>
  <c r="AB239" i="10" s="1"/>
  <c r="AC239" i="10" s="1"/>
  <c r="AD239" i="10" s="1"/>
  <c r="U238" i="10"/>
  <c r="R210" i="8"/>
  <c r="F212" i="8"/>
  <c r="V211" i="8"/>
  <c r="X211" i="8" s="1"/>
  <c r="Y211" i="8" s="1"/>
  <c r="Z211" i="8" s="1"/>
  <c r="AA211" i="8" s="1"/>
  <c r="P258" i="6"/>
  <c r="Q258" i="6"/>
  <c r="O258" i="6"/>
  <c r="O240" i="10" l="1"/>
  <c r="H240" i="10"/>
  <c r="I240" i="10" s="1"/>
  <c r="J240" i="10" s="1"/>
  <c r="L212" i="8"/>
  <c r="H212" i="8"/>
  <c r="I212" i="8" s="1"/>
  <c r="J212" i="8" s="1"/>
  <c r="F259" i="6"/>
  <c r="T258" i="6"/>
  <c r="V258" i="6" s="1"/>
  <c r="W258" i="6" s="1"/>
  <c r="X258" i="6" s="1"/>
  <c r="Y258" i="6" s="1"/>
  <c r="N247" i="10" l="1"/>
  <c r="X240" i="10"/>
  <c r="W240" i="10"/>
  <c r="G241" i="10"/>
  <c r="R240" i="10"/>
  <c r="S240" i="10" s="1"/>
  <c r="K219" i="8"/>
  <c r="T212" i="8"/>
  <c r="U212" i="8"/>
  <c r="G213" i="8"/>
  <c r="O212" i="8"/>
  <c r="L259" i="6"/>
  <c r="H259" i="6"/>
  <c r="I259" i="6" s="1"/>
  <c r="J259" i="6" s="1"/>
  <c r="K266" i="6" s="1"/>
  <c r="F241" i="10" l="1"/>
  <c r="Y240" i="10"/>
  <c r="AA240" i="10" s="1"/>
  <c r="V240" i="10"/>
  <c r="T240" i="10"/>
  <c r="S212" i="8"/>
  <c r="Q212" i="8"/>
  <c r="P212" i="8"/>
  <c r="R259" i="6"/>
  <c r="S259" i="6"/>
  <c r="G260" i="6"/>
  <c r="N259" i="6"/>
  <c r="U239" i="10" l="1"/>
  <c r="AB240" i="10"/>
  <c r="AC240" i="10" s="1"/>
  <c r="AD240" i="10" s="1"/>
  <c r="O241" i="10"/>
  <c r="H241" i="10"/>
  <c r="I241" i="10" s="1"/>
  <c r="J241" i="10" s="1"/>
  <c r="R211" i="8"/>
  <c r="F213" i="8"/>
  <c r="V212" i="8"/>
  <c r="X212" i="8" s="1"/>
  <c r="Y212" i="8" s="1"/>
  <c r="Z212" i="8" s="1"/>
  <c r="AA212" i="8" s="1"/>
  <c r="Q259" i="6"/>
  <c r="P259" i="6"/>
  <c r="O259" i="6"/>
  <c r="R241" i="10" l="1"/>
  <c r="W241" i="10"/>
  <c r="N248" i="10"/>
  <c r="X241" i="10"/>
  <c r="G242" i="10"/>
  <c r="L213" i="8"/>
  <c r="H213" i="8"/>
  <c r="I213" i="8" s="1"/>
  <c r="J213" i="8" s="1"/>
  <c r="F260" i="6"/>
  <c r="T259" i="6"/>
  <c r="V259" i="6" s="1"/>
  <c r="W259" i="6"/>
  <c r="X259" i="6" s="1"/>
  <c r="Y259" i="6" s="1"/>
  <c r="V241" i="10" l="1"/>
  <c r="T241" i="10"/>
  <c r="S241" i="10"/>
  <c r="K220" i="8"/>
  <c r="T213" i="8"/>
  <c r="U213" i="8"/>
  <c r="G214" i="8"/>
  <c r="O213" i="8"/>
  <c r="H260" i="6"/>
  <c r="I260" i="6" s="1"/>
  <c r="J260" i="6" s="1"/>
  <c r="K267" i="6" s="1"/>
  <c r="L260" i="6"/>
  <c r="U240" i="10" l="1"/>
  <c r="F242" i="10"/>
  <c r="Y241" i="10"/>
  <c r="AA241" i="10" s="1"/>
  <c r="AB241" i="10" s="1"/>
  <c r="AC241" i="10" s="1"/>
  <c r="AD241" i="10" s="1"/>
  <c r="S213" i="8"/>
  <c r="Q213" i="8"/>
  <c r="P213" i="8"/>
  <c r="N260" i="6"/>
  <c r="R260" i="6"/>
  <c r="S260" i="6"/>
  <c r="G261" i="6"/>
  <c r="O242" i="10" l="1"/>
  <c r="H242" i="10"/>
  <c r="I242" i="10" s="1"/>
  <c r="J242" i="10" s="1"/>
  <c r="R212" i="8"/>
  <c r="F214" i="8"/>
  <c r="V213" i="8"/>
  <c r="X213" i="8" s="1"/>
  <c r="Y213" i="8" s="1"/>
  <c r="Z213" i="8" s="1"/>
  <c r="AA213" i="8" s="1"/>
  <c r="Q260" i="6"/>
  <c r="P260" i="6"/>
  <c r="O260" i="6"/>
  <c r="N249" i="10" l="1"/>
  <c r="X242" i="10"/>
  <c r="W242" i="10"/>
  <c r="G243" i="10"/>
  <c r="R242" i="10"/>
  <c r="L214" i="8"/>
  <c r="H214" i="8"/>
  <c r="I214" i="8" s="1"/>
  <c r="J214" i="8" s="1"/>
  <c r="F261" i="6"/>
  <c r="T260" i="6"/>
  <c r="V260" i="6" s="1"/>
  <c r="W260" i="6" s="1"/>
  <c r="X260" i="6" s="1"/>
  <c r="Y260" i="6" s="1"/>
  <c r="V242" i="10" l="1"/>
  <c r="T242" i="10"/>
  <c r="S242" i="10"/>
  <c r="K221" i="8"/>
  <c r="T214" i="8"/>
  <c r="U214" i="8"/>
  <c r="G215" i="8"/>
  <c r="O214" i="8"/>
  <c r="L261" i="6"/>
  <c r="H261" i="6"/>
  <c r="I261" i="6" s="1"/>
  <c r="J261" i="6" s="1"/>
  <c r="K268" i="6" s="1"/>
  <c r="U241" i="10" l="1"/>
  <c r="F243" i="10"/>
  <c r="Y242" i="10"/>
  <c r="AA242" i="10" s="1"/>
  <c r="AB242" i="10" s="1"/>
  <c r="AC242" i="10" s="1"/>
  <c r="AD242" i="10" s="1"/>
  <c r="S214" i="8"/>
  <c r="Q214" i="8"/>
  <c r="P214" i="8"/>
  <c r="R261" i="6"/>
  <c r="S261" i="6"/>
  <c r="G262" i="6"/>
  <c r="N261" i="6"/>
  <c r="O243" i="10" l="1"/>
  <c r="H243" i="10"/>
  <c r="I243" i="10" s="1"/>
  <c r="J243" i="10" s="1"/>
  <c r="R213" i="8"/>
  <c r="F215" i="8"/>
  <c r="V214" i="8"/>
  <c r="X214" i="8" s="1"/>
  <c r="Y214" i="8" s="1"/>
  <c r="Z214" i="8" s="1"/>
  <c r="AA214" i="8" s="1"/>
  <c r="Q261" i="6"/>
  <c r="P261" i="6"/>
  <c r="O261" i="6"/>
  <c r="W243" i="10" l="1"/>
  <c r="N250" i="10"/>
  <c r="X243" i="10"/>
  <c r="G244" i="10"/>
  <c r="R243" i="10"/>
  <c r="L215" i="8"/>
  <c r="H215" i="8"/>
  <c r="I215" i="8" s="1"/>
  <c r="J215" i="8" s="1"/>
  <c r="F262" i="6"/>
  <c r="T261" i="6"/>
  <c r="V261" i="6" s="1"/>
  <c r="W261" i="6"/>
  <c r="X261" i="6" s="1"/>
  <c r="Y261" i="6" s="1"/>
  <c r="V243" i="10" l="1"/>
  <c r="T243" i="10"/>
  <c r="S243" i="10"/>
  <c r="K222" i="8"/>
  <c r="T215" i="8"/>
  <c r="U215" i="8"/>
  <c r="G216" i="8"/>
  <c r="O215" i="8"/>
  <c r="L262" i="6"/>
  <c r="H262" i="6"/>
  <c r="I262" i="6" s="1"/>
  <c r="J262" i="6" s="1"/>
  <c r="K269" i="6" s="1"/>
  <c r="F244" i="10" l="1"/>
  <c r="Y243" i="10"/>
  <c r="AA243" i="10" s="1"/>
  <c r="AB243" i="10" s="1"/>
  <c r="AC243" i="10" s="1"/>
  <c r="AD243" i="10" s="1"/>
  <c r="U242" i="10"/>
  <c r="S215" i="8"/>
  <c r="Q215" i="8"/>
  <c r="P215" i="8"/>
  <c r="R262" i="6"/>
  <c r="S262" i="6"/>
  <c r="G263" i="6"/>
  <c r="N262" i="6"/>
  <c r="O244" i="10" l="1"/>
  <c r="H244" i="10"/>
  <c r="I244" i="10" s="1"/>
  <c r="J244" i="10" s="1"/>
  <c r="R214" i="8"/>
  <c r="F216" i="8"/>
  <c r="V215" i="8"/>
  <c r="X215" i="8" s="1"/>
  <c r="Y215" i="8" s="1"/>
  <c r="Z215" i="8" s="1"/>
  <c r="AA215" i="8" s="1"/>
  <c r="P262" i="6"/>
  <c r="Q262" i="6"/>
  <c r="O262" i="6"/>
  <c r="N251" i="10" l="1"/>
  <c r="X244" i="10"/>
  <c r="W244" i="10"/>
  <c r="G245" i="10"/>
  <c r="R244" i="10"/>
  <c r="S244" i="10" s="1"/>
  <c r="L216" i="8"/>
  <c r="H216" i="8"/>
  <c r="I216" i="8" s="1"/>
  <c r="J216" i="8" s="1"/>
  <c r="F263" i="6"/>
  <c r="T262" i="6"/>
  <c r="V262" i="6" s="1"/>
  <c r="W262" i="6" s="1"/>
  <c r="X262" i="6" s="1"/>
  <c r="Y262" i="6" s="1"/>
  <c r="F245" i="10" l="1"/>
  <c r="Y244" i="10"/>
  <c r="AA244" i="10" s="1"/>
  <c r="V244" i="10"/>
  <c r="T244" i="10"/>
  <c r="O216" i="8"/>
  <c r="P216" i="8" s="1"/>
  <c r="K223" i="8"/>
  <c r="T216" i="8"/>
  <c r="U216" i="8"/>
  <c r="G217" i="8"/>
  <c r="L263" i="6"/>
  <c r="H263" i="6"/>
  <c r="I263" i="6" s="1"/>
  <c r="J263" i="6" s="1"/>
  <c r="K270" i="6" s="1"/>
  <c r="U243" i="10" l="1"/>
  <c r="AB244" i="10"/>
  <c r="AC244" i="10" s="1"/>
  <c r="AD244" i="10" s="1"/>
  <c r="O245" i="10"/>
  <c r="H245" i="10"/>
  <c r="I245" i="10" s="1"/>
  <c r="J245" i="10" s="1"/>
  <c r="F217" i="8"/>
  <c r="H217" i="8" s="1"/>
  <c r="I217" i="8" s="1"/>
  <c r="J217" i="8" s="1"/>
  <c r="V216" i="8"/>
  <c r="X216" i="8" s="1"/>
  <c r="S216" i="8"/>
  <c r="Q216" i="8"/>
  <c r="R263" i="6"/>
  <c r="S263" i="6"/>
  <c r="G264" i="6"/>
  <c r="N263" i="6"/>
  <c r="R245" i="10" l="1"/>
  <c r="W245" i="10"/>
  <c r="N252" i="10"/>
  <c r="X245" i="10"/>
  <c r="G246" i="10"/>
  <c r="L217" i="8"/>
  <c r="O217" i="8" s="1"/>
  <c r="R215" i="8"/>
  <c r="Y216" i="8"/>
  <c r="Z216" i="8" s="1"/>
  <c r="AA216" i="8" s="1"/>
  <c r="K224" i="8"/>
  <c r="T217" i="8"/>
  <c r="U217" i="8"/>
  <c r="G218" i="8"/>
  <c r="Q263" i="6"/>
  <c r="P263" i="6"/>
  <c r="O263" i="6"/>
  <c r="V245" i="10" l="1"/>
  <c r="T245" i="10"/>
  <c r="S245" i="10"/>
  <c r="S217" i="8"/>
  <c r="Q217" i="8"/>
  <c r="P217" i="8"/>
  <c r="F264" i="6"/>
  <c r="T263" i="6"/>
  <c r="V263" i="6" s="1"/>
  <c r="W263" i="6" s="1"/>
  <c r="X263" i="6" s="1"/>
  <c r="Y263" i="6" s="1"/>
  <c r="F246" i="10" l="1"/>
  <c r="Y245" i="10"/>
  <c r="AA245" i="10" s="1"/>
  <c r="AB245" i="10" s="1"/>
  <c r="AC245" i="10" s="1"/>
  <c r="AD245" i="10" s="1"/>
  <c r="U244" i="10"/>
  <c r="R216" i="8"/>
  <c r="F218" i="8"/>
  <c r="V217" i="8"/>
  <c r="X217" i="8" s="1"/>
  <c r="Y217" i="8" s="1"/>
  <c r="Z217" i="8" s="1"/>
  <c r="AA217" i="8" s="1"/>
  <c r="H264" i="6"/>
  <c r="I264" i="6" s="1"/>
  <c r="J264" i="6" s="1"/>
  <c r="K271" i="6" s="1"/>
  <c r="L264" i="6"/>
  <c r="O246" i="10" l="1"/>
  <c r="H246" i="10"/>
  <c r="I246" i="10" s="1"/>
  <c r="J246" i="10" s="1"/>
  <c r="L218" i="8"/>
  <c r="H218" i="8"/>
  <c r="I218" i="8" s="1"/>
  <c r="J218" i="8" s="1"/>
  <c r="N264" i="6"/>
  <c r="R264" i="6"/>
  <c r="S264" i="6"/>
  <c r="G265" i="6"/>
  <c r="N253" i="10" l="1"/>
  <c r="X246" i="10"/>
  <c r="W246" i="10"/>
  <c r="G247" i="10"/>
  <c r="R246" i="10"/>
  <c r="K225" i="8"/>
  <c r="T218" i="8"/>
  <c r="U218" i="8"/>
  <c r="G219" i="8"/>
  <c r="O218" i="8"/>
  <c r="Q264" i="6"/>
  <c r="P264" i="6"/>
  <c r="O264" i="6"/>
  <c r="V246" i="10" l="1"/>
  <c r="T246" i="10"/>
  <c r="S246" i="10"/>
  <c r="S218" i="8"/>
  <c r="Q218" i="8"/>
  <c r="P218" i="8"/>
  <c r="F265" i="6"/>
  <c r="T264" i="6"/>
  <c r="V264" i="6" s="1"/>
  <c r="W264" i="6" s="1"/>
  <c r="X264" i="6" s="1"/>
  <c r="Y264" i="6" s="1"/>
  <c r="U245" i="10" l="1"/>
  <c r="F247" i="10"/>
  <c r="Y246" i="10"/>
  <c r="AA246" i="10" s="1"/>
  <c r="AB246" i="10" s="1"/>
  <c r="AC246" i="10" s="1"/>
  <c r="AD246" i="10" s="1"/>
  <c r="R217" i="8"/>
  <c r="F219" i="8"/>
  <c r="V218" i="8"/>
  <c r="X218" i="8" s="1"/>
  <c r="Y218" i="8" s="1"/>
  <c r="Z218" i="8" s="1"/>
  <c r="AA218" i="8" s="1"/>
  <c r="L265" i="6"/>
  <c r="H265" i="6"/>
  <c r="I265" i="6" s="1"/>
  <c r="J265" i="6" s="1"/>
  <c r="K272" i="6" s="1"/>
  <c r="O247" i="10" l="1"/>
  <c r="H247" i="10"/>
  <c r="I247" i="10" s="1"/>
  <c r="J247" i="10" s="1"/>
  <c r="L219" i="8"/>
  <c r="H219" i="8"/>
  <c r="I219" i="8" s="1"/>
  <c r="J219" i="8" s="1"/>
  <c r="R265" i="6"/>
  <c r="S265" i="6"/>
  <c r="G266" i="6"/>
  <c r="N265" i="6"/>
  <c r="W247" i="10" l="1"/>
  <c r="N254" i="10"/>
  <c r="X247" i="10"/>
  <c r="G248" i="10"/>
  <c r="R247" i="10"/>
  <c r="S247" i="10" s="1"/>
  <c r="K226" i="8"/>
  <c r="T219" i="8"/>
  <c r="U219" i="8"/>
  <c r="G220" i="8"/>
  <c r="O219" i="8"/>
  <c r="Q265" i="6"/>
  <c r="P265" i="6"/>
  <c r="O265" i="6"/>
  <c r="F248" i="10" l="1"/>
  <c r="Y247" i="10"/>
  <c r="AA247" i="10" s="1"/>
  <c r="V247" i="10"/>
  <c r="T247" i="10"/>
  <c r="S219" i="8"/>
  <c r="Q219" i="8"/>
  <c r="P219" i="8"/>
  <c r="F266" i="6"/>
  <c r="T265" i="6"/>
  <c r="V265" i="6" s="1"/>
  <c r="W265" i="6"/>
  <c r="X265" i="6" s="1"/>
  <c r="Y265" i="6" s="1"/>
  <c r="AB247" i="10" l="1"/>
  <c r="AC247" i="10" s="1"/>
  <c r="AD247" i="10" s="1"/>
  <c r="U246" i="10"/>
  <c r="O248" i="10"/>
  <c r="H248" i="10"/>
  <c r="I248" i="10" s="1"/>
  <c r="J248" i="10" s="1"/>
  <c r="R218" i="8"/>
  <c r="F220" i="8"/>
  <c r="V219" i="8"/>
  <c r="X219" i="8" s="1"/>
  <c r="Y219" i="8" s="1"/>
  <c r="Z219" i="8" s="1"/>
  <c r="AA219" i="8" s="1"/>
  <c r="L266" i="6"/>
  <c r="H266" i="6"/>
  <c r="I266" i="6" s="1"/>
  <c r="J266" i="6" s="1"/>
  <c r="K273" i="6" s="1"/>
  <c r="N255" i="10" l="1"/>
  <c r="X248" i="10"/>
  <c r="W248" i="10"/>
  <c r="G249" i="10"/>
  <c r="R248" i="10"/>
  <c r="L220" i="8"/>
  <c r="H220" i="8"/>
  <c r="I220" i="8" s="1"/>
  <c r="J220" i="8" s="1"/>
  <c r="R266" i="6"/>
  <c r="S266" i="6"/>
  <c r="G267" i="6"/>
  <c r="N266" i="6"/>
  <c r="V248" i="10" l="1"/>
  <c r="T248" i="10"/>
  <c r="S248" i="10"/>
  <c r="K227" i="8"/>
  <c r="T220" i="8"/>
  <c r="U220" i="8"/>
  <c r="G221" i="8"/>
  <c r="O220" i="8"/>
  <c r="P266" i="6"/>
  <c r="Q266" i="6"/>
  <c r="O266" i="6"/>
  <c r="U247" i="10" l="1"/>
  <c r="F249" i="10"/>
  <c r="Y248" i="10"/>
  <c r="AA248" i="10" s="1"/>
  <c r="AB248" i="10" s="1"/>
  <c r="AC248" i="10" s="1"/>
  <c r="AD248" i="10" s="1"/>
  <c r="S220" i="8"/>
  <c r="Q220" i="8"/>
  <c r="P220" i="8"/>
  <c r="F267" i="6"/>
  <c r="T266" i="6"/>
  <c r="V266" i="6" s="1"/>
  <c r="W266" i="6" s="1"/>
  <c r="X266" i="6" s="1"/>
  <c r="Y266" i="6" s="1"/>
  <c r="O249" i="10" l="1"/>
  <c r="H249" i="10"/>
  <c r="I249" i="10" s="1"/>
  <c r="J249" i="10" s="1"/>
  <c r="R219" i="8"/>
  <c r="F221" i="8"/>
  <c r="V220" i="8"/>
  <c r="X220" i="8" s="1"/>
  <c r="Y220" i="8" s="1"/>
  <c r="Z220" i="8" s="1"/>
  <c r="AA220" i="8" s="1"/>
  <c r="L267" i="6"/>
  <c r="H267" i="6"/>
  <c r="I267" i="6" s="1"/>
  <c r="J267" i="6" s="1"/>
  <c r="K274" i="6" s="1"/>
  <c r="W249" i="10" l="1"/>
  <c r="N256" i="10"/>
  <c r="X249" i="10"/>
  <c r="G250" i="10"/>
  <c r="R249" i="10"/>
  <c r="L221" i="8"/>
  <c r="H221" i="8"/>
  <c r="I221" i="8" s="1"/>
  <c r="J221" i="8" s="1"/>
  <c r="R267" i="6"/>
  <c r="S267" i="6"/>
  <c r="G268" i="6"/>
  <c r="N267" i="6"/>
  <c r="V249" i="10" l="1"/>
  <c r="T249" i="10"/>
  <c r="S249" i="10"/>
  <c r="K228" i="8"/>
  <c r="T221" i="8"/>
  <c r="U221" i="8"/>
  <c r="G222" i="8"/>
  <c r="O221" i="8"/>
  <c r="Q267" i="6"/>
  <c r="P267" i="6"/>
  <c r="O267" i="6"/>
  <c r="F250" i="10" l="1"/>
  <c r="Y249" i="10"/>
  <c r="AA249" i="10" s="1"/>
  <c r="AB249" i="10" s="1"/>
  <c r="AC249" i="10" s="1"/>
  <c r="AD249" i="10" s="1"/>
  <c r="U248" i="10"/>
  <c r="S221" i="8"/>
  <c r="Q221" i="8"/>
  <c r="P221" i="8"/>
  <c r="F268" i="6"/>
  <c r="T267" i="6"/>
  <c r="V267" i="6" s="1"/>
  <c r="W267" i="6" s="1"/>
  <c r="X267" i="6" s="1"/>
  <c r="Y267" i="6" s="1"/>
  <c r="O250" i="10" l="1"/>
  <c r="H250" i="10"/>
  <c r="I250" i="10" s="1"/>
  <c r="J250" i="10" s="1"/>
  <c r="R220" i="8"/>
  <c r="F222" i="8"/>
  <c r="V221" i="8"/>
  <c r="X221" i="8" s="1"/>
  <c r="Y221" i="8" s="1"/>
  <c r="Z221" i="8" s="1"/>
  <c r="AA221" i="8" s="1"/>
  <c r="H268" i="6"/>
  <c r="I268" i="6" s="1"/>
  <c r="J268" i="6" s="1"/>
  <c r="K275" i="6" s="1"/>
  <c r="L268" i="6"/>
  <c r="N257" i="10" l="1"/>
  <c r="X250" i="10"/>
  <c r="W250" i="10"/>
  <c r="G251" i="10"/>
  <c r="R250" i="10"/>
  <c r="L222" i="8"/>
  <c r="H222" i="8"/>
  <c r="I222" i="8" s="1"/>
  <c r="J222" i="8" s="1"/>
  <c r="N268" i="6"/>
  <c r="R268" i="6"/>
  <c r="S268" i="6"/>
  <c r="G269" i="6"/>
  <c r="V250" i="10" l="1"/>
  <c r="T250" i="10"/>
  <c r="S250" i="10"/>
  <c r="K229" i="8"/>
  <c r="T222" i="8"/>
  <c r="U222" i="8"/>
  <c r="G223" i="8"/>
  <c r="O222" i="8"/>
  <c r="P222" i="8" s="1"/>
  <c r="Q268" i="6"/>
  <c r="P268" i="6"/>
  <c r="O268" i="6"/>
  <c r="U249" i="10" l="1"/>
  <c r="F251" i="10"/>
  <c r="Y250" i="10"/>
  <c r="AA250" i="10" s="1"/>
  <c r="AB250" i="10" s="1"/>
  <c r="AC250" i="10" s="1"/>
  <c r="AD250" i="10" s="1"/>
  <c r="F223" i="8"/>
  <c r="V222" i="8"/>
  <c r="X222" i="8" s="1"/>
  <c r="S222" i="8"/>
  <c r="Q222" i="8"/>
  <c r="F269" i="6"/>
  <c r="T268" i="6"/>
  <c r="V268" i="6" s="1"/>
  <c r="W268" i="6" s="1"/>
  <c r="X268" i="6" s="1"/>
  <c r="Y268" i="6" s="1"/>
  <c r="O251" i="10" l="1"/>
  <c r="H251" i="10"/>
  <c r="I251" i="10" s="1"/>
  <c r="J251" i="10" s="1"/>
  <c r="R221" i="8"/>
  <c r="Y222" i="8"/>
  <c r="Z222" i="8" s="1"/>
  <c r="AA222" i="8" s="1"/>
  <c r="L223" i="8"/>
  <c r="H223" i="8"/>
  <c r="I223" i="8" s="1"/>
  <c r="J223" i="8" s="1"/>
  <c r="L269" i="6"/>
  <c r="H269" i="6"/>
  <c r="I269" i="6" s="1"/>
  <c r="J269" i="6" s="1"/>
  <c r="K276" i="6" s="1"/>
  <c r="W251" i="10" l="1"/>
  <c r="N258" i="10"/>
  <c r="X251" i="10"/>
  <c r="G252" i="10"/>
  <c r="R251" i="10"/>
  <c r="K230" i="8"/>
  <c r="T223" i="8"/>
  <c r="U223" i="8"/>
  <c r="G224" i="8"/>
  <c r="O223" i="8"/>
  <c r="R269" i="6"/>
  <c r="S269" i="6"/>
  <c r="G270" i="6"/>
  <c r="N269" i="6"/>
  <c r="V251" i="10" l="1"/>
  <c r="T251" i="10"/>
  <c r="S251" i="10"/>
  <c r="S223" i="8"/>
  <c r="Q223" i="8"/>
  <c r="P223" i="8"/>
  <c r="Q269" i="6"/>
  <c r="P269" i="6"/>
  <c r="O269" i="6"/>
  <c r="F252" i="10" l="1"/>
  <c r="Y251" i="10"/>
  <c r="AA251" i="10" s="1"/>
  <c r="AB251" i="10" s="1"/>
  <c r="AC251" i="10" s="1"/>
  <c r="AD251" i="10" s="1"/>
  <c r="U250" i="10"/>
  <c r="R222" i="8"/>
  <c r="F224" i="8"/>
  <c r="V223" i="8"/>
  <c r="X223" i="8" s="1"/>
  <c r="Y223" i="8" s="1"/>
  <c r="Z223" i="8" s="1"/>
  <c r="AA223" i="8" s="1"/>
  <c r="F270" i="6"/>
  <c r="T269" i="6"/>
  <c r="V269" i="6" s="1"/>
  <c r="W269" i="6" s="1"/>
  <c r="X269" i="6" s="1"/>
  <c r="Y269" i="6" s="1"/>
  <c r="O252" i="10" l="1"/>
  <c r="H252" i="10"/>
  <c r="I252" i="10" s="1"/>
  <c r="J252" i="10" s="1"/>
  <c r="L224" i="8"/>
  <c r="H224" i="8"/>
  <c r="I224" i="8" s="1"/>
  <c r="J224" i="8" s="1"/>
  <c r="L270" i="6"/>
  <c r="H270" i="6"/>
  <c r="I270" i="6" s="1"/>
  <c r="J270" i="6" s="1"/>
  <c r="K277" i="6" s="1"/>
  <c r="N259" i="10" l="1"/>
  <c r="X252" i="10"/>
  <c r="W252" i="10"/>
  <c r="G253" i="10"/>
  <c r="R252" i="10"/>
  <c r="K231" i="8"/>
  <c r="T224" i="8"/>
  <c r="U224" i="8"/>
  <c r="G225" i="8"/>
  <c r="O224" i="8"/>
  <c r="R270" i="6"/>
  <c r="S270" i="6"/>
  <c r="G271" i="6"/>
  <c r="N270" i="6"/>
  <c r="V252" i="10" l="1"/>
  <c r="T252" i="10"/>
  <c r="S252" i="10"/>
  <c r="S224" i="8"/>
  <c r="Q224" i="8"/>
  <c r="P224" i="8"/>
  <c r="P270" i="6"/>
  <c r="Q270" i="6"/>
  <c r="O270" i="6"/>
  <c r="U251" i="10" l="1"/>
  <c r="F253" i="10"/>
  <c r="Y252" i="10"/>
  <c r="AA252" i="10" s="1"/>
  <c r="AB252" i="10" s="1"/>
  <c r="AC252" i="10" s="1"/>
  <c r="AD252" i="10" s="1"/>
  <c r="R223" i="8"/>
  <c r="F225" i="8"/>
  <c r="V224" i="8"/>
  <c r="X224" i="8" s="1"/>
  <c r="Y224" i="8" s="1"/>
  <c r="Z224" i="8" s="1"/>
  <c r="AA224" i="8" s="1"/>
  <c r="F271" i="6"/>
  <c r="T270" i="6"/>
  <c r="V270" i="6" s="1"/>
  <c r="W270" i="6" s="1"/>
  <c r="X270" i="6" s="1"/>
  <c r="Y270" i="6" s="1"/>
  <c r="O253" i="10" l="1"/>
  <c r="H253" i="10"/>
  <c r="I253" i="10" s="1"/>
  <c r="J253" i="10" s="1"/>
  <c r="L225" i="8"/>
  <c r="H225" i="8"/>
  <c r="I225" i="8" s="1"/>
  <c r="J225" i="8" s="1"/>
  <c r="L271" i="6"/>
  <c r="H271" i="6"/>
  <c r="I271" i="6" s="1"/>
  <c r="J271" i="6" s="1"/>
  <c r="K278" i="6" s="1"/>
  <c r="W253" i="10" l="1"/>
  <c r="N260" i="10"/>
  <c r="X253" i="10"/>
  <c r="G254" i="10"/>
  <c r="R253" i="10"/>
  <c r="S253" i="10" s="1"/>
  <c r="K232" i="8"/>
  <c r="T225" i="8"/>
  <c r="U225" i="8"/>
  <c r="G226" i="8"/>
  <c r="O225" i="8"/>
  <c r="R271" i="6"/>
  <c r="S271" i="6"/>
  <c r="G272" i="6"/>
  <c r="N271" i="6"/>
  <c r="F254" i="10" l="1"/>
  <c r="Y253" i="10"/>
  <c r="AA253" i="10" s="1"/>
  <c r="V253" i="10"/>
  <c r="T253" i="10"/>
  <c r="S225" i="8"/>
  <c r="Q225" i="8"/>
  <c r="P225" i="8"/>
  <c r="Q271" i="6"/>
  <c r="P271" i="6"/>
  <c r="O271" i="6"/>
  <c r="AB253" i="10" l="1"/>
  <c r="AC253" i="10" s="1"/>
  <c r="AD253" i="10" s="1"/>
  <c r="U252" i="10"/>
  <c r="O254" i="10"/>
  <c r="H254" i="10"/>
  <c r="I254" i="10" s="1"/>
  <c r="J254" i="10" s="1"/>
  <c r="R224" i="8"/>
  <c r="F226" i="8"/>
  <c r="V225" i="8"/>
  <c r="X225" i="8" s="1"/>
  <c r="Y225" i="8" s="1"/>
  <c r="Z225" i="8" s="1"/>
  <c r="AA225" i="8" s="1"/>
  <c r="F272" i="6"/>
  <c r="T271" i="6"/>
  <c r="V271" i="6" s="1"/>
  <c r="W271" i="6" s="1"/>
  <c r="X271" i="6" s="1"/>
  <c r="Y271" i="6" s="1"/>
  <c r="X254" i="10" l="1"/>
  <c r="N261" i="10"/>
  <c r="W254" i="10"/>
  <c r="G255" i="10"/>
  <c r="R254" i="10"/>
  <c r="S254" i="10" s="1"/>
  <c r="L226" i="8"/>
  <c r="H226" i="8"/>
  <c r="I226" i="8" s="1"/>
  <c r="J226" i="8" s="1"/>
  <c r="H272" i="6"/>
  <c r="I272" i="6" s="1"/>
  <c r="J272" i="6" s="1"/>
  <c r="K279" i="6" s="1"/>
  <c r="L272" i="6"/>
  <c r="F255" i="10" l="1"/>
  <c r="Y254" i="10"/>
  <c r="AA254" i="10" s="1"/>
  <c r="V254" i="10"/>
  <c r="T254" i="10"/>
  <c r="K233" i="8"/>
  <c r="T226" i="8"/>
  <c r="U226" i="8"/>
  <c r="G227" i="8"/>
  <c r="O226" i="8"/>
  <c r="N272" i="6"/>
  <c r="R272" i="6"/>
  <c r="S272" i="6"/>
  <c r="G273" i="6"/>
  <c r="U253" i="10" l="1"/>
  <c r="AB254" i="10"/>
  <c r="AC254" i="10" s="1"/>
  <c r="AD254" i="10" s="1"/>
  <c r="O255" i="10"/>
  <c r="H255" i="10"/>
  <c r="I255" i="10" s="1"/>
  <c r="J255" i="10" s="1"/>
  <c r="S226" i="8"/>
  <c r="Q226" i="8"/>
  <c r="P226" i="8"/>
  <c r="Q272" i="6"/>
  <c r="P272" i="6"/>
  <c r="O272" i="6"/>
  <c r="R255" i="10" l="1"/>
  <c r="W255" i="10"/>
  <c r="N262" i="10"/>
  <c r="X255" i="10"/>
  <c r="G256" i="10"/>
  <c r="R225" i="8"/>
  <c r="F227" i="8"/>
  <c r="V226" i="8"/>
  <c r="X226" i="8" s="1"/>
  <c r="Y226" i="8" s="1"/>
  <c r="Z226" i="8" s="1"/>
  <c r="AA226" i="8" s="1"/>
  <c r="F273" i="6"/>
  <c r="T272" i="6"/>
  <c r="V272" i="6" s="1"/>
  <c r="W272" i="6" s="1"/>
  <c r="X272" i="6" s="1"/>
  <c r="Y272" i="6" s="1"/>
  <c r="V255" i="10" l="1"/>
  <c r="T255" i="10"/>
  <c r="S255" i="10"/>
  <c r="L227" i="8"/>
  <c r="H227" i="8"/>
  <c r="I227" i="8" s="1"/>
  <c r="J227" i="8" s="1"/>
  <c r="L273" i="6"/>
  <c r="H273" i="6"/>
  <c r="I273" i="6" s="1"/>
  <c r="J273" i="6" s="1"/>
  <c r="K280" i="6" s="1"/>
  <c r="U254" i="10" l="1"/>
  <c r="F256" i="10"/>
  <c r="Y255" i="10"/>
  <c r="AA255" i="10" s="1"/>
  <c r="AB255" i="10" s="1"/>
  <c r="AC255" i="10" s="1"/>
  <c r="AD255" i="10" s="1"/>
  <c r="K234" i="8"/>
  <c r="T227" i="8"/>
  <c r="U227" i="8"/>
  <c r="G228" i="8"/>
  <c r="O227" i="8"/>
  <c r="R273" i="6"/>
  <c r="S273" i="6"/>
  <c r="G274" i="6"/>
  <c r="N273" i="6"/>
  <c r="O256" i="10" l="1"/>
  <c r="H256" i="10"/>
  <c r="I256" i="10" s="1"/>
  <c r="J256" i="10" s="1"/>
  <c r="S227" i="8"/>
  <c r="Q227" i="8"/>
  <c r="P227" i="8"/>
  <c r="Q273" i="6"/>
  <c r="P273" i="6"/>
  <c r="O273" i="6"/>
  <c r="N263" i="10" l="1"/>
  <c r="X256" i="10"/>
  <c r="W256" i="10"/>
  <c r="G257" i="10"/>
  <c r="R256" i="10"/>
  <c r="R226" i="8"/>
  <c r="F228" i="8"/>
  <c r="V227" i="8"/>
  <c r="X227" i="8" s="1"/>
  <c r="Y227" i="8" s="1"/>
  <c r="Z227" i="8" s="1"/>
  <c r="AA227" i="8" s="1"/>
  <c r="F274" i="6"/>
  <c r="T273" i="6"/>
  <c r="V273" i="6" s="1"/>
  <c r="W273" i="6"/>
  <c r="X273" i="6" s="1"/>
  <c r="Y273" i="6" s="1"/>
  <c r="V256" i="10" l="1"/>
  <c r="T256" i="10"/>
  <c r="S256" i="10"/>
  <c r="L228" i="8"/>
  <c r="H228" i="8"/>
  <c r="I228" i="8" s="1"/>
  <c r="J228" i="8" s="1"/>
  <c r="L274" i="6"/>
  <c r="H274" i="6"/>
  <c r="I274" i="6" s="1"/>
  <c r="J274" i="6" s="1"/>
  <c r="K281" i="6" s="1"/>
  <c r="U255" i="10" l="1"/>
  <c r="F257" i="10"/>
  <c r="Y256" i="10"/>
  <c r="AA256" i="10" s="1"/>
  <c r="AB256" i="10" s="1"/>
  <c r="AC256" i="10" s="1"/>
  <c r="AD256" i="10" s="1"/>
  <c r="K235" i="8"/>
  <c r="T228" i="8"/>
  <c r="U228" i="8"/>
  <c r="G229" i="8"/>
  <c r="O228" i="8"/>
  <c r="R274" i="6"/>
  <c r="S274" i="6"/>
  <c r="G275" i="6"/>
  <c r="N274" i="6"/>
  <c r="O257" i="10" l="1"/>
  <c r="H257" i="10"/>
  <c r="I257" i="10" s="1"/>
  <c r="J257" i="10" s="1"/>
  <c r="S228" i="8"/>
  <c r="Q228" i="8"/>
  <c r="P228" i="8"/>
  <c r="P274" i="6"/>
  <c r="Q274" i="6"/>
  <c r="O274" i="6"/>
  <c r="N264" i="10" l="1"/>
  <c r="W257" i="10"/>
  <c r="X257" i="10"/>
  <c r="G258" i="10"/>
  <c r="R257" i="10"/>
  <c r="S257" i="10" s="1"/>
  <c r="R227" i="8"/>
  <c r="F229" i="8"/>
  <c r="V228" i="8"/>
  <c r="X228" i="8" s="1"/>
  <c r="Y228" i="8" s="1"/>
  <c r="Z228" i="8" s="1"/>
  <c r="AA228" i="8" s="1"/>
  <c r="F275" i="6"/>
  <c r="T274" i="6"/>
  <c r="V274" i="6" s="1"/>
  <c r="W274" i="6"/>
  <c r="X274" i="6" s="1"/>
  <c r="Y274" i="6" s="1"/>
  <c r="F258" i="10" l="1"/>
  <c r="Y257" i="10"/>
  <c r="AA257" i="10" s="1"/>
  <c r="V257" i="10"/>
  <c r="T257" i="10"/>
  <c r="L229" i="8"/>
  <c r="H229" i="8"/>
  <c r="I229" i="8" s="1"/>
  <c r="J229" i="8" s="1"/>
  <c r="L275" i="6"/>
  <c r="H275" i="6"/>
  <c r="I275" i="6" s="1"/>
  <c r="J275" i="6" s="1"/>
  <c r="K282" i="6" s="1"/>
  <c r="AB257" i="10" l="1"/>
  <c r="AC257" i="10" s="1"/>
  <c r="AD257" i="10" s="1"/>
  <c r="U256" i="10"/>
  <c r="O258" i="10"/>
  <c r="H258" i="10"/>
  <c r="I258" i="10" s="1"/>
  <c r="J258" i="10" s="1"/>
  <c r="K236" i="8"/>
  <c r="T229" i="8"/>
  <c r="U229" i="8"/>
  <c r="G230" i="8"/>
  <c r="O229" i="8"/>
  <c r="R275" i="6"/>
  <c r="S275" i="6"/>
  <c r="G276" i="6"/>
  <c r="N275" i="6"/>
  <c r="N265" i="10" l="1"/>
  <c r="X258" i="10"/>
  <c r="W258" i="10"/>
  <c r="G259" i="10"/>
  <c r="R258" i="10"/>
  <c r="S229" i="8"/>
  <c r="Q229" i="8"/>
  <c r="P229" i="8"/>
  <c r="Q275" i="6"/>
  <c r="P275" i="6"/>
  <c r="O275" i="6"/>
  <c r="V258" i="10" l="1"/>
  <c r="T258" i="10"/>
  <c r="S258" i="10"/>
  <c r="R228" i="8"/>
  <c r="F230" i="8"/>
  <c r="V229" i="8"/>
  <c r="X229" i="8" s="1"/>
  <c r="Y229" i="8" s="1"/>
  <c r="Z229" i="8" s="1"/>
  <c r="AA229" i="8" s="1"/>
  <c r="F276" i="6"/>
  <c r="T275" i="6"/>
  <c r="V275" i="6" s="1"/>
  <c r="W275" i="6" s="1"/>
  <c r="X275" i="6" s="1"/>
  <c r="Y275" i="6" s="1"/>
  <c r="U257" i="10" l="1"/>
  <c r="F259" i="10"/>
  <c r="Y258" i="10"/>
  <c r="AA258" i="10" s="1"/>
  <c r="AB258" i="10" s="1"/>
  <c r="AC258" i="10" s="1"/>
  <c r="AD258" i="10" s="1"/>
  <c r="L230" i="8"/>
  <c r="H230" i="8"/>
  <c r="I230" i="8" s="1"/>
  <c r="J230" i="8" s="1"/>
  <c r="H276" i="6"/>
  <c r="I276" i="6" s="1"/>
  <c r="J276" i="6" s="1"/>
  <c r="K283" i="6" s="1"/>
  <c r="L276" i="6"/>
  <c r="O259" i="10" l="1"/>
  <c r="H259" i="10"/>
  <c r="I259" i="10" s="1"/>
  <c r="J259" i="10" s="1"/>
  <c r="K237" i="8"/>
  <c r="T230" i="8"/>
  <c r="U230" i="8"/>
  <c r="G231" i="8"/>
  <c r="O230" i="8"/>
  <c r="N276" i="6"/>
  <c r="R276" i="6"/>
  <c r="S276" i="6"/>
  <c r="G277" i="6"/>
  <c r="N266" i="10" l="1"/>
  <c r="W259" i="10"/>
  <c r="X259" i="10"/>
  <c r="G260" i="10"/>
  <c r="R259" i="10"/>
  <c r="S230" i="8"/>
  <c r="Q230" i="8"/>
  <c r="P230" i="8"/>
  <c r="Q276" i="6"/>
  <c r="P276" i="6"/>
  <c r="O276" i="6"/>
  <c r="V259" i="10" l="1"/>
  <c r="T259" i="10"/>
  <c r="S259" i="10"/>
  <c r="R229" i="8"/>
  <c r="F231" i="8"/>
  <c r="V230" i="8"/>
  <c r="X230" i="8" s="1"/>
  <c r="Y230" i="8" s="1"/>
  <c r="Z230" i="8" s="1"/>
  <c r="AA230" i="8" s="1"/>
  <c r="F277" i="6"/>
  <c r="T276" i="6"/>
  <c r="V276" i="6" s="1"/>
  <c r="W276" i="6" s="1"/>
  <c r="X276" i="6" s="1"/>
  <c r="Y276" i="6" s="1"/>
  <c r="U258" i="10" l="1"/>
  <c r="F260" i="10"/>
  <c r="Y259" i="10"/>
  <c r="AA259" i="10" s="1"/>
  <c r="AB259" i="10" s="1"/>
  <c r="AC259" i="10" s="1"/>
  <c r="AD259" i="10" s="1"/>
  <c r="L231" i="8"/>
  <c r="H231" i="8"/>
  <c r="I231" i="8" s="1"/>
  <c r="J231" i="8" s="1"/>
  <c r="L277" i="6"/>
  <c r="H277" i="6"/>
  <c r="I277" i="6" s="1"/>
  <c r="J277" i="6" s="1"/>
  <c r="K284" i="6" s="1"/>
  <c r="O260" i="10" l="1"/>
  <c r="H260" i="10"/>
  <c r="I260" i="10" s="1"/>
  <c r="J260" i="10" s="1"/>
  <c r="K238" i="8"/>
  <c r="T231" i="8"/>
  <c r="U231" i="8"/>
  <c r="G232" i="8"/>
  <c r="O231" i="8"/>
  <c r="R277" i="6"/>
  <c r="S277" i="6"/>
  <c r="G278" i="6"/>
  <c r="N277" i="6"/>
  <c r="N267" i="10" l="1"/>
  <c r="W260" i="10"/>
  <c r="X260" i="10"/>
  <c r="G261" i="10"/>
  <c r="R260" i="10"/>
  <c r="S231" i="8"/>
  <c r="Q231" i="8"/>
  <c r="P231" i="8"/>
  <c r="Q277" i="6"/>
  <c r="P277" i="6"/>
  <c r="O277" i="6"/>
  <c r="V260" i="10" l="1"/>
  <c r="T260" i="10"/>
  <c r="S260" i="10"/>
  <c r="R230" i="8"/>
  <c r="F232" i="8"/>
  <c r="V231" i="8"/>
  <c r="X231" i="8" s="1"/>
  <c r="Y231" i="8" s="1"/>
  <c r="Z231" i="8" s="1"/>
  <c r="AA231" i="8" s="1"/>
  <c r="F278" i="6"/>
  <c r="T277" i="6"/>
  <c r="V277" i="6" s="1"/>
  <c r="W277" i="6" s="1"/>
  <c r="X277" i="6" s="1"/>
  <c r="Y277" i="6" s="1"/>
  <c r="F261" i="10" l="1"/>
  <c r="Y260" i="10"/>
  <c r="AA260" i="10" s="1"/>
  <c r="AB260" i="10" s="1"/>
  <c r="AC260" i="10" s="1"/>
  <c r="AD260" i="10" s="1"/>
  <c r="U259" i="10"/>
  <c r="L232" i="8"/>
  <c r="H232" i="8"/>
  <c r="I232" i="8" s="1"/>
  <c r="J232" i="8" s="1"/>
  <c r="L278" i="6"/>
  <c r="H278" i="6"/>
  <c r="I278" i="6" s="1"/>
  <c r="J278" i="6" s="1"/>
  <c r="K285" i="6" s="1"/>
  <c r="O261" i="10" l="1"/>
  <c r="H261" i="10"/>
  <c r="I261" i="10" s="1"/>
  <c r="J261" i="10" s="1"/>
  <c r="K239" i="8"/>
  <c r="T232" i="8"/>
  <c r="U232" i="8"/>
  <c r="G233" i="8"/>
  <c r="O232" i="8"/>
  <c r="R278" i="6"/>
  <c r="S278" i="6"/>
  <c r="G279" i="6"/>
  <c r="N278" i="6"/>
  <c r="N268" i="10" l="1"/>
  <c r="W261" i="10"/>
  <c r="X261" i="10"/>
  <c r="G262" i="10"/>
  <c r="R261" i="10"/>
  <c r="S232" i="8"/>
  <c r="Q232" i="8"/>
  <c r="P232" i="8"/>
  <c r="P278" i="6"/>
  <c r="Q278" i="6"/>
  <c r="O278" i="6"/>
  <c r="V261" i="10" l="1"/>
  <c r="T261" i="10"/>
  <c r="S261" i="10"/>
  <c r="R231" i="8"/>
  <c r="F233" i="8"/>
  <c r="V232" i="8"/>
  <c r="X232" i="8" s="1"/>
  <c r="Y232" i="8" s="1"/>
  <c r="Z232" i="8" s="1"/>
  <c r="AA232" i="8" s="1"/>
  <c r="F279" i="6"/>
  <c r="T278" i="6"/>
  <c r="V278" i="6" s="1"/>
  <c r="W278" i="6" s="1"/>
  <c r="X278" i="6" s="1"/>
  <c r="Y278" i="6" s="1"/>
  <c r="U260" i="10" l="1"/>
  <c r="F262" i="10"/>
  <c r="Y261" i="10"/>
  <c r="AA261" i="10" s="1"/>
  <c r="AB261" i="10" s="1"/>
  <c r="AC261" i="10" s="1"/>
  <c r="AD261" i="10" s="1"/>
  <c r="L233" i="8"/>
  <c r="H233" i="8"/>
  <c r="I233" i="8" s="1"/>
  <c r="J233" i="8" s="1"/>
  <c r="H279" i="6"/>
  <c r="I279" i="6" s="1"/>
  <c r="J279" i="6" s="1"/>
  <c r="K286" i="6" s="1"/>
  <c r="L279" i="6"/>
  <c r="O262" i="10" l="1"/>
  <c r="H262" i="10"/>
  <c r="I262" i="10" s="1"/>
  <c r="J262" i="10" s="1"/>
  <c r="K240" i="8"/>
  <c r="T233" i="8"/>
  <c r="U233" i="8"/>
  <c r="G234" i="8"/>
  <c r="O233" i="8"/>
  <c r="N279" i="6"/>
  <c r="R279" i="6"/>
  <c r="S279" i="6"/>
  <c r="G280" i="6"/>
  <c r="N269" i="10" l="1"/>
  <c r="W262" i="10"/>
  <c r="X262" i="10"/>
  <c r="G263" i="10"/>
  <c r="R262" i="10"/>
  <c r="S233" i="8"/>
  <c r="Q233" i="8"/>
  <c r="P233" i="8"/>
  <c r="Q279" i="6"/>
  <c r="P279" i="6"/>
  <c r="O279" i="6"/>
  <c r="V262" i="10" l="1"/>
  <c r="T262" i="10"/>
  <c r="S262" i="10"/>
  <c r="R232" i="8"/>
  <c r="F234" i="8"/>
  <c r="V233" i="8"/>
  <c r="X233" i="8" s="1"/>
  <c r="Y233" i="8" s="1"/>
  <c r="Z233" i="8" s="1"/>
  <c r="AA233" i="8" s="1"/>
  <c r="F280" i="6"/>
  <c r="T279" i="6"/>
  <c r="V279" i="6" s="1"/>
  <c r="W279" i="6" s="1"/>
  <c r="X279" i="6" s="1"/>
  <c r="Y279" i="6" s="1"/>
  <c r="F263" i="10" l="1"/>
  <c r="Y262" i="10"/>
  <c r="AA262" i="10" s="1"/>
  <c r="AB262" i="10" s="1"/>
  <c r="AC262" i="10" s="1"/>
  <c r="AD262" i="10" s="1"/>
  <c r="U261" i="10"/>
  <c r="L234" i="8"/>
  <c r="H234" i="8"/>
  <c r="I234" i="8" s="1"/>
  <c r="J234" i="8" s="1"/>
  <c r="H280" i="6"/>
  <c r="I280" i="6" s="1"/>
  <c r="J280" i="6" s="1"/>
  <c r="K287" i="6" s="1"/>
  <c r="L280" i="6"/>
  <c r="O263" i="10" l="1"/>
  <c r="H263" i="10"/>
  <c r="I263" i="10" s="1"/>
  <c r="J263" i="10" s="1"/>
  <c r="K241" i="8"/>
  <c r="U234" i="8"/>
  <c r="T234" i="8"/>
  <c r="G235" i="8"/>
  <c r="O234" i="8"/>
  <c r="N280" i="6"/>
  <c r="R280" i="6"/>
  <c r="S280" i="6"/>
  <c r="G281" i="6"/>
  <c r="N270" i="10" l="1"/>
  <c r="X263" i="10"/>
  <c r="W263" i="10"/>
  <c r="G264" i="10"/>
  <c r="R263" i="10"/>
  <c r="S234" i="8"/>
  <c r="Q234" i="8"/>
  <c r="P234" i="8"/>
  <c r="Q280" i="6"/>
  <c r="P280" i="6"/>
  <c r="O280" i="6"/>
  <c r="V263" i="10" l="1"/>
  <c r="T263" i="10"/>
  <c r="S263" i="10"/>
  <c r="R233" i="8"/>
  <c r="F235" i="8"/>
  <c r="V234" i="8"/>
  <c r="X234" i="8" s="1"/>
  <c r="Y234" i="8" s="1"/>
  <c r="Z234" i="8" s="1"/>
  <c r="AA234" i="8" s="1"/>
  <c r="F281" i="6"/>
  <c r="T280" i="6"/>
  <c r="V280" i="6" s="1"/>
  <c r="W280" i="6" s="1"/>
  <c r="X280" i="6" s="1"/>
  <c r="Y280" i="6" s="1"/>
  <c r="U262" i="10" l="1"/>
  <c r="F264" i="10"/>
  <c r="Y263" i="10"/>
  <c r="AA263" i="10" s="1"/>
  <c r="AB263" i="10" s="1"/>
  <c r="AC263" i="10" s="1"/>
  <c r="AD263" i="10" s="1"/>
  <c r="L235" i="8"/>
  <c r="H235" i="8"/>
  <c r="I235" i="8" s="1"/>
  <c r="J235" i="8" s="1"/>
  <c r="H281" i="6"/>
  <c r="I281" i="6" s="1"/>
  <c r="J281" i="6" s="1"/>
  <c r="K288" i="6" s="1"/>
  <c r="L281" i="6"/>
  <c r="O264" i="10" l="1"/>
  <c r="H264" i="10"/>
  <c r="I264" i="10" s="1"/>
  <c r="J264" i="10" s="1"/>
  <c r="K242" i="8"/>
  <c r="U235" i="8"/>
  <c r="T235" i="8"/>
  <c r="G236" i="8"/>
  <c r="O235" i="8"/>
  <c r="N281" i="6"/>
  <c r="R281" i="6"/>
  <c r="S281" i="6"/>
  <c r="G282" i="6"/>
  <c r="N271" i="10" l="1"/>
  <c r="X264" i="10"/>
  <c r="W264" i="10"/>
  <c r="G265" i="10"/>
  <c r="R264" i="10"/>
  <c r="S235" i="8"/>
  <c r="Q235" i="8"/>
  <c r="P235" i="8"/>
  <c r="Q281" i="6"/>
  <c r="P281" i="6"/>
  <c r="O281" i="6"/>
  <c r="V264" i="10" l="1"/>
  <c r="T264" i="10"/>
  <c r="S264" i="10"/>
  <c r="R234" i="8"/>
  <c r="F236" i="8"/>
  <c r="V235" i="8"/>
  <c r="X235" i="8" s="1"/>
  <c r="Y235" i="8" s="1"/>
  <c r="Z235" i="8" s="1"/>
  <c r="AA235" i="8" s="1"/>
  <c r="F282" i="6"/>
  <c r="T281" i="6"/>
  <c r="V281" i="6" s="1"/>
  <c r="W281" i="6" s="1"/>
  <c r="X281" i="6" s="1"/>
  <c r="Y281" i="6" s="1"/>
  <c r="U263" i="10" l="1"/>
  <c r="F265" i="10"/>
  <c r="Y264" i="10"/>
  <c r="AA264" i="10" s="1"/>
  <c r="AB264" i="10" s="1"/>
  <c r="AC264" i="10" s="1"/>
  <c r="AD264" i="10" s="1"/>
  <c r="H236" i="8"/>
  <c r="I236" i="8" s="1"/>
  <c r="J236" i="8" s="1"/>
  <c r="L236" i="8"/>
  <c r="H282" i="6"/>
  <c r="I282" i="6" s="1"/>
  <c r="J282" i="6" s="1"/>
  <c r="K289" i="6" s="1"/>
  <c r="L282" i="6"/>
  <c r="O265" i="10" l="1"/>
  <c r="H265" i="10"/>
  <c r="I265" i="10" s="1"/>
  <c r="J265" i="10" s="1"/>
  <c r="O236" i="8"/>
  <c r="K243" i="8"/>
  <c r="U236" i="8"/>
  <c r="T236" i="8"/>
  <c r="G237" i="8"/>
  <c r="N282" i="6"/>
  <c r="R282" i="6"/>
  <c r="S282" i="6"/>
  <c r="G283" i="6"/>
  <c r="N272" i="10" l="1"/>
  <c r="X265" i="10"/>
  <c r="W265" i="10"/>
  <c r="G266" i="10"/>
  <c r="R265" i="10"/>
  <c r="S236" i="8"/>
  <c r="Q236" i="8"/>
  <c r="P236" i="8"/>
  <c r="Q282" i="6"/>
  <c r="P282" i="6"/>
  <c r="O282" i="6"/>
  <c r="V265" i="10" l="1"/>
  <c r="T265" i="10"/>
  <c r="S265" i="10"/>
  <c r="R235" i="8"/>
  <c r="F237" i="8"/>
  <c r="V236" i="8"/>
  <c r="X236" i="8" s="1"/>
  <c r="Y236" i="8" s="1"/>
  <c r="Z236" i="8" s="1"/>
  <c r="AA236" i="8" s="1"/>
  <c r="F283" i="6"/>
  <c r="T282" i="6"/>
  <c r="V282" i="6" s="1"/>
  <c r="W282" i="6" s="1"/>
  <c r="X282" i="6" s="1"/>
  <c r="Y282" i="6" s="1"/>
  <c r="U264" i="10" l="1"/>
  <c r="F266" i="10"/>
  <c r="Y265" i="10"/>
  <c r="AA265" i="10" s="1"/>
  <c r="AB265" i="10" s="1"/>
  <c r="AC265" i="10" s="1"/>
  <c r="AD265" i="10" s="1"/>
  <c r="L237" i="8"/>
  <c r="H237" i="8"/>
  <c r="I237" i="8" s="1"/>
  <c r="J237" i="8" s="1"/>
  <c r="H283" i="6"/>
  <c r="I283" i="6" s="1"/>
  <c r="J283" i="6" s="1"/>
  <c r="K290" i="6" s="1"/>
  <c r="L283" i="6"/>
  <c r="O266" i="10" l="1"/>
  <c r="H266" i="10"/>
  <c r="I266" i="10" s="1"/>
  <c r="J266" i="10" s="1"/>
  <c r="O237" i="8"/>
  <c r="K244" i="8"/>
  <c r="U237" i="8"/>
  <c r="T237" i="8"/>
  <c r="G238" i="8"/>
  <c r="N283" i="6"/>
  <c r="R283" i="6"/>
  <c r="S283" i="6"/>
  <c r="G284" i="6"/>
  <c r="N273" i="10" l="1"/>
  <c r="X266" i="10"/>
  <c r="W266" i="10"/>
  <c r="G267" i="10"/>
  <c r="R266" i="10"/>
  <c r="S237" i="8"/>
  <c r="Q237" i="8"/>
  <c r="P237" i="8"/>
  <c r="Q283" i="6"/>
  <c r="P283" i="6"/>
  <c r="O283" i="6"/>
  <c r="V266" i="10" l="1"/>
  <c r="T266" i="10"/>
  <c r="S266" i="10"/>
  <c r="R236" i="8"/>
  <c r="F238" i="8"/>
  <c r="V237" i="8"/>
  <c r="X237" i="8" s="1"/>
  <c r="Y237" i="8" s="1"/>
  <c r="Z237" i="8" s="1"/>
  <c r="AA237" i="8" s="1"/>
  <c r="F284" i="6"/>
  <c r="T283" i="6"/>
  <c r="V283" i="6" s="1"/>
  <c r="W283" i="6" s="1"/>
  <c r="X283" i="6" s="1"/>
  <c r="Y283" i="6" s="1"/>
  <c r="U265" i="10" l="1"/>
  <c r="F267" i="10"/>
  <c r="Y266" i="10"/>
  <c r="AA266" i="10" s="1"/>
  <c r="AB266" i="10" s="1"/>
  <c r="AC266" i="10" s="1"/>
  <c r="AD266" i="10" s="1"/>
  <c r="H238" i="8"/>
  <c r="I238" i="8" s="1"/>
  <c r="J238" i="8" s="1"/>
  <c r="L238" i="8"/>
  <c r="H284" i="6"/>
  <c r="I284" i="6" s="1"/>
  <c r="J284" i="6" s="1"/>
  <c r="K291" i="6" s="1"/>
  <c r="L284" i="6"/>
  <c r="O267" i="10" l="1"/>
  <c r="H267" i="10"/>
  <c r="I267" i="10" s="1"/>
  <c r="J267" i="10" s="1"/>
  <c r="O238" i="8"/>
  <c r="K245" i="8"/>
  <c r="U238" i="8"/>
  <c r="T238" i="8"/>
  <c r="G239" i="8"/>
  <c r="N284" i="6"/>
  <c r="R284" i="6"/>
  <c r="S284" i="6"/>
  <c r="G285" i="6"/>
  <c r="N274" i="10" l="1"/>
  <c r="X267" i="10"/>
  <c r="W267" i="10"/>
  <c r="G268" i="10"/>
  <c r="R267" i="10"/>
  <c r="S238" i="8"/>
  <c r="Q238" i="8"/>
  <c r="P238" i="8"/>
  <c r="Q284" i="6"/>
  <c r="P284" i="6"/>
  <c r="O284" i="6"/>
  <c r="V267" i="10" l="1"/>
  <c r="T267" i="10"/>
  <c r="S267" i="10"/>
  <c r="R237" i="8"/>
  <c r="F239" i="8"/>
  <c r="V238" i="8"/>
  <c r="X238" i="8" s="1"/>
  <c r="Y238" i="8" s="1"/>
  <c r="Z238" i="8" s="1"/>
  <c r="AA238" i="8" s="1"/>
  <c r="F285" i="6"/>
  <c r="T284" i="6"/>
  <c r="V284" i="6" s="1"/>
  <c r="W284" i="6" s="1"/>
  <c r="X284" i="6" s="1"/>
  <c r="Y284" i="6" s="1"/>
  <c r="U266" i="10" l="1"/>
  <c r="F268" i="10"/>
  <c r="Y267" i="10"/>
  <c r="AA267" i="10" s="1"/>
  <c r="AB267" i="10" s="1"/>
  <c r="AC267" i="10" s="1"/>
  <c r="AD267" i="10" s="1"/>
  <c r="L239" i="8"/>
  <c r="H239" i="8"/>
  <c r="I239" i="8" s="1"/>
  <c r="J239" i="8" s="1"/>
  <c r="H285" i="6"/>
  <c r="I285" i="6" s="1"/>
  <c r="J285" i="6" s="1"/>
  <c r="K292" i="6" s="1"/>
  <c r="L285" i="6"/>
  <c r="O268" i="10" l="1"/>
  <c r="H268" i="10"/>
  <c r="I268" i="10" s="1"/>
  <c r="J268" i="10" s="1"/>
  <c r="K246" i="8"/>
  <c r="U239" i="8"/>
  <c r="T239" i="8"/>
  <c r="G240" i="8"/>
  <c r="O239" i="8"/>
  <c r="N285" i="6"/>
  <c r="R285" i="6"/>
  <c r="S285" i="6"/>
  <c r="G286" i="6"/>
  <c r="N275" i="10" l="1"/>
  <c r="X268" i="10"/>
  <c r="W268" i="10"/>
  <c r="G269" i="10"/>
  <c r="R268" i="10"/>
  <c r="S239" i="8"/>
  <c r="Q239" i="8"/>
  <c r="P239" i="8"/>
  <c r="Q285" i="6"/>
  <c r="P285" i="6"/>
  <c r="O285" i="6"/>
  <c r="V268" i="10" l="1"/>
  <c r="T268" i="10"/>
  <c r="S268" i="10"/>
  <c r="R238" i="8"/>
  <c r="F240" i="8"/>
  <c r="V239" i="8"/>
  <c r="X239" i="8" s="1"/>
  <c r="Y239" i="8" s="1"/>
  <c r="Z239" i="8" s="1"/>
  <c r="AA239" i="8" s="1"/>
  <c r="F286" i="6"/>
  <c r="T285" i="6"/>
  <c r="V285" i="6" s="1"/>
  <c r="W285" i="6" s="1"/>
  <c r="X285" i="6" s="1"/>
  <c r="Y285" i="6" s="1"/>
  <c r="U267" i="10" l="1"/>
  <c r="F269" i="10"/>
  <c r="Y268" i="10"/>
  <c r="AA268" i="10" s="1"/>
  <c r="AB268" i="10" s="1"/>
  <c r="AC268" i="10" s="1"/>
  <c r="AD268" i="10" s="1"/>
  <c r="H240" i="8"/>
  <c r="I240" i="8" s="1"/>
  <c r="J240" i="8" s="1"/>
  <c r="L240" i="8"/>
  <c r="H286" i="6"/>
  <c r="I286" i="6" s="1"/>
  <c r="J286" i="6" s="1"/>
  <c r="K293" i="6" s="1"/>
  <c r="L286" i="6"/>
  <c r="O269" i="10" l="1"/>
  <c r="H269" i="10"/>
  <c r="I269" i="10" s="1"/>
  <c r="J269" i="10" s="1"/>
  <c r="O240" i="8"/>
  <c r="K247" i="8"/>
  <c r="U240" i="8"/>
  <c r="T240" i="8"/>
  <c r="G241" i="8"/>
  <c r="N286" i="6"/>
  <c r="R286" i="6"/>
  <c r="S286" i="6"/>
  <c r="G287" i="6"/>
  <c r="N276" i="10" l="1"/>
  <c r="X269" i="10"/>
  <c r="W269" i="10"/>
  <c r="G270" i="10"/>
  <c r="R269" i="10"/>
  <c r="S240" i="8"/>
  <c r="Q240" i="8"/>
  <c r="P240" i="8"/>
  <c r="Q286" i="6"/>
  <c r="P286" i="6"/>
  <c r="O286" i="6"/>
  <c r="V269" i="10" l="1"/>
  <c r="T269" i="10"/>
  <c r="S269" i="10"/>
  <c r="R239" i="8"/>
  <c r="F241" i="8"/>
  <c r="V240" i="8"/>
  <c r="X240" i="8" s="1"/>
  <c r="Y240" i="8" s="1"/>
  <c r="Z240" i="8" s="1"/>
  <c r="AA240" i="8" s="1"/>
  <c r="F287" i="6"/>
  <c r="T286" i="6"/>
  <c r="V286" i="6" s="1"/>
  <c r="W286" i="6" s="1"/>
  <c r="X286" i="6" s="1"/>
  <c r="Y286" i="6" s="1"/>
  <c r="F270" i="10" l="1"/>
  <c r="Y269" i="10"/>
  <c r="AA269" i="10" s="1"/>
  <c r="AB269" i="10" s="1"/>
  <c r="AC269" i="10" s="1"/>
  <c r="AD269" i="10" s="1"/>
  <c r="U268" i="10"/>
  <c r="L241" i="8"/>
  <c r="H241" i="8"/>
  <c r="I241" i="8" s="1"/>
  <c r="J241" i="8" s="1"/>
  <c r="H287" i="6"/>
  <c r="I287" i="6" s="1"/>
  <c r="J287" i="6" s="1"/>
  <c r="K294" i="6" s="1"/>
  <c r="L287" i="6"/>
  <c r="O270" i="10" l="1"/>
  <c r="H270" i="10"/>
  <c r="I270" i="10" s="1"/>
  <c r="J270" i="10" s="1"/>
  <c r="K248" i="8"/>
  <c r="U241" i="8"/>
  <c r="T241" i="8"/>
  <c r="G242" i="8"/>
  <c r="O241" i="8"/>
  <c r="N287" i="6"/>
  <c r="R287" i="6"/>
  <c r="S287" i="6"/>
  <c r="G288" i="6"/>
  <c r="R270" i="10" l="1"/>
  <c r="N277" i="10"/>
  <c r="X270" i="10"/>
  <c r="W270" i="10"/>
  <c r="G271" i="10"/>
  <c r="S241" i="8"/>
  <c r="Q241" i="8"/>
  <c r="P241" i="8"/>
  <c r="Q287" i="6"/>
  <c r="P287" i="6"/>
  <c r="O287" i="6"/>
  <c r="V270" i="10" l="1"/>
  <c r="T270" i="10"/>
  <c r="S270" i="10"/>
  <c r="R240" i="8"/>
  <c r="F242" i="8"/>
  <c r="V241" i="8"/>
  <c r="X241" i="8" s="1"/>
  <c r="Y241" i="8" s="1"/>
  <c r="Z241" i="8" s="1"/>
  <c r="AA241" i="8" s="1"/>
  <c r="F288" i="6"/>
  <c r="T287" i="6"/>
  <c r="V287" i="6" s="1"/>
  <c r="W287" i="6" s="1"/>
  <c r="X287" i="6" s="1"/>
  <c r="Y287" i="6" s="1"/>
  <c r="U269" i="10" l="1"/>
  <c r="F271" i="10"/>
  <c r="Y270" i="10"/>
  <c r="AA270" i="10" s="1"/>
  <c r="AB270" i="10" s="1"/>
  <c r="AC270" i="10" s="1"/>
  <c r="AD270" i="10" s="1"/>
  <c r="H242" i="8"/>
  <c r="I242" i="8" s="1"/>
  <c r="J242" i="8" s="1"/>
  <c r="L242" i="8"/>
  <c r="H288" i="6"/>
  <c r="I288" i="6" s="1"/>
  <c r="J288" i="6" s="1"/>
  <c r="K295" i="6" s="1"/>
  <c r="L288" i="6"/>
  <c r="O271" i="10" l="1"/>
  <c r="H271" i="10"/>
  <c r="I271" i="10" s="1"/>
  <c r="J271" i="10" s="1"/>
  <c r="O242" i="8"/>
  <c r="K249" i="8"/>
  <c r="U242" i="8"/>
  <c r="T242" i="8"/>
  <c r="G243" i="8"/>
  <c r="N288" i="6"/>
  <c r="R288" i="6"/>
  <c r="S288" i="6"/>
  <c r="G289" i="6"/>
  <c r="N278" i="10" l="1"/>
  <c r="X271" i="10"/>
  <c r="W271" i="10"/>
  <c r="G272" i="10"/>
  <c r="R271" i="10"/>
  <c r="S242" i="8"/>
  <c r="Q242" i="8"/>
  <c r="P242" i="8"/>
  <c r="Q288" i="6"/>
  <c r="P288" i="6"/>
  <c r="O288" i="6"/>
  <c r="V271" i="10" l="1"/>
  <c r="T271" i="10"/>
  <c r="S271" i="10"/>
  <c r="R241" i="8"/>
  <c r="F243" i="8"/>
  <c r="V242" i="8"/>
  <c r="X242" i="8" s="1"/>
  <c r="Y242" i="8" s="1"/>
  <c r="Z242" i="8" s="1"/>
  <c r="AA242" i="8" s="1"/>
  <c r="F289" i="6"/>
  <c r="T288" i="6"/>
  <c r="V288" i="6" s="1"/>
  <c r="W288" i="6" s="1"/>
  <c r="X288" i="6" s="1"/>
  <c r="Y288" i="6" s="1"/>
  <c r="U270" i="10" l="1"/>
  <c r="F272" i="10"/>
  <c r="Y271" i="10"/>
  <c r="AA271" i="10" s="1"/>
  <c r="AB271" i="10" s="1"/>
  <c r="AC271" i="10" s="1"/>
  <c r="AD271" i="10" s="1"/>
  <c r="L243" i="8"/>
  <c r="H243" i="8"/>
  <c r="I243" i="8" s="1"/>
  <c r="J243" i="8" s="1"/>
  <c r="H289" i="6"/>
  <c r="I289" i="6" s="1"/>
  <c r="J289" i="6" s="1"/>
  <c r="K296" i="6" s="1"/>
  <c r="L289" i="6"/>
  <c r="O272" i="10" l="1"/>
  <c r="H272" i="10"/>
  <c r="I272" i="10" s="1"/>
  <c r="J272" i="10" s="1"/>
  <c r="K250" i="8"/>
  <c r="U243" i="8"/>
  <c r="T243" i="8"/>
  <c r="G244" i="8"/>
  <c r="O243" i="8"/>
  <c r="N289" i="6"/>
  <c r="R289" i="6"/>
  <c r="S289" i="6"/>
  <c r="G290" i="6"/>
  <c r="N279" i="10" l="1"/>
  <c r="X272" i="10"/>
  <c r="W272" i="10"/>
  <c r="G273" i="10"/>
  <c r="R272" i="10"/>
  <c r="S243" i="8"/>
  <c r="Q243" i="8"/>
  <c r="P243" i="8"/>
  <c r="Q289" i="6"/>
  <c r="P289" i="6"/>
  <c r="O289" i="6"/>
  <c r="V272" i="10" l="1"/>
  <c r="T272" i="10"/>
  <c r="S272" i="10"/>
  <c r="R242" i="8"/>
  <c r="F244" i="8"/>
  <c r="V243" i="8"/>
  <c r="X243" i="8" s="1"/>
  <c r="Y243" i="8" s="1"/>
  <c r="Z243" i="8" s="1"/>
  <c r="AA243" i="8" s="1"/>
  <c r="F290" i="6"/>
  <c r="T289" i="6"/>
  <c r="V289" i="6" s="1"/>
  <c r="W289" i="6" s="1"/>
  <c r="X289" i="6" s="1"/>
  <c r="Y289" i="6" s="1"/>
  <c r="F273" i="10" l="1"/>
  <c r="Y272" i="10"/>
  <c r="AA272" i="10" s="1"/>
  <c r="AB272" i="10" s="1"/>
  <c r="AC272" i="10" s="1"/>
  <c r="AD272" i="10" s="1"/>
  <c r="U271" i="10"/>
  <c r="H244" i="8"/>
  <c r="I244" i="8" s="1"/>
  <c r="J244" i="8" s="1"/>
  <c r="L244" i="8"/>
  <c r="H290" i="6"/>
  <c r="I290" i="6" s="1"/>
  <c r="J290" i="6" s="1"/>
  <c r="K297" i="6" s="1"/>
  <c r="L290" i="6"/>
  <c r="O273" i="10" l="1"/>
  <c r="H273" i="10"/>
  <c r="I273" i="10" s="1"/>
  <c r="J273" i="10" s="1"/>
  <c r="O244" i="8"/>
  <c r="K251" i="8"/>
  <c r="U244" i="8"/>
  <c r="T244" i="8"/>
  <c r="G245" i="8"/>
  <c r="N290" i="6"/>
  <c r="R290" i="6"/>
  <c r="S290" i="6"/>
  <c r="G291" i="6"/>
  <c r="N280" i="10" l="1"/>
  <c r="X273" i="10"/>
  <c r="W273" i="10"/>
  <c r="G274" i="10"/>
  <c r="R273" i="10"/>
  <c r="S273" i="10" s="1"/>
  <c r="F274" i="10" s="1"/>
  <c r="S244" i="8"/>
  <c r="Q244" i="8"/>
  <c r="P244" i="8"/>
  <c r="Q290" i="6"/>
  <c r="P290" i="6"/>
  <c r="O290" i="6"/>
  <c r="V273" i="10" l="1"/>
  <c r="T273" i="10"/>
  <c r="Y273" i="10"/>
  <c r="AA273" i="10" s="1"/>
  <c r="O274" i="10"/>
  <c r="H274" i="10"/>
  <c r="I274" i="10" s="1"/>
  <c r="J274" i="10" s="1"/>
  <c r="R243" i="8"/>
  <c r="F245" i="8"/>
  <c r="V244" i="8"/>
  <c r="X244" i="8" s="1"/>
  <c r="Y244" i="8" s="1"/>
  <c r="Z244" i="8" s="1"/>
  <c r="AA244" i="8" s="1"/>
  <c r="F291" i="6"/>
  <c r="T290" i="6"/>
  <c r="V290" i="6" s="1"/>
  <c r="W290" i="6" s="1"/>
  <c r="X290" i="6" s="1"/>
  <c r="Y290" i="6" s="1"/>
  <c r="AB273" i="10" l="1"/>
  <c r="AC273" i="10" s="1"/>
  <c r="AD273" i="10" s="1"/>
  <c r="U272" i="10"/>
  <c r="N281" i="10"/>
  <c r="X274" i="10"/>
  <c r="W274" i="10"/>
  <c r="R274" i="10"/>
  <c r="G275" i="10"/>
  <c r="L245" i="8"/>
  <c r="H245" i="8"/>
  <c r="I245" i="8" s="1"/>
  <c r="J245" i="8" s="1"/>
  <c r="H291" i="6"/>
  <c r="I291" i="6" s="1"/>
  <c r="J291" i="6" s="1"/>
  <c r="K298" i="6" s="1"/>
  <c r="L291" i="6"/>
  <c r="V274" i="10" l="1"/>
  <c r="T274" i="10"/>
  <c r="S274" i="10"/>
  <c r="K252" i="8"/>
  <c r="U245" i="8"/>
  <c r="T245" i="8"/>
  <c r="G246" i="8"/>
  <c r="O245" i="8"/>
  <c r="N291" i="6"/>
  <c r="R291" i="6"/>
  <c r="S291" i="6"/>
  <c r="G292" i="6"/>
  <c r="F275" i="10" l="1"/>
  <c r="Y274" i="10"/>
  <c r="AA274" i="10" s="1"/>
  <c r="AB274" i="10" s="1"/>
  <c r="AC274" i="10" s="1"/>
  <c r="AD274" i="10" s="1"/>
  <c r="U273" i="10"/>
  <c r="S245" i="8"/>
  <c r="Q245" i="8"/>
  <c r="P245" i="8"/>
  <c r="Q291" i="6"/>
  <c r="P291" i="6"/>
  <c r="O291" i="6"/>
  <c r="O275" i="10" l="1"/>
  <c r="H275" i="10"/>
  <c r="I275" i="10" s="1"/>
  <c r="J275" i="10" s="1"/>
  <c r="R244" i="8"/>
  <c r="F246" i="8"/>
  <c r="V245" i="8"/>
  <c r="X245" i="8" s="1"/>
  <c r="Y245" i="8" s="1"/>
  <c r="Z245" i="8" s="1"/>
  <c r="AA245" i="8" s="1"/>
  <c r="F292" i="6"/>
  <c r="T291" i="6"/>
  <c r="V291" i="6" s="1"/>
  <c r="W291" i="6" s="1"/>
  <c r="X291" i="6" s="1"/>
  <c r="Y291" i="6" s="1"/>
  <c r="N282" i="10" l="1"/>
  <c r="X275" i="10"/>
  <c r="W275" i="10"/>
  <c r="G276" i="10"/>
  <c r="R275" i="10"/>
  <c r="H246" i="8"/>
  <c r="I246" i="8" s="1"/>
  <c r="J246" i="8" s="1"/>
  <c r="L246" i="8"/>
  <c r="H292" i="6"/>
  <c r="I292" i="6" s="1"/>
  <c r="J292" i="6" s="1"/>
  <c r="K299" i="6" s="1"/>
  <c r="L292" i="6"/>
  <c r="V275" i="10" l="1"/>
  <c r="T275" i="10"/>
  <c r="S275" i="10"/>
  <c r="O246" i="8"/>
  <c r="K253" i="8"/>
  <c r="U246" i="8"/>
  <c r="T246" i="8"/>
  <c r="G247" i="8"/>
  <c r="N292" i="6"/>
  <c r="R292" i="6"/>
  <c r="S292" i="6"/>
  <c r="G293" i="6"/>
  <c r="U274" i="10" l="1"/>
  <c r="F276" i="10"/>
  <c r="Y275" i="10"/>
  <c r="AA275" i="10" s="1"/>
  <c r="AB275" i="10" s="1"/>
  <c r="AC275" i="10" s="1"/>
  <c r="AD275" i="10" s="1"/>
  <c r="S246" i="8"/>
  <c r="Q246" i="8"/>
  <c r="P246" i="8"/>
  <c r="Q292" i="6"/>
  <c r="P292" i="6"/>
  <c r="O292" i="6"/>
  <c r="O276" i="10" l="1"/>
  <c r="H276" i="10"/>
  <c r="I276" i="10" s="1"/>
  <c r="J276" i="10" s="1"/>
  <c r="R245" i="8"/>
  <c r="F247" i="8"/>
  <c r="V246" i="8"/>
  <c r="X246" i="8" s="1"/>
  <c r="Y246" i="8" s="1"/>
  <c r="Z246" i="8" s="1"/>
  <c r="AA246" i="8" s="1"/>
  <c r="F293" i="6"/>
  <c r="T292" i="6"/>
  <c r="V292" i="6" s="1"/>
  <c r="W292" i="6" s="1"/>
  <c r="X292" i="6" s="1"/>
  <c r="Y292" i="6" s="1"/>
  <c r="N283" i="10" l="1"/>
  <c r="X276" i="10"/>
  <c r="W276" i="10"/>
  <c r="G277" i="10"/>
  <c r="R276" i="10"/>
  <c r="S276" i="10" s="1"/>
  <c r="L247" i="8"/>
  <c r="H247" i="8"/>
  <c r="I247" i="8" s="1"/>
  <c r="J247" i="8" s="1"/>
  <c r="H293" i="6"/>
  <c r="I293" i="6" s="1"/>
  <c r="J293" i="6" s="1"/>
  <c r="K300" i="6" s="1"/>
  <c r="L293" i="6"/>
  <c r="F277" i="10" l="1"/>
  <c r="Y276" i="10"/>
  <c r="AA276" i="10" s="1"/>
  <c r="V276" i="10"/>
  <c r="T276" i="10"/>
  <c r="K254" i="8"/>
  <c r="U247" i="8"/>
  <c r="T247" i="8"/>
  <c r="G248" i="8"/>
  <c r="O247" i="8"/>
  <c r="N293" i="6"/>
  <c r="R293" i="6"/>
  <c r="S293" i="6"/>
  <c r="G294" i="6"/>
  <c r="U275" i="10" l="1"/>
  <c r="AB276" i="10"/>
  <c r="AC276" i="10" s="1"/>
  <c r="AD276" i="10" s="1"/>
  <c r="O277" i="10"/>
  <c r="H277" i="10"/>
  <c r="I277" i="10" s="1"/>
  <c r="J277" i="10" s="1"/>
  <c r="S247" i="8"/>
  <c r="Q247" i="8"/>
  <c r="P247" i="8"/>
  <c r="Q293" i="6"/>
  <c r="P293" i="6"/>
  <c r="O293" i="6"/>
  <c r="R277" i="10" l="1"/>
  <c r="N284" i="10"/>
  <c r="X277" i="10"/>
  <c r="W277" i="10"/>
  <c r="G278" i="10"/>
  <c r="R246" i="8"/>
  <c r="F248" i="8"/>
  <c r="V247" i="8"/>
  <c r="X247" i="8" s="1"/>
  <c r="Y247" i="8" s="1"/>
  <c r="Z247" i="8" s="1"/>
  <c r="AA247" i="8" s="1"/>
  <c r="F294" i="6"/>
  <c r="T293" i="6"/>
  <c r="V293" i="6" s="1"/>
  <c r="W293" i="6" s="1"/>
  <c r="X293" i="6" s="1"/>
  <c r="Y293" i="6" s="1"/>
  <c r="V277" i="10" l="1"/>
  <c r="T277" i="10"/>
  <c r="S277" i="10"/>
  <c r="H248" i="8"/>
  <c r="I248" i="8" s="1"/>
  <c r="J248" i="8" s="1"/>
  <c r="L248" i="8"/>
  <c r="H294" i="6"/>
  <c r="I294" i="6" s="1"/>
  <c r="J294" i="6" s="1"/>
  <c r="K301" i="6" s="1"/>
  <c r="L294" i="6"/>
  <c r="U276" i="10" l="1"/>
  <c r="F278" i="10"/>
  <c r="Y277" i="10"/>
  <c r="AA277" i="10" s="1"/>
  <c r="AB277" i="10" s="1"/>
  <c r="AC277" i="10" s="1"/>
  <c r="AD277" i="10" s="1"/>
  <c r="O248" i="8"/>
  <c r="K255" i="8"/>
  <c r="U248" i="8"/>
  <c r="T248" i="8"/>
  <c r="G249" i="8"/>
  <c r="N294" i="6"/>
  <c r="R294" i="6"/>
  <c r="S294" i="6"/>
  <c r="G295" i="6"/>
  <c r="O278" i="10" l="1"/>
  <c r="H278" i="10"/>
  <c r="I278" i="10" s="1"/>
  <c r="J278" i="10" s="1"/>
  <c r="S248" i="8"/>
  <c r="Q248" i="8"/>
  <c r="P248" i="8"/>
  <c r="Q294" i="6"/>
  <c r="P294" i="6"/>
  <c r="O294" i="6"/>
  <c r="N285" i="10" l="1"/>
  <c r="X278" i="10"/>
  <c r="W278" i="10"/>
  <c r="G279" i="10"/>
  <c r="R278" i="10"/>
  <c r="R247" i="8"/>
  <c r="F249" i="8"/>
  <c r="V248" i="8"/>
  <c r="X248" i="8" s="1"/>
  <c r="Y248" i="8" s="1"/>
  <c r="Z248" i="8" s="1"/>
  <c r="AA248" i="8" s="1"/>
  <c r="F295" i="6"/>
  <c r="T294" i="6"/>
  <c r="V294" i="6" s="1"/>
  <c r="W294" i="6" s="1"/>
  <c r="X294" i="6" s="1"/>
  <c r="Y294" i="6" s="1"/>
  <c r="V278" i="10" l="1"/>
  <c r="T278" i="10"/>
  <c r="S278" i="10"/>
  <c r="L249" i="8"/>
  <c r="H249" i="8"/>
  <c r="I249" i="8" s="1"/>
  <c r="J249" i="8" s="1"/>
  <c r="H295" i="6"/>
  <c r="I295" i="6" s="1"/>
  <c r="J295" i="6" s="1"/>
  <c r="K302" i="6" s="1"/>
  <c r="L295" i="6"/>
  <c r="U277" i="10" l="1"/>
  <c r="F279" i="10"/>
  <c r="Y278" i="10"/>
  <c r="AA278" i="10" s="1"/>
  <c r="AB278" i="10" s="1"/>
  <c r="AC278" i="10" s="1"/>
  <c r="AD278" i="10" s="1"/>
  <c r="K256" i="8"/>
  <c r="U249" i="8"/>
  <c r="T249" i="8"/>
  <c r="G250" i="8"/>
  <c r="O249" i="8"/>
  <c r="N295" i="6"/>
  <c r="R295" i="6"/>
  <c r="S295" i="6"/>
  <c r="G296" i="6"/>
  <c r="O279" i="10" l="1"/>
  <c r="H279" i="10"/>
  <c r="I279" i="10" s="1"/>
  <c r="J279" i="10" s="1"/>
  <c r="S249" i="8"/>
  <c r="Q249" i="8"/>
  <c r="P249" i="8"/>
  <c r="Q295" i="6"/>
  <c r="P295" i="6"/>
  <c r="O295" i="6"/>
  <c r="X279" i="10" l="1"/>
  <c r="W279" i="10"/>
  <c r="N286" i="10"/>
  <c r="G280" i="10"/>
  <c r="R279" i="10"/>
  <c r="S279" i="10" s="1"/>
  <c r="F280" i="10" s="1"/>
  <c r="R248" i="8"/>
  <c r="F250" i="8"/>
  <c r="V249" i="8"/>
  <c r="X249" i="8" s="1"/>
  <c r="Y249" i="8" s="1"/>
  <c r="Z249" i="8" s="1"/>
  <c r="AA249" i="8" s="1"/>
  <c r="F296" i="6"/>
  <c r="T295" i="6"/>
  <c r="V295" i="6" s="1"/>
  <c r="W295" i="6" s="1"/>
  <c r="X295" i="6" s="1"/>
  <c r="Y295" i="6" s="1"/>
  <c r="O280" i="10" l="1"/>
  <c r="H280" i="10"/>
  <c r="I280" i="10" s="1"/>
  <c r="J280" i="10" s="1"/>
  <c r="V279" i="10"/>
  <c r="T279" i="10"/>
  <c r="Y279" i="10"/>
  <c r="AA279" i="10" s="1"/>
  <c r="H250" i="8"/>
  <c r="I250" i="8" s="1"/>
  <c r="J250" i="8" s="1"/>
  <c r="L250" i="8"/>
  <c r="H296" i="6"/>
  <c r="I296" i="6" s="1"/>
  <c r="J296" i="6" s="1"/>
  <c r="K303" i="6" s="1"/>
  <c r="L296" i="6"/>
  <c r="AB279" i="10" l="1"/>
  <c r="AC279" i="10" s="1"/>
  <c r="AD279" i="10" s="1"/>
  <c r="N287" i="10"/>
  <c r="X280" i="10"/>
  <c r="W280" i="10"/>
  <c r="R280" i="10"/>
  <c r="U278" i="10"/>
  <c r="G281" i="10"/>
  <c r="O250" i="8"/>
  <c r="K257" i="8"/>
  <c r="U250" i="8"/>
  <c r="T250" i="8"/>
  <c r="G251" i="8"/>
  <c r="N296" i="6"/>
  <c r="R296" i="6"/>
  <c r="S296" i="6"/>
  <c r="G297" i="6"/>
  <c r="V280" i="10" l="1"/>
  <c r="T280" i="10"/>
  <c r="S280" i="10"/>
  <c r="S250" i="8"/>
  <c r="Q250" i="8"/>
  <c r="P250" i="8"/>
  <c r="Q296" i="6"/>
  <c r="P296" i="6"/>
  <c r="O296" i="6"/>
  <c r="U279" i="10" l="1"/>
  <c r="F281" i="10"/>
  <c r="Y280" i="10"/>
  <c r="AA280" i="10" s="1"/>
  <c r="AB280" i="10" s="1"/>
  <c r="AC280" i="10" s="1"/>
  <c r="AD280" i="10" s="1"/>
  <c r="R249" i="8"/>
  <c r="F251" i="8"/>
  <c r="V250" i="8"/>
  <c r="X250" i="8" s="1"/>
  <c r="Y250" i="8" s="1"/>
  <c r="Z250" i="8" s="1"/>
  <c r="AA250" i="8" s="1"/>
  <c r="F297" i="6"/>
  <c r="T296" i="6"/>
  <c r="V296" i="6" s="1"/>
  <c r="W296" i="6" s="1"/>
  <c r="X296" i="6" s="1"/>
  <c r="Y296" i="6" s="1"/>
  <c r="O281" i="10" l="1"/>
  <c r="H281" i="10"/>
  <c r="I281" i="10" s="1"/>
  <c r="J281" i="10" s="1"/>
  <c r="L251" i="8"/>
  <c r="H251" i="8"/>
  <c r="I251" i="8" s="1"/>
  <c r="J251" i="8" s="1"/>
  <c r="H297" i="6"/>
  <c r="I297" i="6" s="1"/>
  <c r="J297" i="6" s="1"/>
  <c r="K304" i="6" s="1"/>
  <c r="L297" i="6"/>
  <c r="X281" i="10" l="1"/>
  <c r="N288" i="10"/>
  <c r="W281" i="10"/>
  <c r="G282" i="10"/>
  <c r="R281" i="10"/>
  <c r="K258" i="8"/>
  <c r="U251" i="8"/>
  <c r="T251" i="8"/>
  <c r="G252" i="8"/>
  <c r="O251" i="8"/>
  <c r="N297" i="6"/>
  <c r="R297" i="6"/>
  <c r="S297" i="6"/>
  <c r="G298" i="6"/>
  <c r="V281" i="10" l="1"/>
  <c r="T281" i="10"/>
  <c r="S281" i="10"/>
  <c r="S251" i="8"/>
  <c r="Q251" i="8"/>
  <c r="P251" i="8"/>
  <c r="Q297" i="6"/>
  <c r="P297" i="6"/>
  <c r="O297" i="6"/>
  <c r="U280" i="10" l="1"/>
  <c r="F282" i="10"/>
  <c r="Y281" i="10"/>
  <c r="AA281" i="10" s="1"/>
  <c r="AB281" i="10" s="1"/>
  <c r="AC281" i="10" s="1"/>
  <c r="AD281" i="10" s="1"/>
  <c r="R250" i="8"/>
  <c r="F252" i="8"/>
  <c r="V251" i="8"/>
  <c r="X251" i="8" s="1"/>
  <c r="Y251" i="8" s="1"/>
  <c r="Z251" i="8" s="1"/>
  <c r="AA251" i="8" s="1"/>
  <c r="F298" i="6"/>
  <c r="T297" i="6"/>
  <c r="V297" i="6" s="1"/>
  <c r="W297" i="6" s="1"/>
  <c r="X297" i="6" s="1"/>
  <c r="Y297" i="6" s="1"/>
  <c r="O282" i="10" l="1"/>
  <c r="H282" i="10"/>
  <c r="I282" i="10" s="1"/>
  <c r="J282" i="10" s="1"/>
  <c r="H252" i="8"/>
  <c r="I252" i="8" s="1"/>
  <c r="J252" i="8" s="1"/>
  <c r="L252" i="8"/>
  <c r="H298" i="6"/>
  <c r="I298" i="6" s="1"/>
  <c r="J298" i="6" s="1"/>
  <c r="K305" i="6" s="1"/>
  <c r="L298" i="6"/>
  <c r="N289" i="10" l="1"/>
  <c r="X282" i="10"/>
  <c r="W282" i="10"/>
  <c r="G283" i="10"/>
  <c r="R282" i="10"/>
  <c r="O252" i="8"/>
  <c r="K259" i="8"/>
  <c r="U252" i="8"/>
  <c r="T252" i="8"/>
  <c r="G253" i="8"/>
  <c r="N298" i="6"/>
  <c r="R298" i="6"/>
  <c r="S298" i="6"/>
  <c r="G299" i="6"/>
  <c r="V282" i="10" l="1"/>
  <c r="T282" i="10"/>
  <c r="S282" i="10"/>
  <c r="S252" i="8"/>
  <c r="Q252" i="8"/>
  <c r="P252" i="8"/>
  <c r="Q298" i="6"/>
  <c r="P298" i="6"/>
  <c r="O298" i="6"/>
  <c r="U281" i="10" l="1"/>
  <c r="F283" i="10"/>
  <c r="Y282" i="10"/>
  <c r="AA282" i="10" s="1"/>
  <c r="AB282" i="10" s="1"/>
  <c r="AC282" i="10" s="1"/>
  <c r="AD282" i="10" s="1"/>
  <c r="R251" i="8"/>
  <c r="F253" i="8"/>
  <c r="V252" i="8"/>
  <c r="X252" i="8" s="1"/>
  <c r="Y252" i="8" s="1"/>
  <c r="Z252" i="8" s="1"/>
  <c r="AA252" i="8" s="1"/>
  <c r="F299" i="6"/>
  <c r="T298" i="6"/>
  <c r="V298" i="6" s="1"/>
  <c r="W298" i="6" s="1"/>
  <c r="X298" i="6" s="1"/>
  <c r="Y298" i="6" s="1"/>
  <c r="O283" i="10" l="1"/>
  <c r="H283" i="10"/>
  <c r="I283" i="10" s="1"/>
  <c r="J283" i="10" s="1"/>
  <c r="L253" i="8"/>
  <c r="H253" i="8"/>
  <c r="I253" i="8" s="1"/>
  <c r="J253" i="8" s="1"/>
  <c r="H299" i="6"/>
  <c r="I299" i="6" s="1"/>
  <c r="J299" i="6" s="1"/>
  <c r="K306" i="6" s="1"/>
  <c r="L299" i="6"/>
  <c r="N290" i="10" l="1"/>
  <c r="X283" i="10"/>
  <c r="W283" i="10"/>
  <c r="G284" i="10"/>
  <c r="R283" i="10"/>
  <c r="S283" i="10" s="1"/>
  <c r="F284" i="10" s="1"/>
  <c r="K260" i="8"/>
  <c r="U253" i="8"/>
  <c r="T253" i="8"/>
  <c r="G254" i="8"/>
  <c r="O253" i="8"/>
  <c r="N299" i="6"/>
  <c r="R299" i="6"/>
  <c r="S299" i="6"/>
  <c r="G300" i="6"/>
  <c r="V283" i="10" l="1"/>
  <c r="T283" i="10"/>
  <c r="Y283" i="10"/>
  <c r="AA283" i="10" s="1"/>
  <c r="O284" i="10"/>
  <c r="H284" i="10"/>
  <c r="I284" i="10" s="1"/>
  <c r="J284" i="10" s="1"/>
  <c r="S253" i="8"/>
  <c r="Q253" i="8"/>
  <c r="P253" i="8"/>
  <c r="Q299" i="6"/>
  <c r="P299" i="6"/>
  <c r="O299" i="6"/>
  <c r="U282" i="10" l="1"/>
  <c r="AB283" i="10"/>
  <c r="AC283" i="10" s="1"/>
  <c r="AD283" i="10" s="1"/>
  <c r="N291" i="10"/>
  <c r="X284" i="10"/>
  <c r="W284" i="10"/>
  <c r="R284" i="10"/>
  <c r="G285" i="10"/>
  <c r="R252" i="8"/>
  <c r="F254" i="8"/>
  <c r="V253" i="8"/>
  <c r="X253" i="8" s="1"/>
  <c r="Y253" i="8" s="1"/>
  <c r="Z253" i="8" s="1"/>
  <c r="AA253" i="8" s="1"/>
  <c r="F300" i="6"/>
  <c r="T299" i="6"/>
  <c r="V299" i="6" s="1"/>
  <c r="W299" i="6" s="1"/>
  <c r="X299" i="6" s="1"/>
  <c r="Y299" i="6" s="1"/>
  <c r="V284" i="10" l="1"/>
  <c r="T284" i="10"/>
  <c r="S284" i="10"/>
  <c r="H254" i="8"/>
  <c r="I254" i="8" s="1"/>
  <c r="J254" i="8" s="1"/>
  <c r="L254" i="8"/>
  <c r="H300" i="6"/>
  <c r="I300" i="6" s="1"/>
  <c r="J300" i="6" s="1"/>
  <c r="K307" i="6" s="1"/>
  <c r="L300" i="6"/>
  <c r="F285" i="10" l="1"/>
  <c r="Y284" i="10"/>
  <c r="AA284" i="10" s="1"/>
  <c r="AB284" i="10" s="1"/>
  <c r="AC284" i="10" s="1"/>
  <c r="AD284" i="10" s="1"/>
  <c r="U283" i="10"/>
  <c r="O254" i="8"/>
  <c r="K261" i="8"/>
  <c r="U254" i="8"/>
  <c r="T254" i="8"/>
  <c r="G255" i="8"/>
  <c r="N300" i="6"/>
  <c r="R300" i="6"/>
  <c r="S300" i="6"/>
  <c r="G301" i="6"/>
  <c r="O285" i="10" l="1"/>
  <c r="H285" i="10"/>
  <c r="I285" i="10" s="1"/>
  <c r="J285" i="10" s="1"/>
  <c r="S254" i="8"/>
  <c r="Q254" i="8"/>
  <c r="P254" i="8"/>
  <c r="Q300" i="6"/>
  <c r="P300" i="6"/>
  <c r="O300" i="6"/>
  <c r="N292" i="10" l="1"/>
  <c r="X285" i="10"/>
  <c r="W285" i="10"/>
  <c r="G286" i="10"/>
  <c r="R285" i="10"/>
  <c r="R253" i="8"/>
  <c r="F255" i="8"/>
  <c r="V254" i="8"/>
  <c r="X254" i="8" s="1"/>
  <c r="Y254" i="8" s="1"/>
  <c r="Z254" i="8" s="1"/>
  <c r="AA254" i="8" s="1"/>
  <c r="F301" i="6"/>
  <c r="T300" i="6"/>
  <c r="V300" i="6" s="1"/>
  <c r="W300" i="6" s="1"/>
  <c r="X300" i="6" s="1"/>
  <c r="Y300" i="6" s="1"/>
  <c r="V285" i="10" l="1"/>
  <c r="T285" i="10"/>
  <c r="S285" i="10"/>
  <c r="L255" i="8"/>
  <c r="H255" i="8"/>
  <c r="I255" i="8" s="1"/>
  <c r="J255" i="8" s="1"/>
  <c r="L301" i="6"/>
  <c r="H301" i="6"/>
  <c r="I301" i="6" s="1"/>
  <c r="J301" i="6" s="1"/>
  <c r="K308" i="6" s="1"/>
  <c r="U284" i="10" l="1"/>
  <c r="F286" i="10"/>
  <c r="Y285" i="10"/>
  <c r="AA285" i="10" s="1"/>
  <c r="AB285" i="10" s="1"/>
  <c r="AC285" i="10" s="1"/>
  <c r="AD285" i="10" s="1"/>
  <c r="K262" i="8"/>
  <c r="U255" i="8"/>
  <c r="T255" i="8"/>
  <c r="G256" i="8"/>
  <c r="O255" i="8"/>
  <c r="R301" i="6"/>
  <c r="S301" i="6"/>
  <c r="G302" i="6"/>
  <c r="N301" i="6"/>
  <c r="H286" i="10" l="1"/>
  <c r="I286" i="10" s="1"/>
  <c r="J286" i="10" s="1"/>
  <c r="O286" i="10"/>
  <c r="S255" i="8"/>
  <c r="Q255" i="8"/>
  <c r="P255" i="8"/>
  <c r="P301" i="6"/>
  <c r="Q301" i="6"/>
  <c r="O301" i="6"/>
  <c r="R286" i="10" l="1"/>
  <c r="N293" i="10"/>
  <c r="X286" i="10"/>
  <c r="W286" i="10"/>
  <c r="G287" i="10"/>
  <c r="R254" i="8"/>
  <c r="F256" i="8"/>
  <c r="V255" i="8"/>
  <c r="X255" i="8" s="1"/>
  <c r="Y255" i="8" s="1"/>
  <c r="Z255" i="8" s="1"/>
  <c r="AA255" i="8" s="1"/>
  <c r="F302" i="6"/>
  <c r="T301" i="6"/>
  <c r="V301" i="6" s="1"/>
  <c r="W301" i="6" s="1"/>
  <c r="X301" i="6" s="1"/>
  <c r="Y301" i="6" s="1"/>
  <c r="V286" i="10" l="1"/>
  <c r="T286" i="10"/>
  <c r="S286" i="10"/>
  <c r="H256" i="8"/>
  <c r="I256" i="8" s="1"/>
  <c r="J256" i="8" s="1"/>
  <c r="L256" i="8"/>
  <c r="L302" i="6"/>
  <c r="H302" i="6"/>
  <c r="I302" i="6" s="1"/>
  <c r="J302" i="6" s="1"/>
  <c r="K309" i="6" s="1"/>
  <c r="F287" i="10" l="1"/>
  <c r="Y286" i="10"/>
  <c r="AA286" i="10" s="1"/>
  <c r="AB286" i="10" s="1"/>
  <c r="AC286" i="10" s="1"/>
  <c r="AD286" i="10" s="1"/>
  <c r="U285" i="10"/>
  <c r="O256" i="8"/>
  <c r="K263" i="8"/>
  <c r="U256" i="8"/>
  <c r="T256" i="8"/>
  <c r="G257" i="8"/>
  <c r="R302" i="6"/>
  <c r="S302" i="6"/>
  <c r="G303" i="6"/>
  <c r="N302" i="6"/>
  <c r="O287" i="10" l="1"/>
  <c r="H287" i="10"/>
  <c r="I287" i="10" s="1"/>
  <c r="J287" i="10" s="1"/>
  <c r="S256" i="8"/>
  <c r="Q256" i="8"/>
  <c r="P256" i="8"/>
  <c r="Q302" i="6"/>
  <c r="P302" i="6"/>
  <c r="O302" i="6"/>
  <c r="N294" i="10" l="1"/>
  <c r="W287" i="10"/>
  <c r="X287" i="10"/>
  <c r="G288" i="10"/>
  <c r="R287" i="10"/>
  <c r="R255" i="8"/>
  <c r="F257" i="8"/>
  <c r="V256" i="8"/>
  <c r="X256" i="8" s="1"/>
  <c r="Y256" i="8" s="1"/>
  <c r="Z256" i="8" s="1"/>
  <c r="AA256" i="8" s="1"/>
  <c r="F303" i="6"/>
  <c r="T302" i="6"/>
  <c r="V302" i="6" s="1"/>
  <c r="W302" i="6" s="1"/>
  <c r="X302" i="6" s="1"/>
  <c r="Y302" i="6" s="1"/>
  <c r="V287" i="10" l="1"/>
  <c r="T287" i="10"/>
  <c r="S287" i="10"/>
  <c r="L257" i="8"/>
  <c r="H257" i="8"/>
  <c r="I257" i="8" s="1"/>
  <c r="J257" i="8" s="1"/>
  <c r="H303" i="6"/>
  <c r="I303" i="6" s="1"/>
  <c r="J303" i="6" s="1"/>
  <c r="K310" i="6" s="1"/>
  <c r="L303" i="6"/>
  <c r="U286" i="10" l="1"/>
  <c r="F288" i="10"/>
  <c r="Y287" i="10"/>
  <c r="AA287" i="10" s="1"/>
  <c r="AB287" i="10" s="1"/>
  <c r="AC287" i="10" s="1"/>
  <c r="AD287" i="10" s="1"/>
  <c r="K264" i="8"/>
  <c r="U257" i="8"/>
  <c r="T257" i="8"/>
  <c r="G258" i="8"/>
  <c r="O257" i="8"/>
  <c r="N303" i="6"/>
  <c r="R303" i="6"/>
  <c r="S303" i="6"/>
  <c r="G304" i="6"/>
  <c r="O288" i="10" l="1"/>
  <c r="H288" i="10"/>
  <c r="I288" i="10" s="1"/>
  <c r="J288" i="10" s="1"/>
  <c r="S257" i="8"/>
  <c r="Q257" i="8"/>
  <c r="P257" i="8"/>
  <c r="Q303" i="6"/>
  <c r="P303" i="6"/>
  <c r="O303" i="6"/>
  <c r="N295" i="10" l="1"/>
  <c r="X288" i="10"/>
  <c r="W288" i="10"/>
  <c r="G289" i="10"/>
  <c r="R288" i="10"/>
  <c r="S288" i="10" s="1"/>
  <c r="R256" i="8"/>
  <c r="F258" i="8"/>
  <c r="V257" i="8"/>
  <c r="X257" i="8" s="1"/>
  <c r="Y257" i="8" s="1"/>
  <c r="Z257" i="8" s="1"/>
  <c r="AA257" i="8" s="1"/>
  <c r="F304" i="6"/>
  <c r="T303" i="6"/>
  <c r="V303" i="6" s="1"/>
  <c r="W303" i="6" s="1"/>
  <c r="X303" i="6" s="1"/>
  <c r="Y303" i="6" s="1"/>
  <c r="F289" i="10" l="1"/>
  <c r="Y288" i="10"/>
  <c r="AA288" i="10" s="1"/>
  <c r="T288" i="10"/>
  <c r="V288" i="10"/>
  <c r="H258" i="8"/>
  <c r="I258" i="8" s="1"/>
  <c r="J258" i="8" s="1"/>
  <c r="L258" i="8"/>
  <c r="L304" i="6"/>
  <c r="H304" i="6"/>
  <c r="I304" i="6" s="1"/>
  <c r="J304" i="6" s="1"/>
  <c r="K311" i="6" s="1"/>
  <c r="AB288" i="10" l="1"/>
  <c r="AC288" i="10" s="1"/>
  <c r="AD288" i="10" s="1"/>
  <c r="U287" i="10"/>
  <c r="O289" i="10"/>
  <c r="H289" i="10"/>
  <c r="I289" i="10" s="1"/>
  <c r="J289" i="10" s="1"/>
  <c r="K265" i="8"/>
  <c r="U258" i="8"/>
  <c r="T258" i="8"/>
  <c r="G259" i="8"/>
  <c r="O258" i="8"/>
  <c r="R304" i="6"/>
  <c r="S304" i="6"/>
  <c r="G305" i="6"/>
  <c r="N304" i="6"/>
  <c r="R289" i="10" l="1"/>
  <c r="N296" i="10"/>
  <c r="W289" i="10"/>
  <c r="X289" i="10"/>
  <c r="G290" i="10"/>
  <c r="S258" i="8"/>
  <c r="Q258" i="8"/>
  <c r="P258" i="8"/>
  <c r="Q304" i="6"/>
  <c r="P304" i="6"/>
  <c r="O304" i="6"/>
  <c r="V289" i="10" l="1"/>
  <c r="T289" i="10"/>
  <c r="S289" i="10"/>
  <c r="R257" i="8"/>
  <c r="F259" i="8"/>
  <c r="V258" i="8"/>
  <c r="X258" i="8" s="1"/>
  <c r="Y258" i="8" s="1"/>
  <c r="Z258" i="8" s="1"/>
  <c r="AA258" i="8" s="1"/>
  <c r="F305" i="6"/>
  <c r="T304" i="6"/>
  <c r="V304" i="6" s="1"/>
  <c r="W304" i="6" s="1"/>
  <c r="X304" i="6" s="1"/>
  <c r="Y304" i="6" s="1"/>
  <c r="U288" i="10" l="1"/>
  <c r="F290" i="10"/>
  <c r="Y289" i="10"/>
  <c r="AA289" i="10" s="1"/>
  <c r="AB289" i="10" s="1"/>
  <c r="AC289" i="10" s="1"/>
  <c r="AD289" i="10" s="1"/>
  <c r="L259" i="8"/>
  <c r="H259" i="8"/>
  <c r="I259" i="8" s="1"/>
  <c r="J259" i="8" s="1"/>
  <c r="L305" i="6"/>
  <c r="H305" i="6"/>
  <c r="I305" i="6" s="1"/>
  <c r="J305" i="6" s="1"/>
  <c r="K312" i="6" s="1"/>
  <c r="H290" i="10" l="1"/>
  <c r="I290" i="10" s="1"/>
  <c r="J290" i="10" s="1"/>
  <c r="O290" i="10"/>
  <c r="K266" i="8"/>
  <c r="U259" i="8"/>
  <c r="T259" i="8"/>
  <c r="G260" i="8"/>
  <c r="O259" i="8"/>
  <c r="R305" i="6"/>
  <c r="S305" i="6"/>
  <c r="G306" i="6"/>
  <c r="N305" i="6"/>
  <c r="R290" i="10" l="1"/>
  <c r="S290" i="10" s="1"/>
  <c r="N297" i="10"/>
  <c r="X290" i="10"/>
  <c r="W290" i="10"/>
  <c r="G291" i="10"/>
  <c r="S259" i="8"/>
  <c r="Q259" i="8"/>
  <c r="P259" i="8"/>
  <c r="P305" i="6"/>
  <c r="Q305" i="6"/>
  <c r="O305" i="6"/>
  <c r="F291" i="10" l="1"/>
  <c r="Y290" i="10"/>
  <c r="AA290" i="10" s="1"/>
  <c r="V290" i="10"/>
  <c r="T290" i="10"/>
  <c r="R258" i="8"/>
  <c r="F260" i="8"/>
  <c r="V259" i="8"/>
  <c r="X259" i="8" s="1"/>
  <c r="Y259" i="8" s="1"/>
  <c r="Z259" i="8" s="1"/>
  <c r="AA259" i="8" s="1"/>
  <c r="F306" i="6"/>
  <c r="T305" i="6"/>
  <c r="V305" i="6" s="1"/>
  <c r="W305" i="6"/>
  <c r="X305" i="6" s="1"/>
  <c r="Y305" i="6" s="1"/>
  <c r="AB290" i="10" l="1"/>
  <c r="AC290" i="10" s="1"/>
  <c r="AD290" i="10" s="1"/>
  <c r="U289" i="10"/>
  <c r="O291" i="10"/>
  <c r="H291" i="10"/>
  <c r="I291" i="10" s="1"/>
  <c r="J291" i="10" s="1"/>
  <c r="H260" i="8"/>
  <c r="I260" i="8" s="1"/>
  <c r="J260" i="8" s="1"/>
  <c r="L260" i="8"/>
  <c r="L306" i="6"/>
  <c r="H306" i="6"/>
  <c r="I306" i="6" s="1"/>
  <c r="J306" i="6" s="1"/>
  <c r="K313" i="6" s="1"/>
  <c r="R291" i="10" l="1"/>
  <c r="N298" i="10"/>
  <c r="X291" i="10"/>
  <c r="W291" i="10"/>
  <c r="G292" i="10"/>
  <c r="O260" i="8"/>
  <c r="U260" i="8"/>
  <c r="K267" i="8"/>
  <c r="T260" i="8"/>
  <c r="G261" i="8"/>
  <c r="R306" i="6"/>
  <c r="S306" i="6"/>
  <c r="G307" i="6"/>
  <c r="N306" i="6"/>
  <c r="V291" i="10" l="1"/>
  <c r="T291" i="10"/>
  <c r="S291" i="10"/>
  <c r="S260" i="8"/>
  <c r="Q260" i="8"/>
  <c r="P260" i="8"/>
  <c r="Q306" i="6"/>
  <c r="P306" i="6"/>
  <c r="O306" i="6"/>
  <c r="U290" i="10" l="1"/>
  <c r="F292" i="10"/>
  <c r="Y291" i="10"/>
  <c r="AA291" i="10" s="1"/>
  <c r="AB291" i="10" s="1"/>
  <c r="AC291" i="10" s="1"/>
  <c r="AD291" i="10" s="1"/>
  <c r="R259" i="8"/>
  <c r="F261" i="8"/>
  <c r="V260" i="8"/>
  <c r="X260" i="8" s="1"/>
  <c r="Y260" i="8" s="1"/>
  <c r="Z260" i="8" s="1"/>
  <c r="AA260" i="8" s="1"/>
  <c r="F307" i="6"/>
  <c r="T306" i="6"/>
  <c r="V306" i="6" s="1"/>
  <c r="W306" i="6" s="1"/>
  <c r="X306" i="6" s="1"/>
  <c r="Y306" i="6" s="1"/>
  <c r="H292" i="10" l="1"/>
  <c r="I292" i="10" s="1"/>
  <c r="J292" i="10" s="1"/>
  <c r="O292" i="10"/>
  <c r="L261" i="8"/>
  <c r="H261" i="8"/>
  <c r="I261" i="8" s="1"/>
  <c r="J261" i="8" s="1"/>
  <c r="H307" i="6"/>
  <c r="I307" i="6" s="1"/>
  <c r="J307" i="6" s="1"/>
  <c r="K314" i="6" s="1"/>
  <c r="L307" i="6"/>
  <c r="R292" i="10" l="1"/>
  <c r="N299" i="10"/>
  <c r="X292" i="10"/>
  <c r="W292" i="10"/>
  <c r="G293" i="10"/>
  <c r="U261" i="8"/>
  <c r="T261" i="8"/>
  <c r="K268" i="8"/>
  <c r="G262" i="8"/>
  <c r="O261" i="8"/>
  <c r="N307" i="6"/>
  <c r="R307" i="6"/>
  <c r="S307" i="6"/>
  <c r="G308" i="6"/>
  <c r="V292" i="10" l="1"/>
  <c r="T292" i="10"/>
  <c r="S292" i="10"/>
  <c r="S261" i="8"/>
  <c r="Q261" i="8"/>
  <c r="P261" i="8"/>
  <c r="Q307" i="6"/>
  <c r="P307" i="6"/>
  <c r="O307" i="6"/>
  <c r="U291" i="10" l="1"/>
  <c r="F293" i="10"/>
  <c r="Y292" i="10"/>
  <c r="AA292" i="10" s="1"/>
  <c r="AB292" i="10" s="1"/>
  <c r="AC292" i="10" s="1"/>
  <c r="AD292" i="10" s="1"/>
  <c r="R260" i="8"/>
  <c r="F262" i="8"/>
  <c r="V261" i="8"/>
  <c r="X261" i="8" s="1"/>
  <c r="Y261" i="8" s="1"/>
  <c r="Z261" i="8" s="1"/>
  <c r="AA261" i="8" s="1"/>
  <c r="F308" i="6"/>
  <c r="T307" i="6"/>
  <c r="V307" i="6" s="1"/>
  <c r="W307" i="6" s="1"/>
  <c r="X307" i="6" s="1"/>
  <c r="Y307" i="6" s="1"/>
  <c r="O293" i="10" l="1"/>
  <c r="H293" i="10"/>
  <c r="I293" i="10" s="1"/>
  <c r="J293" i="10" s="1"/>
  <c r="H262" i="8"/>
  <c r="I262" i="8" s="1"/>
  <c r="J262" i="8" s="1"/>
  <c r="L262" i="8"/>
  <c r="L308" i="6"/>
  <c r="H308" i="6"/>
  <c r="I308" i="6" s="1"/>
  <c r="J308" i="6" s="1"/>
  <c r="K315" i="6" s="1"/>
  <c r="N300" i="10" l="1"/>
  <c r="X293" i="10"/>
  <c r="W293" i="10"/>
  <c r="G294" i="10"/>
  <c r="R293" i="10"/>
  <c r="O262" i="8"/>
  <c r="U262" i="8"/>
  <c r="T262" i="8"/>
  <c r="K269" i="8"/>
  <c r="G263" i="8"/>
  <c r="R308" i="6"/>
  <c r="S308" i="6"/>
  <c r="G309" i="6"/>
  <c r="N308" i="6"/>
  <c r="V293" i="10" l="1"/>
  <c r="T293" i="10"/>
  <c r="S293" i="10"/>
  <c r="S262" i="8"/>
  <c r="Q262" i="8"/>
  <c r="P262" i="8"/>
  <c r="Q308" i="6"/>
  <c r="P308" i="6"/>
  <c r="O308" i="6"/>
  <c r="U292" i="10" l="1"/>
  <c r="F294" i="10"/>
  <c r="Y293" i="10"/>
  <c r="AA293" i="10" s="1"/>
  <c r="AB293" i="10" s="1"/>
  <c r="AC293" i="10" s="1"/>
  <c r="AD293" i="10" s="1"/>
  <c r="R261" i="8"/>
  <c r="F263" i="8"/>
  <c r="V262" i="8"/>
  <c r="X262" i="8" s="1"/>
  <c r="Y262" i="8" s="1"/>
  <c r="Z262" i="8" s="1"/>
  <c r="AA262" i="8" s="1"/>
  <c r="F309" i="6"/>
  <c r="T308" i="6"/>
  <c r="V308" i="6" s="1"/>
  <c r="W308" i="6" s="1"/>
  <c r="X308" i="6" s="1"/>
  <c r="Y308" i="6" s="1"/>
  <c r="O294" i="10" l="1"/>
  <c r="H294" i="10"/>
  <c r="I294" i="10" s="1"/>
  <c r="J294" i="10" s="1"/>
  <c r="L263" i="8"/>
  <c r="H263" i="8"/>
  <c r="I263" i="8" s="1"/>
  <c r="J263" i="8" s="1"/>
  <c r="L309" i="6"/>
  <c r="H309" i="6"/>
  <c r="I309" i="6" s="1"/>
  <c r="J309" i="6" s="1"/>
  <c r="K316" i="6" s="1"/>
  <c r="W294" i="10" l="1"/>
  <c r="N301" i="10"/>
  <c r="X294" i="10"/>
  <c r="G295" i="10"/>
  <c r="R294" i="10"/>
  <c r="K270" i="8"/>
  <c r="U263" i="8"/>
  <c r="T263" i="8"/>
  <c r="G264" i="8"/>
  <c r="O263" i="8"/>
  <c r="R309" i="6"/>
  <c r="S309" i="6"/>
  <c r="G310" i="6"/>
  <c r="N309" i="6"/>
  <c r="V294" i="10" l="1"/>
  <c r="T294" i="10"/>
  <c r="S294" i="10"/>
  <c r="S263" i="8"/>
  <c r="Q263" i="8"/>
  <c r="P263" i="8"/>
  <c r="P309" i="6"/>
  <c r="Q309" i="6"/>
  <c r="O309" i="6"/>
  <c r="F295" i="10" l="1"/>
  <c r="Y294" i="10"/>
  <c r="AA294" i="10" s="1"/>
  <c r="AB294" i="10" s="1"/>
  <c r="AC294" i="10" s="1"/>
  <c r="AD294" i="10" s="1"/>
  <c r="U293" i="10"/>
  <c r="R262" i="8"/>
  <c r="F264" i="8"/>
  <c r="V263" i="8"/>
  <c r="X263" i="8" s="1"/>
  <c r="Y263" i="8" s="1"/>
  <c r="Z263" i="8" s="1"/>
  <c r="AA263" i="8" s="1"/>
  <c r="F310" i="6"/>
  <c r="T309" i="6"/>
  <c r="V309" i="6" s="1"/>
  <c r="W309" i="6" s="1"/>
  <c r="X309" i="6" s="1"/>
  <c r="Y309" i="6" s="1"/>
  <c r="O295" i="10" l="1"/>
  <c r="H295" i="10"/>
  <c r="I295" i="10" s="1"/>
  <c r="J295" i="10" s="1"/>
  <c r="H264" i="8"/>
  <c r="I264" i="8" s="1"/>
  <c r="J264" i="8" s="1"/>
  <c r="L264" i="8"/>
  <c r="L310" i="6"/>
  <c r="H310" i="6"/>
  <c r="I310" i="6" s="1"/>
  <c r="J310" i="6" s="1"/>
  <c r="K317" i="6" s="1"/>
  <c r="N302" i="10" l="1"/>
  <c r="X295" i="10"/>
  <c r="W295" i="10"/>
  <c r="G296" i="10"/>
  <c r="R295" i="10"/>
  <c r="O264" i="8"/>
  <c r="U264" i="8"/>
  <c r="K271" i="8"/>
  <c r="T264" i="8"/>
  <c r="G265" i="8"/>
  <c r="R310" i="6"/>
  <c r="S310" i="6"/>
  <c r="G311" i="6"/>
  <c r="N310" i="6"/>
  <c r="V295" i="10" l="1"/>
  <c r="T295" i="10"/>
  <c r="S295" i="10"/>
  <c r="S264" i="8"/>
  <c r="Q264" i="8"/>
  <c r="P264" i="8"/>
  <c r="Q310" i="6"/>
  <c r="P310" i="6"/>
  <c r="O310" i="6"/>
  <c r="F296" i="10" l="1"/>
  <c r="Y295" i="10"/>
  <c r="AA295" i="10" s="1"/>
  <c r="AB295" i="10" s="1"/>
  <c r="AC295" i="10" s="1"/>
  <c r="AD295" i="10" s="1"/>
  <c r="U294" i="10"/>
  <c r="R263" i="8"/>
  <c r="F265" i="8"/>
  <c r="V264" i="8"/>
  <c r="X264" i="8" s="1"/>
  <c r="Y264" i="8" s="1"/>
  <c r="Z264" i="8" s="1"/>
  <c r="AA264" i="8" s="1"/>
  <c r="F311" i="6"/>
  <c r="T310" i="6"/>
  <c r="V310" i="6" s="1"/>
  <c r="W310" i="6" s="1"/>
  <c r="X310" i="6" s="1"/>
  <c r="Y310" i="6" s="1"/>
  <c r="O296" i="10" l="1"/>
  <c r="H296" i="10"/>
  <c r="I296" i="10" s="1"/>
  <c r="J296" i="10" s="1"/>
  <c r="L265" i="8"/>
  <c r="H265" i="8"/>
  <c r="I265" i="8" s="1"/>
  <c r="J265" i="8" s="1"/>
  <c r="H311" i="6"/>
  <c r="I311" i="6" s="1"/>
  <c r="J311" i="6" s="1"/>
  <c r="K318" i="6" s="1"/>
  <c r="L311" i="6"/>
  <c r="W296" i="10" l="1"/>
  <c r="N303" i="10"/>
  <c r="X296" i="10"/>
  <c r="G297" i="10"/>
  <c r="R296" i="10"/>
  <c r="T265" i="8"/>
  <c r="U265" i="8"/>
  <c r="K272" i="8"/>
  <c r="G266" i="8"/>
  <c r="O265" i="8"/>
  <c r="N311" i="6"/>
  <c r="R311" i="6"/>
  <c r="S311" i="6"/>
  <c r="G312" i="6"/>
  <c r="V296" i="10" l="1"/>
  <c r="T296" i="10"/>
  <c r="S296" i="10"/>
  <c r="S265" i="8"/>
  <c r="Q265" i="8"/>
  <c r="P265" i="8"/>
  <c r="Q311" i="6"/>
  <c r="P311" i="6"/>
  <c r="O311" i="6"/>
  <c r="F297" i="10" l="1"/>
  <c r="Y296" i="10"/>
  <c r="AA296" i="10" s="1"/>
  <c r="AB296" i="10" s="1"/>
  <c r="AC296" i="10" s="1"/>
  <c r="AD296" i="10" s="1"/>
  <c r="U295" i="10"/>
  <c r="R264" i="8"/>
  <c r="F266" i="8"/>
  <c r="V265" i="8"/>
  <c r="X265" i="8" s="1"/>
  <c r="Y265" i="8" s="1"/>
  <c r="Z265" i="8" s="1"/>
  <c r="AA265" i="8" s="1"/>
  <c r="F312" i="6"/>
  <c r="T311" i="6"/>
  <c r="V311" i="6" s="1"/>
  <c r="W311" i="6" s="1"/>
  <c r="X311" i="6" s="1"/>
  <c r="Y311" i="6" s="1"/>
  <c r="O297" i="10" l="1"/>
  <c r="H297" i="10"/>
  <c r="I297" i="10" s="1"/>
  <c r="J297" i="10" s="1"/>
  <c r="L266" i="8"/>
  <c r="H266" i="8"/>
  <c r="I266" i="8" s="1"/>
  <c r="J266" i="8" s="1"/>
  <c r="L312" i="6"/>
  <c r="H312" i="6"/>
  <c r="I312" i="6" s="1"/>
  <c r="J312" i="6" s="1"/>
  <c r="K319" i="6" s="1"/>
  <c r="R297" i="10" l="1"/>
  <c r="N304" i="10"/>
  <c r="X297" i="10"/>
  <c r="W297" i="10"/>
  <c r="G298" i="10"/>
  <c r="T266" i="8"/>
  <c r="K273" i="8"/>
  <c r="U266" i="8"/>
  <c r="G267" i="8"/>
  <c r="O266" i="8"/>
  <c r="R312" i="6"/>
  <c r="S312" i="6"/>
  <c r="G313" i="6"/>
  <c r="N312" i="6"/>
  <c r="V297" i="10" l="1"/>
  <c r="T297" i="10"/>
  <c r="S297" i="10"/>
  <c r="S266" i="8"/>
  <c r="Q266" i="8"/>
  <c r="P266" i="8"/>
  <c r="Q312" i="6"/>
  <c r="P312" i="6"/>
  <c r="O312" i="6"/>
  <c r="F298" i="10" l="1"/>
  <c r="Y297" i="10"/>
  <c r="AA297" i="10" s="1"/>
  <c r="AB297" i="10" s="1"/>
  <c r="AC297" i="10" s="1"/>
  <c r="AD297" i="10" s="1"/>
  <c r="U296" i="10"/>
  <c r="R265" i="8"/>
  <c r="F267" i="8"/>
  <c r="V266" i="8"/>
  <c r="X266" i="8" s="1"/>
  <c r="Y266" i="8" s="1"/>
  <c r="Z266" i="8" s="1"/>
  <c r="AA266" i="8" s="1"/>
  <c r="F313" i="6"/>
  <c r="T312" i="6"/>
  <c r="V312" i="6" s="1"/>
  <c r="W312" i="6" s="1"/>
  <c r="X312" i="6" s="1"/>
  <c r="Y312" i="6" s="1"/>
  <c r="O298" i="10" l="1"/>
  <c r="H298" i="10"/>
  <c r="I298" i="10" s="1"/>
  <c r="J298" i="10" s="1"/>
  <c r="L267" i="8"/>
  <c r="H267" i="8"/>
  <c r="I267" i="8" s="1"/>
  <c r="J267" i="8" s="1"/>
  <c r="L313" i="6"/>
  <c r="H313" i="6"/>
  <c r="I313" i="6" s="1"/>
  <c r="J313" i="6" s="1"/>
  <c r="K320" i="6" s="1"/>
  <c r="W298" i="10" l="1"/>
  <c r="N305" i="10"/>
  <c r="X298" i="10"/>
  <c r="G299" i="10"/>
  <c r="R298" i="10"/>
  <c r="S298" i="10" s="1"/>
  <c r="T267" i="8"/>
  <c r="K274" i="8"/>
  <c r="U267" i="8"/>
  <c r="G268" i="8"/>
  <c r="O267" i="8"/>
  <c r="R313" i="6"/>
  <c r="S313" i="6"/>
  <c r="G314" i="6"/>
  <c r="N313" i="6"/>
  <c r="F299" i="10" l="1"/>
  <c r="Y298" i="10"/>
  <c r="AA298" i="10" s="1"/>
  <c r="V298" i="10"/>
  <c r="T298" i="10"/>
  <c r="S267" i="8"/>
  <c r="Q267" i="8"/>
  <c r="P267" i="8"/>
  <c r="P313" i="6"/>
  <c r="Q313" i="6"/>
  <c r="O313" i="6"/>
  <c r="AB298" i="10" l="1"/>
  <c r="AC298" i="10" s="1"/>
  <c r="AD298" i="10" s="1"/>
  <c r="U297" i="10"/>
  <c r="O299" i="10"/>
  <c r="H299" i="10"/>
  <c r="I299" i="10" s="1"/>
  <c r="J299" i="10" s="1"/>
  <c r="R266" i="8"/>
  <c r="F268" i="8"/>
  <c r="V267" i="8"/>
  <c r="X267" i="8" s="1"/>
  <c r="Y267" i="8" s="1"/>
  <c r="Z267" i="8" s="1"/>
  <c r="AA267" i="8" s="1"/>
  <c r="F314" i="6"/>
  <c r="T313" i="6"/>
  <c r="V313" i="6" s="1"/>
  <c r="W313" i="6" s="1"/>
  <c r="X313" i="6" s="1"/>
  <c r="Y313" i="6" s="1"/>
  <c r="R299" i="10" l="1"/>
  <c r="S299" i="10" s="1"/>
  <c r="N306" i="10"/>
  <c r="X299" i="10"/>
  <c r="W299" i="10"/>
  <c r="G300" i="10"/>
  <c r="H268" i="8"/>
  <c r="I268" i="8" s="1"/>
  <c r="J268" i="8" s="1"/>
  <c r="L268" i="8"/>
  <c r="L314" i="6"/>
  <c r="H314" i="6"/>
  <c r="I314" i="6" s="1"/>
  <c r="J314" i="6" s="1"/>
  <c r="K321" i="6" s="1"/>
  <c r="F300" i="10" l="1"/>
  <c r="Y299" i="10"/>
  <c r="AA299" i="10" s="1"/>
  <c r="V299" i="10"/>
  <c r="T299" i="10"/>
  <c r="O268" i="8"/>
  <c r="T268" i="8"/>
  <c r="U268" i="8"/>
  <c r="K275" i="8"/>
  <c r="G269" i="8"/>
  <c r="R314" i="6"/>
  <c r="S314" i="6"/>
  <c r="G315" i="6"/>
  <c r="N314" i="6"/>
  <c r="O300" i="10" l="1"/>
  <c r="H300" i="10"/>
  <c r="I300" i="10" s="1"/>
  <c r="J300" i="10" s="1"/>
  <c r="U298" i="10"/>
  <c r="AB299" i="10"/>
  <c r="AC299" i="10" s="1"/>
  <c r="AD299" i="10" s="1"/>
  <c r="S268" i="8"/>
  <c r="Q268" i="8"/>
  <c r="P268" i="8"/>
  <c r="Q314" i="6"/>
  <c r="P314" i="6"/>
  <c r="O314" i="6"/>
  <c r="W300" i="10" l="1"/>
  <c r="N307" i="10"/>
  <c r="X300" i="10"/>
  <c r="G301" i="10"/>
  <c r="R300" i="10"/>
  <c r="R267" i="8"/>
  <c r="F269" i="8"/>
  <c r="V268" i="8"/>
  <c r="X268" i="8" s="1"/>
  <c r="Y268" i="8" s="1"/>
  <c r="Z268" i="8" s="1"/>
  <c r="AA268" i="8" s="1"/>
  <c r="F315" i="6"/>
  <c r="T314" i="6"/>
  <c r="V314" i="6" s="1"/>
  <c r="W314" i="6" s="1"/>
  <c r="X314" i="6" s="1"/>
  <c r="Y314" i="6" s="1"/>
  <c r="V300" i="10" l="1"/>
  <c r="T300" i="10"/>
  <c r="S300" i="10"/>
  <c r="H269" i="8"/>
  <c r="I269" i="8" s="1"/>
  <c r="J269" i="8" s="1"/>
  <c r="L269" i="8"/>
  <c r="H315" i="6"/>
  <c r="I315" i="6" s="1"/>
  <c r="J315" i="6" s="1"/>
  <c r="K322" i="6" s="1"/>
  <c r="L315" i="6"/>
  <c r="F301" i="10" l="1"/>
  <c r="Y300" i="10"/>
  <c r="AA300" i="10" s="1"/>
  <c r="AB300" i="10" s="1"/>
  <c r="AC300" i="10" s="1"/>
  <c r="AD300" i="10" s="1"/>
  <c r="U299" i="10"/>
  <c r="O269" i="8"/>
  <c r="T269" i="8"/>
  <c r="U269" i="8"/>
  <c r="K276" i="8"/>
  <c r="G270" i="8"/>
  <c r="N315" i="6"/>
  <c r="R315" i="6"/>
  <c r="S315" i="6"/>
  <c r="G316" i="6"/>
  <c r="O301" i="10" l="1"/>
  <c r="H301" i="10"/>
  <c r="I301" i="10" s="1"/>
  <c r="J301" i="10" s="1"/>
  <c r="S269" i="8"/>
  <c r="Q269" i="8"/>
  <c r="P269" i="8"/>
  <c r="Q315" i="6"/>
  <c r="P315" i="6"/>
  <c r="O315" i="6"/>
  <c r="N308" i="10" l="1"/>
  <c r="X301" i="10"/>
  <c r="W301" i="10"/>
  <c r="G302" i="10"/>
  <c r="R301" i="10"/>
  <c r="R268" i="8"/>
  <c r="F270" i="8"/>
  <c r="V269" i="8"/>
  <c r="X269" i="8" s="1"/>
  <c r="Y269" i="8" s="1"/>
  <c r="Z269" i="8" s="1"/>
  <c r="AA269" i="8" s="1"/>
  <c r="F316" i="6"/>
  <c r="T315" i="6"/>
  <c r="V315" i="6" s="1"/>
  <c r="W315" i="6" s="1"/>
  <c r="X315" i="6" s="1"/>
  <c r="Y315" i="6" s="1"/>
  <c r="V301" i="10" l="1"/>
  <c r="T301" i="10"/>
  <c r="S301" i="10"/>
  <c r="H270" i="8"/>
  <c r="I270" i="8" s="1"/>
  <c r="J270" i="8" s="1"/>
  <c r="L270" i="8"/>
  <c r="L316" i="6"/>
  <c r="H316" i="6"/>
  <c r="I316" i="6" s="1"/>
  <c r="J316" i="6" s="1"/>
  <c r="K323" i="6" s="1"/>
  <c r="U300" i="10" l="1"/>
  <c r="F302" i="10"/>
  <c r="Y301" i="10"/>
  <c r="AA301" i="10" s="1"/>
  <c r="AB301" i="10" s="1"/>
  <c r="AC301" i="10" s="1"/>
  <c r="AD301" i="10" s="1"/>
  <c r="O270" i="8"/>
  <c r="T270" i="8"/>
  <c r="K277" i="8"/>
  <c r="U270" i="8"/>
  <c r="G271" i="8"/>
  <c r="R316" i="6"/>
  <c r="S316" i="6"/>
  <c r="G317" i="6"/>
  <c r="N316" i="6"/>
  <c r="O302" i="10" l="1"/>
  <c r="H302" i="10"/>
  <c r="I302" i="10" s="1"/>
  <c r="J302" i="10" s="1"/>
  <c r="S270" i="8"/>
  <c r="Q270" i="8"/>
  <c r="P270" i="8"/>
  <c r="Q316" i="6"/>
  <c r="P316" i="6"/>
  <c r="O316" i="6"/>
  <c r="W302" i="10" l="1"/>
  <c r="N309" i="10"/>
  <c r="X302" i="10"/>
  <c r="G303" i="10"/>
  <c r="R302" i="10"/>
  <c r="R269" i="8"/>
  <c r="F271" i="8"/>
  <c r="V270" i="8"/>
  <c r="X270" i="8" s="1"/>
  <c r="Y270" i="8" s="1"/>
  <c r="Z270" i="8" s="1"/>
  <c r="AA270" i="8" s="1"/>
  <c r="F317" i="6"/>
  <c r="T316" i="6"/>
  <c r="V316" i="6" s="1"/>
  <c r="W316" i="6"/>
  <c r="X316" i="6" s="1"/>
  <c r="Y316" i="6" s="1"/>
  <c r="V302" i="10" l="1"/>
  <c r="T302" i="10"/>
  <c r="S302" i="10"/>
  <c r="L271" i="8"/>
  <c r="H271" i="8"/>
  <c r="I271" i="8" s="1"/>
  <c r="J271" i="8" s="1"/>
  <c r="L317" i="6"/>
  <c r="H317" i="6"/>
  <c r="I317" i="6" s="1"/>
  <c r="J317" i="6" s="1"/>
  <c r="K324" i="6" s="1"/>
  <c r="F303" i="10" l="1"/>
  <c r="Y302" i="10"/>
  <c r="AA302" i="10" s="1"/>
  <c r="AB302" i="10" s="1"/>
  <c r="AC302" i="10" s="1"/>
  <c r="AD302" i="10" s="1"/>
  <c r="U301" i="10"/>
  <c r="T271" i="8"/>
  <c r="K278" i="8"/>
  <c r="U271" i="8"/>
  <c r="G272" i="8"/>
  <c r="O271" i="8"/>
  <c r="R317" i="6"/>
  <c r="S317" i="6"/>
  <c r="G318" i="6"/>
  <c r="N317" i="6"/>
  <c r="O303" i="10" l="1"/>
  <c r="H303" i="10"/>
  <c r="I303" i="10" s="1"/>
  <c r="J303" i="10" s="1"/>
  <c r="S271" i="8"/>
  <c r="Q271" i="8"/>
  <c r="P271" i="8"/>
  <c r="P317" i="6"/>
  <c r="Q317" i="6"/>
  <c r="O317" i="6"/>
  <c r="N310" i="10" l="1"/>
  <c r="X303" i="10"/>
  <c r="W303" i="10"/>
  <c r="G304" i="10"/>
  <c r="R303" i="10"/>
  <c r="R270" i="8"/>
  <c r="F272" i="8"/>
  <c r="V271" i="8"/>
  <c r="X271" i="8" s="1"/>
  <c r="Y271" i="8" s="1"/>
  <c r="Z271" i="8" s="1"/>
  <c r="AA271" i="8" s="1"/>
  <c r="F318" i="6"/>
  <c r="T317" i="6"/>
  <c r="V317" i="6" s="1"/>
  <c r="W317" i="6"/>
  <c r="X317" i="6" s="1"/>
  <c r="Y317" i="6" s="1"/>
  <c r="V303" i="10" l="1"/>
  <c r="T303" i="10"/>
  <c r="S303" i="10"/>
  <c r="H272" i="8"/>
  <c r="I272" i="8" s="1"/>
  <c r="J272" i="8" s="1"/>
  <c r="L272" i="8"/>
  <c r="L318" i="6"/>
  <c r="H318" i="6"/>
  <c r="I318" i="6" s="1"/>
  <c r="J318" i="6" s="1"/>
  <c r="K325" i="6" s="1"/>
  <c r="U302" i="10" l="1"/>
  <c r="F304" i="10"/>
  <c r="Y303" i="10"/>
  <c r="AA303" i="10" s="1"/>
  <c r="AB303" i="10" s="1"/>
  <c r="AC303" i="10" s="1"/>
  <c r="AD303" i="10" s="1"/>
  <c r="O272" i="8"/>
  <c r="P272" i="8" s="1"/>
  <c r="F273" i="8" s="1"/>
  <c r="T272" i="8"/>
  <c r="U272" i="8"/>
  <c r="K279" i="8"/>
  <c r="G273" i="8"/>
  <c r="R318" i="6"/>
  <c r="S318" i="6"/>
  <c r="G319" i="6"/>
  <c r="N318" i="6"/>
  <c r="O304" i="10" l="1"/>
  <c r="H304" i="10"/>
  <c r="I304" i="10" s="1"/>
  <c r="J304" i="10" s="1"/>
  <c r="S272" i="8"/>
  <c r="Q272" i="8"/>
  <c r="V272" i="8"/>
  <c r="X272" i="8" s="1"/>
  <c r="H273" i="8"/>
  <c r="I273" i="8" s="1"/>
  <c r="J273" i="8" s="1"/>
  <c r="G274" i="8" s="1"/>
  <c r="L273" i="8"/>
  <c r="Q318" i="6"/>
  <c r="P318" i="6"/>
  <c r="O318" i="6"/>
  <c r="W304" i="10" l="1"/>
  <c r="N311" i="10"/>
  <c r="X304" i="10"/>
  <c r="G305" i="10"/>
  <c r="R304" i="10"/>
  <c r="R271" i="8"/>
  <c r="Y272" i="8"/>
  <c r="Z272" i="8" s="1"/>
  <c r="AA272" i="8" s="1"/>
  <c r="O273" i="8"/>
  <c r="P273" i="8" s="1"/>
  <c r="T273" i="8"/>
  <c r="U273" i="8"/>
  <c r="K280" i="8"/>
  <c r="F319" i="6"/>
  <c r="T318" i="6"/>
  <c r="V318" i="6" s="1"/>
  <c r="W318" i="6" s="1"/>
  <c r="X318" i="6" s="1"/>
  <c r="Y318" i="6" s="1"/>
  <c r="V304" i="10" l="1"/>
  <c r="T304" i="10"/>
  <c r="S304" i="10"/>
  <c r="F274" i="8"/>
  <c r="L274" i="8" s="1"/>
  <c r="V273" i="8"/>
  <c r="X273" i="8" s="1"/>
  <c r="Q273" i="8"/>
  <c r="S273" i="8"/>
  <c r="H319" i="6"/>
  <c r="I319" i="6" s="1"/>
  <c r="J319" i="6" s="1"/>
  <c r="K326" i="6" s="1"/>
  <c r="L319" i="6"/>
  <c r="U303" i="10" l="1"/>
  <c r="F305" i="10"/>
  <c r="Y304" i="10"/>
  <c r="AA304" i="10" s="1"/>
  <c r="AB304" i="10" s="1"/>
  <c r="AC304" i="10" s="1"/>
  <c r="AD304" i="10" s="1"/>
  <c r="R272" i="8"/>
  <c r="H274" i="8"/>
  <c r="I274" i="8" s="1"/>
  <c r="J274" i="8" s="1"/>
  <c r="G275" i="8" s="1"/>
  <c r="Y273" i="8"/>
  <c r="Z273" i="8" s="1"/>
  <c r="AA273" i="8" s="1"/>
  <c r="O274" i="8"/>
  <c r="R319" i="6"/>
  <c r="S319" i="6"/>
  <c r="G320" i="6"/>
  <c r="N319" i="6"/>
  <c r="O319" i="6" s="1"/>
  <c r="F320" i="6" s="1"/>
  <c r="O305" i="10" l="1"/>
  <c r="H305" i="10"/>
  <c r="I305" i="10" s="1"/>
  <c r="J305" i="10" s="1"/>
  <c r="U274" i="8"/>
  <c r="K281" i="8"/>
  <c r="T274" i="8"/>
  <c r="S274" i="8"/>
  <c r="Q274" i="8"/>
  <c r="P274" i="8"/>
  <c r="L320" i="6"/>
  <c r="H320" i="6"/>
  <c r="I320" i="6" s="1"/>
  <c r="J320" i="6" s="1"/>
  <c r="K327" i="6" s="1"/>
  <c r="Q319" i="6"/>
  <c r="P319" i="6"/>
  <c r="T319" i="6"/>
  <c r="V319" i="6" s="1"/>
  <c r="N312" i="10" l="1"/>
  <c r="X305" i="10"/>
  <c r="W305" i="10"/>
  <c r="G306" i="10"/>
  <c r="R305" i="10"/>
  <c r="S305" i="10" s="1"/>
  <c r="R273" i="8"/>
  <c r="F275" i="8"/>
  <c r="V274" i="8"/>
  <c r="X274" i="8" s="1"/>
  <c r="Y274" i="8" s="1"/>
  <c r="Z274" i="8" s="1"/>
  <c r="AA274" i="8" s="1"/>
  <c r="R320" i="6"/>
  <c r="S320" i="6"/>
  <c r="N320" i="6"/>
  <c r="O320" i="6" s="1"/>
  <c r="F321" i="6" s="1"/>
  <c r="W319" i="6"/>
  <c r="X319" i="6" s="1"/>
  <c r="Y319" i="6" s="1"/>
  <c r="G321" i="6"/>
  <c r="F306" i="10" l="1"/>
  <c r="Y305" i="10"/>
  <c r="AA305" i="10" s="1"/>
  <c r="V305" i="10"/>
  <c r="T305" i="10"/>
  <c r="L275" i="8"/>
  <c r="H275" i="8"/>
  <c r="I275" i="8" s="1"/>
  <c r="J275" i="8" s="1"/>
  <c r="L321" i="6"/>
  <c r="H321" i="6"/>
  <c r="I321" i="6" s="1"/>
  <c r="J321" i="6" s="1"/>
  <c r="K328" i="6" s="1"/>
  <c r="Q320" i="6"/>
  <c r="P320" i="6"/>
  <c r="T320" i="6"/>
  <c r="V320" i="6" s="1"/>
  <c r="G322" i="6" l="1"/>
  <c r="U304" i="10"/>
  <c r="AB305" i="10"/>
  <c r="AC305" i="10" s="1"/>
  <c r="AD305" i="10" s="1"/>
  <c r="O306" i="10"/>
  <c r="H306" i="10"/>
  <c r="I306" i="10" s="1"/>
  <c r="J306" i="10" s="1"/>
  <c r="T275" i="8"/>
  <c r="K282" i="8"/>
  <c r="U275" i="8"/>
  <c r="G276" i="8"/>
  <c r="O275" i="8"/>
  <c r="W320" i="6"/>
  <c r="X320" i="6" s="1"/>
  <c r="Y320" i="6" s="1"/>
  <c r="R321" i="6"/>
  <c r="S321" i="6"/>
  <c r="N321" i="6"/>
  <c r="R306" i="10" l="1"/>
  <c r="W306" i="10"/>
  <c r="N313" i="10"/>
  <c r="X306" i="10"/>
  <c r="G307" i="10"/>
  <c r="S275" i="8"/>
  <c r="Q275" i="8"/>
  <c r="P275" i="8"/>
  <c r="P321" i="6"/>
  <c r="Q321" i="6"/>
  <c r="O321" i="6"/>
  <c r="V306" i="10" l="1"/>
  <c r="T306" i="10"/>
  <c r="S306" i="10"/>
  <c r="R274" i="8"/>
  <c r="F276" i="8"/>
  <c r="V275" i="8"/>
  <c r="X275" i="8" s="1"/>
  <c r="Y275" i="8" s="1"/>
  <c r="Z275" i="8" s="1"/>
  <c r="AA275" i="8" s="1"/>
  <c r="F322" i="6"/>
  <c r="T321" i="6"/>
  <c r="V321" i="6" s="1"/>
  <c r="W321" i="6" s="1"/>
  <c r="X321" i="6" s="1"/>
  <c r="Y321" i="6" s="1"/>
  <c r="U305" i="10" l="1"/>
  <c r="F307" i="10"/>
  <c r="Y306" i="10"/>
  <c r="AA306" i="10" s="1"/>
  <c r="AB306" i="10" s="1"/>
  <c r="AC306" i="10" s="1"/>
  <c r="AD306" i="10" s="1"/>
  <c r="H276" i="8"/>
  <c r="I276" i="8" s="1"/>
  <c r="J276" i="8" s="1"/>
  <c r="L276" i="8"/>
  <c r="L322" i="6"/>
  <c r="H322" i="6"/>
  <c r="I322" i="6" s="1"/>
  <c r="J322" i="6" s="1"/>
  <c r="K329" i="6" s="1"/>
  <c r="O307" i="10" l="1"/>
  <c r="H307" i="10"/>
  <c r="I307" i="10" s="1"/>
  <c r="J307" i="10" s="1"/>
  <c r="O276" i="8"/>
  <c r="P276" i="8" s="1"/>
  <c r="T276" i="8"/>
  <c r="U276" i="8"/>
  <c r="K283" i="8"/>
  <c r="G277" i="8"/>
  <c r="R322" i="6"/>
  <c r="S322" i="6"/>
  <c r="G323" i="6"/>
  <c r="N322" i="6"/>
  <c r="N314" i="10" l="1"/>
  <c r="X307" i="10"/>
  <c r="W307" i="10"/>
  <c r="G308" i="10"/>
  <c r="R307" i="10"/>
  <c r="S307" i="10" s="1"/>
  <c r="F277" i="8"/>
  <c r="V276" i="8"/>
  <c r="X276" i="8" s="1"/>
  <c r="S276" i="8"/>
  <c r="Q276" i="8"/>
  <c r="Q322" i="6"/>
  <c r="P322" i="6"/>
  <c r="O322" i="6"/>
  <c r="F308" i="10" l="1"/>
  <c r="Y307" i="10"/>
  <c r="AA307" i="10" s="1"/>
  <c r="V307" i="10"/>
  <c r="T307" i="10"/>
  <c r="R275" i="8"/>
  <c r="Y276" i="8"/>
  <c r="Z276" i="8" s="1"/>
  <c r="AA276" i="8" s="1"/>
  <c r="H277" i="8"/>
  <c r="I277" i="8" s="1"/>
  <c r="J277" i="8" s="1"/>
  <c r="L277" i="8"/>
  <c r="F323" i="6"/>
  <c r="T322" i="6"/>
  <c r="V322" i="6" s="1"/>
  <c r="W322" i="6" s="1"/>
  <c r="X322" i="6" s="1"/>
  <c r="Y322" i="6" s="1"/>
  <c r="U306" i="10" l="1"/>
  <c r="AB307" i="10"/>
  <c r="AC307" i="10" s="1"/>
  <c r="AD307" i="10" s="1"/>
  <c r="O308" i="10"/>
  <c r="H308" i="10"/>
  <c r="I308" i="10" s="1"/>
  <c r="J308" i="10" s="1"/>
  <c r="O277" i="8"/>
  <c r="T277" i="8"/>
  <c r="U277" i="8"/>
  <c r="K284" i="8"/>
  <c r="G278" i="8"/>
  <c r="H323" i="6"/>
  <c r="I323" i="6" s="1"/>
  <c r="J323" i="6" s="1"/>
  <c r="K330" i="6" s="1"/>
  <c r="L323" i="6"/>
  <c r="R308" i="10" l="1"/>
  <c r="N315" i="10"/>
  <c r="W308" i="10"/>
  <c r="X308" i="10"/>
  <c r="G309" i="10"/>
  <c r="S277" i="8"/>
  <c r="Q277" i="8"/>
  <c r="P277" i="8"/>
  <c r="N323" i="6"/>
  <c r="R323" i="6"/>
  <c r="S323" i="6"/>
  <c r="G324" i="6"/>
  <c r="V308" i="10" l="1"/>
  <c r="T308" i="10"/>
  <c r="S308" i="10"/>
  <c r="R276" i="8"/>
  <c r="F278" i="8"/>
  <c r="V277" i="8"/>
  <c r="X277" i="8" s="1"/>
  <c r="Y277" i="8" s="1"/>
  <c r="Z277" i="8" s="1"/>
  <c r="AA277" i="8" s="1"/>
  <c r="Q323" i="6"/>
  <c r="P323" i="6"/>
  <c r="O323" i="6"/>
  <c r="U307" i="10" l="1"/>
  <c r="F309" i="10"/>
  <c r="Y308" i="10"/>
  <c r="AA308" i="10" s="1"/>
  <c r="AB308" i="10" s="1"/>
  <c r="AC308" i="10" s="1"/>
  <c r="AD308" i="10" s="1"/>
  <c r="H278" i="8"/>
  <c r="I278" i="8" s="1"/>
  <c r="J278" i="8" s="1"/>
  <c r="L278" i="8"/>
  <c r="F324" i="6"/>
  <c r="T323" i="6"/>
  <c r="V323" i="6" s="1"/>
  <c r="W323" i="6" s="1"/>
  <c r="X323" i="6" s="1"/>
  <c r="Y323" i="6" s="1"/>
  <c r="O309" i="10" l="1"/>
  <c r="H309" i="10"/>
  <c r="I309" i="10" s="1"/>
  <c r="J309" i="10" s="1"/>
  <c r="O278" i="8"/>
  <c r="T278" i="8"/>
  <c r="K285" i="8"/>
  <c r="U278" i="8"/>
  <c r="G279" i="8"/>
  <c r="L324" i="6"/>
  <c r="H324" i="6"/>
  <c r="I324" i="6" s="1"/>
  <c r="J324" i="6" s="1"/>
  <c r="K331" i="6" s="1"/>
  <c r="N316" i="10" l="1"/>
  <c r="X309" i="10"/>
  <c r="W309" i="10"/>
  <c r="G310" i="10"/>
  <c r="R309" i="10"/>
  <c r="S309" i="10" s="1"/>
  <c r="S278" i="8"/>
  <c r="Q278" i="8"/>
  <c r="P278" i="8"/>
  <c r="R324" i="6"/>
  <c r="S324" i="6"/>
  <c r="G325" i="6"/>
  <c r="N324" i="6"/>
  <c r="F310" i="10" l="1"/>
  <c r="Y309" i="10"/>
  <c r="AA309" i="10" s="1"/>
  <c r="V309" i="10"/>
  <c r="T309" i="10"/>
  <c r="R277" i="8"/>
  <c r="F279" i="8"/>
  <c r="V278" i="8"/>
  <c r="X278" i="8" s="1"/>
  <c r="Y278" i="8" s="1"/>
  <c r="Z278" i="8" s="1"/>
  <c r="AA278" i="8" s="1"/>
  <c r="Q324" i="6"/>
  <c r="P324" i="6"/>
  <c r="O324" i="6"/>
  <c r="U308" i="10" l="1"/>
  <c r="AB309" i="10"/>
  <c r="AC309" i="10" s="1"/>
  <c r="AD309" i="10" s="1"/>
  <c r="O310" i="10"/>
  <c r="H310" i="10"/>
  <c r="I310" i="10" s="1"/>
  <c r="J310" i="10" s="1"/>
  <c r="L279" i="8"/>
  <c r="H279" i="8"/>
  <c r="I279" i="8" s="1"/>
  <c r="J279" i="8" s="1"/>
  <c r="F325" i="6"/>
  <c r="T324" i="6"/>
  <c r="V324" i="6" s="1"/>
  <c r="W324" i="6" s="1"/>
  <c r="X324" i="6" s="1"/>
  <c r="Y324" i="6" s="1"/>
  <c r="R310" i="10" l="1"/>
  <c r="N317" i="10"/>
  <c r="W310" i="10"/>
  <c r="X310" i="10"/>
  <c r="G311" i="10"/>
  <c r="T279" i="8"/>
  <c r="K286" i="8"/>
  <c r="U279" i="8"/>
  <c r="G280" i="8"/>
  <c r="O279" i="8"/>
  <c r="L325" i="6"/>
  <c r="H325" i="6"/>
  <c r="I325" i="6" s="1"/>
  <c r="J325" i="6" s="1"/>
  <c r="K332" i="6" s="1"/>
  <c r="V310" i="10" l="1"/>
  <c r="T310" i="10"/>
  <c r="S310" i="10"/>
  <c r="S279" i="8"/>
  <c r="Q279" i="8"/>
  <c r="P279" i="8"/>
  <c r="R325" i="6"/>
  <c r="S325" i="6"/>
  <c r="G326" i="6"/>
  <c r="N325" i="6"/>
  <c r="U309" i="10" l="1"/>
  <c r="F311" i="10"/>
  <c r="Y310" i="10"/>
  <c r="AA310" i="10" s="1"/>
  <c r="AB310" i="10" s="1"/>
  <c r="AC310" i="10" s="1"/>
  <c r="AD310" i="10" s="1"/>
  <c r="R278" i="8"/>
  <c r="F280" i="8"/>
  <c r="V279" i="8"/>
  <c r="X279" i="8" s="1"/>
  <c r="Y279" i="8" s="1"/>
  <c r="Z279" i="8" s="1"/>
  <c r="AA279" i="8" s="1"/>
  <c r="P325" i="6"/>
  <c r="Q325" i="6"/>
  <c r="O325" i="6"/>
  <c r="O311" i="10" l="1"/>
  <c r="H311" i="10"/>
  <c r="I311" i="10" s="1"/>
  <c r="J311" i="10" s="1"/>
  <c r="H280" i="8"/>
  <c r="I280" i="8" s="1"/>
  <c r="J280" i="8" s="1"/>
  <c r="L280" i="8"/>
  <c r="F326" i="6"/>
  <c r="T325" i="6"/>
  <c r="V325" i="6" s="1"/>
  <c r="W325" i="6"/>
  <c r="X325" i="6" s="1"/>
  <c r="Y325" i="6" s="1"/>
  <c r="N318" i="10" l="1"/>
  <c r="X311" i="10"/>
  <c r="W311" i="10"/>
  <c r="G312" i="10"/>
  <c r="R311" i="10"/>
  <c r="T280" i="8"/>
  <c r="U280" i="8"/>
  <c r="K287" i="8"/>
  <c r="G281" i="8"/>
  <c r="O280" i="8"/>
  <c r="L326" i="6"/>
  <c r="H326" i="6"/>
  <c r="I326" i="6" s="1"/>
  <c r="J326" i="6" s="1"/>
  <c r="K333" i="6" s="1"/>
  <c r="V311" i="10" l="1"/>
  <c r="T311" i="10"/>
  <c r="S311" i="10"/>
  <c r="S280" i="8"/>
  <c r="Q280" i="8"/>
  <c r="P280" i="8"/>
  <c r="R326" i="6"/>
  <c r="S326" i="6"/>
  <c r="G327" i="6"/>
  <c r="N326" i="6"/>
  <c r="U310" i="10" l="1"/>
  <c r="F312" i="10"/>
  <c r="Y311" i="10"/>
  <c r="AA311" i="10" s="1"/>
  <c r="AB311" i="10" s="1"/>
  <c r="AC311" i="10" s="1"/>
  <c r="AD311" i="10" s="1"/>
  <c r="R279" i="8"/>
  <c r="F281" i="8"/>
  <c r="V280" i="8"/>
  <c r="X280" i="8" s="1"/>
  <c r="Y280" i="8" s="1"/>
  <c r="Z280" i="8" s="1"/>
  <c r="AA280" i="8" s="1"/>
  <c r="Q326" i="6"/>
  <c r="P326" i="6"/>
  <c r="O326" i="6"/>
  <c r="O312" i="10" l="1"/>
  <c r="H312" i="10"/>
  <c r="I312" i="10" s="1"/>
  <c r="J312" i="10" s="1"/>
  <c r="H281" i="8"/>
  <c r="I281" i="8" s="1"/>
  <c r="J281" i="8" s="1"/>
  <c r="L281" i="8"/>
  <c r="F327" i="6"/>
  <c r="T326" i="6"/>
  <c r="V326" i="6" s="1"/>
  <c r="W326" i="6" s="1"/>
  <c r="X326" i="6" s="1"/>
  <c r="Y326" i="6" s="1"/>
  <c r="N319" i="10" l="1"/>
  <c r="W312" i="10"/>
  <c r="X312" i="10"/>
  <c r="G313" i="10"/>
  <c r="R312" i="10"/>
  <c r="O281" i="8"/>
  <c r="T281" i="8"/>
  <c r="U281" i="8"/>
  <c r="K288" i="8"/>
  <c r="G282" i="8"/>
  <c r="H327" i="6"/>
  <c r="I327" i="6" s="1"/>
  <c r="J327" i="6" s="1"/>
  <c r="K334" i="6" s="1"/>
  <c r="L327" i="6"/>
  <c r="V312" i="10" l="1"/>
  <c r="T312" i="10"/>
  <c r="S312" i="10"/>
  <c r="S281" i="8"/>
  <c r="Q281" i="8"/>
  <c r="P281" i="8"/>
  <c r="N327" i="6"/>
  <c r="R327" i="6"/>
  <c r="S327" i="6"/>
  <c r="G328" i="6"/>
  <c r="U311" i="10" l="1"/>
  <c r="F313" i="10"/>
  <c r="Y312" i="10"/>
  <c r="AA312" i="10" s="1"/>
  <c r="AB312" i="10" s="1"/>
  <c r="AC312" i="10" s="1"/>
  <c r="AD312" i="10" s="1"/>
  <c r="R280" i="8"/>
  <c r="F282" i="8"/>
  <c r="V281" i="8"/>
  <c r="X281" i="8" s="1"/>
  <c r="Y281" i="8" s="1"/>
  <c r="Z281" i="8" s="1"/>
  <c r="AA281" i="8" s="1"/>
  <c r="Q327" i="6"/>
  <c r="P327" i="6"/>
  <c r="O327" i="6"/>
  <c r="O313" i="10" l="1"/>
  <c r="H313" i="10"/>
  <c r="I313" i="10" s="1"/>
  <c r="J313" i="10" s="1"/>
  <c r="L282" i="8"/>
  <c r="H282" i="8"/>
  <c r="I282" i="8" s="1"/>
  <c r="J282" i="8" s="1"/>
  <c r="F328" i="6"/>
  <c r="T327" i="6"/>
  <c r="V327" i="6" s="1"/>
  <c r="W327" i="6" s="1"/>
  <c r="X327" i="6" s="1"/>
  <c r="Y327" i="6" s="1"/>
  <c r="N320" i="10" l="1"/>
  <c r="X313" i="10"/>
  <c r="W313" i="10"/>
  <c r="G314" i="10"/>
  <c r="R313" i="10"/>
  <c r="T282" i="8"/>
  <c r="K289" i="8"/>
  <c r="U282" i="8"/>
  <c r="G283" i="8"/>
  <c r="O282" i="8"/>
  <c r="L328" i="6"/>
  <c r="H328" i="6"/>
  <c r="I328" i="6" s="1"/>
  <c r="J328" i="6" s="1"/>
  <c r="K335" i="6" s="1"/>
  <c r="V313" i="10" l="1"/>
  <c r="T313" i="10"/>
  <c r="S313" i="10"/>
  <c r="S282" i="8"/>
  <c r="Q282" i="8"/>
  <c r="P282" i="8"/>
  <c r="R328" i="6"/>
  <c r="S328" i="6"/>
  <c r="G329" i="6"/>
  <c r="N328" i="6"/>
  <c r="U312" i="10" l="1"/>
  <c r="F314" i="10"/>
  <c r="Y313" i="10"/>
  <c r="AA313" i="10" s="1"/>
  <c r="AB313" i="10" s="1"/>
  <c r="AC313" i="10" s="1"/>
  <c r="AD313" i="10" s="1"/>
  <c r="R281" i="8"/>
  <c r="F283" i="8"/>
  <c r="V282" i="8"/>
  <c r="X282" i="8" s="1"/>
  <c r="Y282" i="8" s="1"/>
  <c r="Z282" i="8" s="1"/>
  <c r="AA282" i="8" s="1"/>
  <c r="Q328" i="6"/>
  <c r="P328" i="6"/>
  <c r="O328" i="6"/>
  <c r="O314" i="10" l="1"/>
  <c r="H314" i="10"/>
  <c r="I314" i="10" s="1"/>
  <c r="J314" i="10" s="1"/>
  <c r="L283" i="8"/>
  <c r="H283" i="8"/>
  <c r="I283" i="8" s="1"/>
  <c r="J283" i="8" s="1"/>
  <c r="F329" i="6"/>
  <c r="T328" i="6"/>
  <c r="V328" i="6" s="1"/>
  <c r="W328" i="6" s="1"/>
  <c r="X328" i="6" s="1"/>
  <c r="Y328" i="6" s="1"/>
  <c r="R314" i="10" l="1"/>
  <c r="N321" i="10"/>
  <c r="W314" i="10"/>
  <c r="X314" i="10"/>
  <c r="G315" i="10"/>
  <c r="T283" i="8"/>
  <c r="K290" i="8"/>
  <c r="U283" i="8"/>
  <c r="G284" i="8"/>
  <c r="O283" i="8"/>
  <c r="L329" i="6"/>
  <c r="H329" i="6"/>
  <c r="I329" i="6" s="1"/>
  <c r="J329" i="6" s="1"/>
  <c r="K336" i="6" s="1"/>
  <c r="V314" i="10" l="1"/>
  <c r="T314" i="10"/>
  <c r="S314" i="10"/>
  <c r="S283" i="8"/>
  <c r="Q283" i="8"/>
  <c r="P283" i="8"/>
  <c r="N329" i="6"/>
  <c r="R329" i="6"/>
  <c r="S329" i="6"/>
  <c r="G330" i="6"/>
  <c r="U313" i="10" l="1"/>
  <c r="F315" i="10"/>
  <c r="Y314" i="10"/>
  <c r="AA314" i="10" s="1"/>
  <c r="AB314" i="10" s="1"/>
  <c r="AC314" i="10" s="1"/>
  <c r="AD314" i="10" s="1"/>
  <c r="R282" i="8"/>
  <c r="F284" i="8"/>
  <c r="V283" i="8"/>
  <c r="X283" i="8" s="1"/>
  <c r="Y283" i="8" s="1"/>
  <c r="Z283" i="8" s="1"/>
  <c r="AA283" i="8" s="1"/>
  <c r="P329" i="6"/>
  <c r="Q329" i="6"/>
  <c r="O329" i="6"/>
  <c r="H315" i="10" l="1"/>
  <c r="I315" i="10" s="1"/>
  <c r="J315" i="10" s="1"/>
  <c r="O315" i="10"/>
  <c r="H284" i="8"/>
  <c r="I284" i="8" s="1"/>
  <c r="J284" i="8" s="1"/>
  <c r="L284" i="8"/>
  <c r="F330" i="6"/>
  <c r="T329" i="6"/>
  <c r="V329" i="6" s="1"/>
  <c r="W329" i="6"/>
  <c r="X329" i="6" s="1"/>
  <c r="Y329" i="6" s="1"/>
  <c r="R315" i="10" l="1"/>
  <c r="N322" i="10"/>
  <c r="X315" i="10"/>
  <c r="W315" i="10"/>
  <c r="G316" i="10"/>
  <c r="O284" i="8"/>
  <c r="K291" i="8"/>
  <c r="T284" i="8"/>
  <c r="U284" i="8"/>
  <c r="G285" i="8"/>
  <c r="L330" i="6"/>
  <c r="H330" i="6"/>
  <c r="I330" i="6" s="1"/>
  <c r="J330" i="6" s="1"/>
  <c r="K337" i="6" s="1"/>
  <c r="V315" i="10" l="1"/>
  <c r="T315" i="10"/>
  <c r="S315" i="10"/>
  <c r="S284" i="8"/>
  <c r="Q284" i="8"/>
  <c r="P284" i="8"/>
  <c r="R330" i="6"/>
  <c r="S330" i="6"/>
  <c r="G331" i="6"/>
  <c r="N330" i="6"/>
  <c r="F316" i="10" l="1"/>
  <c r="Y315" i="10"/>
  <c r="AA315" i="10" s="1"/>
  <c r="AB315" i="10" s="1"/>
  <c r="AC315" i="10" s="1"/>
  <c r="AD315" i="10" s="1"/>
  <c r="U314" i="10"/>
  <c r="R283" i="8"/>
  <c r="F285" i="8"/>
  <c r="V284" i="8"/>
  <c r="X284" i="8" s="1"/>
  <c r="Y284" i="8" s="1"/>
  <c r="Z284" i="8" s="1"/>
  <c r="AA284" i="8" s="1"/>
  <c r="Q330" i="6"/>
  <c r="P330" i="6"/>
  <c r="O330" i="6"/>
  <c r="O316" i="10" l="1"/>
  <c r="H316" i="10"/>
  <c r="I316" i="10" s="1"/>
  <c r="J316" i="10" s="1"/>
  <c r="H285" i="8"/>
  <c r="I285" i="8" s="1"/>
  <c r="J285" i="8" s="1"/>
  <c r="L285" i="8"/>
  <c r="F331" i="6"/>
  <c r="T330" i="6"/>
  <c r="V330" i="6" s="1"/>
  <c r="W330" i="6" s="1"/>
  <c r="X330" i="6" s="1"/>
  <c r="Y330" i="6" s="1"/>
  <c r="N323" i="10" l="1"/>
  <c r="X316" i="10"/>
  <c r="W316" i="10"/>
  <c r="G317" i="10"/>
  <c r="R316" i="10"/>
  <c r="O285" i="8"/>
  <c r="P285" i="8" s="1"/>
  <c r="T285" i="8"/>
  <c r="U285" i="8"/>
  <c r="K292" i="8"/>
  <c r="G286" i="8"/>
  <c r="H331" i="6"/>
  <c r="I331" i="6" s="1"/>
  <c r="J331" i="6" s="1"/>
  <c r="K338" i="6" s="1"/>
  <c r="L331" i="6"/>
  <c r="V316" i="10" l="1"/>
  <c r="T316" i="10"/>
  <c r="S316" i="10"/>
  <c r="F286" i="8"/>
  <c r="V285" i="8"/>
  <c r="X285" i="8" s="1"/>
  <c r="S285" i="8"/>
  <c r="Q285" i="8"/>
  <c r="N331" i="6"/>
  <c r="R331" i="6"/>
  <c r="S331" i="6"/>
  <c r="G332" i="6"/>
  <c r="U315" i="10" l="1"/>
  <c r="F317" i="10"/>
  <c r="Y316" i="10"/>
  <c r="AA316" i="10" s="1"/>
  <c r="AB316" i="10" s="1"/>
  <c r="AC316" i="10" s="1"/>
  <c r="AD316" i="10" s="1"/>
  <c r="R284" i="8"/>
  <c r="Y285" i="8"/>
  <c r="Z285" i="8" s="1"/>
  <c r="AA285" i="8" s="1"/>
  <c r="H286" i="8"/>
  <c r="I286" i="8" s="1"/>
  <c r="J286" i="8" s="1"/>
  <c r="L286" i="8"/>
  <c r="Q331" i="6"/>
  <c r="P331" i="6"/>
  <c r="O331" i="6"/>
  <c r="O317" i="10" l="1"/>
  <c r="H317" i="10"/>
  <c r="I317" i="10" s="1"/>
  <c r="J317" i="10" s="1"/>
  <c r="T286" i="8"/>
  <c r="U286" i="8"/>
  <c r="K293" i="8"/>
  <c r="G287" i="8"/>
  <c r="O286" i="8"/>
  <c r="P286" i="8" s="1"/>
  <c r="F332" i="6"/>
  <c r="T331" i="6"/>
  <c r="V331" i="6" s="1"/>
  <c r="W331" i="6" s="1"/>
  <c r="X331" i="6" s="1"/>
  <c r="Y331" i="6" s="1"/>
  <c r="N324" i="10" l="1"/>
  <c r="X317" i="10"/>
  <c r="W317" i="10"/>
  <c r="G318" i="10"/>
  <c r="R317" i="10"/>
  <c r="F287" i="8"/>
  <c r="V286" i="8"/>
  <c r="X286" i="8" s="1"/>
  <c r="S286" i="8"/>
  <c r="Q286" i="8"/>
  <c r="L332" i="6"/>
  <c r="H332" i="6"/>
  <c r="I332" i="6" s="1"/>
  <c r="J332" i="6" s="1"/>
  <c r="K339" i="6" s="1"/>
  <c r="V317" i="10" l="1"/>
  <c r="T317" i="10"/>
  <c r="S317" i="10"/>
  <c r="R285" i="8"/>
  <c r="Y286" i="8"/>
  <c r="Z286" i="8" s="1"/>
  <c r="AA286" i="8" s="1"/>
  <c r="L287" i="8"/>
  <c r="H287" i="8"/>
  <c r="I287" i="8" s="1"/>
  <c r="J287" i="8" s="1"/>
  <c r="R332" i="6"/>
  <c r="S332" i="6"/>
  <c r="G333" i="6"/>
  <c r="N332" i="6"/>
  <c r="U316" i="10" l="1"/>
  <c r="F318" i="10"/>
  <c r="Y317" i="10"/>
  <c r="AA317" i="10" s="1"/>
  <c r="AB317" i="10" s="1"/>
  <c r="AC317" i="10" s="1"/>
  <c r="AD317" i="10" s="1"/>
  <c r="T287" i="8"/>
  <c r="K294" i="8"/>
  <c r="U287" i="8"/>
  <c r="G288" i="8"/>
  <c r="O287" i="8"/>
  <c r="Q332" i="6"/>
  <c r="P332" i="6"/>
  <c r="O332" i="6"/>
  <c r="O318" i="10" l="1"/>
  <c r="H318" i="10"/>
  <c r="I318" i="10" s="1"/>
  <c r="J318" i="10" s="1"/>
  <c r="S287" i="8"/>
  <c r="Q287" i="8"/>
  <c r="P287" i="8"/>
  <c r="F333" i="6"/>
  <c r="T332" i="6"/>
  <c r="V332" i="6" s="1"/>
  <c r="W332" i="6"/>
  <c r="X332" i="6" s="1"/>
  <c r="Y332" i="6" s="1"/>
  <c r="N325" i="10" l="1"/>
  <c r="X318" i="10"/>
  <c r="W318" i="10"/>
  <c r="G319" i="10"/>
  <c r="R318" i="10"/>
  <c r="S318" i="10" s="1"/>
  <c r="F319" i="10" s="1"/>
  <c r="R286" i="8"/>
  <c r="F288" i="8"/>
  <c r="V287" i="8"/>
  <c r="X287" i="8" s="1"/>
  <c r="Y287" i="8" s="1"/>
  <c r="Z287" i="8" s="1"/>
  <c r="AA287" i="8" s="1"/>
  <c r="L333" i="6"/>
  <c r="H333" i="6"/>
  <c r="I333" i="6" s="1"/>
  <c r="J333" i="6" s="1"/>
  <c r="K340" i="6" s="1"/>
  <c r="O319" i="10" l="1"/>
  <c r="H319" i="10"/>
  <c r="I319" i="10" s="1"/>
  <c r="J319" i="10" s="1"/>
  <c r="G320" i="10" s="1"/>
  <c r="Y318" i="10"/>
  <c r="AA318" i="10" s="1"/>
  <c r="V318" i="10"/>
  <c r="T318" i="10"/>
  <c r="H288" i="8"/>
  <c r="I288" i="8" s="1"/>
  <c r="J288" i="8" s="1"/>
  <c r="L288" i="8"/>
  <c r="R333" i="6"/>
  <c r="S333" i="6"/>
  <c r="G334" i="6"/>
  <c r="N333" i="6"/>
  <c r="N326" i="10" l="1"/>
  <c r="X319" i="10"/>
  <c r="W319" i="10"/>
  <c r="U317" i="10"/>
  <c r="AB318" i="10"/>
  <c r="AC318" i="10" s="1"/>
  <c r="AD318" i="10" s="1"/>
  <c r="R319" i="10"/>
  <c r="S319" i="10" s="1"/>
  <c r="F320" i="10" s="1"/>
  <c r="O288" i="8"/>
  <c r="K295" i="8"/>
  <c r="T288" i="8"/>
  <c r="U288" i="8"/>
  <c r="G289" i="8"/>
  <c r="P333" i="6"/>
  <c r="Q333" i="6"/>
  <c r="O333" i="6"/>
  <c r="O320" i="10" l="1"/>
  <c r="H320" i="10"/>
  <c r="I320" i="10" s="1"/>
  <c r="J320" i="10" s="1"/>
  <c r="V319" i="10"/>
  <c r="T319" i="10"/>
  <c r="Y319" i="10"/>
  <c r="AA319" i="10" s="1"/>
  <c r="S288" i="8"/>
  <c r="Q288" i="8"/>
  <c r="P288" i="8"/>
  <c r="F334" i="6"/>
  <c r="T333" i="6"/>
  <c r="V333" i="6" s="1"/>
  <c r="W333" i="6"/>
  <c r="X333" i="6" s="1"/>
  <c r="Y333" i="6" s="1"/>
  <c r="AB319" i="10" l="1"/>
  <c r="AC319" i="10" s="1"/>
  <c r="AD319" i="10" s="1"/>
  <c r="N327" i="10"/>
  <c r="X320" i="10"/>
  <c r="W320" i="10"/>
  <c r="G321" i="10"/>
  <c r="U318" i="10"/>
  <c r="R320" i="10"/>
  <c r="R287" i="8"/>
  <c r="F289" i="8"/>
  <c r="V288" i="8"/>
  <c r="X288" i="8" s="1"/>
  <c r="Y288" i="8" s="1"/>
  <c r="Z288" i="8" s="1"/>
  <c r="AA288" i="8" s="1"/>
  <c r="L334" i="6"/>
  <c r="H334" i="6"/>
  <c r="I334" i="6" s="1"/>
  <c r="J334" i="6" s="1"/>
  <c r="K341" i="6" s="1"/>
  <c r="V320" i="10" l="1"/>
  <c r="T320" i="10"/>
  <c r="S320" i="10"/>
  <c r="H289" i="8"/>
  <c r="I289" i="8" s="1"/>
  <c r="J289" i="8" s="1"/>
  <c r="L289" i="8"/>
  <c r="R334" i="6"/>
  <c r="S334" i="6"/>
  <c r="G335" i="6"/>
  <c r="N334" i="6"/>
  <c r="F321" i="10" l="1"/>
  <c r="Y320" i="10"/>
  <c r="AA320" i="10" s="1"/>
  <c r="AB320" i="10" s="1"/>
  <c r="AC320" i="10" s="1"/>
  <c r="AD320" i="10" s="1"/>
  <c r="U319" i="10"/>
  <c r="O289" i="8"/>
  <c r="P289" i="8" s="1"/>
  <c r="K296" i="8"/>
  <c r="T289" i="8"/>
  <c r="U289" i="8"/>
  <c r="G290" i="8"/>
  <c r="Q334" i="6"/>
  <c r="P334" i="6"/>
  <c r="O334" i="6"/>
  <c r="O321" i="10" l="1"/>
  <c r="H321" i="10"/>
  <c r="I321" i="10" s="1"/>
  <c r="J321" i="10" s="1"/>
  <c r="F290" i="8"/>
  <c r="V289" i="8"/>
  <c r="X289" i="8" s="1"/>
  <c r="Q289" i="8"/>
  <c r="S289" i="8"/>
  <c r="F335" i="6"/>
  <c r="T334" i="6"/>
  <c r="V334" i="6" s="1"/>
  <c r="W334" i="6" s="1"/>
  <c r="X334" i="6" s="1"/>
  <c r="Y334" i="6" s="1"/>
  <c r="N328" i="10" l="1"/>
  <c r="X321" i="10"/>
  <c r="W321" i="10"/>
  <c r="G322" i="10"/>
  <c r="R321" i="10"/>
  <c r="R288" i="8"/>
  <c r="Y289" i="8"/>
  <c r="Z289" i="8" s="1"/>
  <c r="AA289" i="8" s="1"/>
  <c r="L290" i="8"/>
  <c r="H290" i="8"/>
  <c r="I290" i="8" s="1"/>
  <c r="J290" i="8" s="1"/>
  <c r="H335" i="6"/>
  <c r="I335" i="6" s="1"/>
  <c r="J335" i="6" s="1"/>
  <c r="K342" i="6" s="1"/>
  <c r="L335" i="6"/>
  <c r="V321" i="10" l="1"/>
  <c r="T321" i="10"/>
  <c r="S321" i="10"/>
  <c r="K297" i="8"/>
  <c r="U290" i="8"/>
  <c r="T290" i="8"/>
  <c r="G291" i="8"/>
  <c r="O290" i="8"/>
  <c r="P290" i="8" s="1"/>
  <c r="F291" i="8" s="1"/>
  <c r="N335" i="6"/>
  <c r="R335" i="6"/>
  <c r="S335" i="6"/>
  <c r="G336" i="6"/>
  <c r="U320" i="10" l="1"/>
  <c r="F322" i="10"/>
  <c r="Y321" i="10"/>
  <c r="AA321" i="10" s="1"/>
  <c r="AB321" i="10" s="1"/>
  <c r="AC321" i="10" s="1"/>
  <c r="AD321" i="10" s="1"/>
  <c r="H291" i="8"/>
  <c r="I291" i="8" s="1"/>
  <c r="J291" i="8" s="1"/>
  <c r="L291" i="8"/>
  <c r="V290" i="8"/>
  <c r="X290" i="8" s="1"/>
  <c r="S290" i="8"/>
  <c r="Q290" i="8"/>
  <c r="Q335" i="6"/>
  <c r="P335" i="6"/>
  <c r="O335" i="6"/>
  <c r="O322" i="10" l="1"/>
  <c r="H322" i="10"/>
  <c r="I322" i="10" s="1"/>
  <c r="J322" i="10" s="1"/>
  <c r="R289" i="8"/>
  <c r="O291" i="8"/>
  <c r="Y290" i="8"/>
  <c r="Z290" i="8" s="1"/>
  <c r="AA290" i="8" s="1"/>
  <c r="T291" i="8"/>
  <c r="K298" i="8"/>
  <c r="U291" i="8"/>
  <c r="G292" i="8"/>
  <c r="F336" i="6"/>
  <c r="T335" i="6"/>
  <c r="V335" i="6" s="1"/>
  <c r="W335" i="6" s="1"/>
  <c r="X335" i="6" s="1"/>
  <c r="Y335" i="6" s="1"/>
  <c r="N329" i="10" l="1"/>
  <c r="X322" i="10"/>
  <c r="W322" i="10"/>
  <c r="G323" i="10"/>
  <c r="R322" i="10"/>
  <c r="S291" i="8"/>
  <c r="Q291" i="8"/>
  <c r="P291" i="8"/>
  <c r="L336" i="6"/>
  <c r="H336" i="6"/>
  <c r="I336" i="6" s="1"/>
  <c r="J336" i="6" s="1"/>
  <c r="K343" i="6" s="1"/>
  <c r="V322" i="10" l="1"/>
  <c r="T322" i="10"/>
  <c r="S322" i="10"/>
  <c r="R290" i="8"/>
  <c r="F292" i="8"/>
  <c r="V291" i="8"/>
  <c r="X291" i="8" s="1"/>
  <c r="Y291" i="8" s="1"/>
  <c r="Z291" i="8" s="1"/>
  <c r="AA291" i="8" s="1"/>
  <c r="R336" i="6"/>
  <c r="S336" i="6"/>
  <c r="G337" i="6"/>
  <c r="N336" i="6"/>
  <c r="U321" i="10" l="1"/>
  <c r="F323" i="10"/>
  <c r="Y322" i="10"/>
  <c r="AA322" i="10" s="1"/>
  <c r="AB322" i="10" s="1"/>
  <c r="AC322" i="10" s="1"/>
  <c r="AD322" i="10" s="1"/>
  <c r="H292" i="8"/>
  <c r="I292" i="8" s="1"/>
  <c r="J292" i="8" s="1"/>
  <c r="L292" i="8"/>
  <c r="Q336" i="6"/>
  <c r="P336" i="6"/>
  <c r="O336" i="6"/>
  <c r="O323" i="10" l="1"/>
  <c r="H323" i="10"/>
  <c r="I323" i="10" s="1"/>
  <c r="J323" i="10" s="1"/>
  <c r="O292" i="8"/>
  <c r="P292" i="8" s="1"/>
  <c r="K299" i="8"/>
  <c r="U292" i="8"/>
  <c r="T292" i="8"/>
  <c r="G293" i="8"/>
  <c r="F337" i="6"/>
  <c r="T336" i="6"/>
  <c r="V336" i="6" s="1"/>
  <c r="W336" i="6"/>
  <c r="X336" i="6" s="1"/>
  <c r="Y336" i="6" s="1"/>
  <c r="N330" i="10" l="1"/>
  <c r="X323" i="10"/>
  <c r="W323" i="10"/>
  <c r="G324" i="10"/>
  <c r="R323" i="10"/>
  <c r="F293" i="8"/>
  <c r="L293" i="8" s="1"/>
  <c r="V292" i="8"/>
  <c r="X292" i="8" s="1"/>
  <c r="S292" i="8"/>
  <c r="Q292" i="8"/>
  <c r="L337" i="6"/>
  <c r="H337" i="6"/>
  <c r="I337" i="6" s="1"/>
  <c r="J337" i="6" s="1"/>
  <c r="K344" i="6" s="1"/>
  <c r="V323" i="10" l="1"/>
  <c r="T323" i="10"/>
  <c r="S323" i="10"/>
  <c r="R291" i="8"/>
  <c r="H293" i="8"/>
  <c r="I293" i="8" s="1"/>
  <c r="J293" i="8" s="1"/>
  <c r="G294" i="8" s="1"/>
  <c r="O293" i="8"/>
  <c r="P293" i="8" s="1"/>
  <c r="Y292" i="8"/>
  <c r="Z292" i="8" s="1"/>
  <c r="AA292" i="8" s="1"/>
  <c r="R337" i="6"/>
  <c r="S337" i="6"/>
  <c r="G338" i="6"/>
  <c r="N337" i="6"/>
  <c r="U322" i="10" l="1"/>
  <c r="F324" i="10"/>
  <c r="Y323" i="10"/>
  <c r="AA323" i="10" s="1"/>
  <c r="AB323" i="10" s="1"/>
  <c r="AC323" i="10" s="1"/>
  <c r="AD323" i="10" s="1"/>
  <c r="U293" i="8"/>
  <c r="T293" i="8"/>
  <c r="K300" i="8"/>
  <c r="F294" i="8"/>
  <c r="H294" i="8" s="1"/>
  <c r="I294" i="8" s="1"/>
  <c r="J294" i="8" s="1"/>
  <c r="V293" i="8"/>
  <c r="S293" i="8"/>
  <c r="Q293" i="8"/>
  <c r="P337" i="6"/>
  <c r="Q337" i="6"/>
  <c r="O337" i="6"/>
  <c r="O324" i="10" l="1"/>
  <c r="H324" i="10"/>
  <c r="I324" i="10" s="1"/>
  <c r="J324" i="10" s="1"/>
  <c r="R292" i="8"/>
  <c r="X293" i="8"/>
  <c r="Y293" i="8" s="1"/>
  <c r="Z293" i="8" s="1"/>
  <c r="AA293" i="8" s="1"/>
  <c r="L294" i="8"/>
  <c r="O294" i="8" s="1"/>
  <c r="T294" i="8"/>
  <c r="K301" i="8"/>
  <c r="U294" i="8"/>
  <c r="G295" i="8"/>
  <c r="F338" i="6"/>
  <c r="T337" i="6"/>
  <c r="V337" i="6" s="1"/>
  <c r="W337" i="6" s="1"/>
  <c r="X337" i="6" s="1"/>
  <c r="Y337" i="6" s="1"/>
  <c r="N331" i="10" l="1"/>
  <c r="X324" i="10"/>
  <c r="W324" i="10"/>
  <c r="G325" i="10"/>
  <c r="R324" i="10"/>
  <c r="S294" i="8"/>
  <c r="Q294" i="8"/>
  <c r="P294" i="8"/>
  <c r="L338" i="6"/>
  <c r="H338" i="6"/>
  <c r="I338" i="6" s="1"/>
  <c r="J338" i="6" s="1"/>
  <c r="K345" i="6" s="1"/>
  <c r="V324" i="10" l="1"/>
  <c r="T324" i="10"/>
  <c r="S324" i="10"/>
  <c r="R293" i="8"/>
  <c r="F295" i="8"/>
  <c r="V294" i="8"/>
  <c r="X294" i="8" s="1"/>
  <c r="Y294" i="8" s="1"/>
  <c r="Z294" i="8" s="1"/>
  <c r="AA294" i="8" s="1"/>
  <c r="R338" i="6"/>
  <c r="S338" i="6"/>
  <c r="G339" i="6"/>
  <c r="N338" i="6"/>
  <c r="F325" i="10" l="1"/>
  <c r="Y324" i="10"/>
  <c r="AA324" i="10" s="1"/>
  <c r="AB324" i="10" s="1"/>
  <c r="AC324" i="10" s="1"/>
  <c r="AD324" i="10" s="1"/>
  <c r="U323" i="10"/>
  <c r="H295" i="8"/>
  <c r="I295" i="8" s="1"/>
  <c r="J295" i="8" s="1"/>
  <c r="L295" i="8"/>
  <c r="Q338" i="6"/>
  <c r="P338" i="6"/>
  <c r="O338" i="6"/>
  <c r="O325" i="10" l="1"/>
  <c r="H325" i="10"/>
  <c r="I325" i="10" s="1"/>
  <c r="J325" i="10" s="1"/>
  <c r="O295" i="8"/>
  <c r="K302" i="8"/>
  <c r="T295" i="8"/>
  <c r="U295" i="8"/>
  <c r="G296" i="8"/>
  <c r="F339" i="6"/>
  <c r="T338" i="6"/>
  <c r="V338" i="6" s="1"/>
  <c r="W338" i="6"/>
  <c r="X338" i="6" s="1"/>
  <c r="Y338" i="6" s="1"/>
  <c r="X325" i="10" l="1"/>
  <c r="W325" i="10"/>
  <c r="N332" i="10"/>
  <c r="G326" i="10"/>
  <c r="R325" i="10"/>
  <c r="S295" i="8"/>
  <c r="Q295" i="8"/>
  <c r="P295" i="8"/>
  <c r="H339" i="6"/>
  <c r="I339" i="6" s="1"/>
  <c r="J339" i="6" s="1"/>
  <c r="K346" i="6" s="1"/>
  <c r="L339" i="6"/>
  <c r="V325" i="10" l="1"/>
  <c r="T325" i="10"/>
  <c r="S325" i="10"/>
  <c r="R294" i="8"/>
  <c r="F296" i="8"/>
  <c r="V295" i="8"/>
  <c r="X295" i="8" s="1"/>
  <c r="Y295" i="8" s="1"/>
  <c r="Z295" i="8" s="1"/>
  <c r="AA295" i="8" s="1"/>
  <c r="N339" i="6"/>
  <c r="R339" i="6"/>
  <c r="S339" i="6"/>
  <c r="G340" i="6"/>
  <c r="U324" i="10" l="1"/>
  <c r="F326" i="10"/>
  <c r="Y325" i="10"/>
  <c r="AA325" i="10" s="1"/>
  <c r="AB325" i="10" s="1"/>
  <c r="AC325" i="10" s="1"/>
  <c r="AD325" i="10" s="1"/>
  <c r="L296" i="8"/>
  <c r="H296" i="8"/>
  <c r="I296" i="8" s="1"/>
  <c r="J296" i="8" s="1"/>
  <c r="Q339" i="6"/>
  <c r="P339" i="6"/>
  <c r="O339" i="6"/>
  <c r="O326" i="10" l="1"/>
  <c r="H326" i="10"/>
  <c r="I326" i="10" s="1"/>
  <c r="J326" i="10" s="1"/>
  <c r="K303" i="8"/>
  <c r="U296" i="8"/>
  <c r="T296" i="8"/>
  <c r="G297" i="8"/>
  <c r="O296" i="8"/>
  <c r="F340" i="6"/>
  <c r="T339" i="6"/>
  <c r="V339" i="6" s="1"/>
  <c r="W339" i="6" s="1"/>
  <c r="X339" i="6" s="1"/>
  <c r="Y339" i="6" s="1"/>
  <c r="N333" i="10" l="1"/>
  <c r="X326" i="10"/>
  <c r="W326" i="10"/>
  <c r="G327" i="10"/>
  <c r="R326" i="10"/>
  <c r="S296" i="8"/>
  <c r="Q296" i="8"/>
  <c r="P296" i="8"/>
  <c r="L340" i="6"/>
  <c r="H340" i="6"/>
  <c r="I340" i="6" s="1"/>
  <c r="J340" i="6" s="1"/>
  <c r="K347" i="6" s="1"/>
  <c r="V326" i="10" l="1"/>
  <c r="T326" i="10"/>
  <c r="S326" i="10"/>
  <c r="R295" i="8"/>
  <c r="F297" i="8"/>
  <c r="V296" i="8"/>
  <c r="X296" i="8" s="1"/>
  <c r="Y296" i="8" s="1"/>
  <c r="Z296" i="8" s="1"/>
  <c r="AA296" i="8" s="1"/>
  <c r="R340" i="6"/>
  <c r="S340" i="6"/>
  <c r="G341" i="6"/>
  <c r="N340" i="6"/>
  <c r="U325" i="10" l="1"/>
  <c r="F327" i="10"/>
  <c r="Y326" i="10"/>
  <c r="AA326" i="10" s="1"/>
  <c r="AB326" i="10" s="1"/>
  <c r="AC326" i="10" s="1"/>
  <c r="AD326" i="10" s="1"/>
  <c r="H297" i="8"/>
  <c r="I297" i="8" s="1"/>
  <c r="J297" i="8" s="1"/>
  <c r="L297" i="8"/>
  <c r="Q340" i="6"/>
  <c r="P340" i="6"/>
  <c r="O340" i="6"/>
  <c r="O327" i="10" l="1"/>
  <c r="H327" i="10"/>
  <c r="I327" i="10" s="1"/>
  <c r="J327" i="10" s="1"/>
  <c r="O297" i="8"/>
  <c r="P297" i="8" s="1"/>
  <c r="K304" i="8"/>
  <c r="U297" i="8"/>
  <c r="T297" i="8"/>
  <c r="G298" i="8"/>
  <c r="F341" i="6"/>
  <c r="T340" i="6"/>
  <c r="V340" i="6" s="1"/>
  <c r="W340" i="6"/>
  <c r="X340" i="6" s="1"/>
  <c r="Y340" i="6" s="1"/>
  <c r="X327" i="10" l="1"/>
  <c r="W327" i="10"/>
  <c r="N334" i="10"/>
  <c r="G328" i="10"/>
  <c r="R327" i="10"/>
  <c r="F298" i="8"/>
  <c r="H298" i="8" s="1"/>
  <c r="I298" i="8" s="1"/>
  <c r="J298" i="8" s="1"/>
  <c r="V297" i="8"/>
  <c r="X297" i="8" s="1"/>
  <c r="S297" i="8"/>
  <c r="Q297" i="8"/>
  <c r="L341" i="6"/>
  <c r="H341" i="6"/>
  <c r="I341" i="6" s="1"/>
  <c r="J341" i="6" s="1"/>
  <c r="K348" i="6" s="1"/>
  <c r="V327" i="10" l="1"/>
  <c r="T327" i="10"/>
  <c r="S327" i="10"/>
  <c r="R296" i="8"/>
  <c r="L298" i="8"/>
  <c r="O298" i="8" s="1"/>
  <c r="P298" i="8" s="1"/>
  <c r="F299" i="8" s="1"/>
  <c r="T298" i="8"/>
  <c r="K305" i="8"/>
  <c r="U298" i="8"/>
  <c r="Y297" i="8"/>
  <c r="Z297" i="8" s="1"/>
  <c r="AA297" i="8" s="1"/>
  <c r="G299" i="8"/>
  <c r="R341" i="6"/>
  <c r="S341" i="6"/>
  <c r="G342" i="6"/>
  <c r="N341" i="6"/>
  <c r="U326" i="10" l="1"/>
  <c r="F328" i="10"/>
  <c r="Y327" i="10"/>
  <c r="AA327" i="10" s="1"/>
  <c r="AB327" i="10" s="1"/>
  <c r="AC327" i="10" s="1"/>
  <c r="AD327" i="10" s="1"/>
  <c r="V298" i="8"/>
  <c r="X298" i="8" s="1"/>
  <c r="L299" i="8"/>
  <c r="H299" i="8"/>
  <c r="I299" i="8" s="1"/>
  <c r="J299" i="8" s="1"/>
  <c r="G300" i="8" s="1"/>
  <c r="S298" i="8"/>
  <c r="Q298" i="8"/>
  <c r="P341" i="6"/>
  <c r="Q341" i="6"/>
  <c r="O341" i="6"/>
  <c r="O328" i="10" l="1"/>
  <c r="H328" i="10"/>
  <c r="I328" i="10" s="1"/>
  <c r="J328" i="10" s="1"/>
  <c r="R297" i="8"/>
  <c r="O299" i="8"/>
  <c r="Y298" i="8"/>
  <c r="Z298" i="8" s="1"/>
  <c r="AA298" i="8" s="1"/>
  <c r="U299" i="8"/>
  <c r="T299" i="8"/>
  <c r="K306" i="8"/>
  <c r="F342" i="6"/>
  <c r="T341" i="6"/>
  <c r="V341" i="6" s="1"/>
  <c r="W341" i="6" s="1"/>
  <c r="X341" i="6" s="1"/>
  <c r="Y341" i="6" s="1"/>
  <c r="N335" i="10" l="1"/>
  <c r="X328" i="10"/>
  <c r="W328" i="10"/>
  <c r="G329" i="10"/>
  <c r="R328" i="10"/>
  <c r="S299" i="8"/>
  <c r="Q299" i="8"/>
  <c r="P299" i="8"/>
  <c r="L342" i="6"/>
  <c r="H342" i="6"/>
  <c r="I342" i="6" s="1"/>
  <c r="J342" i="6" s="1"/>
  <c r="K349" i="6" s="1"/>
  <c r="V328" i="10" l="1"/>
  <c r="T328" i="10"/>
  <c r="S328" i="10"/>
  <c r="R298" i="8"/>
  <c r="F300" i="8"/>
  <c r="V299" i="8"/>
  <c r="X299" i="8" s="1"/>
  <c r="Y299" i="8" s="1"/>
  <c r="Z299" i="8" s="1"/>
  <c r="AA299" i="8" s="1"/>
  <c r="N342" i="6"/>
  <c r="R342" i="6"/>
  <c r="S342" i="6"/>
  <c r="G343" i="6"/>
  <c r="U327" i="10" l="1"/>
  <c r="F329" i="10"/>
  <c r="Y328" i="10"/>
  <c r="AA328" i="10" s="1"/>
  <c r="AB328" i="10" s="1"/>
  <c r="AC328" i="10" s="1"/>
  <c r="AD328" i="10" s="1"/>
  <c r="L300" i="8"/>
  <c r="H300" i="8"/>
  <c r="I300" i="8" s="1"/>
  <c r="J300" i="8" s="1"/>
  <c r="Q342" i="6"/>
  <c r="P342" i="6"/>
  <c r="O342" i="6"/>
  <c r="O329" i="10" l="1"/>
  <c r="H329" i="10"/>
  <c r="I329" i="10" s="1"/>
  <c r="J329" i="10" s="1"/>
  <c r="K307" i="8"/>
  <c r="U300" i="8"/>
  <c r="T300" i="8"/>
  <c r="G301" i="8"/>
  <c r="O300" i="8"/>
  <c r="F343" i="6"/>
  <c r="T342" i="6"/>
  <c r="V342" i="6" s="1"/>
  <c r="W342" i="6" s="1"/>
  <c r="X342" i="6" s="1"/>
  <c r="Y342" i="6" s="1"/>
  <c r="N336" i="10" l="1"/>
  <c r="X329" i="10"/>
  <c r="W329" i="10"/>
  <c r="G330" i="10"/>
  <c r="R329" i="10"/>
  <c r="S300" i="8"/>
  <c r="Q300" i="8"/>
  <c r="P300" i="8"/>
  <c r="H343" i="6"/>
  <c r="I343" i="6" s="1"/>
  <c r="J343" i="6" s="1"/>
  <c r="K350" i="6" s="1"/>
  <c r="L343" i="6"/>
  <c r="V329" i="10" l="1"/>
  <c r="T329" i="10"/>
  <c r="S329" i="10"/>
  <c r="R299" i="8"/>
  <c r="F301" i="8"/>
  <c r="V300" i="8"/>
  <c r="X300" i="8" s="1"/>
  <c r="Y300" i="8" s="1"/>
  <c r="Z300" i="8" s="1"/>
  <c r="AA300" i="8" s="1"/>
  <c r="N343" i="6"/>
  <c r="R343" i="6"/>
  <c r="S343" i="6"/>
  <c r="G344" i="6"/>
  <c r="U328" i="10" l="1"/>
  <c r="F330" i="10"/>
  <c r="Y329" i="10"/>
  <c r="AA329" i="10" s="1"/>
  <c r="AB329" i="10" s="1"/>
  <c r="AC329" i="10" s="1"/>
  <c r="AD329" i="10" s="1"/>
  <c r="H301" i="8"/>
  <c r="I301" i="8" s="1"/>
  <c r="J301" i="8" s="1"/>
  <c r="L301" i="8"/>
  <c r="Q343" i="6"/>
  <c r="P343" i="6"/>
  <c r="O343" i="6"/>
  <c r="O330" i="10" l="1"/>
  <c r="H330" i="10"/>
  <c r="I330" i="10" s="1"/>
  <c r="J330" i="10" s="1"/>
  <c r="O301" i="8"/>
  <c r="P301" i="8" s="1"/>
  <c r="F302" i="8" s="1"/>
  <c r="K308" i="8"/>
  <c r="U301" i="8"/>
  <c r="T301" i="8"/>
  <c r="G302" i="8"/>
  <c r="F344" i="6"/>
  <c r="T343" i="6"/>
  <c r="V343" i="6" s="1"/>
  <c r="W343" i="6" s="1"/>
  <c r="X343" i="6" s="1"/>
  <c r="Y343" i="6" s="1"/>
  <c r="N337" i="10" l="1"/>
  <c r="X330" i="10"/>
  <c r="W330" i="10"/>
  <c r="G331" i="10"/>
  <c r="R330" i="10"/>
  <c r="S330" i="10" s="1"/>
  <c r="F331" i="10" s="1"/>
  <c r="H302" i="8"/>
  <c r="I302" i="8" s="1"/>
  <c r="J302" i="8" s="1"/>
  <c r="G303" i="8" s="1"/>
  <c r="L302" i="8"/>
  <c r="V301" i="8"/>
  <c r="X301" i="8" s="1"/>
  <c r="S301" i="8"/>
  <c r="Q301" i="8"/>
  <c r="L344" i="6"/>
  <c r="H344" i="6"/>
  <c r="I344" i="6" s="1"/>
  <c r="J344" i="6" s="1"/>
  <c r="K351" i="6" s="1"/>
  <c r="H331" i="10" l="1"/>
  <c r="I331" i="10" s="1"/>
  <c r="J331" i="10" s="1"/>
  <c r="O331" i="10"/>
  <c r="Y330" i="10"/>
  <c r="AA330" i="10" s="1"/>
  <c r="V330" i="10"/>
  <c r="T330" i="10"/>
  <c r="R300" i="8"/>
  <c r="O302" i="8"/>
  <c r="Y301" i="8"/>
  <c r="Z301" i="8" s="1"/>
  <c r="AA301" i="8" s="1"/>
  <c r="T302" i="8"/>
  <c r="U302" i="8"/>
  <c r="K309" i="8"/>
  <c r="R344" i="6"/>
  <c r="S344" i="6"/>
  <c r="G345" i="6"/>
  <c r="N344" i="6"/>
  <c r="R331" i="10" l="1"/>
  <c r="U329" i="10"/>
  <c r="N338" i="10"/>
  <c r="X331" i="10"/>
  <c r="W331" i="10"/>
  <c r="AB330" i="10"/>
  <c r="AC330" i="10" s="1"/>
  <c r="AD330" i="10" s="1"/>
  <c r="G332" i="10"/>
  <c r="S302" i="8"/>
  <c r="Q302" i="8"/>
  <c r="P302" i="8"/>
  <c r="Q344" i="6"/>
  <c r="P344" i="6"/>
  <c r="O344" i="6"/>
  <c r="V331" i="10" l="1"/>
  <c r="T331" i="10"/>
  <c r="S331" i="10"/>
  <c r="R301" i="8"/>
  <c r="F303" i="8"/>
  <c r="V302" i="8"/>
  <c r="X302" i="8" s="1"/>
  <c r="Y302" i="8" s="1"/>
  <c r="Z302" i="8" s="1"/>
  <c r="AA302" i="8" s="1"/>
  <c r="F345" i="6"/>
  <c r="T344" i="6"/>
  <c r="V344" i="6" s="1"/>
  <c r="W344" i="6" s="1"/>
  <c r="X344" i="6" s="1"/>
  <c r="Y344" i="6" s="1"/>
  <c r="U330" i="10" l="1"/>
  <c r="F332" i="10"/>
  <c r="Y331" i="10"/>
  <c r="AA331" i="10" s="1"/>
  <c r="AB331" i="10" s="1"/>
  <c r="AC331" i="10" s="1"/>
  <c r="AD331" i="10" s="1"/>
  <c r="L303" i="8"/>
  <c r="H303" i="8"/>
  <c r="I303" i="8" s="1"/>
  <c r="J303" i="8" s="1"/>
  <c r="L345" i="6"/>
  <c r="H345" i="6"/>
  <c r="I345" i="6" s="1"/>
  <c r="J345" i="6" s="1"/>
  <c r="K352" i="6" s="1"/>
  <c r="O332" i="10" l="1"/>
  <c r="H332" i="10"/>
  <c r="I332" i="10" s="1"/>
  <c r="J332" i="10" s="1"/>
  <c r="K310" i="8"/>
  <c r="U303" i="8"/>
  <c r="T303" i="8"/>
  <c r="G304" i="8"/>
  <c r="O303" i="8"/>
  <c r="R345" i="6"/>
  <c r="S345" i="6"/>
  <c r="G346" i="6"/>
  <c r="N345" i="6"/>
  <c r="N339" i="10" l="1"/>
  <c r="X332" i="10"/>
  <c r="W332" i="10"/>
  <c r="G333" i="10"/>
  <c r="R332" i="10"/>
  <c r="S303" i="8"/>
  <c r="Q303" i="8"/>
  <c r="P303" i="8"/>
  <c r="P345" i="6"/>
  <c r="Q345" i="6"/>
  <c r="O345" i="6"/>
  <c r="V332" i="10" l="1"/>
  <c r="T332" i="10"/>
  <c r="S332" i="10"/>
  <c r="R302" i="8"/>
  <c r="F304" i="8"/>
  <c r="V303" i="8"/>
  <c r="X303" i="8" s="1"/>
  <c r="Y303" i="8" s="1"/>
  <c r="Z303" i="8" s="1"/>
  <c r="AA303" i="8" s="1"/>
  <c r="F346" i="6"/>
  <c r="T345" i="6"/>
  <c r="V345" i="6" s="1"/>
  <c r="W345" i="6" s="1"/>
  <c r="X345" i="6" s="1"/>
  <c r="Y345" i="6" s="1"/>
  <c r="U331" i="10" l="1"/>
  <c r="F333" i="10"/>
  <c r="Y332" i="10"/>
  <c r="AA332" i="10" s="1"/>
  <c r="AB332" i="10" s="1"/>
  <c r="AC332" i="10" s="1"/>
  <c r="AD332" i="10" s="1"/>
  <c r="L304" i="8"/>
  <c r="H304" i="8"/>
  <c r="I304" i="8" s="1"/>
  <c r="J304" i="8" s="1"/>
  <c r="L346" i="6"/>
  <c r="H346" i="6"/>
  <c r="I346" i="6" s="1"/>
  <c r="J346" i="6" s="1"/>
  <c r="K353" i="6" s="1"/>
  <c r="H333" i="10" l="1"/>
  <c r="I333" i="10" s="1"/>
  <c r="J333" i="10" s="1"/>
  <c r="O333" i="10"/>
  <c r="O304" i="8"/>
  <c r="K311" i="8"/>
  <c r="U304" i="8"/>
  <c r="T304" i="8"/>
  <c r="G305" i="8"/>
  <c r="R346" i="6"/>
  <c r="S346" i="6"/>
  <c r="G347" i="6"/>
  <c r="N346" i="6"/>
  <c r="R333" i="10" l="1"/>
  <c r="N340" i="10"/>
  <c r="X333" i="10"/>
  <c r="W333" i="10"/>
  <c r="G334" i="10"/>
  <c r="S304" i="8"/>
  <c r="Q304" i="8"/>
  <c r="P304" i="8"/>
  <c r="Q346" i="6"/>
  <c r="P346" i="6"/>
  <c r="O346" i="6"/>
  <c r="V333" i="10" l="1"/>
  <c r="T333" i="10"/>
  <c r="S333" i="10"/>
  <c r="R303" i="8"/>
  <c r="F305" i="8"/>
  <c r="V304" i="8"/>
  <c r="X304" i="8" s="1"/>
  <c r="Y304" i="8" s="1"/>
  <c r="Z304" i="8" s="1"/>
  <c r="AA304" i="8" s="1"/>
  <c r="F347" i="6"/>
  <c r="T346" i="6"/>
  <c r="V346" i="6" s="1"/>
  <c r="W346" i="6" s="1"/>
  <c r="X346" i="6" s="1"/>
  <c r="Y346" i="6" s="1"/>
  <c r="F334" i="10" l="1"/>
  <c r="Y333" i="10"/>
  <c r="AA333" i="10" s="1"/>
  <c r="AB333" i="10" s="1"/>
  <c r="AC333" i="10" s="1"/>
  <c r="AD333" i="10" s="1"/>
  <c r="U332" i="10"/>
  <c r="H305" i="8"/>
  <c r="I305" i="8" s="1"/>
  <c r="J305" i="8" s="1"/>
  <c r="L305" i="8"/>
  <c r="H347" i="6"/>
  <c r="I347" i="6" s="1"/>
  <c r="J347" i="6" s="1"/>
  <c r="K354" i="6" s="1"/>
  <c r="L347" i="6"/>
  <c r="O334" i="10" l="1"/>
  <c r="H334" i="10"/>
  <c r="I334" i="10" s="1"/>
  <c r="J334" i="10" s="1"/>
  <c r="O305" i="8"/>
  <c r="P305" i="8" s="1"/>
  <c r="K312" i="8"/>
  <c r="U305" i="8"/>
  <c r="T305" i="8"/>
  <c r="G306" i="8"/>
  <c r="N347" i="6"/>
  <c r="R347" i="6"/>
  <c r="S347" i="6"/>
  <c r="G348" i="6"/>
  <c r="N341" i="10" l="1"/>
  <c r="X334" i="10"/>
  <c r="W334" i="10"/>
  <c r="G335" i="10"/>
  <c r="R334" i="10"/>
  <c r="F306" i="8"/>
  <c r="H306" i="8" s="1"/>
  <c r="I306" i="8" s="1"/>
  <c r="J306" i="8" s="1"/>
  <c r="V305" i="8"/>
  <c r="X305" i="8" s="1"/>
  <c r="S305" i="8"/>
  <c r="Q305" i="8"/>
  <c r="Q347" i="6"/>
  <c r="P347" i="6"/>
  <c r="O347" i="6"/>
  <c r="V334" i="10" l="1"/>
  <c r="T334" i="10"/>
  <c r="S334" i="10"/>
  <c r="R304" i="8"/>
  <c r="L306" i="8"/>
  <c r="O306" i="8" s="1"/>
  <c r="P306" i="8" s="1"/>
  <c r="F307" i="8" s="1"/>
  <c r="T306" i="8"/>
  <c r="K313" i="8"/>
  <c r="U306" i="8"/>
  <c r="Y305" i="8"/>
  <c r="Z305" i="8" s="1"/>
  <c r="AA305" i="8" s="1"/>
  <c r="G307" i="8"/>
  <c r="F348" i="6"/>
  <c r="T347" i="6"/>
  <c r="V347" i="6" s="1"/>
  <c r="W347" i="6" s="1"/>
  <c r="X347" i="6" s="1"/>
  <c r="Y347" i="6" s="1"/>
  <c r="U333" i="10" l="1"/>
  <c r="F335" i="10"/>
  <c r="Y334" i="10"/>
  <c r="AA334" i="10" s="1"/>
  <c r="AB334" i="10" s="1"/>
  <c r="AC334" i="10" s="1"/>
  <c r="AD334" i="10" s="1"/>
  <c r="L307" i="8"/>
  <c r="H307" i="8"/>
  <c r="I307" i="8" s="1"/>
  <c r="J307" i="8" s="1"/>
  <c r="G308" i="8" s="1"/>
  <c r="V306" i="8"/>
  <c r="X306" i="8" s="1"/>
  <c r="S306" i="8"/>
  <c r="Q306" i="8"/>
  <c r="L348" i="6"/>
  <c r="H348" i="6"/>
  <c r="I348" i="6" s="1"/>
  <c r="J348" i="6" s="1"/>
  <c r="K355" i="6" s="1"/>
  <c r="H335" i="10" l="1"/>
  <c r="I335" i="10" s="1"/>
  <c r="J335" i="10" s="1"/>
  <c r="O335" i="10"/>
  <c r="R305" i="8"/>
  <c r="O307" i="8"/>
  <c r="P307" i="8" s="1"/>
  <c r="U307" i="8"/>
  <c r="T307" i="8"/>
  <c r="K314" i="8"/>
  <c r="Y306" i="8"/>
  <c r="Z306" i="8" s="1"/>
  <c r="AA306" i="8" s="1"/>
  <c r="N348" i="6"/>
  <c r="R348" i="6"/>
  <c r="S348" i="6"/>
  <c r="G349" i="6"/>
  <c r="R335" i="10" l="1"/>
  <c r="N342" i="10"/>
  <c r="X335" i="10"/>
  <c r="W335" i="10"/>
  <c r="G336" i="10"/>
  <c r="F308" i="8"/>
  <c r="V307" i="8"/>
  <c r="X307" i="8" s="1"/>
  <c r="S307" i="8"/>
  <c r="Q307" i="8"/>
  <c r="Q348" i="6"/>
  <c r="P348" i="6"/>
  <c r="O348" i="6"/>
  <c r="V335" i="10" l="1"/>
  <c r="T335" i="10"/>
  <c r="S335" i="10"/>
  <c r="R306" i="8"/>
  <c r="Y307" i="8"/>
  <c r="Z307" i="8" s="1"/>
  <c r="AA307" i="8" s="1"/>
  <c r="H308" i="8"/>
  <c r="I308" i="8" s="1"/>
  <c r="J308" i="8" s="1"/>
  <c r="L308" i="8"/>
  <c r="F349" i="6"/>
  <c r="T348" i="6"/>
  <c r="V348" i="6" s="1"/>
  <c r="W348" i="6" s="1"/>
  <c r="X348" i="6" s="1"/>
  <c r="Y348" i="6" s="1"/>
  <c r="F336" i="10" l="1"/>
  <c r="Y335" i="10"/>
  <c r="AA335" i="10" s="1"/>
  <c r="AB335" i="10" s="1"/>
  <c r="AC335" i="10" s="1"/>
  <c r="AD335" i="10" s="1"/>
  <c r="U334" i="10"/>
  <c r="O308" i="8"/>
  <c r="K315" i="8"/>
  <c r="U308" i="8"/>
  <c r="T308" i="8"/>
  <c r="G309" i="8"/>
  <c r="L349" i="6"/>
  <c r="H349" i="6"/>
  <c r="I349" i="6" s="1"/>
  <c r="J349" i="6" s="1"/>
  <c r="K356" i="6" s="1"/>
  <c r="O336" i="10" l="1"/>
  <c r="H336" i="10"/>
  <c r="I336" i="10" s="1"/>
  <c r="J336" i="10" s="1"/>
  <c r="S308" i="8"/>
  <c r="Q308" i="8"/>
  <c r="P308" i="8"/>
  <c r="R349" i="6"/>
  <c r="S349" i="6"/>
  <c r="G350" i="6"/>
  <c r="N349" i="6"/>
  <c r="X336" i="10" l="1"/>
  <c r="N343" i="10"/>
  <c r="W336" i="10"/>
  <c r="G337" i="10"/>
  <c r="R336" i="10"/>
  <c r="R307" i="8"/>
  <c r="F309" i="8"/>
  <c r="V308" i="8"/>
  <c r="X308" i="8" s="1"/>
  <c r="Y308" i="8" s="1"/>
  <c r="Z308" i="8" s="1"/>
  <c r="AA308" i="8" s="1"/>
  <c r="P349" i="6"/>
  <c r="Q349" i="6"/>
  <c r="O349" i="6"/>
  <c r="V336" i="10" l="1"/>
  <c r="T336" i="10"/>
  <c r="S336" i="10"/>
  <c r="H309" i="8"/>
  <c r="I309" i="8" s="1"/>
  <c r="J309" i="8" s="1"/>
  <c r="L309" i="8"/>
  <c r="F350" i="6"/>
  <c r="T349" i="6"/>
  <c r="V349" i="6" s="1"/>
  <c r="W349" i="6"/>
  <c r="X349" i="6" s="1"/>
  <c r="Y349" i="6" s="1"/>
  <c r="U335" i="10" l="1"/>
  <c r="F337" i="10"/>
  <c r="Y336" i="10"/>
  <c r="AA336" i="10" s="1"/>
  <c r="AB336" i="10" s="1"/>
  <c r="AC336" i="10" s="1"/>
  <c r="AD336" i="10" s="1"/>
  <c r="O309" i="8"/>
  <c r="P309" i="8" s="1"/>
  <c r="F310" i="8" s="1"/>
  <c r="K316" i="8"/>
  <c r="U309" i="8"/>
  <c r="T309" i="8"/>
  <c r="G310" i="8"/>
  <c r="L350" i="6"/>
  <c r="H350" i="6"/>
  <c r="I350" i="6" s="1"/>
  <c r="J350" i="6" s="1"/>
  <c r="K357" i="6" s="1"/>
  <c r="O337" i="10" l="1"/>
  <c r="H337" i="10"/>
  <c r="I337" i="10" s="1"/>
  <c r="J337" i="10" s="1"/>
  <c r="H310" i="8"/>
  <c r="I310" i="8" s="1"/>
  <c r="J310" i="8" s="1"/>
  <c r="G311" i="8" s="1"/>
  <c r="L310" i="8"/>
  <c r="V309" i="8"/>
  <c r="X309" i="8" s="1"/>
  <c r="S309" i="8"/>
  <c r="Q309" i="8"/>
  <c r="R350" i="6"/>
  <c r="S350" i="6"/>
  <c r="G351" i="6"/>
  <c r="N350" i="6"/>
  <c r="R337" i="10" l="1"/>
  <c r="W337" i="10"/>
  <c r="N344" i="10"/>
  <c r="X337" i="10"/>
  <c r="G338" i="10"/>
  <c r="R308" i="8"/>
  <c r="Y309" i="8"/>
  <c r="Z309" i="8" s="1"/>
  <c r="AA309" i="8" s="1"/>
  <c r="O310" i="8"/>
  <c r="P310" i="8" s="1"/>
  <c r="T310" i="8"/>
  <c r="U310" i="8"/>
  <c r="K317" i="8"/>
  <c r="Q350" i="6"/>
  <c r="P350" i="6"/>
  <c r="O350" i="6"/>
  <c r="V337" i="10" l="1"/>
  <c r="T337" i="10"/>
  <c r="S337" i="10"/>
  <c r="F311" i="8"/>
  <c r="L311" i="8" s="1"/>
  <c r="V310" i="8"/>
  <c r="X310" i="8" s="1"/>
  <c r="S310" i="8"/>
  <c r="Q310" i="8"/>
  <c r="F351" i="6"/>
  <c r="T350" i="6"/>
  <c r="V350" i="6" s="1"/>
  <c r="W350" i="6" s="1"/>
  <c r="X350" i="6" s="1"/>
  <c r="Y350" i="6" s="1"/>
  <c r="U336" i="10" l="1"/>
  <c r="F338" i="10"/>
  <c r="Y337" i="10"/>
  <c r="AA337" i="10" s="1"/>
  <c r="AB337" i="10" s="1"/>
  <c r="AC337" i="10" s="1"/>
  <c r="AD337" i="10" s="1"/>
  <c r="R309" i="8"/>
  <c r="H311" i="8"/>
  <c r="I311" i="8" s="1"/>
  <c r="J311" i="8" s="1"/>
  <c r="G312" i="8" s="1"/>
  <c r="Y310" i="8"/>
  <c r="Z310" i="8" s="1"/>
  <c r="AA310" i="8" s="1"/>
  <c r="O311" i="8"/>
  <c r="H351" i="6"/>
  <c r="I351" i="6" s="1"/>
  <c r="J351" i="6" s="1"/>
  <c r="K358" i="6" s="1"/>
  <c r="L351" i="6"/>
  <c r="O338" i="10" l="1"/>
  <c r="H338" i="10"/>
  <c r="I338" i="10" s="1"/>
  <c r="J338" i="10" s="1"/>
  <c r="U311" i="8"/>
  <c r="T311" i="8"/>
  <c r="K318" i="8"/>
  <c r="S311" i="8"/>
  <c r="Q311" i="8"/>
  <c r="P311" i="8"/>
  <c r="N351" i="6"/>
  <c r="O351" i="6" s="1"/>
  <c r="F352" i="6" s="1"/>
  <c r="R351" i="6"/>
  <c r="S351" i="6"/>
  <c r="G352" i="6"/>
  <c r="N345" i="10" l="1"/>
  <c r="X338" i="10"/>
  <c r="W338" i="10"/>
  <c r="G339" i="10"/>
  <c r="R338" i="10"/>
  <c r="R310" i="8"/>
  <c r="F312" i="8"/>
  <c r="V311" i="8"/>
  <c r="X311" i="8" s="1"/>
  <c r="Y311" i="8" s="1"/>
  <c r="Z311" i="8" s="1"/>
  <c r="AA311" i="8" s="1"/>
  <c r="L352" i="6"/>
  <c r="H352" i="6"/>
  <c r="I352" i="6" s="1"/>
  <c r="J352" i="6" s="1"/>
  <c r="K359" i="6" s="1"/>
  <c r="G353" i="6"/>
  <c r="Q351" i="6"/>
  <c r="P351" i="6"/>
  <c r="T351" i="6"/>
  <c r="V351" i="6" s="1"/>
  <c r="V338" i="10" l="1"/>
  <c r="T338" i="10"/>
  <c r="S338" i="10"/>
  <c r="L312" i="8"/>
  <c r="H312" i="8"/>
  <c r="I312" i="8" s="1"/>
  <c r="J312" i="8" s="1"/>
  <c r="R352" i="6"/>
  <c r="S352" i="6"/>
  <c r="W351" i="6"/>
  <c r="X351" i="6" s="1"/>
  <c r="Y351" i="6" s="1"/>
  <c r="N352" i="6"/>
  <c r="U337" i="10" l="1"/>
  <c r="F339" i="10"/>
  <c r="Y338" i="10"/>
  <c r="AA338" i="10" s="1"/>
  <c r="AB338" i="10" s="1"/>
  <c r="AC338" i="10" s="1"/>
  <c r="AD338" i="10" s="1"/>
  <c r="K319" i="8"/>
  <c r="U312" i="8"/>
  <c r="T312" i="8"/>
  <c r="G313" i="8"/>
  <c r="O312" i="8"/>
  <c r="Q352" i="6"/>
  <c r="P352" i="6"/>
  <c r="O352" i="6"/>
  <c r="O339" i="10" l="1"/>
  <c r="H339" i="10"/>
  <c r="I339" i="10" s="1"/>
  <c r="J339" i="10" s="1"/>
  <c r="S312" i="8"/>
  <c r="Q312" i="8"/>
  <c r="P312" i="8"/>
  <c r="F353" i="6"/>
  <c r="T352" i="6"/>
  <c r="V352" i="6" s="1"/>
  <c r="W352" i="6" s="1"/>
  <c r="X352" i="6" s="1"/>
  <c r="Y352" i="6" s="1"/>
  <c r="W339" i="10" l="1"/>
  <c r="N346" i="10"/>
  <c r="X339" i="10"/>
  <c r="G340" i="10"/>
  <c r="R339" i="10"/>
  <c r="R311" i="8"/>
  <c r="F313" i="8"/>
  <c r="V312" i="8"/>
  <c r="X312" i="8" s="1"/>
  <c r="Y312" i="8" s="1"/>
  <c r="Z312" i="8" s="1"/>
  <c r="AA312" i="8" s="1"/>
  <c r="L353" i="6"/>
  <c r="H353" i="6"/>
  <c r="I353" i="6" s="1"/>
  <c r="J353" i="6" s="1"/>
  <c r="K360" i="6" s="1"/>
  <c r="V339" i="10" l="1"/>
  <c r="T339" i="10"/>
  <c r="S339" i="10"/>
  <c r="H313" i="8"/>
  <c r="I313" i="8" s="1"/>
  <c r="J313" i="8" s="1"/>
  <c r="L313" i="8"/>
  <c r="R353" i="6"/>
  <c r="S353" i="6"/>
  <c r="G354" i="6"/>
  <c r="N353" i="6"/>
  <c r="F340" i="10" l="1"/>
  <c r="Y339" i="10"/>
  <c r="AA339" i="10" s="1"/>
  <c r="AB339" i="10" s="1"/>
  <c r="AC339" i="10" s="1"/>
  <c r="AD339" i="10" s="1"/>
  <c r="U338" i="10"/>
  <c r="O313" i="8"/>
  <c r="P313" i="8" s="1"/>
  <c r="F314" i="8" s="1"/>
  <c r="K320" i="8"/>
  <c r="U313" i="8"/>
  <c r="T313" i="8"/>
  <c r="G314" i="8"/>
  <c r="P353" i="6"/>
  <c r="Q353" i="6"/>
  <c r="O353" i="6"/>
  <c r="O340" i="10" l="1"/>
  <c r="H340" i="10"/>
  <c r="I340" i="10" s="1"/>
  <c r="J340" i="10" s="1"/>
  <c r="V313" i="8"/>
  <c r="X313" i="8" s="1"/>
  <c r="H314" i="8"/>
  <c r="I314" i="8" s="1"/>
  <c r="J314" i="8" s="1"/>
  <c r="L314" i="8"/>
  <c r="S313" i="8"/>
  <c r="Q313" i="8"/>
  <c r="F354" i="6"/>
  <c r="T353" i="6"/>
  <c r="V353" i="6" s="1"/>
  <c r="W353" i="6"/>
  <c r="X353" i="6" s="1"/>
  <c r="Y353" i="6" s="1"/>
  <c r="N347" i="10" l="1"/>
  <c r="X340" i="10"/>
  <c r="W340" i="10"/>
  <c r="G341" i="10"/>
  <c r="R340" i="10"/>
  <c r="R312" i="8"/>
  <c r="O314" i="8"/>
  <c r="P314" i="8" s="1"/>
  <c r="F315" i="8" s="1"/>
  <c r="T314" i="8"/>
  <c r="K321" i="8"/>
  <c r="U314" i="8"/>
  <c r="Y313" i="8"/>
  <c r="Z313" i="8" s="1"/>
  <c r="AA313" i="8" s="1"/>
  <c r="G315" i="8"/>
  <c r="L354" i="6"/>
  <c r="H354" i="6"/>
  <c r="I354" i="6" s="1"/>
  <c r="J354" i="6" s="1"/>
  <c r="K361" i="6" s="1"/>
  <c r="V340" i="10" l="1"/>
  <c r="T340" i="10"/>
  <c r="S340" i="10"/>
  <c r="L315" i="8"/>
  <c r="H315" i="8"/>
  <c r="I315" i="8" s="1"/>
  <c r="J315" i="8" s="1"/>
  <c r="V314" i="8"/>
  <c r="X314" i="8" s="1"/>
  <c r="S314" i="8"/>
  <c r="Q314" i="8"/>
  <c r="R354" i="6"/>
  <c r="S354" i="6"/>
  <c r="G355" i="6"/>
  <c r="N354" i="6"/>
  <c r="U339" i="10" l="1"/>
  <c r="F341" i="10"/>
  <c r="Y340" i="10"/>
  <c r="AA340" i="10" s="1"/>
  <c r="AB340" i="10" s="1"/>
  <c r="AC340" i="10" s="1"/>
  <c r="AD340" i="10" s="1"/>
  <c r="R313" i="8"/>
  <c r="Y314" i="8"/>
  <c r="Z314" i="8" s="1"/>
  <c r="AA314" i="8" s="1"/>
  <c r="U315" i="8"/>
  <c r="T315" i="8"/>
  <c r="K322" i="8"/>
  <c r="O315" i="8"/>
  <c r="G316" i="8"/>
  <c r="Q354" i="6"/>
  <c r="P354" i="6"/>
  <c r="O354" i="6"/>
  <c r="O341" i="10" l="1"/>
  <c r="H341" i="10"/>
  <c r="I341" i="10" s="1"/>
  <c r="J341" i="10" s="1"/>
  <c r="S315" i="8"/>
  <c r="Q315" i="8"/>
  <c r="P315" i="8"/>
  <c r="F355" i="6"/>
  <c r="T354" i="6"/>
  <c r="V354" i="6" s="1"/>
  <c r="W354" i="6" s="1"/>
  <c r="X354" i="6" s="1"/>
  <c r="Y354" i="6" s="1"/>
  <c r="N348" i="10" l="1"/>
  <c r="W341" i="10"/>
  <c r="X341" i="10"/>
  <c r="G342" i="10"/>
  <c r="R341" i="10"/>
  <c r="R314" i="8"/>
  <c r="F316" i="8"/>
  <c r="V315" i="8"/>
  <c r="X315" i="8" s="1"/>
  <c r="Y315" i="8" s="1"/>
  <c r="Z315" i="8" s="1"/>
  <c r="AA315" i="8" s="1"/>
  <c r="H355" i="6"/>
  <c r="I355" i="6" s="1"/>
  <c r="J355" i="6" s="1"/>
  <c r="K362" i="6" s="1"/>
  <c r="L355" i="6"/>
  <c r="V341" i="10" l="1"/>
  <c r="T341" i="10"/>
  <c r="S341" i="10"/>
  <c r="L316" i="8"/>
  <c r="H316" i="8"/>
  <c r="I316" i="8" s="1"/>
  <c r="J316" i="8" s="1"/>
  <c r="N355" i="6"/>
  <c r="O355" i="6"/>
  <c r="F356" i="6" s="1"/>
  <c r="T355" i="6"/>
  <c r="R355" i="6"/>
  <c r="S355" i="6"/>
  <c r="G356" i="6"/>
  <c r="V355" i="6" l="1"/>
  <c r="U340" i="10"/>
  <c r="F342" i="10"/>
  <c r="Y341" i="10"/>
  <c r="AA341" i="10" s="1"/>
  <c r="AB341" i="10" s="1"/>
  <c r="AC341" i="10" s="1"/>
  <c r="AD341" i="10" s="1"/>
  <c r="K323" i="8"/>
  <c r="U316" i="8"/>
  <c r="T316" i="8"/>
  <c r="G317" i="8"/>
  <c r="O316" i="8"/>
  <c r="L356" i="6"/>
  <c r="H356" i="6"/>
  <c r="I356" i="6" s="1"/>
  <c r="J356" i="6" s="1"/>
  <c r="K363" i="6" s="1"/>
  <c r="Q355" i="6"/>
  <c r="W355" i="6" s="1"/>
  <c r="X355" i="6" s="1"/>
  <c r="Y355" i="6" s="1"/>
  <c r="P355" i="6"/>
  <c r="O342" i="10" l="1"/>
  <c r="H342" i="10"/>
  <c r="I342" i="10" s="1"/>
  <c r="J342" i="10" s="1"/>
  <c r="S316" i="8"/>
  <c r="Q316" i="8"/>
  <c r="P316" i="8"/>
  <c r="R356" i="6"/>
  <c r="S356" i="6"/>
  <c r="N356" i="6"/>
  <c r="G357" i="6"/>
  <c r="N349" i="10" l="1"/>
  <c r="X342" i="10"/>
  <c r="W342" i="10"/>
  <c r="G343" i="10"/>
  <c r="R342" i="10"/>
  <c r="R315" i="8"/>
  <c r="F317" i="8"/>
  <c r="V316" i="8"/>
  <c r="X316" i="8" s="1"/>
  <c r="Y316" i="8" s="1"/>
  <c r="Z316" i="8" s="1"/>
  <c r="AA316" i="8" s="1"/>
  <c r="Q356" i="6"/>
  <c r="P356" i="6"/>
  <c r="O356" i="6"/>
  <c r="V342" i="10" l="1"/>
  <c r="T342" i="10"/>
  <c r="S342" i="10"/>
  <c r="H317" i="8"/>
  <c r="I317" i="8" s="1"/>
  <c r="J317" i="8" s="1"/>
  <c r="L317" i="8"/>
  <c r="F357" i="6"/>
  <c r="T356" i="6"/>
  <c r="V356" i="6" s="1"/>
  <c r="W356" i="6" s="1"/>
  <c r="X356" i="6" s="1"/>
  <c r="Y356" i="6" s="1"/>
  <c r="U341" i="10" l="1"/>
  <c r="F343" i="10"/>
  <c r="Y342" i="10"/>
  <c r="AA342" i="10" s="1"/>
  <c r="AB342" i="10" s="1"/>
  <c r="AC342" i="10" s="1"/>
  <c r="AD342" i="10" s="1"/>
  <c r="O317" i="8"/>
  <c r="P317" i="8" s="1"/>
  <c r="F318" i="8" s="1"/>
  <c r="K324" i="8"/>
  <c r="U317" i="8"/>
  <c r="T317" i="8"/>
  <c r="G318" i="8"/>
  <c r="H357" i="6"/>
  <c r="I357" i="6" s="1"/>
  <c r="J357" i="6" s="1"/>
  <c r="K364" i="6" s="1"/>
  <c r="L357" i="6"/>
  <c r="O343" i="10" l="1"/>
  <c r="H343" i="10"/>
  <c r="I343" i="10" s="1"/>
  <c r="J343" i="10" s="1"/>
  <c r="H318" i="8"/>
  <c r="I318" i="8" s="1"/>
  <c r="J318" i="8" s="1"/>
  <c r="G319" i="8" s="1"/>
  <c r="L318" i="8"/>
  <c r="V317" i="8"/>
  <c r="X317" i="8" s="1"/>
  <c r="S317" i="8"/>
  <c r="Q317" i="8"/>
  <c r="N357" i="6"/>
  <c r="O357" i="6" s="1"/>
  <c r="R357" i="6"/>
  <c r="S357" i="6"/>
  <c r="G358" i="6"/>
  <c r="F358" i="6" l="1"/>
  <c r="T357" i="6"/>
  <c r="V357" i="6"/>
  <c r="N350" i="10"/>
  <c r="W343" i="10"/>
  <c r="X343" i="10"/>
  <c r="G344" i="10"/>
  <c r="R343" i="10"/>
  <c r="R316" i="8"/>
  <c r="O318" i="8"/>
  <c r="P318" i="8" s="1"/>
  <c r="Y317" i="8"/>
  <c r="Z317" i="8" s="1"/>
  <c r="AA317" i="8" s="1"/>
  <c r="K325" i="8"/>
  <c r="T318" i="8"/>
  <c r="U318" i="8"/>
  <c r="H358" i="6"/>
  <c r="I358" i="6" s="1"/>
  <c r="J358" i="6" s="1"/>
  <c r="K365" i="6" s="1"/>
  <c r="L358" i="6"/>
  <c r="Q357" i="6"/>
  <c r="P357" i="6"/>
  <c r="W357" i="6" l="1"/>
  <c r="X357" i="6" s="1"/>
  <c r="Y357" i="6" s="1"/>
  <c r="V343" i="10"/>
  <c r="T343" i="10"/>
  <c r="S343" i="10"/>
  <c r="F319" i="8"/>
  <c r="V318" i="8"/>
  <c r="X318" i="8" s="1"/>
  <c r="S318" i="8"/>
  <c r="Q318" i="8"/>
  <c r="N358" i="6"/>
  <c r="O358" i="6"/>
  <c r="F359" i="6" s="1"/>
  <c r="T358" i="6"/>
  <c r="R358" i="6"/>
  <c r="V358" i="6" s="1"/>
  <c r="S358" i="6"/>
  <c r="G359" i="6"/>
  <c r="F344" i="10" l="1"/>
  <c r="Y343" i="10"/>
  <c r="AA343" i="10" s="1"/>
  <c r="AB343" i="10" s="1"/>
  <c r="AC343" i="10" s="1"/>
  <c r="AD343" i="10" s="1"/>
  <c r="U342" i="10"/>
  <c r="R317" i="8"/>
  <c r="Y318" i="8"/>
  <c r="Z318" i="8" s="1"/>
  <c r="AA318" i="8" s="1"/>
  <c r="L319" i="8"/>
  <c r="H319" i="8"/>
  <c r="I319" i="8" s="1"/>
  <c r="J319" i="8" s="1"/>
  <c r="H359" i="6"/>
  <c r="I359" i="6" s="1"/>
  <c r="J359" i="6" s="1"/>
  <c r="K366" i="6" s="1"/>
  <c r="L359" i="6"/>
  <c r="Q358" i="6"/>
  <c r="W358" i="6" s="1"/>
  <c r="X358" i="6" s="1"/>
  <c r="Y358" i="6" s="1"/>
  <c r="P358" i="6"/>
  <c r="H344" i="10" l="1"/>
  <c r="I344" i="10" s="1"/>
  <c r="J344" i="10" s="1"/>
  <c r="O344" i="10"/>
  <c r="K326" i="8"/>
  <c r="U319" i="8"/>
  <c r="T319" i="8"/>
  <c r="G320" i="8"/>
  <c r="O319" i="8"/>
  <c r="N359" i="6"/>
  <c r="O359" i="6"/>
  <c r="F360" i="6" s="1"/>
  <c r="R359" i="6"/>
  <c r="S359" i="6"/>
  <c r="G360" i="6"/>
  <c r="T359" i="6" l="1"/>
  <c r="V359" i="6" s="1"/>
  <c r="R344" i="10"/>
  <c r="N351" i="10"/>
  <c r="X344" i="10"/>
  <c r="W344" i="10"/>
  <c r="G345" i="10"/>
  <c r="S319" i="8"/>
  <c r="Q319" i="8"/>
  <c r="P319" i="8"/>
  <c r="L360" i="6"/>
  <c r="H360" i="6"/>
  <c r="I360" i="6" s="1"/>
  <c r="J360" i="6" s="1"/>
  <c r="K367" i="6" s="1"/>
  <c r="Q359" i="6"/>
  <c r="P359" i="6"/>
  <c r="W359" i="6" l="1"/>
  <c r="X359" i="6" s="1"/>
  <c r="Y359" i="6" s="1"/>
  <c r="V344" i="10"/>
  <c r="T344" i="10"/>
  <c r="S344" i="10"/>
  <c r="R318" i="8"/>
  <c r="F320" i="8"/>
  <c r="V319" i="8"/>
  <c r="X319" i="8" s="1"/>
  <c r="Y319" i="8" s="1"/>
  <c r="Z319" i="8" s="1"/>
  <c r="AA319" i="8" s="1"/>
  <c r="R360" i="6"/>
  <c r="S360" i="6"/>
  <c r="N360" i="6"/>
  <c r="G361" i="6"/>
  <c r="U343" i="10" l="1"/>
  <c r="F345" i="10"/>
  <c r="Y344" i="10"/>
  <c r="AA344" i="10" s="1"/>
  <c r="AB344" i="10" s="1"/>
  <c r="AC344" i="10" s="1"/>
  <c r="AD344" i="10" s="1"/>
  <c r="L320" i="8"/>
  <c r="H320" i="8"/>
  <c r="I320" i="8" s="1"/>
  <c r="J320" i="8" s="1"/>
  <c r="Q360" i="6"/>
  <c r="P360" i="6"/>
  <c r="O360" i="6"/>
  <c r="O345" i="10" l="1"/>
  <c r="H345" i="10"/>
  <c r="I345" i="10" s="1"/>
  <c r="J345" i="10" s="1"/>
  <c r="K327" i="8"/>
  <c r="U320" i="8"/>
  <c r="T320" i="8"/>
  <c r="G321" i="8"/>
  <c r="O320" i="8"/>
  <c r="F361" i="6"/>
  <c r="T360" i="6"/>
  <c r="V360" i="6" s="1"/>
  <c r="W360" i="6"/>
  <c r="X360" i="6" s="1"/>
  <c r="Y360" i="6" s="1"/>
  <c r="N352" i="10" l="1"/>
  <c r="W345" i="10"/>
  <c r="X345" i="10"/>
  <c r="G346" i="10"/>
  <c r="R345" i="10"/>
  <c r="S320" i="8"/>
  <c r="Q320" i="8"/>
  <c r="P320" i="8"/>
  <c r="H361" i="6"/>
  <c r="I361" i="6" s="1"/>
  <c r="J361" i="6" s="1"/>
  <c r="K368" i="6" s="1"/>
  <c r="L361" i="6"/>
  <c r="V345" i="10" l="1"/>
  <c r="T345" i="10"/>
  <c r="S345" i="10"/>
  <c r="R319" i="8"/>
  <c r="F321" i="8"/>
  <c r="V320" i="8"/>
  <c r="X320" i="8" s="1"/>
  <c r="Y320" i="8" s="1"/>
  <c r="Z320" i="8" s="1"/>
  <c r="AA320" i="8" s="1"/>
  <c r="N361" i="6"/>
  <c r="O361" i="6" s="1"/>
  <c r="R361" i="6"/>
  <c r="S361" i="6"/>
  <c r="G362" i="6"/>
  <c r="U344" i="10" l="1"/>
  <c r="F346" i="10"/>
  <c r="Y345" i="10"/>
  <c r="AA345" i="10" s="1"/>
  <c r="AB345" i="10" s="1"/>
  <c r="AC345" i="10" s="1"/>
  <c r="AD345" i="10" s="1"/>
  <c r="H321" i="8"/>
  <c r="I321" i="8" s="1"/>
  <c r="J321" i="8" s="1"/>
  <c r="L321" i="8"/>
  <c r="F362" i="6"/>
  <c r="T361" i="6"/>
  <c r="V361" i="6"/>
  <c r="H362" i="6"/>
  <c r="I362" i="6" s="1"/>
  <c r="J362" i="6" s="1"/>
  <c r="K369" i="6" s="1"/>
  <c r="L362" i="6"/>
  <c r="Q361" i="6"/>
  <c r="P361" i="6"/>
  <c r="O346" i="10" l="1"/>
  <c r="H346" i="10"/>
  <c r="I346" i="10" s="1"/>
  <c r="J346" i="10" s="1"/>
  <c r="O321" i="8"/>
  <c r="P321" i="8" s="1"/>
  <c r="K328" i="8"/>
  <c r="U321" i="8"/>
  <c r="T321" i="8"/>
  <c r="G322" i="8"/>
  <c r="W361" i="6"/>
  <c r="X361" i="6" s="1"/>
  <c r="Y361" i="6" s="1"/>
  <c r="N362" i="6"/>
  <c r="R362" i="6"/>
  <c r="S362" i="6"/>
  <c r="G363" i="6"/>
  <c r="N353" i="10" l="1"/>
  <c r="X346" i="10"/>
  <c r="W346" i="10"/>
  <c r="G347" i="10"/>
  <c r="R346" i="10"/>
  <c r="F322" i="8"/>
  <c r="H322" i="8" s="1"/>
  <c r="I322" i="8" s="1"/>
  <c r="J322" i="8" s="1"/>
  <c r="V321" i="8"/>
  <c r="X321" i="8" s="1"/>
  <c r="S321" i="8"/>
  <c r="Q321" i="8"/>
  <c r="P362" i="6"/>
  <c r="Q362" i="6"/>
  <c r="O362" i="6"/>
  <c r="V346" i="10" l="1"/>
  <c r="T346" i="10"/>
  <c r="S346" i="10"/>
  <c r="R320" i="8"/>
  <c r="L322" i="8"/>
  <c r="O322" i="8" s="1"/>
  <c r="P322" i="8" s="1"/>
  <c r="F323" i="8" s="1"/>
  <c r="K329" i="8"/>
  <c r="T322" i="8"/>
  <c r="U322" i="8"/>
  <c r="Y321" i="8"/>
  <c r="Z321" i="8" s="1"/>
  <c r="AA321" i="8" s="1"/>
  <c r="G323" i="8"/>
  <c r="F363" i="6"/>
  <c r="T362" i="6"/>
  <c r="V362" i="6" s="1"/>
  <c r="W362" i="6" s="1"/>
  <c r="X362" i="6" s="1"/>
  <c r="Y362" i="6" s="1"/>
  <c r="U345" i="10" l="1"/>
  <c r="F347" i="10"/>
  <c r="Y346" i="10"/>
  <c r="AA346" i="10" s="1"/>
  <c r="AB346" i="10" s="1"/>
  <c r="AC346" i="10" s="1"/>
  <c r="AD346" i="10" s="1"/>
  <c r="V322" i="8"/>
  <c r="X322" i="8" s="1"/>
  <c r="L323" i="8"/>
  <c r="H323" i="8"/>
  <c r="I323" i="8" s="1"/>
  <c r="J323" i="8" s="1"/>
  <c r="G324" i="8" s="1"/>
  <c r="S322" i="8"/>
  <c r="Q322" i="8"/>
  <c r="L363" i="6"/>
  <c r="H363" i="6"/>
  <c r="I363" i="6" s="1"/>
  <c r="J363" i="6" s="1"/>
  <c r="O347" i="10" l="1"/>
  <c r="H347" i="10"/>
  <c r="I347" i="10" s="1"/>
  <c r="J347" i="10" s="1"/>
  <c r="R321" i="8"/>
  <c r="Y322" i="8"/>
  <c r="Z322" i="8" s="1"/>
  <c r="AA322" i="8" s="1"/>
  <c r="O323" i="8"/>
  <c r="K330" i="8"/>
  <c r="U323" i="8"/>
  <c r="T323" i="8"/>
  <c r="R363" i="6"/>
  <c r="S363" i="6"/>
  <c r="G364" i="6"/>
  <c r="N363" i="6"/>
  <c r="N354" i="10" l="1"/>
  <c r="W347" i="10"/>
  <c r="X347" i="10"/>
  <c r="G348" i="10"/>
  <c r="R347" i="10"/>
  <c r="S323" i="8"/>
  <c r="Q323" i="8"/>
  <c r="P323" i="8"/>
  <c r="Q363" i="6"/>
  <c r="P363" i="6"/>
  <c r="O363" i="6"/>
  <c r="V347" i="10" l="1"/>
  <c r="T347" i="10"/>
  <c r="S347" i="10"/>
  <c r="R322" i="8"/>
  <c r="F324" i="8"/>
  <c r="V323" i="8"/>
  <c r="X323" i="8" s="1"/>
  <c r="Y323" i="8" s="1"/>
  <c r="Z323" i="8" s="1"/>
  <c r="AA323" i="8" s="1"/>
  <c r="F364" i="6"/>
  <c r="T363" i="6"/>
  <c r="V363" i="6" s="1"/>
  <c r="W363" i="6" s="1"/>
  <c r="X363" i="6" s="1"/>
  <c r="Y363" i="6" s="1"/>
  <c r="U346" i="10" l="1"/>
  <c r="F348" i="10"/>
  <c r="Y347" i="10"/>
  <c r="AA347" i="10" s="1"/>
  <c r="AB347" i="10" s="1"/>
  <c r="AC347" i="10" s="1"/>
  <c r="AD347" i="10" s="1"/>
  <c r="H324" i="8"/>
  <c r="I324" i="8" s="1"/>
  <c r="J324" i="8" s="1"/>
  <c r="L324" i="8"/>
  <c r="H364" i="6"/>
  <c r="I364" i="6" s="1"/>
  <c r="J364" i="6" s="1"/>
  <c r="L364" i="6"/>
  <c r="O348" i="10" l="1"/>
  <c r="H348" i="10"/>
  <c r="I348" i="10" s="1"/>
  <c r="J348" i="10" s="1"/>
  <c r="O324" i="8"/>
  <c r="K331" i="8"/>
  <c r="U324" i="8"/>
  <c r="T324" i="8"/>
  <c r="G325" i="8"/>
  <c r="N364" i="6"/>
  <c r="R364" i="6"/>
  <c r="S364" i="6"/>
  <c r="G365" i="6"/>
  <c r="N355" i="10" l="1"/>
  <c r="X348" i="10"/>
  <c r="W348" i="10"/>
  <c r="G349" i="10"/>
  <c r="R348" i="10"/>
  <c r="Q324" i="8"/>
  <c r="S324" i="8"/>
  <c r="P324" i="8"/>
  <c r="Q364" i="6"/>
  <c r="P364" i="6"/>
  <c r="O364" i="6"/>
  <c r="V348" i="10" l="1"/>
  <c r="T348" i="10"/>
  <c r="S348" i="10"/>
  <c r="R323" i="8"/>
  <c r="F325" i="8"/>
  <c r="V324" i="8"/>
  <c r="X324" i="8" s="1"/>
  <c r="Y324" i="8" s="1"/>
  <c r="Z324" i="8" s="1"/>
  <c r="AA324" i="8" s="1"/>
  <c r="F365" i="6"/>
  <c r="T364" i="6"/>
  <c r="V364" i="6" s="1"/>
  <c r="W364" i="6" s="1"/>
  <c r="X364" i="6" s="1"/>
  <c r="Y364" i="6" s="1"/>
  <c r="U347" i="10" l="1"/>
  <c r="F349" i="10"/>
  <c r="Y348" i="10"/>
  <c r="AA348" i="10" s="1"/>
  <c r="AB348" i="10" s="1"/>
  <c r="AC348" i="10" s="1"/>
  <c r="AD348" i="10" s="1"/>
  <c r="H325" i="8"/>
  <c r="I325" i="8" s="1"/>
  <c r="J325" i="8" s="1"/>
  <c r="L325" i="8"/>
  <c r="L365" i="6"/>
  <c r="H365" i="6"/>
  <c r="I365" i="6" s="1"/>
  <c r="J365" i="6" s="1"/>
  <c r="O349" i="10" l="1"/>
  <c r="H349" i="10"/>
  <c r="I349" i="10" s="1"/>
  <c r="J349" i="10" s="1"/>
  <c r="O325" i="8"/>
  <c r="K332" i="8"/>
  <c r="U325" i="8"/>
  <c r="T325" i="8"/>
  <c r="G326" i="8"/>
  <c r="R365" i="6"/>
  <c r="S365" i="6"/>
  <c r="G366" i="6"/>
  <c r="N365" i="6"/>
  <c r="X349" i="10" l="1"/>
  <c r="W349" i="10"/>
  <c r="N356" i="10"/>
  <c r="G350" i="10"/>
  <c r="R349" i="10"/>
  <c r="S325" i="8"/>
  <c r="Q325" i="8"/>
  <c r="P325" i="8"/>
  <c r="Q365" i="6"/>
  <c r="P365" i="6"/>
  <c r="O365" i="6"/>
  <c r="V349" i="10" l="1"/>
  <c r="T349" i="10"/>
  <c r="S349" i="10"/>
  <c r="R324" i="8"/>
  <c r="F326" i="8"/>
  <c r="V325" i="8"/>
  <c r="X325" i="8" s="1"/>
  <c r="Y325" i="8" s="1"/>
  <c r="Z325" i="8" s="1"/>
  <c r="AA325" i="8" s="1"/>
  <c r="F366" i="6"/>
  <c r="T365" i="6"/>
  <c r="V365" i="6" s="1"/>
  <c r="W365" i="6" s="1"/>
  <c r="X365" i="6" s="1"/>
  <c r="Y365" i="6" s="1"/>
  <c r="U348" i="10" l="1"/>
  <c r="F350" i="10"/>
  <c r="Y349" i="10"/>
  <c r="AA349" i="10" s="1"/>
  <c r="AB349" i="10" s="1"/>
  <c r="AC349" i="10" s="1"/>
  <c r="AD349" i="10" s="1"/>
  <c r="L326" i="8"/>
  <c r="H326" i="8"/>
  <c r="I326" i="8" s="1"/>
  <c r="J326" i="8" s="1"/>
  <c r="H366" i="6"/>
  <c r="I366" i="6" s="1"/>
  <c r="J366" i="6" s="1"/>
  <c r="L366" i="6"/>
  <c r="O350" i="10" l="1"/>
  <c r="H350" i="10"/>
  <c r="I350" i="10" s="1"/>
  <c r="J350" i="10" s="1"/>
  <c r="K333" i="8"/>
  <c r="U326" i="8"/>
  <c r="T326" i="8"/>
  <c r="G327" i="8"/>
  <c r="O326" i="8"/>
  <c r="N366" i="6"/>
  <c r="S366" i="6"/>
  <c r="R366" i="6"/>
  <c r="G367" i="6"/>
  <c r="N357" i="10" l="1"/>
  <c r="X350" i="10"/>
  <c r="W350" i="10"/>
  <c r="G351" i="10"/>
  <c r="R350" i="10"/>
  <c r="S326" i="8"/>
  <c r="Q326" i="8"/>
  <c r="P326" i="8"/>
  <c r="Q366" i="6"/>
  <c r="P366" i="6"/>
  <c r="O366" i="6"/>
  <c r="V350" i="10" l="1"/>
  <c r="T350" i="10"/>
  <c r="S350" i="10"/>
  <c r="R325" i="8"/>
  <c r="F327" i="8"/>
  <c r="V326" i="8"/>
  <c r="X326" i="8" s="1"/>
  <c r="Y326" i="8" s="1"/>
  <c r="Z326" i="8" s="1"/>
  <c r="AA326" i="8" s="1"/>
  <c r="F367" i="6"/>
  <c r="T366" i="6"/>
  <c r="V366" i="6" s="1"/>
  <c r="W366" i="6" s="1"/>
  <c r="X366" i="6" s="1"/>
  <c r="Y366" i="6" s="1"/>
  <c r="F351" i="10" l="1"/>
  <c r="Y350" i="10"/>
  <c r="AA350" i="10" s="1"/>
  <c r="AB350" i="10" s="1"/>
  <c r="AC350" i="10" s="1"/>
  <c r="AD350" i="10" s="1"/>
  <c r="U349" i="10"/>
  <c r="L327" i="8"/>
  <c r="H327" i="8"/>
  <c r="I327" i="8" s="1"/>
  <c r="J327" i="8" s="1"/>
  <c r="L367" i="6"/>
  <c r="H367" i="6"/>
  <c r="I367" i="6" s="1"/>
  <c r="J367" i="6" s="1"/>
  <c r="O351" i="10" l="1"/>
  <c r="H351" i="10"/>
  <c r="I351" i="10" s="1"/>
  <c r="J351" i="10" s="1"/>
  <c r="K334" i="8"/>
  <c r="U327" i="8"/>
  <c r="T327" i="8"/>
  <c r="G328" i="8"/>
  <c r="O327" i="8"/>
  <c r="S367" i="6"/>
  <c r="R367" i="6"/>
  <c r="G368" i="6"/>
  <c r="N367" i="6"/>
  <c r="O367" i="6" s="1"/>
  <c r="F368" i="6" s="1"/>
  <c r="X351" i="10" l="1"/>
  <c r="W351" i="10"/>
  <c r="N358" i="10"/>
  <c r="G352" i="10"/>
  <c r="R351" i="10"/>
  <c r="S327" i="8"/>
  <c r="Q327" i="8"/>
  <c r="P327" i="8"/>
  <c r="Q367" i="6"/>
  <c r="P367" i="6"/>
  <c r="T367" i="6"/>
  <c r="V367" i="6" s="1"/>
  <c r="H368" i="6"/>
  <c r="I368" i="6" s="1"/>
  <c r="J368" i="6" s="1"/>
  <c r="L368" i="6"/>
  <c r="V351" i="10" l="1"/>
  <c r="T351" i="10"/>
  <c r="S351" i="10"/>
  <c r="R326" i="8"/>
  <c r="F328" i="8"/>
  <c r="V327" i="8"/>
  <c r="X327" i="8" s="1"/>
  <c r="Y327" i="8" s="1"/>
  <c r="Z327" i="8" s="1"/>
  <c r="AA327" i="8" s="1"/>
  <c r="N368" i="6"/>
  <c r="W367" i="6"/>
  <c r="X367" i="6" s="1"/>
  <c r="Y367" i="6" s="1"/>
  <c r="S368" i="6"/>
  <c r="R368" i="6"/>
  <c r="G369" i="6"/>
  <c r="U350" i="10" l="1"/>
  <c r="F352" i="10"/>
  <c r="Y351" i="10"/>
  <c r="AA351" i="10" s="1"/>
  <c r="AB351" i="10" s="1"/>
  <c r="AC351" i="10" s="1"/>
  <c r="AD351" i="10" s="1"/>
  <c r="H328" i="8"/>
  <c r="I328" i="8" s="1"/>
  <c r="J328" i="8" s="1"/>
  <c r="L328" i="8"/>
  <c r="Q368" i="6"/>
  <c r="P368" i="6"/>
  <c r="O368" i="6"/>
  <c r="O352" i="10" l="1"/>
  <c r="H352" i="10"/>
  <c r="I352" i="10" s="1"/>
  <c r="J352" i="10" s="1"/>
  <c r="O328" i="8"/>
  <c r="K335" i="8"/>
  <c r="U328" i="8"/>
  <c r="T328" i="8"/>
  <c r="G329" i="8"/>
  <c r="F369" i="6"/>
  <c r="T368" i="6"/>
  <c r="V368" i="6" s="1"/>
  <c r="W368" i="6"/>
  <c r="X368" i="6" s="1"/>
  <c r="Y368" i="6" s="1"/>
  <c r="N359" i="10" l="1"/>
  <c r="X352" i="10"/>
  <c r="W352" i="10"/>
  <c r="G353" i="10"/>
  <c r="R352" i="10"/>
  <c r="S328" i="8"/>
  <c r="Q328" i="8"/>
  <c r="P328" i="8"/>
  <c r="L369" i="6"/>
  <c r="H369" i="6"/>
  <c r="I369" i="6" s="1"/>
  <c r="J369" i="6" s="1"/>
  <c r="V352" i="10" l="1"/>
  <c r="T352" i="10"/>
  <c r="S352" i="10"/>
  <c r="R327" i="8"/>
  <c r="F329" i="8"/>
  <c r="V328" i="8"/>
  <c r="X328" i="8" s="1"/>
  <c r="Y328" i="8" s="1"/>
  <c r="Z328" i="8" s="1"/>
  <c r="AA328" i="8" s="1"/>
  <c r="S369" i="6"/>
  <c r="R369" i="6"/>
  <c r="N369" i="6"/>
  <c r="O369" i="6" s="1"/>
  <c r="T369" i="6" s="1"/>
  <c r="U351" i="10" l="1"/>
  <c r="F353" i="10"/>
  <c r="Y352" i="10"/>
  <c r="AA352" i="10" s="1"/>
  <c r="AB352" i="10" s="1"/>
  <c r="AC352" i="10" s="1"/>
  <c r="AD352" i="10" s="1"/>
  <c r="L329" i="8"/>
  <c r="H329" i="8"/>
  <c r="I329" i="8" s="1"/>
  <c r="J329" i="8" s="1"/>
  <c r="V369" i="6"/>
  <c r="P369" i="6"/>
  <c r="Q369" i="6"/>
  <c r="W369" i="6" s="1"/>
  <c r="X369" i="6" s="1"/>
  <c r="Y369" i="6" s="1"/>
  <c r="O353" i="10" l="1"/>
  <c r="H353" i="10"/>
  <c r="I353" i="10" s="1"/>
  <c r="J353" i="10" s="1"/>
  <c r="K336" i="8"/>
  <c r="U329" i="8"/>
  <c r="T329" i="8"/>
  <c r="G330" i="8"/>
  <c r="O329" i="8"/>
  <c r="N360" i="10" l="1"/>
  <c r="X353" i="10"/>
  <c r="W353" i="10"/>
  <c r="G354" i="10"/>
  <c r="R353" i="10"/>
  <c r="S329" i="8"/>
  <c r="Q329" i="8"/>
  <c r="P329" i="8"/>
  <c r="V353" i="10" l="1"/>
  <c r="T353" i="10"/>
  <c r="S353" i="10"/>
  <c r="R328" i="8"/>
  <c r="F330" i="8"/>
  <c r="V329" i="8"/>
  <c r="X329" i="8" s="1"/>
  <c r="Y329" i="8" s="1"/>
  <c r="Z329" i="8" s="1"/>
  <c r="AA329" i="8" s="1"/>
  <c r="U352" i="10" l="1"/>
  <c r="F354" i="10"/>
  <c r="Y353" i="10"/>
  <c r="AA353" i="10" s="1"/>
  <c r="AB353" i="10" s="1"/>
  <c r="AC353" i="10" s="1"/>
  <c r="AD353" i="10" s="1"/>
  <c r="L330" i="8"/>
  <c r="H330" i="8"/>
  <c r="I330" i="8" s="1"/>
  <c r="J330" i="8" s="1"/>
  <c r="O354" i="10" l="1"/>
  <c r="H354" i="10"/>
  <c r="I354" i="10" s="1"/>
  <c r="J354" i="10" s="1"/>
  <c r="K337" i="8"/>
  <c r="U330" i="8"/>
  <c r="T330" i="8"/>
  <c r="G331" i="8"/>
  <c r="O330" i="8"/>
  <c r="N361" i="10" l="1"/>
  <c r="W354" i="10"/>
  <c r="X354" i="10"/>
  <c r="G355" i="10"/>
  <c r="R354" i="10"/>
  <c r="S330" i="8"/>
  <c r="Q330" i="8"/>
  <c r="P330" i="8"/>
  <c r="V354" i="10" l="1"/>
  <c r="T354" i="10"/>
  <c r="S354" i="10"/>
  <c r="R329" i="8"/>
  <c r="F331" i="8"/>
  <c r="V330" i="8"/>
  <c r="X330" i="8" s="1"/>
  <c r="Y330" i="8" s="1"/>
  <c r="Z330" i="8" s="1"/>
  <c r="AA330" i="8" s="1"/>
  <c r="F355" i="10" l="1"/>
  <c r="Y354" i="10"/>
  <c r="AA354" i="10" s="1"/>
  <c r="AB354" i="10" s="1"/>
  <c r="AC354" i="10" s="1"/>
  <c r="AD354" i="10" s="1"/>
  <c r="U353" i="10"/>
  <c r="L331" i="8"/>
  <c r="H331" i="8"/>
  <c r="I331" i="8" s="1"/>
  <c r="J331" i="8" s="1"/>
  <c r="O355" i="10" l="1"/>
  <c r="H355" i="10"/>
  <c r="I355" i="10" s="1"/>
  <c r="J355" i="10" s="1"/>
  <c r="K338" i="8"/>
  <c r="U331" i="8"/>
  <c r="T331" i="8"/>
  <c r="G332" i="8"/>
  <c r="O331" i="8"/>
  <c r="N362" i="10" l="1"/>
  <c r="W355" i="10"/>
  <c r="X355" i="10"/>
  <c r="G356" i="10"/>
  <c r="R355" i="10"/>
  <c r="S331" i="8"/>
  <c r="Q331" i="8"/>
  <c r="P331" i="8"/>
  <c r="V355" i="10" l="1"/>
  <c r="T355" i="10"/>
  <c r="S355" i="10"/>
  <c r="R330" i="8"/>
  <c r="F332" i="8"/>
  <c r="V331" i="8"/>
  <c r="X331" i="8" s="1"/>
  <c r="Y331" i="8" s="1"/>
  <c r="Z331" i="8" s="1"/>
  <c r="AA331" i="8" s="1"/>
  <c r="U354" i="10" l="1"/>
  <c r="F356" i="10"/>
  <c r="Y355" i="10"/>
  <c r="AA355" i="10" s="1"/>
  <c r="AB355" i="10" s="1"/>
  <c r="AC355" i="10" s="1"/>
  <c r="AD355" i="10" s="1"/>
  <c r="H332" i="8"/>
  <c r="I332" i="8" s="1"/>
  <c r="J332" i="8" s="1"/>
  <c r="L332" i="8"/>
  <c r="H356" i="10" l="1"/>
  <c r="I356" i="10" s="1"/>
  <c r="J356" i="10" s="1"/>
  <c r="O356" i="10"/>
  <c r="O332" i="8"/>
  <c r="K339" i="8"/>
  <c r="U332" i="8"/>
  <c r="T332" i="8"/>
  <c r="G333" i="8"/>
  <c r="R356" i="10" l="1"/>
  <c r="N363" i="10"/>
  <c r="X356" i="10"/>
  <c r="W356" i="10"/>
  <c r="G357" i="10"/>
  <c r="Q332" i="8"/>
  <c r="S332" i="8"/>
  <c r="P332" i="8"/>
  <c r="V356" i="10" l="1"/>
  <c r="T356" i="10"/>
  <c r="S356" i="10"/>
  <c r="R331" i="8"/>
  <c r="F333" i="8"/>
  <c r="V332" i="8"/>
  <c r="X332" i="8" s="1"/>
  <c r="Y332" i="8" s="1"/>
  <c r="Z332" i="8" s="1"/>
  <c r="AA332" i="8" s="1"/>
  <c r="U355" i="10" l="1"/>
  <c r="F357" i="10"/>
  <c r="Y356" i="10"/>
  <c r="AA356" i="10" s="1"/>
  <c r="AB356" i="10" s="1"/>
  <c r="AC356" i="10" s="1"/>
  <c r="AD356" i="10" s="1"/>
  <c r="H333" i="8"/>
  <c r="I333" i="8" s="1"/>
  <c r="J333" i="8" s="1"/>
  <c r="L333" i="8"/>
  <c r="O357" i="10" l="1"/>
  <c r="H357" i="10"/>
  <c r="I357" i="10" s="1"/>
  <c r="J357" i="10" s="1"/>
  <c r="O333" i="8"/>
  <c r="K340" i="8"/>
  <c r="U333" i="8"/>
  <c r="T333" i="8"/>
  <c r="G334" i="8"/>
  <c r="N364" i="10" l="1"/>
  <c r="W357" i="10"/>
  <c r="X357" i="10"/>
  <c r="G358" i="10"/>
  <c r="R357" i="10"/>
  <c r="S333" i="8"/>
  <c r="Q333" i="8"/>
  <c r="P333" i="8"/>
  <c r="V357" i="10" l="1"/>
  <c r="T357" i="10"/>
  <c r="S357" i="10"/>
  <c r="R332" i="8"/>
  <c r="F334" i="8"/>
  <c r="V333" i="8"/>
  <c r="X333" i="8" s="1"/>
  <c r="Y333" i="8" s="1"/>
  <c r="Z333" i="8" s="1"/>
  <c r="AA333" i="8" s="1"/>
  <c r="U356" i="10" l="1"/>
  <c r="F358" i="10"/>
  <c r="Y357" i="10"/>
  <c r="AA357" i="10" s="1"/>
  <c r="AB357" i="10" s="1"/>
  <c r="AC357" i="10" s="1"/>
  <c r="AD357" i="10" s="1"/>
  <c r="L334" i="8"/>
  <c r="H334" i="8"/>
  <c r="I334" i="8" s="1"/>
  <c r="J334" i="8" s="1"/>
  <c r="H358" i="10" l="1"/>
  <c r="I358" i="10" s="1"/>
  <c r="J358" i="10" s="1"/>
  <c r="O358" i="10"/>
  <c r="K341" i="8"/>
  <c r="U334" i="8"/>
  <c r="T334" i="8"/>
  <c r="G335" i="8"/>
  <c r="O334" i="8"/>
  <c r="R358" i="10" l="1"/>
  <c r="S358" i="10" s="1"/>
  <c r="F359" i="10" s="1"/>
  <c r="N365" i="10"/>
  <c r="X358" i="10"/>
  <c r="W358" i="10"/>
  <c r="G359" i="10"/>
  <c r="S334" i="8"/>
  <c r="Q334" i="8"/>
  <c r="P334" i="8"/>
  <c r="O359" i="10" l="1"/>
  <c r="H359" i="10"/>
  <c r="I359" i="10" s="1"/>
  <c r="J359" i="10" s="1"/>
  <c r="V358" i="10"/>
  <c r="T358" i="10"/>
  <c r="Y358" i="10"/>
  <c r="AA358" i="10" s="1"/>
  <c r="R333" i="8"/>
  <c r="F335" i="8"/>
  <c r="V334" i="8"/>
  <c r="X334" i="8" s="1"/>
  <c r="Y334" i="8" s="1"/>
  <c r="Z334" i="8" s="1"/>
  <c r="AA334" i="8" s="1"/>
  <c r="N366" i="10" l="1"/>
  <c r="X359" i="10"/>
  <c r="W359" i="10"/>
  <c r="U357" i="10"/>
  <c r="R359" i="10"/>
  <c r="AB358" i="10"/>
  <c r="AC358" i="10" s="1"/>
  <c r="AD358" i="10" s="1"/>
  <c r="G360" i="10"/>
  <c r="H335" i="8"/>
  <c r="I335" i="8" s="1"/>
  <c r="J335" i="8" s="1"/>
  <c r="L335" i="8"/>
  <c r="V359" i="10" l="1"/>
  <c r="T359" i="10"/>
  <c r="S359" i="10"/>
  <c r="O335" i="8"/>
  <c r="K342" i="8"/>
  <c r="U335" i="8"/>
  <c r="T335" i="8"/>
  <c r="G336" i="8"/>
  <c r="U358" i="10" l="1"/>
  <c r="F360" i="10"/>
  <c r="Y359" i="10"/>
  <c r="AA359" i="10" s="1"/>
  <c r="AB359" i="10" s="1"/>
  <c r="AC359" i="10" s="1"/>
  <c r="AD359" i="10" s="1"/>
  <c r="S335" i="8"/>
  <c r="Q335" i="8"/>
  <c r="P335" i="8"/>
  <c r="O360" i="10" l="1"/>
  <c r="H360" i="10"/>
  <c r="I360" i="10" s="1"/>
  <c r="J360" i="10" s="1"/>
  <c r="R334" i="8"/>
  <c r="F336" i="8"/>
  <c r="V335" i="8"/>
  <c r="X335" i="8" s="1"/>
  <c r="Y335" i="8" s="1"/>
  <c r="Z335" i="8" s="1"/>
  <c r="AA335" i="8" s="1"/>
  <c r="N367" i="10" l="1"/>
  <c r="X360" i="10"/>
  <c r="W360" i="10"/>
  <c r="G361" i="10"/>
  <c r="R360" i="10"/>
  <c r="H336" i="8"/>
  <c r="I336" i="8" s="1"/>
  <c r="J336" i="8" s="1"/>
  <c r="L336" i="8"/>
  <c r="V360" i="10" l="1"/>
  <c r="T360" i="10"/>
  <c r="S360" i="10"/>
  <c r="K343" i="8"/>
  <c r="U336" i="8"/>
  <c r="T336" i="8"/>
  <c r="G337" i="8"/>
  <c r="O336" i="8"/>
  <c r="U359" i="10" l="1"/>
  <c r="F361" i="10"/>
  <c r="Y360" i="10"/>
  <c r="AA360" i="10" s="1"/>
  <c r="AB360" i="10" s="1"/>
  <c r="AC360" i="10" s="1"/>
  <c r="AD360" i="10" s="1"/>
  <c r="S336" i="8"/>
  <c r="Q336" i="8"/>
  <c r="P336" i="8"/>
  <c r="O361" i="10" l="1"/>
  <c r="H361" i="10"/>
  <c r="I361" i="10" s="1"/>
  <c r="J361" i="10" s="1"/>
  <c r="R335" i="8"/>
  <c r="F337" i="8"/>
  <c r="V336" i="8"/>
  <c r="X336" i="8" s="1"/>
  <c r="Y336" i="8" s="1"/>
  <c r="Z336" i="8" s="1"/>
  <c r="AA336" i="8" s="1"/>
  <c r="N368" i="10" l="1"/>
  <c r="X361" i="10"/>
  <c r="W361" i="10"/>
  <c r="G362" i="10"/>
  <c r="R361" i="10"/>
  <c r="L337" i="8"/>
  <c r="H337" i="8"/>
  <c r="I337" i="8" s="1"/>
  <c r="J337" i="8" s="1"/>
  <c r="V361" i="10" l="1"/>
  <c r="T361" i="10"/>
  <c r="S361" i="10"/>
  <c r="K344" i="8"/>
  <c r="U337" i="8"/>
  <c r="T337" i="8"/>
  <c r="G338" i="8"/>
  <c r="O337" i="8"/>
  <c r="U360" i="10" l="1"/>
  <c r="F362" i="10"/>
  <c r="Y361" i="10"/>
  <c r="AA361" i="10" s="1"/>
  <c r="AB361" i="10" s="1"/>
  <c r="AC361" i="10" s="1"/>
  <c r="AD361" i="10" s="1"/>
  <c r="S337" i="8"/>
  <c r="Q337" i="8"/>
  <c r="P337" i="8"/>
  <c r="O362" i="10" l="1"/>
  <c r="H362" i="10"/>
  <c r="I362" i="10" s="1"/>
  <c r="J362" i="10" s="1"/>
  <c r="R336" i="8"/>
  <c r="F338" i="8"/>
  <c r="V337" i="8"/>
  <c r="X337" i="8" s="1"/>
  <c r="Y337" i="8" s="1"/>
  <c r="Z337" i="8" s="1"/>
  <c r="AA337" i="8" s="1"/>
  <c r="N369" i="10" l="1"/>
  <c r="B39" i="10" s="1"/>
  <c r="X362" i="10"/>
  <c r="W362" i="10"/>
  <c r="G363" i="10"/>
  <c r="R362" i="10"/>
  <c r="L338" i="8"/>
  <c r="H338" i="8"/>
  <c r="I338" i="8" s="1"/>
  <c r="J338" i="8" s="1"/>
  <c r="V362" i="10" l="1"/>
  <c r="T362" i="10"/>
  <c r="S362" i="10"/>
  <c r="K345" i="8"/>
  <c r="U338" i="8"/>
  <c r="T338" i="8"/>
  <c r="G339" i="8"/>
  <c r="O338" i="8"/>
  <c r="U361" i="10" l="1"/>
  <c r="F363" i="10"/>
  <c r="Y362" i="10"/>
  <c r="AA362" i="10" s="1"/>
  <c r="AB362" i="10" s="1"/>
  <c r="AC362" i="10" s="1"/>
  <c r="AD362" i="10" s="1"/>
  <c r="S338" i="8"/>
  <c r="Q338" i="8"/>
  <c r="P338" i="8"/>
  <c r="O363" i="10" l="1"/>
  <c r="H363" i="10"/>
  <c r="I363" i="10" s="1"/>
  <c r="J363" i="10" s="1"/>
  <c r="R337" i="8"/>
  <c r="F339" i="8"/>
  <c r="V338" i="8"/>
  <c r="X338" i="8" s="1"/>
  <c r="Y338" i="8" s="1"/>
  <c r="Z338" i="8" s="1"/>
  <c r="AA338" i="8" s="1"/>
  <c r="X363" i="10" l="1"/>
  <c r="W363" i="10"/>
  <c r="G364" i="10"/>
  <c r="R363" i="10"/>
  <c r="H339" i="8"/>
  <c r="I339" i="8" s="1"/>
  <c r="J339" i="8" s="1"/>
  <c r="L339" i="8"/>
  <c r="V363" i="10" l="1"/>
  <c r="T363" i="10"/>
  <c r="S363" i="10"/>
  <c r="K346" i="8"/>
  <c r="U339" i="8"/>
  <c r="T339" i="8"/>
  <c r="G340" i="8"/>
  <c r="O339" i="8"/>
  <c r="U362" i="10" l="1"/>
  <c r="F364" i="10"/>
  <c r="Y363" i="10"/>
  <c r="AA363" i="10" s="1"/>
  <c r="AB363" i="10" s="1"/>
  <c r="AC363" i="10" s="1"/>
  <c r="AD363" i="10" s="1"/>
  <c r="S339" i="8"/>
  <c r="Q339" i="8"/>
  <c r="P339" i="8"/>
  <c r="O364" i="10" l="1"/>
  <c r="H364" i="10"/>
  <c r="I364" i="10" s="1"/>
  <c r="J364" i="10" s="1"/>
  <c r="R338" i="8"/>
  <c r="F340" i="8"/>
  <c r="V339" i="8"/>
  <c r="X339" i="8" s="1"/>
  <c r="Y339" i="8" s="1"/>
  <c r="Z339" i="8" s="1"/>
  <c r="AA339" i="8" s="1"/>
  <c r="X364" i="10" l="1"/>
  <c r="W364" i="10"/>
  <c r="G365" i="10"/>
  <c r="R364" i="10"/>
  <c r="S364" i="10" s="1"/>
  <c r="H340" i="8"/>
  <c r="I340" i="8" s="1"/>
  <c r="J340" i="8" s="1"/>
  <c r="L340" i="8"/>
  <c r="F365" i="10" l="1"/>
  <c r="Y364" i="10"/>
  <c r="AA364" i="10" s="1"/>
  <c r="V364" i="10"/>
  <c r="T364" i="10"/>
  <c r="O340" i="8"/>
  <c r="K347" i="8"/>
  <c r="U340" i="8"/>
  <c r="T340" i="8"/>
  <c r="G341" i="8"/>
  <c r="AB364" i="10" l="1"/>
  <c r="AC364" i="10" s="1"/>
  <c r="AD364" i="10" s="1"/>
  <c r="U363" i="10"/>
  <c r="O365" i="10"/>
  <c r="H365" i="10"/>
  <c r="I365" i="10" s="1"/>
  <c r="J365" i="10" s="1"/>
  <c r="Q340" i="8"/>
  <c r="S340" i="8"/>
  <c r="P340" i="8"/>
  <c r="R365" i="10" l="1"/>
  <c r="X365" i="10"/>
  <c r="W365" i="10"/>
  <c r="G366" i="10"/>
  <c r="R339" i="8"/>
  <c r="F341" i="8"/>
  <c r="V340" i="8"/>
  <c r="X340" i="8" s="1"/>
  <c r="Y340" i="8" s="1"/>
  <c r="Z340" i="8" s="1"/>
  <c r="AA340" i="8" s="1"/>
  <c r="V365" i="10" l="1"/>
  <c r="T365" i="10"/>
  <c r="S365" i="10"/>
  <c r="L341" i="8"/>
  <c r="H341" i="8"/>
  <c r="I341" i="8" s="1"/>
  <c r="J341" i="8" s="1"/>
  <c r="U364" i="10" l="1"/>
  <c r="F366" i="10"/>
  <c r="Y365" i="10"/>
  <c r="AA365" i="10" s="1"/>
  <c r="AB365" i="10" s="1"/>
  <c r="AC365" i="10" s="1"/>
  <c r="AD365" i="10" s="1"/>
  <c r="K348" i="8"/>
  <c r="U341" i="8"/>
  <c r="T341" i="8"/>
  <c r="G342" i="8"/>
  <c r="O341" i="8"/>
  <c r="O366" i="10" l="1"/>
  <c r="H366" i="10"/>
  <c r="I366" i="10" s="1"/>
  <c r="J366" i="10" s="1"/>
  <c r="S341" i="8"/>
  <c r="Q341" i="8"/>
  <c r="P341" i="8"/>
  <c r="X366" i="10" l="1"/>
  <c r="W366" i="10"/>
  <c r="G367" i="10"/>
  <c r="R366" i="10"/>
  <c r="S366" i="10" s="1"/>
  <c r="F367" i="10" s="1"/>
  <c r="R340" i="8"/>
  <c r="F342" i="8"/>
  <c r="V341" i="8"/>
  <c r="X341" i="8" s="1"/>
  <c r="Y341" i="8" s="1"/>
  <c r="Z341" i="8" s="1"/>
  <c r="AA341" i="8" s="1"/>
  <c r="O367" i="10" l="1"/>
  <c r="H367" i="10"/>
  <c r="I367" i="10" s="1"/>
  <c r="J367" i="10" s="1"/>
  <c r="G368" i="10" s="1"/>
  <c r="V366" i="10"/>
  <c r="T366" i="10"/>
  <c r="Y366" i="10"/>
  <c r="AA366" i="10" s="1"/>
  <c r="L342" i="8"/>
  <c r="H342" i="8"/>
  <c r="I342" i="8" s="1"/>
  <c r="J342" i="8" s="1"/>
  <c r="U365" i="10" l="1"/>
  <c r="AB366" i="10"/>
  <c r="AC366" i="10" s="1"/>
  <c r="AD366" i="10" s="1"/>
  <c r="X367" i="10"/>
  <c r="W367" i="10"/>
  <c r="R367" i="10"/>
  <c r="K349" i="8"/>
  <c r="U342" i="8"/>
  <c r="T342" i="8"/>
  <c r="G343" i="8"/>
  <c r="O342" i="8"/>
  <c r="V367" i="10" l="1"/>
  <c r="T367" i="10"/>
  <c r="S367" i="10"/>
  <c r="S342" i="8"/>
  <c r="Q342" i="8"/>
  <c r="P342" i="8"/>
  <c r="F368" i="10" l="1"/>
  <c r="Y367" i="10"/>
  <c r="AA367" i="10" s="1"/>
  <c r="AB367" i="10" s="1"/>
  <c r="AC367" i="10" s="1"/>
  <c r="AD367" i="10" s="1"/>
  <c r="U366" i="10"/>
  <c r="R341" i="8"/>
  <c r="F343" i="8"/>
  <c r="V342" i="8"/>
  <c r="X342" i="8" s="1"/>
  <c r="Y342" i="8" s="1"/>
  <c r="Z342" i="8" s="1"/>
  <c r="AA342" i="8" s="1"/>
  <c r="O368" i="10" l="1"/>
  <c r="H368" i="10"/>
  <c r="I368" i="10" s="1"/>
  <c r="J368" i="10" s="1"/>
  <c r="H343" i="8"/>
  <c r="I343" i="8" s="1"/>
  <c r="J343" i="8" s="1"/>
  <c r="L343" i="8"/>
  <c r="X368" i="10" l="1"/>
  <c r="W368" i="10"/>
  <c r="G369" i="10"/>
  <c r="R368" i="10"/>
  <c r="S368" i="10" s="1"/>
  <c r="F369" i="10" s="1"/>
  <c r="O343" i="8"/>
  <c r="K350" i="8"/>
  <c r="U343" i="8"/>
  <c r="T343" i="8"/>
  <c r="G344" i="8"/>
  <c r="O369" i="10" l="1"/>
  <c r="H369" i="10"/>
  <c r="I369" i="10" s="1"/>
  <c r="J369" i="10" s="1"/>
  <c r="V368" i="10"/>
  <c r="T368" i="10"/>
  <c r="Y368" i="10"/>
  <c r="AA368" i="10" s="1"/>
  <c r="S343" i="8"/>
  <c r="Q343" i="8"/>
  <c r="P343" i="8"/>
  <c r="U367" i="10" l="1"/>
  <c r="AB368" i="10"/>
  <c r="AC368" i="10" s="1"/>
  <c r="AD368" i="10" s="1"/>
  <c r="X369" i="10"/>
  <c r="W369" i="10"/>
  <c r="R369" i="10"/>
  <c r="R342" i="8"/>
  <c r="F344" i="8"/>
  <c r="V343" i="8"/>
  <c r="X343" i="8" s="1"/>
  <c r="Y343" i="8" s="1"/>
  <c r="Z343" i="8" s="1"/>
  <c r="AA343" i="8" s="1"/>
  <c r="V369" i="10" l="1"/>
  <c r="T369" i="10"/>
  <c r="S369" i="10"/>
  <c r="Y369" i="10" s="1"/>
  <c r="AA369" i="10" s="1"/>
  <c r="H344" i="8"/>
  <c r="I344" i="8" s="1"/>
  <c r="J344" i="8" s="1"/>
  <c r="L344" i="8"/>
  <c r="U369" i="10" l="1"/>
  <c r="B40" i="10"/>
  <c r="B37" i="10"/>
  <c r="U368" i="10"/>
  <c r="AB369" i="10"/>
  <c r="O344" i="8"/>
  <c r="K351" i="8"/>
  <c r="U344" i="8"/>
  <c r="T344" i="8"/>
  <c r="G345" i="8"/>
  <c r="B43" i="10" l="1"/>
  <c r="B42" i="10"/>
  <c r="AC369" i="10"/>
  <c r="AD369" i="10" s="1"/>
  <c r="B44" i="10"/>
  <c r="B38" i="10"/>
  <c r="S344" i="8"/>
  <c r="Q344" i="8"/>
  <c r="P344" i="8"/>
  <c r="B46" i="10" l="1"/>
  <c r="B45" i="10"/>
  <c r="R343" i="8"/>
  <c r="F345" i="8"/>
  <c r="V344" i="8"/>
  <c r="X344" i="8" s="1"/>
  <c r="Y344" i="8" s="1"/>
  <c r="Z344" i="8" s="1"/>
  <c r="AA344" i="8" s="1"/>
  <c r="L345" i="8" l="1"/>
  <c r="H345" i="8"/>
  <c r="I345" i="8" s="1"/>
  <c r="J345" i="8" s="1"/>
  <c r="K352" i="8" l="1"/>
  <c r="U345" i="8"/>
  <c r="T345" i="8"/>
  <c r="G346" i="8"/>
  <c r="O345" i="8"/>
  <c r="S345" i="8" l="1"/>
  <c r="Q345" i="8"/>
  <c r="P345" i="8"/>
  <c r="R344" i="8" l="1"/>
  <c r="F346" i="8"/>
  <c r="V345" i="8"/>
  <c r="X345" i="8" s="1"/>
  <c r="Y345" i="8" s="1"/>
  <c r="Z345" i="8" s="1"/>
  <c r="AA345" i="8" s="1"/>
  <c r="L346" i="8" l="1"/>
  <c r="H346" i="8"/>
  <c r="I346" i="8" s="1"/>
  <c r="J346" i="8" s="1"/>
  <c r="K353" i="8" l="1"/>
  <c r="U346" i="8"/>
  <c r="T346" i="8"/>
  <c r="G347" i="8"/>
  <c r="O346" i="8"/>
  <c r="S346" i="8" l="1"/>
  <c r="Q346" i="8"/>
  <c r="P346" i="8"/>
  <c r="R345" i="8" l="1"/>
  <c r="F347" i="8"/>
  <c r="V346" i="8"/>
  <c r="X346" i="8" s="1"/>
  <c r="Y346" i="8" s="1"/>
  <c r="Z346" i="8" s="1"/>
  <c r="AA346" i="8" s="1"/>
  <c r="H347" i="8" l="1"/>
  <c r="I347" i="8" s="1"/>
  <c r="J347" i="8" s="1"/>
  <c r="L347" i="8"/>
  <c r="O347" i="8" l="1"/>
  <c r="K354" i="8"/>
  <c r="U347" i="8"/>
  <c r="T347" i="8"/>
  <c r="G348" i="8"/>
  <c r="S347" i="8" l="1"/>
  <c r="Q347" i="8"/>
  <c r="P347" i="8"/>
  <c r="R346" i="8" l="1"/>
  <c r="F348" i="8"/>
  <c r="V347" i="8"/>
  <c r="X347" i="8" s="1"/>
  <c r="Y347" i="8" s="1"/>
  <c r="Z347" i="8" s="1"/>
  <c r="AA347" i="8" s="1"/>
  <c r="H348" i="8" l="1"/>
  <c r="I348" i="8" s="1"/>
  <c r="J348" i="8" s="1"/>
  <c r="L348" i="8"/>
  <c r="O348" i="8" l="1"/>
  <c r="K355" i="8"/>
  <c r="U348" i="8"/>
  <c r="T348" i="8"/>
  <c r="G349" i="8"/>
  <c r="Q348" i="8" l="1"/>
  <c r="S348" i="8"/>
  <c r="P348" i="8"/>
  <c r="R347" i="8" l="1"/>
  <c r="F349" i="8"/>
  <c r="V348" i="8"/>
  <c r="X348" i="8" s="1"/>
  <c r="Y348" i="8" s="1"/>
  <c r="Z348" i="8" s="1"/>
  <c r="AA348" i="8" s="1"/>
  <c r="H349" i="8" l="1"/>
  <c r="I349" i="8" s="1"/>
  <c r="J349" i="8" s="1"/>
  <c r="L349" i="8"/>
  <c r="O349" i="8" l="1"/>
  <c r="K356" i="8"/>
  <c r="U349" i="8"/>
  <c r="T349" i="8"/>
  <c r="G350" i="8"/>
  <c r="S349" i="8" l="1"/>
  <c r="Q349" i="8"/>
  <c r="P349" i="8"/>
  <c r="R348" i="8" l="1"/>
  <c r="F350" i="8"/>
  <c r="V349" i="8"/>
  <c r="X349" i="8" s="1"/>
  <c r="Y349" i="8" s="1"/>
  <c r="Z349" i="8" s="1"/>
  <c r="AA349" i="8" s="1"/>
  <c r="L350" i="8" l="1"/>
  <c r="H350" i="8"/>
  <c r="I350" i="8" s="1"/>
  <c r="J350" i="8" s="1"/>
  <c r="K357" i="8" l="1"/>
  <c r="U350" i="8"/>
  <c r="T350" i="8"/>
  <c r="G351" i="8"/>
  <c r="O350" i="8"/>
  <c r="S350" i="8" l="1"/>
  <c r="Q350" i="8"/>
  <c r="P350" i="8"/>
  <c r="R349" i="8" l="1"/>
  <c r="F351" i="8"/>
  <c r="V350" i="8"/>
  <c r="X350" i="8" s="1"/>
  <c r="Y350" i="8" s="1"/>
  <c r="Z350" i="8" s="1"/>
  <c r="AA350" i="8" s="1"/>
  <c r="H351" i="8" l="1"/>
  <c r="I351" i="8" s="1"/>
  <c r="J351" i="8" s="1"/>
  <c r="L351" i="8"/>
  <c r="O351" i="8" l="1"/>
  <c r="K358" i="8"/>
  <c r="U351" i="8"/>
  <c r="T351" i="8"/>
  <c r="G352" i="8"/>
  <c r="Q351" i="8" l="1"/>
  <c r="S351" i="8"/>
  <c r="P351" i="8"/>
  <c r="R350" i="8" l="1"/>
  <c r="F352" i="8"/>
  <c r="V351" i="8"/>
  <c r="X351" i="8" s="1"/>
  <c r="Y351" i="8" s="1"/>
  <c r="Z351" i="8" s="1"/>
  <c r="AA351" i="8" s="1"/>
  <c r="H352" i="8" l="1"/>
  <c r="I352" i="8" s="1"/>
  <c r="J352" i="8" s="1"/>
  <c r="L352" i="8"/>
  <c r="O352" i="8" l="1"/>
  <c r="P352" i="8" s="1"/>
  <c r="K359" i="8"/>
  <c r="U352" i="8"/>
  <c r="T352" i="8"/>
  <c r="G353" i="8"/>
  <c r="F353" i="8" l="1"/>
  <c r="V352" i="8"/>
  <c r="X352" i="8" s="1"/>
  <c r="S352" i="8"/>
  <c r="Q352" i="8"/>
  <c r="R351" i="8" l="1"/>
  <c r="Y352" i="8"/>
  <c r="Z352" i="8" s="1"/>
  <c r="AA352" i="8" s="1"/>
  <c r="H353" i="8"/>
  <c r="I353" i="8" s="1"/>
  <c r="J353" i="8" s="1"/>
  <c r="L353" i="8"/>
  <c r="O353" i="8" l="1"/>
  <c r="K360" i="8"/>
  <c r="U353" i="8"/>
  <c r="T353" i="8"/>
  <c r="G354" i="8"/>
  <c r="S353" i="8" l="1"/>
  <c r="Q353" i="8"/>
  <c r="P353" i="8"/>
  <c r="R352" i="8" l="1"/>
  <c r="F354" i="8"/>
  <c r="V353" i="8"/>
  <c r="X353" i="8" s="1"/>
  <c r="Y353" i="8" s="1"/>
  <c r="Z353" i="8" s="1"/>
  <c r="AA353" i="8" s="1"/>
  <c r="L354" i="8" l="1"/>
  <c r="H354" i="8"/>
  <c r="I354" i="8" s="1"/>
  <c r="J354" i="8" s="1"/>
  <c r="K361" i="8" l="1"/>
  <c r="U354" i="8"/>
  <c r="T354" i="8"/>
  <c r="G355" i="8"/>
  <c r="O354" i="8"/>
  <c r="S354" i="8" l="1"/>
  <c r="Q354" i="8"/>
  <c r="P354" i="8"/>
  <c r="R353" i="8" l="1"/>
  <c r="F355" i="8"/>
  <c r="V354" i="8"/>
  <c r="X354" i="8" s="1"/>
  <c r="Y354" i="8" s="1"/>
  <c r="Z354" i="8" s="1"/>
  <c r="AA354" i="8" s="1"/>
  <c r="L355" i="8" l="1"/>
  <c r="H355" i="8"/>
  <c r="I355" i="8" s="1"/>
  <c r="J355" i="8" s="1"/>
  <c r="K362" i="8" l="1"/>
  <c r="U355" i="8"/>
  <c r="T355" i="8"/>
  <c r="G356" i="8"/>
  <c r="O355" i="8"/>
  <c r="S355" i="8" l="1"/>
  <c r="Q355" i="8"/>
  <c r="P355" i="8"/>
  <c r="R354" i="8" l="1"/>
  <c r="F356" i="8"/>
  <c r="V355" i="8"/>
  <c r="X355" i="8" s="1"/>
  <c r="Y355" i="8" s="1"/>
  <c r="Z355" i="8" s="1"/>
  <c r="AA355" i="8" s="1"/>
  <c r="H356" i="8" l="1"/>
  <c r="I356" i="8" s="1"/>
  <c r="J356" i="8" s="1"/>
  <c r="L356" i="8"/>
  <c r="O356" i="8" l="1"/>
  <c r="K363" i="8"/>
  <c r="U356" i="8"/>
  <c r="T356" i="8"/>
  <c r="G357" i="8"/>
  <c r="S356" i="8" l="1"/>
  <c r="Q356" i="8"/>
  <c r="P356" i="8"/>
  <c r="R355" i="8" l="1"/>
  <c r="F357" i="8"/>
  <c r="V356" i="8"/>
  <c r="X356" i="8" s="1"/>
  <c r="Y356" i="8" s="1"/>
  <c r="Z356" i="8" s="1"/>
  <c r="AA356" i="8" s="1"/>
  <c r="H357" i="8" l="1"/>
  <c r="I357" i="8" s="1"/>
  <c r="J357" i="8" s="1"/>
  <c r="L357" i="8"/>
  <c r="O357" i="8" l="1"/>
  <c r="K364" i="8"/>
  <c r="U357" i="8"/>
  <c r="T357" i="8"/>
  <c r="G358" i="8"/>
  <c r="Q357" i="8" l="1"/>
  <c r="S357" i="8"/>
  <c r="P357" i="8"/>
  <c r="R356" i="8" l="1"/>
  <c r="F358" i="8"/>
  <c r="V357" i="8"/>
  <c r="X357" i="8" s="1"/>
  <c r="Y357" i="8" s="1"/>
  <c r="Z357" i="8" s="1"/>
  <c r="AA357" i="8" s="1"/>
  <c r="L358" i="8" l="1"/>
  <c r="H358" i="8"/>
  <c r="I358" i="8" s="1"/>
  <c r="J358" i="8" s="1"/>
  <c r="K365" i="8" l="1"/>
  <c r="U358" i="8"/>
  <c r="T358" i="8"/>
  <c r="G359" i="8"/>
  <c r="O358" i="8"/>
  <c r="S358" i="8" l="1"/>
  <c r="Q358" i="8"/>
  <c r="P358" i="8"/>
  <c r="R357" i="8" l="1"/>
  <c r="F359" i="8"/>
  <c r="V358" i="8"/>
  <c r="X358" i="8" s="1"/>
  <c r="Y358" i="8" s="1"/>
  <c r="Z358" i="8" s="1"/>
  <c r="AA358" i="8" s="1"/>
  <c r="L359" i="8" l="1"/>
  <c r="H359" i="8"/>
  <c r="I359" i="8" s="1"/>
  <c r="J359" i="8" s="1"/>
  <c r="K366" i="8" l="1"/>
  <c r="U359" i="8"/>
  <c r="T359" i="8"/>
  <c r="G360" i="8"/>
  <c r="O359" i="8"/>
  <c r="S359" i="8" l="1"/>
  <c r="Q359" i="8"/>
  <c r="P359" i="8"/>
  <c r="R358" i="8" l="1"/>
  <c r="F360" i="8"/>
  <c r="V359" i="8"/>
  <c r="X359" i="8" s="1"/>
  <c r="Y359" i="8" s="1"/>
  <c r="Z359" i="8" s="1"/>
  <c r="AA359" i="8" s="1"/>
  <c r="H360" i="8" l="1"/>
  <c r="I360" i="8" s="1"/>
  <c r="J360" i="8" s="1"/>
  <c r="L360" i="8"/>
  <c r="K367" i="8" l="1"/>
  <c r="U360" i="8"/>
  <c r="T360" i="8"/>
  <c r="G361" i="8"/>
  <c r="O360" i="8"/>
  <c r="S360" i="8" l="1"/>
  <c r="Q360" i="8"/>
  <c r="P360" i="8"/>
  <c r="R359" i="8" l="1"/>
  <c r="F361" i="8"/>
  <c r="V360" i="8"/>
  <c r="X360" i="8" s="1"/>
  <c r="Y360" i="8" s="1"/>
  <c r="Z360" i="8" s="1"/>
  <c r="AA360" i="8" s="1"/>
  <c r="H361" i="8" l="1"/>
  <c r="I361" i="8" s="1"/>
  <c r="J361" i="8" s="1"/>
  <c r="L361" i="8"/>
  <c r="O361" i="8" l="1"/>
  <c r="K368" i="8"/>
  <c r="U361" i="8"/>
  <c r="T361" i="8"/>
  <c r="G362" i="8"/>
  <c r="S361" i="8" l="1"/>
  <c r="Q361" i="8"/>
  <c r="P361" i="8"/>
  <c r="R360" i="8" l="1"/>
  <c r="F362" i="8"/>
  <c r="V361" i="8"/>
  <c r="X361" i="8" s="1"/>
  <c r="Y361" i="8" s="1"/>
  <c r="Z361" i="8" s="1"/>
  <c r="AA361" i="8" s="1"/>
  <c r="L362" i="8" l="1"/>
  <c r="H362" i="8"/>
  <c r="I362" i="8" s="1"/>
  <c r="J362" i="8" s="1"/>
  <c r="K369" i="8" l="1"/>
  <c r="U362" i="8"/>
  <c r="T362" i="8"/>
  <c r="G363" i="8"/>
  <c r="O362" i="8"/>
  <c r="B39" i="8" l="1"/>
  <c r="S362" i="8"/>
  <c r="Q362" i="8"/>
  <c r="P362" i="8"/>
  <c r="R361" i="8" l="1"/>
  <c r="F363" i="8"/>
  <c r="V362" i="8"/>
  <c r="X362" i="8" s="1"/>
  <c r="Y362" i="8" s="1"/>
  <c r="Z362" i="8" s="1"/>
  <c r="AA362" i="8" s="1"/>
  <c r="L363" i="8" l="1"/>
  <c r="H363" i="8"/>
  <c r="I363" i="8" s="1"/>
  <c r="J363" i="8" s="1"/>
  <c r="U363" i="8" l="1"/>
  <c r="T363" i="8"/>
  <c r="G364" i="8"/>
  <c r="O363" i="8"/>
  <c r="S363" i="8" l="1"/>
  <c r="Q363" i="8"/>
  <c r="P363" i="8"/>
  <c r="R362" i="8" l="1"/>
  <c r="F364" i="8"/>
  <c r="V363" i="8"/>
  <c r="X363" i="8" s="1"/>
  <c r="Y363" i="8" s="1"/>
  <c r="Z363" i="8" s="1"/>
  <c r="AA363" i="8" s="1"/>
  <c r="H364" i="8" l="1"/>
  <c r="I364" i="8" s="1"/>
  <c r="J364" i="8" s="1"/>
  <c r="L364" i="8"/>
  <c r="O364" i="8" l="1"/>
  <c r="U364" i="8"/>
  <c r="T364" i="8"/>
  <c r="G365" i="8"/>
  <c r="S364" i="8" l="1"/>
  <c r="Q364" i="8"/>
  <c r="P364" i="8"/>
  <c r="R363" i="8" l="1"/>
  <c r="F365" i="8"/>
  <c r="V364" i="8"/>
  <c r="X364" i="8" s="1"/>
  <c r="Y364" i="8" s="1"/>
  <c r="Z364" i="8" s="1"/>
  <c r="AA364" i="8" s="1"/>
  <c r="H365" i="8" l="1"/>
  <c r="I365" i="8" s="1"/>
  <c r="J365" i="8" s="1"/>
  <c r="L365" i="8"/>
  <c r="O365" i="8" l="1"/>
  <c r="U365" i="8"/>
  <c r="T365" i="8"/>
  <c r="G366" i="8"/>
  <c r="S365" i="8" l="1"/>
  <c r="Q365" i="8"/>
  <c r="P365" i="8"/>
  <c r="R364" i="8" l="1"/>
  <c r="F366" i="8"/>
  <c r="V365" i="8"/>
  <c r="X365" i="8" s="1"/>
  <c r="Y365" i="8" s="1"/>
  <c r="Z365" i="8" s="1"/>
  <c r="AA365" i="8" s="1"/>
  <c r="H366" i="8" l="1"/>
  <c r="I366" i="8" s="1"/>
  <c r="J366" i="8" s="1"/>
  <c r="L366" i="8"/>
  <c r="O366" i="8" l="1"/>
  <c r="U366" i="8"/>
  <c r="T366" i="8"/>
  <c r="G367" i="8"/>
  <c r="S366" i="8" l="1"/>
  <c r="Q366" i="8"/>
  <c r="P366" i="8"/>
  <c r="R365" i="8" l="1"/>
  <c r="F367" i="8"/>
  <c r="V366" i="8"/>
  <c r="X366" i="8" s="1"/>
  <c r="Y366" i="8" s="1"/>
  <c r="Z366" i="8" s="1"/>
  <c r="AA366" i="8" s="1"/>
  <c r="L367" i="8" l="1"/>
  <c r="H367" i="8"/>
  <c r="I367" i="8" s="1"/>
  <c r="J367" i="8" s="1"/>
  <c r="U367" i="8" l="1"/>
  <c r="T367" i="8"/>
  <c r="G368" i="8"/>
  <c r="O367" i="8"/>
  <c r="P367" i="8" s="1"/>
  <c r="F368" i="8" s="1"/>
  <c r="H368" i="8" l="1"/>
  <c r="I368" i="8" s="1"/>
  <c r="J368" i="8" s="1"/>
  <c r="G369" i="8" s="1"/>
  <c r="L368" i="8"/>
  <c r="S367" i="8"/>
  <c r="Q367" i="8"/>
  <c r="V367" i="8"/>
  <c r="X367" i="8" s="1"/>
  <c r="R366" i="8" l="1"/>
  <c r="Y367" i="8"/>
  <c r="Z367" i="8" s="1"/>
  <c r="AA367" i="8" s="1"/>
  <c r="O368" i="8"/>
  <c r="U368" i="8"/>
  <c r="T368" i="8"/>
  <c r="S368" i="8" l="1"/>
  <c r="Q368" i="8"/>
  <c r="P368" i="8"/>
  <c r="R367" i="8" l="1"/>
  <c r="F369" i="8"/>
  <c r="V368" i="8"/>
  <c r="X368" i="8" s="1"/>
  <c r="Y368" i="8" s="1"/>
  <c r="Z368" i="8" s="1"/>
  <c r="AA368" i="8" s="1"/>
  <c r="H369" i="8" l="1"/>
  <c r="I369" i="8" s="1"/>
  <c r="L369" i="8"/>
  <c r="J369" i="8" l="1"/>
  <c r="U369" i="8" s="1"/>
  <c r="O369" i="8"/>
  <c r="T369" i="8" l="1"/>
  <c r="S369" i="8"/>
  <c r="Q369" i="8"/>
  <c r="B40" i="8" s="1"/>
  <c r="P369" i="8"/>
  <c r="V369" i="8" s="1"/>
  <c r="B42" i="8" l="1"/>
  <c r="B43" i="8"/>
  <c r="X369" i="8"/>
  <c r="Y369" i="8" s="1"/>
  <c r="B37" i="8"/>
  <c r="R369" i="8"/>
  <c r="R368" i="8"/>
  <c r="B38" i="8" l="1"/>
  <c r="Z369" i="8"/>
  <c r="AA369" i="8" s="1"/>
  <c r="B44" i="8"/>
  <c r="B46" i="8" l="1"/>
  <c r="B45" i="8"/>
  <c r="C36" i="10" l="1"/>
  <c r="C37" i="10"/>
  <c r="C38" i="10"/>
  <c r="C39" i="10"/>
  <c r="C40" i="10"/>
  <c r="C41" i="10"/>
  <c r="C42" i="10"/>
  <c r="D42" i="10" s="1"/>
  <c r="C43" i="10"/>
  <c r="C44" i="10"/>
  <c r="C45" i="10"/>
  <c r="D45" i="10" s="1"/>
  <c r="C46" i="10"/>
  <c r="D46" i="10" s="1"/>
  <c r="D40" i="10" l="1"/>
  <c r="D37" i="10"/>
  <c r="D43" i="10"/>
  <c r="D39" i="10"/>
  <c r="D38" i="10"/>
  <c r="D44" i="10"/>
  <c r="D41" i="10"/>
  <c r="C36" i="8"/>
  <c r="C37" i="8"/>
  <c r="C38" i="8"/>
  <c r="C39" i="8"/>
  <c r="C40" i="8"/>
  <c r="D40" i="8" s="1"/>
  <c r="C41" i="8"/>
  <c r="C42" i="8"/>
  <c r="C43" i="8"/>
  <c r="C44" i="8"/>
  <c r="D44" i="8" s="1"/>
  <c r="C45" i="8"/>
  <c r="C46" i="8"/>
  <c r="D38" i="8" l="1"/>
  <c r="D46" i="8"/>
  <c r="D42" i="8"/>
  <c r="D37" i="8"/>
  <c r="D45" i="8"/>
  <c r="D43" i="8"/>
  <c r="D41" i="8"/>
  <c r="D39" i="8"/>
</calcChain>
</file>

<file path=xl/sharedStrings.xml><?xml version="1.0" encoding="utf-8"?>
<sst xmlns="http://schemas.openxmlformats.org/spreadsheetml/2006/main" count="374" uniqueCount="95">
  <si>
    <t>Модель 1 - Определение оптимальной стратегии пополнения запасов в условиях полной определенности (период - неделя)</t>
  </si>
  <si>
    <t>Заказы, запасы спрос, дефицит (т)</t>
  </si>
  <si>
    <t>Выручка, затраты, прибыль (тыс. руб.)</t>
  </si>
  <si>
    <t>Исходные данные</t>
  </si>
  <si>
    <t>Неделя</t>
  </si>
  <si>
    <t>Запасы в начале</t>
  </si>
  <si>
    <t>Новый заказ</t>
  </si>
  <si>
    <t>Приход</t>
  </si>
  <si>
    <t>Для продажи</t>
  </si>
  <si>
    <t>Объем спроса</t>
  </si>
  <si>
    <t>Объем продаж</t>
  </si>
  <si>
    <t>Запасы в конце</t>
  </si>
  <si>
    <t>Объем дефицита</t>
  </si>
  <si>
    <t>Выручка от продаж</t>
  </si>
  <si>
    <t>Затраты на закупку</t>
  </si>
  <si>
    <t>Затраты на доставку</t>
  </si>
  <si>
    <t>Затраты на хранение</t>
  </si>
  <si>
    <t>Прочие затраты</t>
  </si>
  <si>
    <t>Сумм. затраты</t>
  </si>
  <si>
    <t>Прибыль</t>
  </si>
  <si>
    <t>Нараст. прибыль</t>
  </si>
  <si>
    <t>Касса</t>
  </si>
  <si>
    <t>Деньги, цены и затраты</t>
  </si>
  <si>
    <t>Начальные ден. ср-ва (тыс. руб.)</t>
  </si>
  <si>
    <t>Закупочная цена (руб./ кг)</t>
  </si>
  <si>
    <t>Отпускная цена (руб./ кг)</t>
  </si>
  <si>
    <t>Доставка (тыс. руб)</t>
  </si>
  <si>
    <t>Хранение (% в неделю)</t>
  </si>
  <si>
    <t>Прочие затраты (тыс. руб. / нед.)</t>
  </si>
  <si>
    <t>Заказы, запасы, сроки</t>
  </si>
  <si>
    <t>Объем заказа (т)</t>
  </si>
  <si>
    <t>Период проверки (нед)</t>
  </si>
  <si>
    <t>Часть периода (%)</t>
  </si>
  <si>
    <t>Срок поставки (нед)</t>
  </si>
  <si>
    <t>Расчетный срок (нед)</t>
  </si>
  <si>
    <t>Средний спрос (т)</t>
  </si>
  <si>
    <t>За неделю</t>
  </si>
  <si>
    <t>За расч. срок</t>
  </si>
  <si>
    <t>Станд. отклон. спроса (т)</t>
  </si>
  <si>
    <t>Надежность работы системы (%)</t>
  </si>
  <si>
    <t>Страховой запас (т)</t>
  </si>
  <si>
    <t>Расчетный</t>
  </si>
  <si>
    <t>Назначенный</t>
  </si>
  <si>
    <t>Критич. уровень (т)</t>
  </si>
  <si>
    <t>Грузоподъемность транспорта (т)</t>
  </si>
  <si>
    <t>х</t>
  </si>
  <si>
    <t>Для сброса статистики на начало введите 1:</t>
  </si>
  <si>
    <t>Статистические результаты</t>
  </si>
  <si>
    <t>СТАТИСТИКА</t>
  </si>
  <si>
    <t>В данном году</t>
  </si>
  <si>
    <t>В сумме за все годы</t>
  </si>
  <si>
    <t>В среднем за год</t>
  </si>
  <si>
    <t>Число лет</t>
  </si>
  <si>
    <t>Сумм. дефицит (т)</t>
  </si>
  <si>
    <t>Число дефицит. циклов</t>
  </si>
  <si>
    <t>Общее число циклов</t>
  </si>
  <si>
    <t>Число дефицит. дней</t>
  </si>
  <si>
    <t>Общее число дней</t>
  </si>
  <si>
    <t>Уровень обслуживания</t>
  </si>
  <si>
    <t>Надежность</t>
  </si>
  <si>
    <t>Итог. прибыль (т. руб)</t>
  </si>
  <si>
    <t>Доля (+) итог. приб.</t>
  </si>
  <si>
    <t>Доля (-) итог. приб.</t>
  </si>
  <si>
    <t>Расчёт оптимальных поставок</t>
  </si>
  <si>
    <t>№</t>
  </si>
  <si>
    <t>Длина цикла</t>
  </si>
  <si>
    <t>Размер партий</t>
  </si>
  <si>
    <t>Ср. затраты на хранение</t>
  </si>
  <si>
    <t>Ср. затраты на доставку</t>
  </si>
  <si>
    <t>Суммарные ср. затраты</t>
  </si>
  <si>
    <t>Формула Уилсона</t>
  </si>
  <si>
    <t>Оптимальная длина цикла</t>
  </si>
  <si>
    <t>Оптимальный размер партии</t>
  </si>
  <si>
    <t>Минимальные среднии затраты</t>
  </si>
  <si>
    <t>Модель 2 - Автоматизация оптимальной стратегии пополнения запасов в условиях полной определенности (период - неделя)</t>
  </si>
  <si>
    <t>Запасы в пути</t>
  </si>
  <si>
    <t>Признак крит. ур.</t>
  </si>
  <si>
    <t>Фиктивный запас</t>
  </si>
  <si>
    <t>Модель 3 - Автоматизация оптимальной стратегии пополнения запасов в условиях полной определенности (период - день)</t>
  </si>
  <si>
    <t>Хранение (% в день)</t>
  </si>
  <si>
    <t>Прочие затраты (тыс. руб. / день)</t>
  </si>
  <si>
    <t>Период проверки (дни)</t>
  </si>
  <si>
    <t>Срок поставки (день)</t>
  </si>
  <si>
    <t>Расчетный срок (день)</t>
  </si>
  <si>
    <t>За день</t>
  </si>
  <si>
    <t>Дни</t>
  </si>
  <si>
    <t>Модель 4 - Автоматизация оптимальной стратегии пополнения запасов в условиях неопределенности спроса (период - день)</t>
  </si>
  <si>
    <t>СЛЧИС Спроса</t>
  </si>
  <si>
    <t>Признак дефицита</t>
  </si>
  <si>
    <t>Модель 5 - Автоматизация оптимальной стратегии пополнения запасов в условиях неопределенности спроса и срока поставки (период - день)</t>
  </si>
  <si>
    <t>Срок поставки</t>
  </si>
  <si>
    <t>День прихода</t>
  </si>
  <si>
    <t>Вероятность</t>
  </si>
  <si>
    <t>СЛЧИС срока</t>
  </si>
  <si>
    <t>Распределение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</si>
</sst>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0"/>
      <name val="Times New Roman Cyr"/>
      <family val="1"/>
      <charset val="204"/>
    </font>
    <font>
      <b/>
      <i/>
      <sz val="11"/>
      <color indexed="61"/>
      <name val="Arial"/>
      <family val="2"/>
      <charset val="204"/>
    </font>
    <font>
      <sz val="12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2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0"/>
      <color indexed="10"/>
      <name val="Arial"/>
      <family val="2"/>
      <charset val="204"/>
    </font>
    <font>
      <b/>
      <sz val="12"/>
      <color indexed="10"/>
      <name val="Arial"/>
      <family val="2"/>
      <charset val="204"/>
    </font>
    <font>
      <b/>
      <sz val="10"/>
      <color indexed="10"/>
      <name val="Arial"/>
      <family val="2"/>
      <charset val="204"/>
    </font>
    <font>
      <b/>
      <sz val="11"/>
      <color indexed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b/>
      <i/>
      <sz val="11"/>
      <color indexed="12"/>
      <name val="Arial"/>
      <family val="2"/>
      <charset val="204"/>
    </font>
    <font>
      <b/>
      <sz val="10"/>
      <name val="Times New Roman Cyr"/>
      <charset val="204"/>
    </font>
    <font>
      <b/>
      <sz val="10"/>
      <color rgb="FFFF0000"/>
      <name val="Times New Roman Cyr"/>
      <charset val="204"/>
    </font>
    <font>
      <sz val="10"/>
      <name val="Times New Roman Cyr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6" fillId="0" borderId="0"/>
  </cellStyleXfs>
  <cellXfs count="156">
    <xf numFmtId="0" fontId="0" fillId="0" borderId="0" xfId="0"/>
    <xf numFmtId="0" fontId="1" fillId="0" borderId="0" xfId="0" applyFont="1" applyAlignment="1">
      <alignment horizontal="centerContinuous" wrapText="1"/>
    </xf>
    <xf numFmtId="0" fontId="2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 wrapText="1"/>
    </xf>
    <xf numFmtId="0" fontId="4" fillId="0" borderId="0" xfId="0" applyFont="1" applyAlignment="1">
      <alignment horizontal="centerContinuous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1" xfId="2" applyFont="1" applyBorder="1" applyAlignment="1">
      <alignment horizontal="centerContinuous" wrapText="1"/>
    </xf>
    <xf numFmtId="0" fontId="7" fillId="0" borderId="2" xfId="2" applyFont="1" applyBorder="1" applyAlignment="1">
      <alignment horizontal="centerContinuous" wrapText="1"/>
    </xf>
    <xf numFmtId="0" fontId="7" fillId="0" borderId="3" xfId="2" applyFont="1" applyBorder="1" applyAlignment="1">
      <alignment horizontal="centerContinuous" wrapText="1"/>
    </xf>
    <xf numFmtId="0" fontId="7" fillId="2" borderId="1" xfId="2" applyFont="1" applyFill="1" applyBorder="1" applyAlignment="1">
      <alignment horizontal="centerContinuous" vertical="center"/>
    </xf>
    <xf numFmtId="0" fontId="5" fillId="2" borderId="2" xfId="0" applyFont="1" applyFill="1" applyBorder="1" applyAlignment="1">
      <alignment horizontal="centerContinuous" vertical="center"/>
    </xf>
    <xf numFmtId="0" fontId="5" fillId="2" borderId="3" xfId="0" applyFont="1" applyFill="1" applyBorder="1" applyAlignment="1">
      <alignment horizontal="centerContinuous" vertical="center"/>
    </xf>
    <xf numFmtId="0" fontId="8" fillId="0" borderId="0" xfId="2" applyFont="1" applyAlignment="1">
      <alignment horizontal="center" vertical="center" wrapText="1"/>
    </xf>
    <xf numFmtId="0" fontId="9" fillId="0" borderId="4" xfId="2" applyFont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8" fillId="3" borderId="5" xfId="2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8" fillId="0" borderId="0" xfId="2" applyFont="1"/>
    <xf numFmtId="0" fontId="9" fillId="0" borderId="0" xfId="2" applyFont="1" applyAlignment="1">
      <alignment horizontal="center"/>
    </xf>
    <xf numFmtId="2" fontId="8" fillId="3" borderId="0" xfId="2" applyNumberFormat="1" applyFont="1" applyFill="1" applyAlignment="1">
      <alignment horizontal="center"/>
    </xf>
    <xf numFmtId="2" fontId="8" fillId="0" borderId="0" xfId="2" applyNumberFormat="1" applyFont="1" applyAlignment="1">
      <alignment horizontal="center"/>
    </xf>
    <xf numFmtId="164" fontId="8" fillId="0" borderId="0" xfId="2" applyNumberFormat="1" applyFont="1" applyAlignment="1">
      <alignment horizontal="center"/>
    </xf>
    <xf numFmtId="164" fontId="8" fillId="0" borderId="0" xfId="2" applyNumberFormat="1" applyFont="1" applyFill="1" applyAlignment="1">
      <alignment horizontal="center"/>
    </xf>
    <xf numFmtId="0" fontId="9" fillId="2" borderId="7" xfId="2" applyFont="1" applyFill="1" applyBorder="1" applyAlignment="1">
      <alignment horizontal="centerContinuous"/>
    </xf>
    <xf numFmtId="0" fontId="5" fillId="2" borderId="8" xfId="0" applyFont="1" applyFill="1" applyBorder="1" applyAlignment="1">
      <alignment horizontal="centerContinuous"/>
    </xf>
    <xf numFmtId="0" fontId="5" fillId="2" borderId="9" xfId="0" applyFont="1" applyFill="1" applyBorder="1" applyAlignment="1">
      <alignment horizontal="centerContinuous"/>
    </xf>
    <xf numFmtId="0" fontId="8" fillId="3" borderId="10" xfId="2" applyFont="1" applyFill="1" applyBorder="1" applyAlignment="1">
      <alignment horizontal="centerContinuous" wrapText="1"/>
    </xf>
    <xf numFmtId="0" fontId="5" fillId="3" borderId="11" xfId="0" applyFont="1" applyFill="1" applyBorder="1" applyAlignment="1">
      <alignment horizontal="centerContinuous"/>
    </xf>
    <xf numFmtId="0" fontId="8" fillId="3" borderId="12" xfId="2" applyFont="1" applyFill="1" applyBorder="1" applyAlignment="1">
      <alignment horizontal="center"/>
    </xf>
    <xf numFmtId="0" fontId="8" fillId="3" borderId="13" xfId="2" applyFont="1" applyFill="1" applyBorder="1" applyAlignment="1">
      <alignment horizontal="centerContinuous" wrapText="1"/>
    </xf>
    <xf numFmtId="0" fontId="5" fillId="3" borderId="14" xfId="0" applyFont="1" applyFill="1" applyBorder="1" applyAlignment="1">
      <alignment horizontal="centerContinuous"/>
    </xf>
    <xf numFmtId="0" fontId="8" fillId="3" borderId="15" xfId="2" applyFont="1" applyFill="1" applyBorder="1" applyAlignment="1">
      <alignment horizontal="center"/>
    </xf>
    <xf numFmtId="2" fontId="8" fillId="3" borderId="15" xfId="2" applyNumberFormat="1" applyFont="1" applyFill="1" applyBorder="1" applyAlignment="1">
      <alignment horizontal="center"/>
    </xf>
    <xf numFmtId="10" fontId="8" fillId="3" borderId="15" xfId="1" applyNumberFormat="1" applyFont="1" applyFill="1" applyBorder="1" applyAlignment="1">
      <alignment horizontal="center"/>
    </xf>
    <xf numFmtId="0" fontId="8" fillId="3" borderId="16" xfId="2" applyFont="1" applyFill="1" applyBorder="1" applyAlignment="1">
      <alignment horizontal="centerContinuous" wrapText="1"/>
    </xf>
    <xf numFmtId="0" fontId="5" fillId="3" borderId="17" xfId="0" applyFont="1" applyFill="1" applyBorder="1" applyAlignment="1">
      <alignment horizontal="centerContinuous"/>
    </xf>
    <xf numFmtId="0" fontId="8" fillId="3" borderId="18" xfId="2" applyFont="1" applyFill="1" applyBorder="1" applyAlignment="1">
      <alignment horizontal="center"/>
    </xf>
    <xf numFmtId="0" fontId="9" fillId="2" borderId="1" xfId="2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11" fillId="4" borderId="13" xfId="2" applyFont="1" applyFill="1" applyBorder="1" applyAlignment="1">
      <alignment horizontal="centerContinuous" wrapText="1"/>
    </xf>
    <xf numFmtId="0" fontId="5" fillId="4" borderId="14" xfId="0" applyFont="1" applyFill="1" applyBorder="1" applyAlignment="1">
      <alignment horizontal="centerContinuous"/>
    </xf>
    <xf numFmtId="0" fontId="11" fillId="4" borderId="15" xfId="2" applyFont="1" applyFill="1" applyBorder="1" applyAlignment="1">
      <alignment horizontal="center"/>
    </xf>
    <xf numFmtId="9" fontId="8" fillId="3" borderId="15" xfId="1" applyFont="1" applyFill="1" applyBorder="1" applyAlignment="1">
      <alignment horizontal="center"/>
    </xf>
    <xf numFmtId="0" fontId="8" fillId="5" borderId="13" xfId="2" applyFont="1" applyFill="1" applyBorder="1" applyAlignment="1">
      <alignment horizontal="centerContinuous" wrapText="1"/>
    </xf>
    <xf numFmtId="0" fontId="5" fillId="5" borderId="14" xfId="0" applyFont="1" applyFill="1" applyBorder="1" applyAlignment="1">
      <alignment horizontal="centerContinuous"/>
    </xf>
    <xf numFmtId="0" fontId="8" fillId="5" borderId="15" xfId="2" applyFont="1" applyFill="1" applyBorder="1" applyAlignment="1">
      <alignment horizontal="center"/>
    </xf>
    <xf numFmtId="0" fontId="8" fillId="3" borderId="14" xfId="2" applyFont="1" applyFill="1" applyBorder="1" applyAlignment="1">
      <alignment horizontal="center" wrapText="1"/>
    </xf>
    <xf numFmtId="0" fontId="8" fillId="5" borderId="14" xfId="2" applyFont="1" applyFill="1" applyBorder="1" applyAlignment="1">
      <alignment horizontal="center" wrapText="1"/>
    </xf>
    <xf numFmtId="9" fontId="8" fillId="3" borderId="15" xfId="2" applyNumberFormat="1" applyFont="1" applyFill="1" applyBorder="1" applyAlignment="1">
      <alignment horizontal="center"/>
    </xf>
    <xf numFmtId="2" fontId="8" fillId="5" borderId="15" xfId="2" applyNumberFormat="1" applyFont="1" applyFill="1" applyBorder="1" applyAlignment="1">
      <alignment horizontal="center"/>
    </xf>
    <xf numFmtId="0" fontId="8" fillId="4" borderId="14" xfId="2" applyFont="1" applyFill="1" applyBorder="1" applyAlignment="1">
      <alignment horizontal="center" wrapText="1"/>
    </xf>
    <xf numFmtId="2" fontId="5" fillId="4" borderId="21" xfId="0" applyNumberFormat="1" applyFont="1" applyFill="1" applyBorder="1" applyAlignment="1">
      <alignment horizontal="center"/>
    </xf>
    <xf numFmtId="0" fontId="11" fillId="5" borderId="16" xfId="2" applyFont="1" applyFill="1" applyBorder="1" applyAlignment="1">
      <alignment horizontal="centerContinuous" vertical="center" wrapText="1"/>
    </xf>
    <xf numFmtId="0" fontId="5" fillId="5" borderId="22" xfId="0" applyFont="1" applyFill="1" applyBorder="1" applyAlignment="1">
      <alignment horizontal="centerContinuous"/>
    </xf>
    <xf numFmtId="2" fontId="8" fillId="5" borderId="18" xfId="2" applyNumberFormat="1" applyFont="1" applyFill="1" applyBorder="1" applyAlignment="1">
      <alignment horizontal="center"/>
    </xf>
    <xf numFmtId="0" fontId="9" fillId="3" borderId="4" xfId="2" applyFont="1" applyFill="1" applyBorder="1" applyAlignment="1">
      <alignment horizontal="centerContinuous" wrapText="1"/>
    </xf>
    <xf numFmtId="0" fontId="5" fillId="3" borderId="5" xfId="0" applyFont="1" applyFill="1" applyBorder="1" applyAlignment="1">
      <alignment horizontal="centerContinuous"/>
    </xf>
    <xf numFmtId="0" fontId="8" fillId="3" borderId="6" xfId="2" applyFont="1" applyFill="1" applyBorder="1" applyAlignment="1">
      <alignment horizontal="center"/>
    </xf>
    <xf numFmtId="0" fontId="12" fillId="0" borderId="0" xfId="0" applyFont="1" applyAlignment="1">
      <alignment horizontal="fill"/>
    </xf>
    <xf numFmtId="0" fontId="13" fillId="0" borderId="0" xfId="0" applyFont="1" applyAlignment="1">
      <alignment horizontal="fill"/>
    </xf>
    <xf numFmtId="0" fontId="3" fillId="0" borderId="0" xfId="0" applyFont="1" applyAlignment="1">
      <alignment horizontal="right" vertical="center"/>
    </xf>
    <xf numFmtId="0" fontId="14" fillId="4" borderId="23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Continuous"/>
    </xf>
    <xf numFmtId="0" fontId="16" fillId="7" borderId="2" xfId="0" applyFont="1" applyFill="1" applyBorder="1" applyAlignment="1">
      <alignment horizontal="centerContinuous"/>
    </xf>
    <xf numFmtId="0" fontId="16" fillId="7" borderId="3" xfId="0" applyFont="1" applyFill="1" applyBorder="1" applyAlignment="1">
      <alignment horizontal="centerContinuous"/>
    </xf>
    <xf numFmtId="0" fontId="8" fillId="5" borderId="24" xfId="2" applyFont="1" applyFill="1" applyBorder="1" applyAlignment="1">
      <alignment horizontal="center" vertical="center"/>
    </xf>
    <xf numFmtId="0" fontId="8" fillId="5" borderId="25" xfId="2" applyFont="1" applyFill="1" applyBorder="1" applyAlignment="1">
      <alignment horizontal="center" vertical="center"/>
    </xf>
    <xf numFmtId="2" fontId="8" fillId="5" borderId="14" xfId="2" applyNumberFormat="1" applyFont="1" applyFill="1" applyBorder="1" applyAlignment="1">
      <alignment horizontal="center" vertical="center"/>
    </xf>
    <xf numFmtId="2" fontId="8" fillId="5" borderId="15" xfId="2" applyNumberFormat="1" applyFont="1" applyFill="1" applyBorder="1" applyAlignment="1">
      <alignment horizontal="center" vertical="center"/>
    </xf>
    <xf numFmtId="0" fontId="8" fillId="5" borderId="14" xfId="2" applyFont="1" applyFill="1" applyBorder="1" applyAlignment="1">
      <alignment horizontal="center" vertical="center"/>
    </xf>
    <xf numFmtId="0" fontId="8" fillId="5" borderId="26" xfId="2" applyFont="1" applyFill="1" applyBorder="1" applyAlignment="1">
      <alignment horizontal="center" vertical="center"/>
    </xf>
    <xf numFmtId="2" fontId="8" fillId="5" borderId="27" xfId="2" applyNumberFormat="1" applyFont="1" applyFill="1" applyBorder="1" applyAlignment="1">
      <alignment horizontal="center" vertical="center"/>
    </xf>
    <xf numFmtId="10" fontId="8" fillId="5" borderId="14" xfId="1" applyNumberFormat="1" applyFont="1" applyFill="1" applyBorder="1" applyAlignment="1">
      <alignment horizontal="center" vertical="center"/>
    </xf>
    <xf numFmtId="9" fontId="18" fillId="5" borderId="23" xfId="1" applyFont="1" applyFill="1" applyBorder="1" applyAlignment="1">
      <alignment horizontal="center" vertical="center"/>
    </xf>
    <xf numFmtId="2" fontId="18" fillId="5" borderId="23" xfId="2" applyNumberFormat="1" applyFont="1" applyFill="1" applyBorder="1" applyAlignment="1">
      <alignment horizontal="center" vertical="center"/>
    </xf>
    <xf numFmtId="9" fontId="8" fillId="5" borderId="14" xfId="1" applyFont="1" applyFill="1" applyBorder="1" applyAlignment="1">
      <alignment horizontal="center" vertical="center"/>
    </xf>
    <xf numFmtId="9" fontId="8" fillId="5" borderId="25" xfId="1" applyFont="1" applyFill="1" applyBorder="1" applyAlignment="1">
      <alignment horizontal="center" vertical="center"/>
    </xf>
    <xf numFmtId="9" fontId="8" fillId="5" borderId="17" xfId="1" applyFont="1" applyFill="1" applyBorder="1" applyAlignment="1">
      <alignment horizontal="center" vertical="center"/>
    </xf>
    <xf numFmtId="9" fontId="8" fillId="5" borderId="18" xfId="1" applyFont="1" applyFill="1" applyBorder="1" applyAlignment="1">
      <alignment horizontal="center" vertical="center"/>
    </xf>
    <xf numFmtId="0" fontId="8" fillId="5" borderId="20" xfId="2" applyFont="1" applyFill="1" applyBorder="1" applyAlignment="1">
      <alignment horizontal="left" vertical="center"/>
    </xf>
    <xf numFmtId="0" fontId="8" fillId="5" borderId="13" xfId="2" applyFont="1" applyFill="1" applyBorder="1" applyAlignment="1">
      <alignment horizontal="left" vertical="center"/>
    </xf>
    <xf numFmtId="0" fontId="8" fillId="5" borderId="19" xfId="2" applyFont="1" applyFill="1" applyBorder="1" applyAlignment="1">
      <alignment horizontal="left" vertical="center"/>
    </xf>
    <xf numFmtId="0" fontId="8" fillId="5" borderId="16" xfId="2" applyFont="1" applyFill="1" applyBorder="1" applyAlignment="1">
      <alignment horizontal="left" vertical="center"/>
    </xf>
    <xf numFmtId="164" fontId="8" fillId="3" borderId="15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4" xfId="0" applyBorder="1"/>
    <xf numFmtId="164" fontId="0" fillId="0" borderId="14" xfId="0" applyNumberFormat="1" applyBorder="1"/>
    <xf numFmtId="0" fontId="20" fillId="0" borderId="14" xfId="0" applyFont="1" applyBorder="1"/>
    <xf numFmtId="164" fontId="20" fillId="0" borderId="14" xfId="0" applyNumberFormat="1" applyFont="1" applyBorder="1"/>
    <xf numFmtId="0" fontId="0" fillId="0" borderId="24" xfId="0" applyBorder="1"/>
    <xf numFmtId="164" fontId="0" fillId="0" borderId="24" xfId="0" applyNumberFormat="1" applyBorder="1"/>
    <xf numFmtId="0" fontId="0" fillId="0" borderId="20" xfId="0" applyBorder="1"/>
    <xf numFmtId="164" fontId="0" fillId="0" borderId="25" xfId="0" applyNumberFormat="1" applyBorder="1"/>
    <xf numFmtId="0" fontId="0" fillId="0" borderId="13" xfId="0" applyBorder="1"/>
    <xf numFmtId="164" fontId="0" fillId="0" borderId="15" xfId="0" applyNumberFormat="1" applyBorder="1"/>
    <xf numFmtId="0" fontId="20" fillId="0" borderId="13" xfId="0" applyFont="1" applyBorder="1"/>
    <xf numFmtId="164" fontId="20" fillId="0" borderId="15" xfId="0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7" xfId="0" applyNumberFormat="1" applyBorder="1"/>
    <xf numFmtId="164" fontId="0" fillId="0" borderId="18" xfId="0" applyNumberFormat="1" applyBorder="1"/>
    <xf numFmtId="0" fontId="21" fillId="8" borderId="4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 wrapText="1"/>
    </xf>
    <xf numFmtId="0" fontId="16" fillId="10" borderId="28" xfId="0" applyFont="1" applyFill="1" applyBorder="1" applyAlignment="1">
      <alignment horizontal="center"/>
    </xf>
    <xf numFmtId="0" fontId="16" fillId="10" borderId="29" xfId="0" applyFont="1" applyFill="1" applyBorder="1" applyAlignment="1">
      <alignment horizontal="center"/>
    </xf>
    <xf numFmtId="164" fontId="16" fillId="10" borderId="30" xfId="0" applyNumberFormat="1" applyFont="1" applyFill="1" applyBorder="1" applyAlignment="1">
      <alignment horizontal="center"/>
    </xf>
    <xf numFmtId="1" fontId="8" fillId="3" borderId="18" xfId="2" applyNumberFormat="1" applyFont="1" applyFill="1" applyBorder="1" applyAlignment="1">
      <alignment horizontal="center"/>
    </xf>
    <xf numFmtId="2" fontId="8" fillId="5" borderId="18" xfId="2" applyNumberFormat="1" applyFont="1" applyFill="1" applyBorder="1" applyAlignment="1">
      <alignment horizontal="center" vertical="center"/>
    </xf>
    <xf numFmtId="0" fontId="8" fillId="11" borderId="31" xfId="2" applyFont="1" applyFill="1" applyBorder="1" applyAlignment="1">
      <alignment horizontal="center" vertical="center" wrapText="1"/>
    </xf>
    <xf numFmtId="0" fontId="8" fillId="11" borderId="5" xfId="2" applyFont="1" applyFill="1" applyBorder="1" applyAlignment="1">
      <alignment horizontal="center" vertical="center" wrapText="1"/>
    </xf>
    <xf numFmtId="9" fontId="8" fillId="5" borderId="24" xfId="1" applyFont="1" applyFill="1" applyBorder="1" applyAlignment="1">
      <alignment horizontal="center" vertical="center"/>
    </xf>
    <xf numFmtId="0" fontId="8" fillId="5" borderId="10" xfId="2" applyFont="1" applyFill="1" applyBorder="1" applyAlignment="1">
      <alignment horizontal="left" vertical="center"/>
    </xf>
    <xf numFmtId="0" fontId="8" fillId="5" borderId="11" xfId="2" applyFont="1" applyFill="1" applyBorder="1" applyAlignment="1">
      <alignment horizontal="center" vertical="center"/>
    </xf>
    <xf numFmtId="0" fontId="8" fillId="5" borderId="12" xfId="2" applyFont="1" applyFill="1" applyBorder="1" applyAlignment="1">
      <alignment horizontal="center" vertical="center"/>
    </xf>
    <xf numFmtId="9" fontId="8" fillId="5" borderId="32" xfId="1" applyFont="1" applyFill="1" applyBorder="1" applyAlignment="1">
      <alignment horizontal="center" vertical="center"/>
    </xf>
    <xf numFmtId="0" fontId="8" fillId="0" borderId="31" xfId="2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5" fillId="12" borderId="20" xfId="0" applyFont="1" applyFill="1" applyBorder="1" applyAlignment="1">
      <alignment horizontal="center"/>
    </xf>
    <xf numFmtId="0" fontId="5" fillId="12" borderId="13" xfId="0" applyFont="1" applyFill="1" applyBorder="1" applyAlignment="1">
      <alignment horizontal="center"/>
    </xf>
    <xf numFmtId="0" fontId="5" fillId="12" borderId="16" xfId="0" applyFont="1" applyFill="1" applyBorder="1" applyAlignment="1">
      <alignment horizontal="center"/>
    </xf>
    <xf numFmtId="2" fontId="8" fillId="0" borderId="0" xfId="2" applyNumberFormat="1" applyFont="1" applyFill="1" applyAlignment="1">
      <alignment horizontal="center"/>
    </xf>
    <xf numFmtId="9" fontId="5" fillId="12" borderId="33" xfId="0" applyNumberFormat="1" applyFont="1" applyFill="1" applyBorder="1" applyAlignment="1">
      <alignment horizontal="center"/>
    </xf>
    <xf numFmtId="9" fontId="5" fillId="12" borderId="34" xfId="0" applyNumberFormat="1" applyFont="1" applyFill="1" applyBorder="1" applyAlignment="1">
      <alignment horizontal="center"/>
    </xf>
    <xf numFmtId="9" fontId="5" fillId="12" borderId="35" xfId="0" applyNumberFormat="1" applyFont="1" applyFill="1" applyBorder="1" applyAlignment="1">
      <alignment horizontal="center"/>
    </xf>
    <xf numFmtId="0" fontId="16" fillId="0" borderId="9" xfId="0" applyFont="1" applyBorder="1" applyAlignment="1">
      <alignment horizontal="center"/>
    </xf>
    <xf numFmtId="9" fontId="5" fillId="13" borderId="36" xfId="1" applyFont="1" applyFill="1" applyBorder="1"/>
    <xf numFmtId="9" fontId="5" fillId="13" borderId="37" xfId="1" applyFont="1" applyFill="1" applyBorder="1"/>
    <xf numFmtId="9" fontId="5" fillId="13" borderId="38" xfId="1" applyFont="1" applyFill="1" applyBorder="1"/>
    <xf numFmtId="0" fontId="19" fillId="8" borderId="1" xfId="0" applyFont="1" applyFill="1" applyBorder="1" applyAlignment="1">
      <alignment horizontal="center"/>
    </xf>
    <xf numFmtId="0" fontId="19" fillId="8" borderId="2" xfId="0" applyFont="1" applyFill="1" applyBorder="1" applyAlignment="1">
      <alignment horizontal="center"/>
    </xf>
    <xf numFmtId="0" fontId="19" fillId="8" borderId="3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horizontal="center" vertical="center" wrapText="1"/>
    </xf>
    <xf numFmtId="0" fontId="9" fillId="6" borderId="13" xfId="2" applyFont="1" applyFill="1" applyBorder="1" applyAlignment="1">
      <alignment horizontal="center" vertical="center" wrapText="1"/>
    </xf>
    <xf numFmtId="0" fontId="8" fillId="5" borderId="19" xfId="2" applyFont="1" applyFill="1" applyBorder="1" applyAlignment="1">
      <alignment horizontal="center" vertical="center" wrapText="1"/>
    </xf>
    <xf numFmtId="0" fontId="8" fillId="5" borderId="20" xfId="2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left"/>
    </xf>
    <xf numFmtId="0" fontId="5" fillId="10" borderId="12" xfId="0" applyFont="1" applyFill="1" applyBorder="1" applyAlignment="1">
      <alignment horizontal="left"/>
    </xf>
    <xf numFmtId="0" fontId="5" fillId="10" borderId="13" xfId="0" applyFont="1" applyFill="1" applyBorder="1" applyAlignment="1">
      <alignment horizontal="left"/>
    </xf>
    <xf numFmtId="0" fontId="5" fillId="10" borderId="15" xfId="0" applyFont="1" applyFill="1" applyBorder="1" applyAlignment="1">
      <alignment horizontal="left"/>
    </xf>
    <xf numFmtId="0" fontId="5" fillId="10" borderId="16" xfId="0" applyFont="1" applyFill="1" applyBorder="1" applyAlignment="1">
      <alignment horizontal="left"/>
    </xf>
    <xf numFmtId="0" fontId="5" fillId="10" borderId="18" xfId="0" applyFont="1" applyFill="1" applyBorder="1" applyAlignment="1">
      <alignment horizontal="left"/>
    </xf>
    <xf numFmtId="0" fontId="16" fillId="9" borderId="1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16" fillId="9" borderId="3" xfId="0" applyFont="1" applyFill="1" applyBorder="1" applyAlignment="1">
      <alignment horizontal="center"/>
    </xf>
  </cellXfs>
  <cellStyles count="3">
    <cellStyle name="Обычный" xfId="0" builtinId="0"/>
    <cellStyle name="Обычный_Модели М1-М6" xfId="2" xr:uid="{00000000-0005-0000-0000-000001000000}"/>
    <cellStyle name="Процентный" xfId="1" builtinId="5"/>
  </cellStyles>
  <dxfs count="57"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color theme="0"/>
      </font>
    </dxf>
    <dxf>
      <font>
        <b/>
        <i val="0"/>
        <color rgb="FFC0000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5.xml"/><Relationship Id="rId5" Type="http://schemas.openxmlformats.org/officeDocument/2006/relationships/chartsheet" Target="chartsheets/sheet2.xml"/><Relationship Id="rId15" Type="http://schemas.openxmlformats.org/officeDocument/2006/relationships/calcChain" Target="calcChain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ОП1!$D$2</c:f>
              <c:strCache>
                <c:ptCount val="1"/>
                <c:pt idx="0">
                  <c:v>Ср. затраты на доставку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ОП1!$D$3:$D$14</c:f>
              <c:numCache>
                <c:formatCode>General</c:formatCode>
                <c:ptCount val="12"/>
                <c:pt idx="0">
                  <c:v>15.68</c:v>
                </c:pt>
                <c:pt idx="1">
                  <c:v>7.84</c:v>
                </c:pt>
                <c:pt idx="2">
                  <c:v>5.2266666666666666</c:v>
                </c:pt>
                <c:pt idx="3">
                  <c:v>3.92</c:v>
                </c:pt>
                <c:pt idx="4">
                  <c:v>3.1360000000000001</c:v>
                </c:pt>
                <c:pt idx="5">
                  <c:v>2.6133333333333333</c:v>
                </c:pt>
                <c:pt idx="6">
                  <c:v>2.2399999999999998</c:v>
                </c:pt>
                <c:pt idx="7">
                  <c:v>1.96</c:v>
                </c:pt>
                <c:pt idx="8">
                  <c:v>1.7422222222222221</c:v>
                </c:pt>
                <c:pt idx="9">
                  <c:v>1.5680000000000001</c:v>
                </c:pt>
                <c:pt idx="10">
                  <c:v>1.4254545454545455</c:v>
                </c:pt>
                <c:pt idx="11">
                  <c:v>1.3066666666666666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0-429F-860F-F5FF68E6E000}"/>
            </c:ext>
          </c:extLst>
        </c:ser>
        <c:ser>
          <c:idx val="1"/>
          <c:order val="1"/>
          <c:tx>
            <c:strRef>
              <c:f>ОП1!$E$2</c:f>
              <c:strCache>
                <c:ptCount val="1"/>
                <c:pt idx="0">
                  <c:v>Ср. затраты на хранение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ОП1!$E$3:$E$14</c:f>
              <c:numCache>
                <c:formatCode>0.000</c:formatCode>
                <c:ptCount val="12"/>
                <c:pt idx="0">
                  <c:v>0.98000000000000009</c:v>
                </c:pt>
                <c:pt idx="1">
                  <c:v>1.9600000000000002</c:v>
                </c:pt>
                <c:pt idx="2">
                  <c:v>2.9400000000000004</c:v>
                </c:pt>
                <c:pt idx="3">
                  <c:v>3.9200000000000004</c:v>
                </c:pt>
                <c:pt idx="4">
                  <c:v>4.9000000000000004</c:v>
                </c:pt>
                <c:pt idx="5">
                  <c:v>5.8800000000000008</c:v>
                </c:pt>
                <c:pt idx="6">
                  <c:v>6.86</c:v>
                </c:pt>
                <c:pt idx="7">
                  <c:v>7.8400000000000007</c:v>
                </c:pt>
                <c:pt idx="8">
                  <c:v>8.82</c:v>
                </c:pt>
                <c:pt idx="9">
                  <c:v>9.8000000000000007</c:v>
                </c:pt>
                <c:pt idx="10">
                  <c:v>10.780000000000001</c:v>
                </c:pt>
                <c:pt idx="11">
                  <c:v>11.760000000000002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0-429F-860F-F5FF68E6E000}"/>
            </c:ext>
          </c:extLst>
        </c:ser>
        <c:ser>
          <c:idx val="2"/>
          <c:order val="2"/>
          <c:tx>
            <c:strRef>
              <c:f>ОП1!$F$2</c:f>
              <c:strCache>
                <c:ptCount val="1"/>
                <c:pt idx="0">
                  <c:v>Суммарные ср. затраты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ОП1!$F$3:$F$14</c:f>
              <c:numCache>
                <c:formatCode>0.000</c:formatCode>
                <c:ptCount val="12"/>
                <c:pt idx="0">
                  <c:v>16.66</c:v>
                </c:pt>
                <c:pt idx="1">
                  <c:v>9.8000000000000007</c:v>
                </c:pt>
                <c:pt idx="2">
                  <c:v>8.1666666666666679</c:v>
                </c:pt>
                <c:pt idx="3">
                  <c:v>7.84</c:v>
                </c:pt>
                <c:pt idx="4">
                  <c:v>8.0360000000000014</c:v>
                </c:pt>
                <c:pt idx="5">
                  <c:v>8.4933333333333341</c:v>
                </c:pt>
                <c:pt idx="6">
                  <c:v>9.1</c:v>
                </c:pt>
                <c:pt idx="7">
                  <c:v>9.8000000000000007</c:v>
                </c:pt>
                <c:pt idx="8">
                  <c:v>10.562222222222223</c:v>
                </c:pt>
                <c:pt idx="9">
                  <c:v>11.368</c:v>
                </c:pt>
                <c:pt idx="10">
                  <c:v>12.205454545454547</c:v>
                </c:pt>
                <c:pt idx="11">
                  <c:v>13.066666666666668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0-429F-860F-F5FF68E6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107520"/>
        <c:axId val="576103584"/>
      </c:lineChart>
      <c:catAx>
        <c:axId val="57610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03584"/>
        <c:crosses val="autoZero"/>
        <c:auto val="1"/>
        <c:lblAlgn val="ctr"/>
        <c:lblOffset val="100"/>
        <c:noMultiLvlLbl val="0"/>
      </c:catAx>
      <c:valAx>
        <c:axId val="5761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М1!$V$4</c:f>
              <c:strCache>
                <c:ptCount val="1"/>
                <c:pt idx="0">
                  <c:v>Касса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М1!$V$5:$V$56</c:f>
              <c:numCache>
                <c:formatCode>0.000</c:formatCode>
                <c:ptCount val="52"/>
                <c:pt idx="0">
                  <c:v>281.5</c:v>
                </c:pt>
                <c:pt idx="1">
                  <c:v>342.4</c:v>
                </c:pt>
                <c:pt idx="2">
                  <c:v>165.57999999999998</c:v>
                </c:pt>
                <c:pt idx="3">
                  <c:v>222.55999999999997</c:v>
                </c:pt>
                <c:pt idx="4">
                  <c:v>281.49999999999994</c:v>
                </c:pt>
                <c:pt idx="5">
                  <c:v>342.4</c:v>
                </c:pt>
                <c:pt idx="6">
                  <c:v>165.57999999999996</c:v>
                </c:pt>
                <c:pt idx="7">
                  <c:v>222.55999999999995</c:v>
                </c:pt>
                <c:pt idx="8">
                  <c:v>281.49999999999994</c:v>
                </c:pt>
                <c:pt idx="9">
                  <c:v>342.39999999999992</c:v>
                </c:pt>
                <c:pt idx="10">
                  <c:v>165.57999999999993</c:v>
                </c:pt>
                <c:pt idx="11">
                  <c:v>222.55999999999992</c:v>
                </c:pt>
                <c:pt idx="12">
                  <c:v>281.49999999999989</c:v>
                </c:pt>
                <c:pt idx="13">
                  <c:v>342.39999999999992</c:v>
                </c:pt>
                <c:pt idx="14">
                  <c:v>165.5799999999999</c:v>
                </c:pt>
                <c:pt idx="15">
                  <c:v>222.55999999999989</c:v>
                </c:pt>
                <c:pt idx="16">
                  <c:v>281.49999999999989</c:v>
                </c:pt>
                <c:pt idx="17">
                  <c:v>342.39999999999986</c:v>
                </c:pt>
                <c:pt idx="18">
                  <c:v>165.57999999999987</c:v>
                </c:pt>
                <c:pt idx="19">
                  <c:v>222.55999999999986</c:v>
                </c:pt>
                <c:pt idx="20">
                  <c:v>281.49999999999983</c:v>
                </c:pt>
                <c:pt idx="21">
                  <c:v>342.39999999999986</c:v>
                </c:pt>
                <c:pt idx="22">
                  <c:v>165.57999999999984</c:v>
                </c:pt>
                <c:pt idx="23">
                  <c:v>222.55999999999983</c:v>
                </c:pt>
                <c:pt idx="24">
                  <c:v>281.49999999999983</c:v>
                </c:pt>
                <c:pt idx="25">
                  <c:v>342.39999999999981</c:v>
                </c:pt>
                <c:pt idx="26">
                  <c:v>165.57999999999981</c:v>
                </c:pt>
                <c:pt idx="27">
                  <c:v>222.5599999999998</c:v>
                </c:pt>
                <c:pt idx="28">
                  <c:v>281.49999999999977</c:v>
                </c:pt>
                <c:pt idx="29">
                  <c:v>342.39999999999981</c:v>
                </c:pt>
                <c:pt idx="30">
                  <c:v>165.57999999999979</c:v>
                </c:pt>
                <c:pt idx="31">
                  <c:v>222.55999999999977</c:v>
                </c:pt>
                <c:pt idx="32">
                  <c:v>281.49999999999977</c:v>
                </c:pt>
                <c:pt idx="33">
                  <c:v>342.39999999999975</c:v>
                </c:pt>
                <c:pt idx="34">
                  <c:v>165.57999999999976</c:v>
                </c:pt>
                <c:pt idx="35">
                  <c:v>222.55999999999975</c:v>
                </c:pt>
                <c:pt idx="36">
                  <c:v>281.49999999999972</c:v>
                </c:pt>
                <c:pt idx="37">
                  <c:v>342.39999999999975</c:v>
                </c:pt>
                <c:pt idx="38">
                  <c:v>165.57999999999973</c:v>
                </c:pt>
                <c:pt idx="39">
                  <c:v>222.55999999999972</c:v>
                </c:pt>
                <c:pt idx="40">
                  <c:v>281.49999999999972</c:v>
                </c:pt>
                <c:pt idx="41">
                  <c:v>342.39999999999969</c:v>
                </c:pt>
                <c:pt idx="42">
                  <c:v>165.5799999999997</c:v>
                </c:pt>
                <c:pt idx="43">
                  <c:v>222.55999999999969</c:v>
                </c:pt>
                <c:pt idx="44">
                  <c:v>281.49999999999966</c:v>
                </c:pt>
                <c:pt idx="45">
                  <c:v>342.39999999999969</c:v>
                </c:pt>
                <c:pt idx="46">
                  <c:v>165.57999999999967</c:v>
                </c:pt>
                <c:pt idx="47">
                  <c:v>222.55999999999966</c:v>
                </c:pt>
                <c:pt idx="48">
                  <c:v>281.49999999999966</c:v>
                </c:pt>
                <c:pt idx="49">
                  <c:v>342.39999999999964</c:v>
                </c:pt>
                <c:pt idx="50">
                  <c:v>165.57999999999964</c:v>
                </c:pt>
                <c:pt idx="51">
                  <c:v>222.55999999999963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B-4511-8196-42184B17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83192"/>
        <c:axId val="574277944"/>
      </c:lineChart>
      <c:lineChart>
        <c:grouping val="standard"/>
        <c:varyColors val="0"/>
        <c:ser>
          <c:idx val="1"/>
          <c:order val="1"/>
          <c:tx>
            <c:strRef>
              <c:f>М1!$M$4</c:f>
              <c:strCache>
                <c:ptCount val="1"/>
                <c:pt idx="0">
                  <c:v>Объем дефицита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М1!$M$5:$M$56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B-4511-8196-42184B17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329088"/>
        <c:axId val="576327448"/>
      </c:lineChart>
      <c:catAx>
        <c:axId val="57428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77944"/>
        <c:crosses val="autoZero"/>
        <c:auto val="1"/>
        <c:lblAlgn val="ctr"/>
        <c:lblOffset val="100"/>
        <c:noMultiLvlLbl val="0"/>
      </c:catAx>
      <c:valAx>
        <c:axId val="5742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83192"/>
        <c:crosses val="autoZero"/>
        <c:crossBetween val="between"/>
      </c:valAx>
      <c:valAx>
        <c:axId val="5763274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29088"/>
        <c:crosses val="max"/>
        <c:crossBetween val="between"/>
      </c:valAx>
      <c:catAx>
        <c:axId val="57632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576327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М2!$Y$4</c:f>
              <c:strCache>
                <c:ptCount val="1"/>
                <c:pt idx="0">
                  <c:v>Касса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М2!$Y$5:$Y$56</c:f>
              <c:numCache>
                <c:formatCode>0.000</c:formatCode>
                <c:ptCount val="52"/>
                <c:pt idx="0">
                  <c:v>281.5</c:v>
                </c:pt>
                <c:pt idx="1">
                  <c:v>342.4</c:v>
                </c:pt>
                <c:pt idx="2">
                  <c:v>165.57999999999998</c:v>
                </c:pt>
                <c:pt idx="3">
                  <c:v>222.55999999999997</c:v>
                </c:pt>
                <c:pt idx="4">
                  <c:v>281.49999999999994</c:v>
                </c:pt>
                <c:pt idx="5">
                  <c:v>342.4</c:v>
                </c:pt>
                <c:pt idx="6">
                  <c:v>165.57999999999996</c:v>
                </c:pt>
                <c:pt idx="7">
                  <c:v>222.55999999999995</c:v>
                </c:pt>
                <c:pt idx="8">
                  <c:v>281.49999999999994</c:v>
                </c:pt>
                <c:pt idx="9">
                  <c:v>342.39999999999992</c:v>
                </c:pt>
                <c:pt idx="10">
                  <c:v>165.57999999999993</c:v>
                </c:pt>
                <c:pt idx="11">
                  <c:v>222.55999999999992</c:v>
                </c:pt>
                <c:pt idx="12">
                  <c:v>281.49999999999989</c:v>
                </c:pt>
                <c:pt idx="13">
                  <c:v>342.39999999999992</c:v>
                </c:pt>
                <c:pt idx="14">
                  <c:v>165.5799999999999</c:v>
                </c:pt>
                <c:pt idx="15">
                  <c:v>222.55999999999989</c:v>
                </c:pt>
                <c:pt idx="16">
                  <c:v>281.49999999999989</c:v>
                </c:pt>
                <c:pt idx="17">
                  <c:v>342.39999999999986</c:v>
                </c:pt>
                <c:pt idx="18">
                  <c:v>165.57999999999987</c:v>
                </c:pt>
                <c:pt idx="19">
                  <c:v>222.55999999999986</c:v>
                </c:pt>
                <c:pt idx="20">
                  <c:v>281.49999999999983</c:v>
                </c:pt>
                <c:pt idx="21">
                  <c:v>342.39999999999986</c:v>
                </c:pt>
                <c:pt idx="22">
                  <c:v>165.57999999999984</c:v>
                </c:pt>
                <c:pt idx="23">
                  <c:v>222.55999999999983</c:v>
                </c:pt>
                <c:pt idx="24">
                  <c:v>281.49999999999983</c:v>
                </c:pt>
                <c:pt idx="25">
                  <c:v>342.39999999999981</c:v>
                </c:pt>
                <c:pt idx="26">
                  <c:v>165.57999999999981</c:v>
                </c:pt>
                <c:pt idx="27">
                  <c:v>222.5599999999998</c:v>
                </c:pt>
                <c:pt idx="28">
                  <c:v>281.49999999999977</c:v>
                </c:pt>
                <c:pt idx="29">
                  <c:v>342.39999999999981</c:v>
                </c:pt>
                <c:pt idx="30">
                  <c:v>165.57999999999979</c:v>
                </c:pt>
                <c:pt idx="31">
                  <c:v>222.55999999999977</c:v>
                </c:pt>
                <c:pt idx="32">
                  <c:v>281.49999999999977</c:v>
                </c:pt>
                <c:pt idx="33">
                  <c:v>342.39999999999975</c:v>
                </c:pt>
                <c:pt idx="34">
                  <c:v>165.57999999999976</c:v>
                </c:pt>
                <c:pt idx="35">
                  <c:v>222.55999999999975</c:v>
                </c:pt>
                <c:pt idx="36">
                  <c:v>281.49999999999972</c:v>
                </c:pt>
                <c:pt idx="37">
                  <c:v>342.39999999999975</c:v>
                </c:pt>
                <c:pt idx="38">
                  <c:v>165.57999999999973</c:v>
                </c:pt>
                <c:pt idx="39">
                  <c:v>222.55999999999972</c:v>
                </c:pt>
                <c:pt idx="40">
                  <c:v>281.49999999999972</c:v>
                </c:pt>
                <c:pt idx="41">
                  <c:v>342.39999999999969</c:v>
                </c:pt>
                <c:pt idx="42">
                  <c:v>165.5799999999997</c:v>
                </c:pt>
                <c:pt idx="43">
                  <c:v>222.55999999999969</c:v>
                </c:pt>
                <c:pt idx="44">
                  <c:v>281.49999999999966</c:v>
                </c:pt>
                <c:pt idx="45">
                  <c:v>342.39999999999969</c:v>
                </c:pt>
                <c:pt idx="46">
                  <c:v>165.57999999999967</c:v>
                </c:pt>
                <c:pt idx="47">
                  <c:v>222.55999999999966</c:v>
                </c:pt>
                <c:pt idx="48">
                  <c:v>281.49999999999966</c:v>
                </c:pt>
                <c:pt idx="49">
                  <c:v>342.39999999999964</c:v>
                </c:pt>
                <c:pt idx="50">
                  <c:v>165.57999999999964</c:v>
                </c:pt>
                <c:pt idx="51">
                  <c:v>222.55999999999963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1-4C80-A4E3-E9D918F5D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83192"/>
        <c:axId val="574277944"/>
      </c:lineChart>
      <c:lineChart>
        <c:grouping val="standard"/>
        <c:varyColors val="0"/>
        <c:ser>
          <c:idx val="1"/>
          <c:order val="1"/>
          <c:tx>
            <c:strRef>
              <c:f>М2!$P$4</c:f>
              <c:strCache>
                <c:ptCount val="1"/>
                <c:pt idx="0">
                  <c:v>Объем дефицита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М2!$P$5:$P$56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1-4C80-A4E3-E9D918F5D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329088"/>
        <c:axId val="576327448"/>
      </c:lineChart>
      <c:catAx>
        <c:axId val="57428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77944"/>
        <c:crosses val="autoZero"/>
        <c:auto val="1"/>
        <c:lblAlgn val="ctr"/>
        <c:lblOffset val="100"/>
        <c:noMultiLvlLbl val="0"/>
      </c:catAx>
      <c:valAx>
        <c:axId val="5742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83192"/>
        <c:crosses val="autoZero"/>
        <c:crossBetween val="between"/>
      </c:valAx>
      <c:valAx>
        <c:axId val="5763274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29088"/>
        <c:crosses val="max"/>
        <c:crossBetween val="between"/>
      </c:valAx>
      <c:catAx>
        <c:axId val="57632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576327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М3!$Y$4</c:f>
              <c:strCache>
                <c:ptCount val="1"/>
                <c:pt idx="0">
                  <c:v>Касса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М3!$Y$5:$Y$369</c:f>
              <c:numCache>
                <c:formatCode>0.000</c:formatCode>
                <c:ptCount val="365"/>
                <c:pt idx="0">
                  <c:v>228.94</c:v>
                </c:pt>
                <c:pt idx="1">
                  <c:v>237.6</c:v>
                </c:pt>
                <c:pt idx="2">
                  <c:v>246.3</c:v>
                </c:pt>
                <c:pt idx="3">
                  <c:v>255.04</c:v>
                </c:pt>
                <c:pt idx="4">
                  <c:v>263.82</c:v>
                </c:pt>
                <c:pt idx="5">
                  <c:v>272.64</c:v>
                </c:pt>
                <c:pt idx="6">
                  <c:v>281.5</c:v>
                </c:pt>
                <c:pt idx="7">
                  <c:v>290.08</c:v>
                </c:pt>
                <c:pt idx="8">
                  <c:v>298.7</c:v>
                </c:pt>
                <c:pt idx="9">
                  <c:v>307.36</c:v>
                </c:pt>
                <c:pt idx="10">
                  <c:v>316.06</c:v>
                </c:pt>
                <c:pt idx="11">
                  <c:v>324.8</c:v>
                </c:pt>
                <c:pt idx="12">
                  <c:v>333.58</c:v>
                </c:pt>
                <c:pt idx="13">
                  <c:v>342.4</c:v>
                </c:pt>
                <c:pt idx="14">
                  <c:v>111.57999999999998</c:v>
                </c:pt>
                <c:pt idx="15">
                  <c:v>120.47999999999999</c:v>
                </c:pt>
                <c:pt idx="16">
                  <c:v>129.41999999999999</c:v>
                </c:pt>
                <c:pt idx="17">
                  <c:v>138.39999999999998</c:v>
                </c:pt>
                <c:pt idx="18">
                  <c:v>147.41999999999999</c:v>
                </c:pt>
                <c:pt idx="19">
                  <c:v>156.47999999999999</c:v>
                </c:pt>
                <c:pt idx="20">
                  <c:v>165.57999999999998</c:v>
                </c:pt>
                <c:pt idx="21">
                  <c:v>173.59999999999997</c:v>
                </c:pt>
                <c:pt idx="22">
                  <c:v>181.65999999999997</c:v>
                </c:pt>
                <c:pt idx="23">
                  <c:v>189.76</c:v>
                </c:pt>
                <c:pt idx="24">
                  <c:v>197.89999999999998</c:v>
                </c:pt>
                <c:pt idx="25">
                  <c:v>206.07999999999998</c:v>
                </c:pt>
                <c:pt idx="26">
                  <c:v>214.29999999999998</c:v>
                </c:pt>
                <c:pt idx="27">
                  <c:v>222.56</c:v>
                </c:pt>
                <c:pt idx="28">
                  <c:v>230.85999999999999</c:v>
                </c:pt>
                <c:pt idx="29">
                  <c:v>239.2</c:v>
                </c:pt>
                <c:pt idx="30">
                  <c:v>247.57999999999998</c:v>
                </c:pt>
                <c:pt idx="31">
                  <c:v>256</c:v>
                </c:pt>
                <c:pt idx="32">
                  <c:v>264.45999999999998</c:v>
                </c:pt>
                <c:pt idx="33">
                  <c:v>272.95999999999998</c:v>
                </c:pt>
                <c:pt idx="34">
                  <c:v>281.5</c:v>
                </c:pt>
                <c:pt idx="35">
                  <c:v>290.08</c:v>
                </c:pt>
                <c:pt idx="36">
                  <c:v>298.7</c:v>
                </c:pt>
                <c:pt idx="37">
                  <c:v>307.35999999999996</c:v>
                </c:pt>
                <c:pt idx="38">
                  <c:v>316.06</c:v>
                </c:pt>
                <c:pt idx="39">
                  <c:v>324.79999999999995</c:v>
                </c:pt>
                <c:pt idx="40">
                  <c:v>333.58</c:v>
                </c:pt>
                <c:pt idx="41">
                  <c:v>342.4</c:v>
                </c:pt>
                <c:pt idx="42">
                  <c:v>111.57999999999998</c:v>
                </c:pt>
                <c:pt idx="43">
                  <c:v>120.47999999999999</c:v>
                </c:pt>
                <c:pt idx="44">
                  <c:v>129.41999999999999</c:v>
                </c:pt>
                <c:pt idx="45">
                  <c:v>138.39999999999998</c:v>
                </c:pt>
                <c:pt idx="46">
                  <c:v>147.41999999999999</c:v>
                </c:pt>
                <c:pt idx="47">
                  <c:v>156.47999999999999</c:v>
                </c:pt>
                <c:pt idx="48">
                  <c:v>165.57999999999998</c:v>
                </c:pt>
                <c:pt idx="49">
                  <c:v>173.59999999999997</c:v>
                </c:pt>
                <c:pt idx="50">
                  <c:v>181.65999999999997</c:v>
                </c:pt>
                <c:pt idx="51">
                  <c:v>189.76</c:v>
                </c:pt>
                <c:pt idx="52">
                  <c:v>197.89999999999998</c:v>
                </c:pt>
                <c:pt idx="53">
                  <c:v>206.07999999999998</c:v>
                </c:pt>
                <c:pt idx="54">
                  <c:v>214.29999999999998</c:v>
                </c:pt>
                <c:pt idx="55">
                  <c:v>222.56</c:v>
                </c:pt>
                <c:pt idx="56">
                  <c:v>230.85999999999999</c:v>
                </c:pt>
                <c:pt idx="57">
                  <c:v>239.2</c:v>
                </c:pt>
                <c:pt idx="58">
                  <c:v>247.57999999999998</c:v>
                </c:pt>
                <c:pt idx="59">
                  <c:v>256</c:v>
                </c:pt>
                <c:pt idx="60">
                  <c:v>264.45999999999998</c:v>
                </c:pt>
                <c:pt idx="61">
                  <c:v>272.95999999999998</c:v>
                </c:pt>
                <c:pt idx="62">
                  <c:v>281.5</c:v>
                </c:pt>
                <c:pt idx="63">
                  <c:v>290.08</c:v>
                </c:pt>
                <c:pt idx="64">
                  <c:v>298.7</c:v>
                </c:pt>
                <c:pt idx="65">
                  <c:v>307.35999999999996</c:v>
                </c:pt>
                <c:pt idx="66">
                  <c:v>316.06</c:v>
                </c:pt>
                <c:pt idx="67">
                  <c:v>324.79999999999995</c:v>
                </c:pt>
                <c:pt idx="68">
                  <c:v>333.58</c:v>
                </c:pt>
                <c:pt idx="69">
                  <c:v>342.4</c:v>
                </c:pt>
                <c:pt idx="70">
                  <c:v>111.57999999999998</c:v>
                </c:pt>
                <c:pt idx="71">
                  <c:v>120.47999999999999</c:v>
                </c:pt>
                <c:pt idx="72">
                  <c:v>129.41999999999999</c:v>
                </c:pt>
                <c:pt idx="73">
                  <c:v>138.39999999999998</c:v>
                </c:pt>
                <c:pt idx="74">
                  <c:v>147.41999999999999</c:v>
                </c:pt>
                <c:pt idx="75">
                  <c:v>156.47999999999999</c:v>
                </c:pt>
                <c:pt idx="76">
                  <c:v>165.57999999999998</c:v>
                </c:pt>
                <c:pt idx="77">
                  <c:v>173.59999999999997</c:v>
                </c:pt>
                <c:pt idx="78">
                  <c:v>181.65999999999997</c:v>
                </c:pt>
                <c:pt idx="79">
                  <c:v>189.76</c:v>
                </c:pt>
                <c:pt idx="80">
                  <c:v>197.89999999999998</c:v>
                </c:pt>
                <c:pt idx="81">
                  <c:v>206.07999999999998</c:v>
                </c:pt>
                <c:pt idx="82">
                  <c:v>214.29999999999998</c:v>
                </c:pt>
                <c:pt idx="83">
                  <c:v>222.56</c:v>
                </c:pt>
                <c:pt idx="84">
                  <c:v>230.85999999999999</c:v>
                </c:pt>
                <c:pt idx="85">
                  <c:v>239.2</c:v>
                </c:pt>
                <c:pt idx="86">
                  <c:v>247.57999999999998</c:v>
                </c:pt>
                <c:pt idx="87">
                  <c:v>256</c:v>
                </c:pt>
                <c:pt idx="88">
                  <c:v>264.45999999999998</c:v>
                </c:pt>
                <c:pt idx="89">
                  <c:v>272.95999999999998</c:v>
                </c:pt>
                <c:pt idx="90">
                  <c:v>281.5</c:v>
                </c:pt>
                <c:pt idx="91">
                  <c:v>290.08</c:v>
                </c:pt>
                <c:pt idx="92">
                  <c:v>298.7</c:v>
                </c:pt>
                <c:pt idx="93">
                  <c:v>307.35999999999996</c:v>
                </c:pt>
                <c:pt idx="94">
                  <c:v>316.06</c:v>
                </c:pt>
                <c:pt idx="95">
                  <c:v>324.79999999999995</c:v>
                </c:pt>
                <c:pt idx="96">
                  <c:v>333.58</c:v>
                </c:pt>
                <c:pt idx="97">
                  <c:v>342.4</c:v>
                </c:pt>
                <c:pt idx="98">
                  <c:v>111.57999999999998</c:v>
                </c:pt>
                <c:pt idx="99">
                  <c:v>120.47999999999999</c:v>
                </c:pt>
                <c:pt idx="100">
                  <c:v>129.41999999999999</c:v>
                </c:pt>
                <c:pt idx="101">
                  <c:v>138.39999999999998</c:v>
                </c:pt>
                <c:pt idx="102">
                  <c:v>147.41999999999999</c:v>
                </c:pt>
                <c:pt idx="103">
                  <c:v>156.47999999999999</c:v>
                </c:pt>
                <c:pt idx="104">
                  <c:v>165.57999999999998</c:v>
                </c:pt>
                <c:pt idx="105">
                  <c:v>173.59999999999997</c:v>
                </c:pt>
                <c:pt idx="106">
                  <c:v>181.65999999999997</c:v>
                </c:pt>
                <c:pt idx="107">
                  <c:v>189.76</c:v>
                </c:pt>
                <c:pt idx="108">
                  <c:v>197.89999999999998</c:v>
                </c:pt>
                <c:pt idx="109">
                  <c:v>206.07999999999998</c:v>
                </c:pt>
                <c:pt idx="110">
                  <c:v>214.29999999999998</c:v>
                </c:pt>
                <c:pt idx="111">
                  <c:v>222.56</c:v>
                </c:pt>
                <c:pt idx="112">
                  <c:v>230.85999999999999</c:v>
                </c:pt>
                <c:pt idx="113">
                  <c:v>239.2</c:v>
                </c:pt>
                <c:pt idx="114">
                  <c:v>247.57999999999998</c:v>
                </c:pt>
                <c:pt idx="115">
                  <c:v>256</c:v>
                </c:pt>
                <c:pt idx="116">
                  <c:v>264.45999999999998</c:v>
                </c:pt>
                <c:pt idx="117">
                  <c:v>272.95999999999998</c:v>
                </c:pt>
                <c:pt idx="118">
                  <c:v>281.5</c:v>
                </c:pt>
                <c:pt idx="119">
                  <c:v>290.08</c:v>
                </c:pt>
                <c:pt idx="120">
                  <c:v>298.7</c:v>
                </c:pt>
                <c:pt idx="121">
                  <c:v>307.35999999999996</c:v>
                </c:pt>
                <c:pt idx="122">
                  <c:v>316.06</c:v>
                </c:pt>
                <c:pt idx="123">
                  <c:v>324.79999999999995</c:v>
                </c:pt>
                <c:pt idx="124">
                  <c:v>333.58</c:v>
                </c:pt>
                <c:pt idx="125">
                  <c:v>342.4</c:v>
                </c:pt>
                <c:pt idx="126">
                  <c:v>111.57999999999998</c:v>
                </c:pt>
                <c:pt idx="127">
                  <c:v>120.47999999999999</c:v>
                </c:pt>
                <c:pt idx="128">
                  <c:v>129.41999999999999</c:v>
                </c:pt>
                <c:pt idx="129">
                  <c:v>138.39999999999998</c:v>
                </c:pt>
                <c:pt idx="130">
                  <c:v>147.41999999999999</c:v>
                </c:pt>
                <c:pt idx="131">
                  <c:v>156.47999999999999</c:v>
                </c:pt>
                <c:pt idx="132">
                  <c:v>165.57999999999998</c:v>
                </c:pt>
                <c:pt idx="133">
                  <c:v>173.59999999999997</c:v>
                </c:pt>
                <c:pt idx="134">
                  <c:v>181.65999999999997</c:v>
                </c:pt>
                <c:pt idx="135">
                  <c:v>189.76</c:v>
                </c:pt>
                <c:pt idx="136">
                  <c:v>197.89999999999998</c:v>
                </c:pt>
                <c:pt idx="137">
                  <c:v>206.07999999999998</c:v>
                </c:pt>
                <c:pt idx="138">
                  <c:v>214.29999999999998</c:v>
                </c:pt>
                <c:pt idx="139">
                  <c:v>222.56</c:v>
                </c:pt>
                <c:pt idx="140">
                  <c:v>230.85999999999999</c:v>
                </c:pt>
                <c:pt idx="141">
                  <c:v>239.2</c:v>
                </c:pt>
                <c:pt idx="142">
                  <c:v>247.57999999999998</c:v>
                </c:pt>
                <c:pt idx="143">
                  <c:v>256</c:v>
                </c:pt>
                <c:pt idx="144">
                  <c:v>264.45999999999998</c:v>
                </c:pt>
                <c:pt idx="145">
                  <c:v>272.95999999999998</c:v>
                </c:pt>
                <c:pt idx="146">
                  <c:v>281.5</c:v>
                </c:pt>
                <c:pt idx="147">
                  <c:v>290.08</c:v>
                </c:pt>
                <c:pt idx="148">
                  <c:v>298.7</c:v>
                </c:pt>
                <c:pt idx="149">
                  <c:v>307.35999999999996</c:v>
                </c:pt>
                <c:pt idx="150">
                  <c:v>316.06</c:v>
                </c:pt>
                <c:pt idx="151">
                  <c:v>324.79999999999995</c:v>
                </c:pt>
                <c:pt idx="152">
                  <c:v>333.58</c:v>
                </c:pt>
                <c:pt idx="153">
                  <c:v>342.4</c:v>
                </c:pt>
                <c:pt idx="154">
                  <c:v>111.57999999999998</c:v>
                </c:pt>
                <c:pt idx="155">
                  <c:v>120.47999999999999</c:v>
                </c:pt>
                <c:pt idx="156">
                  <c:v>129.41999999999999</c:v>
                </c:pt>
                <c:pt idx="157">
                  <c:v>138.39999999999998</c:v>
                </c:pt>
                <c:pt idx="158">
                  <c:v>147.41999999999999</c:v>
                </c:pt>
                <c:pt idx="159">
                  <c:v>156.47999999999999</c:v>
                </c:pt>
                <c:pt idx="160">
                  <c:v>165.57999999999998</c:v>
                </c:pt>
                <c:pt idx="161">
                  <c:v>173.59999999999997</c:v>
                </c:pt>
                <c:pt idx="162">
                  <c:v>181.65999999999997</c:v>
                </c:pt>
                <c:pt idx="163">
                  <c:v>189.76</c:v>
                </c:pt>
                <c:pt idx="164">
                  <c:v>197.89999999999998</c:v>
                </c:pt>
                <c:pt idx="165">
                  <c:v>206.07999999999998</c:v>
                </c:pt>
                <c:pt idx="166">
                  <c:v>214.29999999999998</c:v>
                </c:pt>
                <c:pt idx="167">
                  <c:v>222.56</c:v>
                </c:pt>
                <c:pt idx="168">
                  <c:v>230.85999999999999</c:v>
                </c:pt>
                <c:pt idx="169">
                  <c:v>239.2</c:v>
                </c:pt>
                <c:pt idx="170">
                  <c:v>247.57999999999998</c:v>
                </c:pt>
                <c:pt idx="171">
                  <c:v>256</c:v>
                </c:pt>
                <c:pt idx="172">
                  <c:v>264.45999999999998</c:v>
                </c:pt>
                <c:pt idx="173">
                  <c:v>272.95999999999998</c:v>
                </c:pt>
                <c:pt idx="174">
                  <c:v>281.5</c:v>
                </c:pt>
                <c:pt idx="175">
                  <c:v>290.08</c:v>
                </c:pt>
                <c:pt idx="176">
                  <c:v>298.7</c:v>
                </c:pt>
                <c:pt idx="177">
                  <c:v>307.35999999999996</c:v>
                </c:pt>
                <c:pt idx="178">
                  <c:v>316.06</c:v>
                </c:pt>
                <c:pt idx="179">
                  <c:v>324.79999999999995</c:v>
                </c:pt>
                <c:pt idx="180">
                  <c:v>333.58</c:v>
                </c:pt>
                <c:pt idx="181">
                  <c:v>342.4</c:v>
                </c:pt>
                <c:pt idx="182">
                  <c:v>111.57999999999998</c:v>
                </c:pt>
                <c:pt idx="183">
                  <c:v>120.47999999999999</c:v>
                </c:pt>
                <c:pt idx="184">
                  <c:v>129.41999999999999</c:v>
                </c:pt>
                <c:pt idx="185">
                  <c:v>138.39999999999998</c:v>
                </c:pt>
                <c:pt idx="186">
                  <c:v>147.41999999999999</c:v>
                </c:pt>
                <c:pt idx="187">
                  <c:v>156.47999999999999</c:v>
                </c:pt>
                <c:pt idx="188">
                  <c:v>165.57999999999998</c:v>
                </c:pt>
                <c:pt idx="189">
                  <c:v>173.59999999999997</c:v>
                </c:pt>
                <c:pt idx="190">
                  <c:v>181.65999999999997</c:v>
                </c:pt>
                <c:pt idx="191">
                  <c:v>189.76</c:v>
                </c:pt>
                <c:pt idx="192">
                  <c:v>197.89999999999998</c:v>
                </c:pt>
                <c:pt idx="193">
                  <c:v>206.07999999999998</c:v>
                </c:pt>
                <c:pt idx="194">
                  <c:v>214.29999999999998</c:v>
                </c:pt>
                <c:pt idx="195">
                  <c:v>222.56</c:v>
                </c:pt>
                <c:pt idx="196">
                  <c:v>230.85999999999999</c:v>
                </c:pt>
                <c:pt idx="197">
                  <c:v>239.2</c:v>
                </c:pt>
                <c:pt idx="198">
                  <c:v>247.57999999999998</c:v>
                </c:pt>
                <c:pt idx="199">
                  <c:v>256</c:v>
                </c:pt>
                <c:pt idx="200">
                  <c:v>264.45999999999998</c:v>
                </c:pt>
                <c:pt idx="201">
                  <c:v>272.95999999999998</c:v>
                </c:pt>
                <c:pt idx="202">
                  <c:v>281.5</c:v>
                </c:pt>
                <c:pt idx="203">
                  <c:v>290.08</c:v>
                </c:pt>
                <c:pt idx="204">
                  <c:v>298.7</c:v>
                </c:pt>
                <c:pt idx="205">
                  <c:v>307.35999999999996</c:v>
                </c:pt>
                <c:pt idx="206">
                  <c:v>316.06</c:v>
                </c:pt>
                <c:pt idx="207">
                  <c:v>324.79999999999995</c:v>
                </c:pt>
                <c:pt idx="208">
                  <c:v>333.58</c:v>
                </c:pt>
                <c:pt idx="209">
                  <c:v>342.4</c:v>
                </c:pt>
                <c:pt idx="210">
                  <c:v>111.57999999999998</c:v>
                </c:pt>
                <c:pt idx="211">
                  <c:v>120.47999999999999</c:v>
                </c:pt>
                <c:pt idx="212">
                  <c:v>129.41999999999999</c:v>
                </c:pt>
                <c:pt idx="213">
                  <c:v>138.39999999999998</c:v>
                </c:pt>
                <c:pt idx="214">
                  <c:v>147.41999999999999</c:v>
                </c:pt>
                <c:pt idx="215">
                  <c:v>156.47999999999999</c:v>
                </c:pt>
                <c:pt idx="216">
                  <c:v>165.57999999999998</c:v>
                </c:pt>
                <c:pt idx="217">
                  <c:v>173.59999999999997</c:v>
                </c:pt>
                <c:pt idx="218">
                  <c:v>181.65999999999997</c:v>
                </c:pt>
                <c:pt idx="219">
                  <c:v>189.76</c:v>
                </c:pt>
                <c:pt idx="220">
                  <c:v>197.89999999999998</c:v>
                </c:pt>
                <c:pt idx="221">
                  <c:v>206.07999999999998</c:v>
                </c:pt>
                <c:pt idx="222">
                  <c:v>214.29999999999998</c:v>
                </c:pt>
                <c:pt idx="223">
                  <c:v>222.56</c:v>
                </c:pt>
                <c:pt idx="224">
                  <c:v>230.85999999999999</c:v>
                </c:pt>
                <c:pt idx="225">
                  <c:v>239.2</c:v>
                </c:pt>
                <c:pt idx="226">
                  <c:v>247.57999999999998</c:v>
                </c:pt>
                <c:pt idx="227">
                  <c:v>256</c:v>
                </c:pt>
                <c:pt idx="228">
                  <c:v>264.45999999999998</c:v>
                </c:pt>
                <c:pt idx="229">
                  <c:v>272.95999999999998</c:v>
                </c:pt>
                <c:pt idx="230">
                  <c:v>281.5</c:v>
                </c:pt>
                <c:pt idx="231">
                  <c:v>290.08</c:v>
                </c:pt>
                <c:pt idx="232">
                  <c:v>298.7</c:v>
                </c:pt>
                <c:pt idx="233">
                  <c:v>307.35999999999996</c:v>
                </c:pt>
                <c:pt idx="234">
                  <c:v>316.06</c:v>
                </c:pt>
                <c:pt idx="235">
                  <c:v>324.79999999999995</c:v>
                </c:pt>
                <c:pt idx="236">
                  <c:v>333.58</c:v>
                </c:pt>
                <c:pt idx="237">
                  <c:v>342.4</c:v>
                </c:pt>
                <c:pt idx="238">
                  <c:v>111.57999999999998</c:v>
                </c:pt>
                <c:pt idx="239">
                  <c:v>120.47999999999999</c:v>
                </c:pt>
                <c:pt idx="240">
                  <c:v>129.41999999999999</c:v>
                </c:pt>
                <c:pt idx="241">
                  <c:v>138.39999999999998</c:v>
                </c:pt>
                <c:pt idx="242">
                  <c:v>147.41999999999999</c:v>
                </c:pt>
                <c:pt idx="243">
                  <c:v>156.47999999999999</c:v>
                </c:pt>
                <c:pt idx="244">
                  <c:v>165.57999999999998</c:v>
                </c:pt>
                <c:pt idx="245">
                  <c:v>173.59999999999997</c:v>
                </c:pt>
                <c:pt idx="246">
                  <c:v>181.65999999999997</c:v>
                </c:pt>
                <c:pt idx="247">
                  <c:v>189.76</c:v>
                </c:pt>
                <c:pt idx="248">
                  <c:v>197.89999999999998</c:v>
                </c:pt>
                <c:pt idx="249">
                  <c:v>206.07999999999998</c:v>
                </c:pt>
                <c:pt idx="250">
                  <c:v>214.29999999999998</c:v>
                </c:pt>
                <c:pt idx="251">
                  <c:v>222.56</c:v>
                </c:pt>
                <c:pt idx="252">
                  <c:v>230.85999999999999</c:v>
                </c:pt>
                <c:pt idx="253">
                  <c:v>239.2</c:v>
                </c:pt>
                <c:pt idx="254">
                  <c:v>247.57999999999998</c:v>
                </c:pt>
                <c:pt idx="255">
                  <c:v>256</c:v>
                </c:pt>
                <c:pt idx="256">
                  <c:v>264.45999999999998</c:v>
                </c:pt>
                <c:pt idx="257">
                  <c:v>272.95999999999998</c:v>
                </c:pt>
                <c:pt idx="258">
                  <c:v>281.5</c:v>
                </c:pt>
                <c:pt idx="259">
                  <c:v>290.08</c:v>
                </c:pt>
                <c:pt idx="260">
                  <c:v>298.7</c:v>
                </c:pt>
                <c:pt idx="261">
                  <c:v>307.35999999999996</c:v>
                </c:pt>
                <c:pt idx="262">
                  <c:v>316.06</c:v>
                </c:pt>
                <c:pt idx="263">
                  <c:v>324.79999999999995</c:v>
                </c:pt>
                <c:pt idx="264">
                  <c:v>333.58</c:v>
                </c:pt>
                <c:pt idx="265">
                  <c:v>342.4</c:v>
                </c:pt>
                <c:pt idx="266">
                  <c:v>111.57999999999998</c:v>
                </c:pt>
                <c:pt idx="267">
                  <c:v>120.47999999999999</c:v>
                </c:pt>
                <c:pt idx="268">
                  <c:v>129.41999999999999</c:v>
                </c:pt>
                <c:pt idx="269">
                  <c:v>138.39999999999998</c:v>
                </c:pt>
                <c:pt idx="270">
                  <c:v>147.41999999999999</c:v>
                </c:pt>
                <c:pt idx="271">
                  <c:v>156.47999999999999</c:v>
                </c:pt>
                <c:pt idx="272">
                  <c:v>165.57999999999998</c:v>
                </c:pt>
                <c:pt idx="273">
                  <c:v>173.59999999999997</c:v>
                </c:pt>
                <c:pt idx="274">
                  <c:v>181.65999999999997</c:v>
                </c:pt>
                <c:pt idx="275">
                  <c:v>189.76</c:v>
                </c:pt>
                <c:pt idx="276">
                  <c:v>197.89999999999998</c:v>
                </c:pt>
                <c:pt idx="277">
                  <c:v>206.07999999999998</c:v>
                </c:pt>
                <c:pt idx="278">
                  <c:v>214.29999999999998</c:v>
                </c:pt>
                <c:pt idx="279">
                  <c:v>222.56</c:v>
                </c:pt>
                <c:pt idx="280">
                  <c:v>230.85999999999999</c:v>
                </c:pt>
                <c:pt idx="281">
                  <c:v>239.2</c:v>
                </c:pt>
                <c:pt idx="282">
                  <c:v>247.57999999999998</c:v>
                </c:pt>
                <c:pt idx="283">
                  <c:v>256</c:v>
                </c:pt>
                <c:pt idx="284">
                  <c:v>264.45999999999998</c:v>
                </c:pt>
                <c:pt idx="285">
                  <c:v>272.95999999999998</c:v>
                </c:pt>
                <c:pt idx="286">
                  <c:v>281.5</c:v>
                </c:pt>
                <c:pt idx="287">
                  <c:v>290.08</c:v>
                </c:pt>
                <c:pt idx="288">
                  <c:v>298.7</c:v>
                </c:pt>
                <c:pt idx="289">
                  <c:v>307.35999999999996</c:v>
                </c:pt>
                <c:pt idx="290">
                  <c:v>316.06</c:v>
                </c:pt>
                <c:pt idx="291">
                  <c:v>324.79999999999995</c:v>
                </c:pt>
                <c:pt idx="292">
                  <c:v>333.58</c:v>
                </c:pt>
                <c:pt idx="293">
                  <c:v>342.4</c:v>
                </c:pt>
                <c:pt idx="294">
                  <c:v>111.57999999999998</c:v>
                </c:pt>
                <c:pt idx="295">
                  <c:v>120.47999999999999</c:v>
                </c:pt>
                <c:pt idx="296">
                  <c:v>129.41999999999999</c:v>
                </c:pt>
                <c:pt idx="297">
                  <c:v>138.39999999999998</c:v>
                </c:pt>
                <c:pt idx="298">
                  <c:v>147.41999999999999</c:v>
                </c:pt>
                <c:pt idx="299">
                  <c:v>156.47999999999999</c:v>
                </c:pt>
                <c:pt idx="300">
                  <c:v>165.57999999999998</c:v>
                </c:pt>
                <c:pt idx="301">
                  <c:v>173.59999999999997</c:v>
                </c:pt>
                <c:pt idx="302">
                  <c:v>181.65999999999997</c:v>
                </c:pt>
                <c:pt idx="303">
                  <c:v>189.76</c:v>
                </c:pt>
                <c:pt idx="304">
                  <c:v>197.89999999999998</c:v>
                </c:pt>
                <c:pt idx="305">
                  <c:v>206.07999999999998</c:v>
                </c:pt>
                <c:pt idx="306">
                  <c:v>214.29999999999998</c:v>
                </c:pt>
                <c:pt idx="307">
                  <c:v>222.56</c:v>
                </c:pt>
                <c:pt idx="308">
                  <c:v>230.85999999999999</c:v>
                </c:pt>
                <c:pt idx="309">
                  <c:v>239.2</c:v>
                </c:pt>
                <c:pt idx="310">
                  <c:v>247.57999999999998</c:v>
                </c:pt>
                <c:pt idx="311">
                  <c:v>256</c:v>
                </c:pt>
                <c:pt idx="312">
                  <c:v>264.45999999999998</c:v>
                </c:pt>
                <c:pt idx="313">
                  <c:v>272.95999999999998</c:v>
                </c:pt>
                <c:pt idx="314">
                  <c:v>281.5</c:v>
                </c:pt>
                <c:pt idx="315">
                  <c:v>290.08</c:v>
                </c:pt>
                <c:pt idx="316">
                  <c:v>298.7</c:v>
                </c:pt>
                <c:pt idx="317">
                  <c:v>307.35999999999996</c:v>
                </c:pt>
                <c:pt idx="318">
                  <c:v>316.06</c:v>
                </c:pt>
                <c:pt idx="319">
                  <c:v>324.79999999999995</c:v>
                </c:pt>
                <c:pt idx="320">
                  <c:v>333.58</c:v>
                </c:pt>
                <c:pt idx="321">
                  <c:v>342.4</c:v>
                </c:pt>
                <c:pt idx="322">
                  <c:v>111.57999999999998</c:v>
                </c:pt>
                <c:pt idx="323">
                  <c:v>120.47999999999999</c:v>
                </c:pt>
                <c:pt idx="324">
                  <c:v>129.41999999999999</c:v>
                </c:pt>
                <c:pt idx="325">
                  <c:v>138.39999999999998</c:v>
                </c:pt>
                <c:pt idx="326">
                  <c:v>147.41999999999999</c:v>
                </c:pt>
                <c:pt idx="327">
                  <c:v>156.47999999999999</c:v>
                </c:pt>
                <c:pt idx="328">
                  <c:v>165.57999999999998</c:v>
                </c:pt>
                <c:pt idx="329">
                  <c:v>173.59999999999997</c:v>
                </c:pt>
                <c:pt idx="330">
                  <c:v>181.65999999999997</c:v>
                </c:pt>
                <c:pt idx="331">
                  <c:v>189.76</c:v>
                </c:pt>
                <c:pt idx="332">
                  <c:v>197.89999999999998</c:v>
                </c:pt>
                <c:pt idx="333">
                  <c:v>206.07999999999998</c:v>
                </c:pt>
                <c:pt idx="334">
                  <c:v>214.29999999999998</c:v>
                </c:pt>
                <c:pt idx="335">
                  <c:v>222.56</c:v>
                </c:pt>
                <c:pt idx="336">
                  <c:v>230.85999999999999</c:v>
                </c:pt>
                <c:pt idx="337">
                  <c:v>239.2</c:v>
                </c:pt>
                <c:pt idx="338">
                  <c:v>247.57999999999998</c:v>
                </c:pt>
                <c:pt idx="339">
                  <c:v>256</c:v>
                </c:pt>
                <c:pt idx="340">
                  <c:v>264.45999999999998</c:v>
                </c:pt>
                <c:pt idx="341">
                  <c:v>272.95999999999998</c:v>
                </c:pt>
                <c:pt idx="342">
                  <c:v>281.5</c:v>
                </c:pt>
                <c:pt idx="343">
                  <c:v>290.08</c:v>
                </c:pt>
                <c:pt idx="344">
                  <c:v>298.7</c:v>
                </c:pt>
                <c:pt idx="345">
                  <c:v>307.35999999999996</c:v>
                </c:pt>
                <c:pt idx="346">
                  <c:v>316.06</c:v>
                </c:pt>
                <c:pt idx="347">
                  <c:v>324.79999999999995</c:v>
                </c:pt>
                <c:pt idx="348">
                  <c:v>333.58</c:v>
                </c:pt>
                <c:pt idx="349">
                  <c:v>342.4</c:v>
                </c:pt>
                <c:pt idx="350">
                  <c:v>111.57999999999998</c:v>
                </c:pt>
                <c:pt idx="351">
                  <c:v>120.47999999999999</c:v>
                </c:pt>
                <c:pt idx="352">
                  <c:v>129.41999999999999</c:v>
                </c:pt>
                <c:pt idx="353">
                  <c:v>138.39999999999998</c:v>
                </c:pt>
                <c:pt idx="354">
                  <c:v>147.41999999999999</c:v>
                </c:pt>
                <c:pt idx="355">
                  <c:v>156.47999999999999</c:v>
                </c:pt>
                <c:pt idx="356">
                  <c:v>165.57999999999998</c:v>
                </c:pt>
                <c:pt idx="357">
                  <c:v>173.59999999999997</c:v>
                </c:pt>
                <c:pt idx="358">
                  <c:v>181.65999999999997</c:v>
                </c:pt>
                <c:pt idx="359">
                  <c:v>189.76</c:v>
                </c:pt>
                <c:pt idx="360">
                  <c:v>197.89999999999998</c:v>
                </c:pt>
                <c:pt idx="361">
                  <c:v>206.07999999999998</c:v>
                </c:pt>
                <c:pt idx="362">
                  <c:v>214.29999999999998</c:v>
                </c:pt>
                <c:pt idx="363">
                  <c:v>222.56</c:v>
                </c:pt>
                <c:pt idx="364">
                  <c:v>230.85999999999999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9-4943-8468-4C382AC75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83192"/>
        <c:axId val="574277944"/>
      </c:lineChart>
      <c:lineChart>
        <c:grouping val="standard"/>
        <c:varyColors val="0"/>
        <c:ser>
          <c:idx val="1"/>
          <c:order val="1"/>
          <c:tx>
            <c:strRef>
              <c:f>М3!$P$4</c:f>
              <c:strCache>
                <c:ptCount val="1"/>
                <c:pt idx="0">
                  <c:v>Объем дефицита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М3!$P$5:$P$369</c:f>
              <c:numCache>
                <c:formatCode>0.00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9-4943-8468-4C382AC75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329088"/>
        <c:axId val="576327448"/>
      </c:lineChart>
      <c:catAx>
        <c:axId val="57428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77944"/>
        <c:crosses val="autoZero"/>
        <c:auto val="1"/>
        <c:lblAlgn val="ctr"/>
        <c:lblOffset val="100"/>
        <c:noMultiLvlLbl val="0"/>
      </c:catAx>
      <c:valAx>
        <c:axId val="5742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83192"/>
        <c:crosses val="autoZero"/>
        <c:crossBetween val="between"/>
      </c:valAx>
      <c:valAx>
        <c:axId val="5763274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29088"/>
        <c:crosses val="max"/>
        <c:crossBetween val="between"/>
      </c:valAx>
      <c:catAx>
        <c:axId val="57632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576327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М4!$AA$4</c:f>
              <c:strCache>
                <c:ptCount val="1"/>
                <c:pt idx="0">
                  <c:v>Касса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М4!$AA$5:$AA$369</c:f>
              <c:numCache>
                <c:formatCode>0.000</c:formatCode>
                <c:ptCount val="365"/>
                <c:pt idx="0">
                  <c:v>228.38379605823394</c:v>
                </c:pt>
                <c:pt idx="1">
                  <c:v>232.99598447340202</c:v>
                </c:pt>
                <c:pt idx="2">
                  <c:v>242.80660475621318</c:v>
                </c:pt>
                <c:pt idx="3">
                  <c:v>250.18765523759879</c:v>
                </c:pt>
                <c:pt idx="4">
                  <c:v>257.52586328372911</c:v>
                </c:pt>
                <c:pt idx="5">
                  <c:v>270.46961214751786</c:v>
                </c:pt>
                <c:pt idx="6">
                  <c:v>279.09586577342668</c:v>
                </c:pt>
                <c:pt idx="7">
                  <c:v>285.19770449421304</c:v>
                </c:pt>
                <c:pt idx="8">
                  <c:v>293.44296636030316</c:v>
                </c:pt>
                <c:pt idx="9">
                  <c:v>304.29614999235787</c:v>
                </c:pt>
                <c:pt idx="10">
                  <c:v>307.22287673931658</c:v>
                </c:pt>
                <c:pt idx="11">
                  <c:v>313.77886262198217</c:v>
                </c:pt>
                <c:pt idx="12">
                  <c:v>326.60422275070232</c:v>
                </c:pt>
                <c:pt idx="13">
                  <c:v>99.721166459410711</c:v>
                </c:pt>
                <c:pt idx="14">
                  <c:v>110.79029284594856</c:v>
                </c:pt>
                <c:pt idx="15">
                  <c:v>113.01963354389355</c:v>
                </c:pt>
                <c:pt idx="16">
                  <c:v>123.98601281915276</c:v>
                </c:pt>
                <c:pt idx="17">
                  <c:v>135.13706360669809</c:v>
                </c:pt>
                <c:pt idx="18">
                  <c:v>142.61198187821324</c:v>
                </c:pt>
                <c:pt idx="19">
                  <c:v>153.59125272040981</c:v>
                </c:pt>
                <c:pt idx="20">
                  <c:v>163.47299219635624</c:v>
                </c:pt>
                <c:pt idx="21">
                  <c:v>169.45904460652719</c:v>
                </c:pt>
                <c:pt idx="22">
                  <c:v>173.34689255487484</c:v>
                </c:pt>
                <c:pt idx="23">
                  <c:v>183.10513900294194</c:v>
                </c:pt>
                <c:pt idx="24">
                  <c:v>197.88777342797249</c:v>
                </c:pt>
                <c:pt idx="25">
                  <c:v>205.69718010929148</c:v>
                </c:pt>
                <c:pt idx="26">
                  <c:v>213.7662361263815</c:v>
                </c:pt>
                <c:pt idx="27">
                  <c:v>228.08942578789038</c:v>
                </c:pt>
                <c:pt idx="28">
                  <c:v>238.64204478048404</c:v>
                </c:pt>
                <c:pt idx="29">
                  <c:v>249.42021276037627</c:v>
                </c:pt>
                <c:pt idx="30">
                  <c:v>256.57007425683423</c:v>
                </c:pt>
                <c:pt idx="31">
                  <c:v>262.38019913295147</c:v>
                </c:pt>
                <c:pt idx="32">
                  <c:v>268.91073193077699</c:v>
                </c:pt>
                <c:pt idx="33">
                  <c:v>281.08566630581402</c:v>
                </c:pt>
                <c:pt idx="34">
                  <c:v>287.57050117446022</c:v>
                </c:pt>
                <c:pt idx="35">
                  <c:v>296.28565046004275</c:v>
                </c:pt>
                <c:pt idx="36">
                  <c:v>307.51856769721138</c:v>
                </c:pt>
                <c:pt idx="37">
                  <c:v>316.68574633793844</c:v>
                </c:pt>
                <c:pt idx="38">
                  <c:v>320.54324456298554</c:v>
                </c:pt>
                <c:pt idx="39">
                  <c:v>327.47827511787727</c:v>
                </c:pt>
                <c:pt idx="40">
                  <c:v>93.631761787279572</c:v>
                </c:pt>
                <c:pt idx="41">
                  <c:v>105.48296563171144</c:v>
                </c:pt>
                <c:pt idx="42">
                  <c:v>109.70747959601226</c:v>
                </c:pt>
                <c:pt idx="43">
                  <c:v>124.85236622097915</c:v>
                </c:pt>
                <c:pt idx="44">
                  <c:v>133.65343749987994</c:v>
                </c:pt>
                <c:pt idx="45">
                  <c:v>144.17694092262803</c:v>
                </c:pt>
                <c:pt idx="46">
                  <c:v>160.61145347155662</c:v>
                </c:pt>
                <c:pt idx="47">
                  <c:v>168.78143708983228</c:v>
                </c:pt>
                <c:pt idx="48">
                  <c:v>178.03868358202436</c:v>
                </c:pt>
                <c:pt idx="49">
                  <c:v>183.90985438262277</c:v>
                </c:pt>
                <c:pt idx="50">
                  <c:v>192.14566549337522</c:v>
                </c:pt>
                <c:pt idx="51">
                  <c:v>201.68594699576556</c:v>
                </c:pt>
                <c:pt idx="52">
                  <c:v>212.66573001873803</c:v>
                </c:pt>
                <c:pt idx="53">
                  <c:v>219.52497613076781</c:v>
                </c:pt>
                <c:pt idx="54">
                  <c:v>230.1722763279239</c:v>
                </c:pt>
                <c:pt idx="55">
                  <c:v>237.6926646025436</c:v>
                </c:pt>
                <c:pt idx="56">
                  <c:v>247.65244650067879</c:v>
                </c:pt>
                <c:pt idx="57">
                  <c:v>254.24171980391677</c:v>
                </c:pt>
                <c:pt idx="58">
                  <c:v>267.0392750509215</c:v>
                </c:pt>
                <c:pt idx="59">
                  <c:v>272.16527559680981</c:v>
                </c:pt>
                <c:pt idx="60">
                  <c:v>279.21539956540249</c:v>
                </c:pt>
                <c:pt idx="61">
                  <c:v>289.41969507096206</c:v>
                </c:pt>
                <c:pt idx="62">
                  <c:v>301.22758310932659</c:v>
                </c:pt>
                <c:pt idx="63">
                  <c:v>307.04337776711401</c:v>
                </c:pt>
                <c:pt idx="64">
                  <c:v>318.00219433434251</c:v>
                </c:pt>
                <c:pt idx="65">
                  <c:v>329.2301283312658</c:v>
                </c:pt>
                <c:pt idx="66">
                  <c:v>93.450222192614632</c:v>
                </c:pt>
                <c:pt idx="67">
                  <c:v>106.15698338968596</c:v>
                </c:pt>
                <c:pt idx="68">
                  <c:v>116.8236153632219</c:v>
                </c:pt>
                <c:pt idx="69">
                  <c:v>126.80379250518604</c:v>
                </c:pt>
                <c:pt idx="70">
                  <c:v>140.07155388544416</c:v>
                </c:pt>
                <c:pt idx="71">
                  <c:v>149.20342653300406</c:v>
                </c:pt>
                <c:pt idx="72">
                  <c:v>157.16477060532665</c:v>
                </c:pt>
                <c:pt idx="73">
                  <c:v>164.68716588054841</c:v>
                </c:pt>
                <c:pt idx="74">
                  <c:v>176.27869867578312</c:v>
                </c:pt>
                <c:pt idx="75">
                  <c:v>180.67751793649109</c:v>
                </c:pt>
                <c:pt idx="76">
                  <c:v>184.62153612189883</c:v>
                </c:pt>
                <c:pt idx="77">
                  <c:v>186.55690774447174</c:v>
                </c:pt>
                <c:pt idx="78">
                  <c:v>195.1097258481488</c:v>
                </c:pt>
                <c:pt idx="79">
                  <c:v>209.00207039544858</c:v>
                </c:pt>
                <c:pt idx="80">
                  <c:v>218.98734302548073</c:v>
                </c:pt>
                <c:pt idx="81">
                  <c:v>225.11778661628887</c:v>
                </c:pt>
                <c:pt idx="82">
                  <c:v>230.80844237932962</c:v>
                </c:pt>
                <c:pt idx="83">
                  <c:v>245.0167441927367</c:v>
                </c:pt>
                <c:pt idx="84">
                  <c:v>253.16112763029676</c:v>
                </c:pt>
                <c:pt idx="85">
                  <c:v>263.02571862238153</c:v>
                </c:pt>
                <c:pt idx="86">
                  <c:v>270.56897595818413</c:v>
                </c:pt>
                <c:pt idx="87">
                  <c:v>276.06248480385381</c:v>
                </c:pt>
                <c:pt idx="88">
                  <c:v>284.4779510597931</c:v>
                </c:pt>
                <c:pt idx="89">
                  <c:v>290.97860336121892</c:v>
                </c:pt>
                <c:pt idx="90">
                  <c:v>295.95214792668799</c:v>
                </c:pt>
                <c:pt idx="91">
                  <c:v>306.24686273615879</c:v>
                </c:pt>
                <c:pt idx="92">
                  <c:v>317.14658436040077</c:v>
                </c:pt>
                <c:pt idx="93">
                  <c:v>332.58915708412468</c:v>
                </c:pt>
                <c:pt idx="94">
                  <c:v>95.419480948476576</c:v>
                </c:pt>
                <c:pt idx="95">
                  <c:v>108.52592554273332</c:v>
                </c:pt>
                <c:pt idx="96">
                  <c:v>119.11803312974277</c:v>
                </c:pt>
                <c:pt idx="97">
                  <c:v>126.47811649978843</c:v>
                </c:pt>
                <c:pt idx="98">
                  <c:v>134.43275664021502</c:v>
                </c:pt>
                <c:pt idx="99">
                  <c:v>144.06871418308322</c:v>
                </c:pt>
                <c:pt idx="100">
                  <c:v>150.88251428555799</c:v>
                </c:pt>
                <c:pt idx="101">
                  <c:v>162.07212051016481</c:v>
                </c:pt>
                <c:pt idx="102">
                  <c:v>169.12278817282126</c:v>
                </c:pt>
                <c:pt idx="103">
                  <c:v>180.01614964620805</c:v>
                </c:pt>
                <c:pt idx="104">
                  <c:v>188.37356250281499</c:v>
                </c:pt>
                <c:pt idx="105">
                  <c:v>199.09635459609729</c:v>
                </c:pt>
                <c:pt idx="106">
                  <c:v>206.97532578548069</c:v>
                </c:pt>
                <c:pt idx="107">
                  <c:v>218.55086865607427</c:v>
                </c:pt>
                <c:pt idx="108">
                  <c:v>228.58864007201134</c:v>
                </c:pt>
                <c:pt idx="109">
                  <c:v>227.58173733031327</c:v>
                </c:pt>
                <c:pt idx="110">
                  <c:v>235.76206715781325</c:v>
                </c:pt>
                <c:pt idx="111">
                  <c:v>246.15852372063154</c:v>
                </c:pt>
                <c:pt idx="112">
                  <c:v>256.30784501548783</c:v>
                </c:pt>
                <c:pt idx="113">
                  <c:v>266.07599763040309</c:v>
                </c:pt>
                <c:pt idx="114">
                  <c:v>266.78288483247093</c:v>
                </c:pt>
                <c:pt idx="115">
                  <c:v>279.63260479423423</c:v>
                </c:pt>
                <c:pt idx="116">
                  <c:v>289.23293305742004</c:v>
                </c:pt>
                <c:pt idx="117">
                  <c:v>302.17813481331478</c:v>
                </c:pt>
                <c:pt idx="118">
                  <c:v>303.70063587524027</c:v>
                </c:pt>
                <c:pt idx="119">
                  <c:v>314.41458415328242</c:v>
                </c:pt>
                <c:pt idx="120">
                  <c:v>323.04681356491562</c:v>
                </c:pt>
                <c:pt idx="121">
                  <c:v>330.84038097210998</c:v>
                </c:pt>
                <c:pt idx="122">
                  <c:v>100.07581892705235</c:v>
                </c:pt>
                <c:pt idx="123">
                  <c:v>109.40123132821023</c:v>
                </c:pt>
                <c:pt idx="124">
                  <c:v>116.45265868875296</c:v>
                </c:pt>
                <c:pt idx="125">
                  <c:v>122.6502223619251</c:v>
                </c:pt>
                <c:pt idx="126">
                  <c:v>129.53216995969726</c:v>
                </c:pt>
                <c:pt idx="127">
                  <c:v>141.63238074008268</c:v>
                </c:pt>
                <c:pt idx="128">
                  <c:v>154.54329942755908</c:v>
                </c:pt>
                <c:pt idx="129">
                  <c:v>163.30988421984455</c:v>
                </c:pt>
                <c:pt idx="130">
                  <c:v>169.5093317529182</c:v>
                </c:pt>
                <c:pt idx="131">
                  <c:v>171.04803382046126</c:v>
                </c:pt>
                <c:pt idx="132">
                  <c:v>175.96586210395176</c:v>
                </c:pt>
                <c:pt idx="133">
                  <c:v>187.22890950198752</c:v>
                </c:pt>
                <c:pt idx="134">
                  <c:v>199.15611114361363</c:v>
                </c:pt>
                <c:pt idx="135">
                  <c:v>203.32091597403246</c:v>
                </c:pt>
                <c:pt idx="136">
                  <c:v>214.14845836806793</c:v>
                </c:pt>
                <c:pt idx="137">
                  <c:v>223.76336418580317</c:v>
                </c:pt>
                <c:pt idx="138">
                  <c:v>231.04857010241793</c:v>
                </c:pt>
                <c:pt idx="139">
                  <c:v>242.40923158586065</c:v>
                </c:pt>
                <c:pt idx="140">
                  <c:v>251.41175318203437</c:v>
                </c:pt>
                <c:pt idx="141">
                  <c:v>257.55716776917188</c:v>
                </c:pt>
                <c:pt idx="142">
                  <c:v>262.1558197352893</c:v>
                </c:pt>
                <c:pt idx="143">
                  <c:v>274.73894477243027</c:v>
                </c:pt>
                <c:pt idx="144">
                  <c:v>286.51334770228112</c:v>
                </c:pt>
                <c:pt idx="145">
                  <c:v>300.70747367381864</c:v>
                </c:pt>
                <c:pt idx="146">
                  <c:v>315.57282840401365</c:v>
                </c:pt>
                <c:pt idx="147">
                  <c:v>320.38947318822738</c:v>
                </c:pt>
                <c:pt idx="148">
                  <c:v>330.87376109456142</c:v>
                </c:pt>
                <c:pt idx="149">
                  <c:v>92.699167510696014</c:v>
                </c:pt>
                <c:pt idx="150">
                  <c:v>105.10054793462993</c:v>
                </c:pt>
                <c:pt idx="151">
                  <c:v>114.45026324121304</c:v>
                </c:pt>
                <c:pt idx="152">
                  <c:v>119.46988991836503</c:v>
                </c:pt>
                <c:pt idx="153">
                  <c:v>131.37187275920704</c:v>
                </c:pt>
                <c:pt idx="154">
                  <c:v>145.40423147354525</c:v>
                </c:pt>
                <c:pt idx="155">
                  <c:v>153.01148565692941</c:v>
                </c:pt>
                <c:pt idx="156">
                  <c:v>153.44207995116457</c:v>
                </c:pt>
                <c:pt idx="157">
                  <c:v>163.62152570620643</c:v>
                </c:pt>
                <c:pt idx="158">
                  <c:v>174.61675964335151</c:v>
                </c:pt>
                <c:pt idx="159">
                  <c:v>187.54321546575531</c:v>
                </c:pt>
                <c:pt idx="160">
                  <c:v>198.31692047069711</c:v>
                </c:pt>
                <c:pt idx="161">
                  <c:v>209.6301172025162</c:v>
                </c:pt>
                <c:pt idx="162">
                  <c:v>218.73877502458583</c:v>
                </c:pt>
                <c:pt idx="163">
                  <c:v>231.76967125872977</c:v>
                </c:pt>
                <c:pt idx="164">
                  <c:v>236.47224026106684</c:v>
                </c:pt>
                <c:pt idx="165">
                  <c:v>242.93718744768134</c:v>
                </c:pt>
                <c:pt idx="166">
                  <c:v>255.53749104724915</c:v>
                </c:pt>
                <c:pt idx="167">
                  <c:v>263.40916948459977</c:v>
                </c:pt>
                <c:pt idx="168">
                  <c:v>272.74657020245269</c:v>
                </c:pt>
                <c:pt idx="169">
                  <c:v>281.05399256187422</c:v>
                </c:pt>
                <c:pt idx="170">
                  <c:v>293.0577785358002</c:v>
                </c:pt>
                <c:pt idx="171">
                  <c:v>296.1563372281687</c:v>
                </c:pt>
                <c:pt idx="172">
                  <c:v>305.18163673389648</c:v>
                </c:pt>
                <c:pt idx="173">
                  <c:v>313.85812422655891</c:v>
                </c:pt>
                <c:pt idx="174">
                  <c:v>318.02333041121375</c:v>
                </c:pt>
                <c:pt idx="175">
                  <c:v>327.62413743110596</c:v>
                </c:pt>
                <c:pt idx="176">
                  <c:v>96.934160670748383</c:v>
                </c:pt>
                <c:pt idx="177">
                  <c:v>107.64875543872003</c:v>
                </c:pt>
                <c:pt idx="178">
                  <c:v>114.78340981764404</c:v>
                </c:pt>
                <c:pt idx="179">
                  <c:v>119.25191655937698</c:v>
                </c:pt>
                <c:pt idx="180">
                  <c:v>128.71928063497714</c:v>
                </c:pt>
                <c:pt idx="181">
                  <c:v>142.10970285704749</c:v>
                </c:pt>
                <c:pt idx="182">
                  <c:v>153.61761157741421</c:v>
                </c:pt>
                <c:pt idx="183">
                  <c:v>160.18145044835774</c:v>
                </c:pt>
                <c:pt idx="184">
                  <c:v>170.03601153730807</c:v>
                </c:pt>
                <c:pt idx="185">
                  <c:v>179.50373647459458</c:v>
                </c:pt>
                <c:pt idx="186">
                  <c:v>189.61791852642435</c:v>
                </c:pt>
                <c:pt idx="187">
                  <c:v>198.48103666720141</c:v>
                </c:pt>
                <c:pt idx="188">
                  <c:v>206.48676543855061</c:v>
                </c:pt>
                <c:pt idx="189">
                  <c:v>215.28840553195886</c:v>
                </c:pt>
                <c:pt idx="190">
                  <c:v>223.53867806209126</c:v>
                </c:pt>
                <c:pt idx="191">
                  <c:v>230.0009522679951</c:v>
                </c:pt>
                <c:pt idx="192">
                  <c:v>234.85039134164089</c:v>
                </c:pt>
                <c:pt idx="193">
                  <c:v>241.482590496846</c:v>
                </c:pt>
                <c:pt idx="194">
                  <c:v>249.6330717713744</c:v>
                </c:pt>
                <c:pt idx="195">
                  <c:v>257.08492610852204</c:v>
                </c:pt>
                <c:pt idx="196">
                  <c:v>265.67473433432957</c:v>
                </c:pt>
                <c:pt idx="197">
                  <c:v>277.08046685821193</c:v>
                </c:pt>
                <c:pt idx="198">
                  <c:v>294.66084068750138</c:v>
                </c:pt>
                <c:pt idx="199">
                  <c:v>307.99737266524266</c:v>
                </c:pt>
                <c:pt idx="200">
                  <c:v>319.56796567671972</c:v>
                </c:pt>
                <c:pt idx="201">
                  <c:v>337.67080203141683</c:v>
                </c:pt>
                <c:pt idx="202">
                  <c:v>102.13121862699842</c:v>
                </c:pt>
                <c:pt idx="203">
                  <c:v>109.61698588868489</c:v>
                </c:pt>
                <c:pt idx="204">
                  <c:v>116.04341111056829</c:v>
                </c:pt>
                <c:pt idx="205">
                  <c:v>125.89882963399245</c:v>
                </c:pt>
                <c:pt idx="206">
                  <c:v>136.71214200590117</c:v>
                </c:pt>
                <c:pt idx="207">
                  <c:v>142.33307513657138</c:v>
                </c:pt>
                <c:pt idx="208">
                  <c:v>154.45714254362957</c:v>
                </c:pt>
                <c:pt idx="209">
                  <c:v>161.11443672518146</c:v>
                </c:pt>
                <c:pt idx="210">
                  <c:v>169.50001266358811</c:v>
                </c:pt>
                <c:pt idx="211">
                  <c:v>181.14383905883818</c:v>
                </c:pt>
                <c:pt idx="212">
                  <c:v>190.14079112351047</c:v>
                </c:pt>
                <c:pt idx="213">
                  <c:v>198.39073650906772</c:v>
                </c:pt>
                <c:pt idx="214">
                  <c:v>212.44133083988842</c:v>
                </c:pt>
                <c:pt idx="215">
                  <c:v>227.2628404155617</c:v>
                </c:pt>
                <c:pt idx="216">
                  <c:v>237.09846039962611</c:v>
                </c:pt>
                <c:pt idx="217">
                  <c:v>247.59712412266202</c:v>
                </c:pt>
                <c:pt idx="218">
                  <c:v>254.97557920230295</c:v>
                </c:pt>
                <c:pt idx="219">
                  <c:v>259.4557068376493</c:v>
                </c:pt>
                <c:pt idx="220">
                  <c:v>267.76530746528385</c:v>
                </c:pt>
                <c:pt idx="221">
                  <c:v>280.50154828694122</c:v>
                </c:pt>
                <c:pt idx="222">
                  <c:v>289.60786173650325</c:v>
                </c:pt>
                <c:pt idx="223">
                  <c:v>298.14192666752291</c:v>
                </c:pt>
                <c:pt idx="224">
                  <c:v>307.81830677974904</c:v>
                </c:pt>
                <c:pt idx="225">
                  <c:v>315.88017738018362</c:v>
                </c:pt>
                <c:pt idx="226">
                  <c:v>319.33252389802789</c:v>
                </c:pt>
                <c:pt idx="227">
                  <c:v>322.46085219928602</c:v>
                </c:pt>
                <c:pt idx="228">
                  <c:v>332.17821513401151</c:v>
                </c:pt>
                <c:pt idx="229">
                  <c:v>104.8345209568609</c:v>
                </c:pt>
                <c:pt idx="230">
                  <c:v>111.10076166991576</c:v>
                </c:pt>
                <c:pt idx="231">
                  <c:v>112.24984155880841</c:v>
                </c:pt>
                <c:pt idx="232">
                  <c:v>120.33308727137893</c:v>
                </c:pt>
                <c:pt idx="233">
                  <c:v>122.77269287842577</c:v>
                </c:pt>
                <c:pt idx="234">
                  <c:v>131.9397614637592</c:v>
                </c:pt>
                <c:pt idx="235">
                  <c:v>136.91826810668189</c:v>
                </c:pt>
                <c:pt idx="236">
                  <c:v>149.00294213541713</c:v>
                </c:pt>
                <c:pt idx="237">
                  <c:v>154.20318949704082</c:v>
                </c:pt>
                <c:pt idx="238">
                  <c:v>155.96262790973051</c:v>
                </c:pt>
                <c:pt idx="239">
                  <c:v>163.09186729484173</c:v>
                </c:pt>
                <c:pt idx="240">
                  <c:v>172.13374388811081</c:v>
                </c:pt>
                <c:pt idx="241">
                  <c:v>176.64470104370935</c:v>
                </c:pt>
                <c:pt idx="242">
                  <c:v>184.24987538323916</c:v>
                </c:pt>
                <c:pt idx="243">
                  <c:v>193.37689234703635</c:v>
                </c:pt>
                <c:pt idx="244">
                  <c:v>204.34903147234442</c:v>
                </c:pt>
                <c:pt idx="245">
                  <c:v>221.5648202432393</c:v>
                </c:pt>
                <c:pt idx="246">
                  <c:v>229.57435648537341</c:v>
                </c:pt>
                <c:pt idx="247">
                  <c:v>243.28211277792701</c:v>
                </c:pt>
                <c:pt idx="248">
                  <c:v>254.73009018217473</c:v>
                </c:pt>
                <c:pt idx="249">
                  <c:v>264.90247739525756</c:v>
                </c:pt>
                <c:pt idx="250">
                  <c:v>267.73225410449027</c:v>
                </c:pt>
                <c:pt idx="251">
                  <c:v>269.84985998375123</c:v>
                </c:pt>
                <c:pt idx="252">
                  <c:v>278.18052171896539</c:v>
                </c:pt>
                <c:pt idx="253">
                  <c:v>286.13971912535141</c:v>
                </c:pt>
                <c:pt idx="254">
                  <c:v>295.87584894186421</c:v>
                </c:pt>
                <c:pt idx="255">
                  <c:v>303.95965854584693</c:v>
                </c:pt>
                <c:pt idx="256">
                  <c:v>309.24195435705616</c:v>
                </c:pt>
                <c:pt idx="257">
                  <c:v>317.68071738899687</c:v>
                </c:pt>
                <c:pt idx="258">
                  <c:v>327.36443854151264</c:v>
                </c:pt>
                <c:pt idx="259">
                  <c:v>91.009460667870684</c:v>
                </c:pt>
                <c:pt idx="260">
                  <c:v>102.11537220854729</c:v>
                </c:pt>
                <c:pt idx="261">
                  <c:v>111.4468405184287</c:v>
                </c:pt>
                <c:pt idx="262">
                  <c:v>122.05264030846121</c:v>
                </c:pt>
                <c:pt idx="263">
                  <c:v>131.03339527805579</c:v>
                </c:pt>
                <c:pt idx="264">
                  <c:v>139.85735577859947</c:v>
                </c:pt>
                <c:pt idx="265">
                  <c:v>154.01334059267364</c:v>
                </c:pt>
                <c:pt idx="266">
                  <c:v>162.70506406326385</c:v>
                </c:pt>
                <c:pt idx="267">
                  <c:v>176.49928252806512</c:v>
                </c:pt>
                <c:pt idx="268">
                  <c:v>189.95952748502106</c:v>
                </c:pt>
                <c:pt idx="269">
                  <c:v>199.3734624357854</c:v>
                </c:pt>
                <c:pt idx="270">
                  <c:v>209.31959479749156</c:v>
                </c:pt>
                <c:pt idx="271">
                  <c:v>224.79051784346061</c:v>
                </c:pt>
                <c:pt idx="272">
                  <c:v>231.77763725568352</c:v>
                </c:pt>
                <c:pt idx="273">
                  <c:v>240.38130766155956</c:v>
                </c:pt>
                <c:pt idx="274">
                  <c:v>245.70854891344817</c:v>
                </c:pt>
                <c:pt idx="275">
                  <c:v>254.85093031210067</c:v>
                </c:pt>
                <c:pt idx="276">
                  <c:v>262.51908132949399</c:v>
                </c:pt>
                <c:pt idx="277">
                  <c:v>270.86275407901121</c:v>
                </c:pt>
                <c:pt idx="278">
                  <c:v>279.73176532310424</c:v>
                </c:pt>
                <c:pt idx="279">
                  <c:v>290.93859549081276</c:v>
                </c:pt>
                <c:pt idx="280">
                  <c:v>296.1611644683374</c:v>
                </c:pt>
                <c:pt idx="281">
                  <c:v>309.10340580764506</c:v>
                </c:pt>
                <c:pt idx="282">
                  <c:v>311.4329934251121</c:v>
                </c:pt>
                <c:pt idx="283">
                  <c:v>317.69990564204971</c:v>
                </c:pt>
                <c:pt idx="284">
                  <c:v>325.88995052395285</c:v>
                </c:pt>
                <c:pt idx="285">
                  <c:v>336.97564290260578</c:v>
                </c:pt>
                <c:pt idx="286">
                  <c:v>109.63748926610532</c:v>
                </c:pt>
                <c:pt idx="287">
                  <c:v>114.61898458304881</c:v>
                </c:pt>
                <c:pt idx="288">
                  <c:v>118.91320112912305</c:v>
                </c:pt>
                <c:pt idx="289">
                  <c:v>131.39372144825205</c:v>
                </c:pt>
                <c:pt idx="290">
                  <c:v>137.8284535724236</c:v>
                </c:pt>
                <c:pt idx="291">
                  <c:v>154.68113380587312</c:v>
                </c:pt>
                <c:pt idx="292">
                  <c:v>166.50336724272449</c:v>
                </c:pt>
                <c:pt idx="293">
                  <c:v>174.76382147595314</c:v>
                </c:pt>
                <c:pt idx="294">
                  <c:v>182.71012382263274</c:v>
                </c:pt>
                <c:pt idx="295">
                  <c:v>187.95717507816153</c:v>
                </c:pt>
                <c:pt idx="296">
                  <c:v>202.37516373627324</c:v>
                </c:pt>
                <c:pt idx="297">
                  <c:v>214.21120879519111</c:v>
                </c:pt>
                <c:pt idx="298">
                  <c:v>218.64098290105321</c:v>
                </c:pt>
                <c:pt idx="299">
                  <c:v>229.68659850350406</c:v>
                </c:pt>
                <c:pt idx="300">
                  <c:v>235.47959229397233</c:v>
                </c:pt>
                <c:pt idx="301">
                  <c:v>241.29978255817542</c:v>
                </c:pt>
                <c:pt idx="302">
                  <c:v>249.23590331325556</c:v>
                </c:pt>
                <c:pt idx="303">
                  <c:v>255.55686466459227</c:v>
                </c:pt>
                <c:pt idx="304">
                  <c:v>266.1790735828535</c:v>
                </c:pt>
                <c:pt idx="305">
                  <c:v>278.94442637286511</c:v>
                </c:pt>
                <c:pt idx="306">
                  <c:v>287.23900963880288</c:v>
                </c:pt>
                <c:pt idx="307">
                  <c:v>293.29917688612244</c:v>
                </c:pt>
                <c:pt idx="308">
                  <c:v>302.15392575425636</c:v>
                </c:pt>
                <c:pt idx="309">
                  <c:v>309.90419131048009</c:v>
                </c:pt>
                <c:pt idx="310">
                  <c:v>318.97860035695686</c:v>
                </c:pt>
                <c:pt idx="311">
                  <c:v>329.91264917637437</c:v>
                </c:pt>
                <c:pt idx="312">
                  <c:v>98.726550465171329</c:v>
                </c:pt>
                <c:pt idx="313">
                  <c:v>107.37358691163985</c:v>
                </c:pt>
                <c:pt idx="314">
                  <c:v>116.6811549723642</c:v>
                </c:pt>
                <c:pt idx="315">
                  <c:v>121.87081833575877</c:v>
                </c:pt>
                <c:pt idx="316">
                  <c:v>130.47137466314376</c:v>
                </c:pt>
                <c:pt idx="317">
                  <c:v>131.36531439266179</c:v>
                </c:pt>
                <c:pt idx="318">
                  <c:v>135.86647475647655</c:v>
                </c:pt>
                <c:pt idx="319">
                  <c:v>144.93591695828849</c:v>
                </c:pt>
                <c:pt idx="320">
                  <c:v>153.35290176569609</c:v>
                </c:pt>
                <c:pt idx="321">
                  <c:v>157.61168706371336</c:v>
                </c:pt>
                <c:pt idx="322">
                  <c:v>168.22119738772227</c:v>
                </c:pt>
                <c:pt idx="323">
                  <c:v>181.0308777128063</c:v>
                </c:pt>
                <c:pt idx="324">
                  <c:v>187.84369079667562</c:v>
                </c:pt>
                <c:pt idx="325">
                  <c:v>192.24655401798003</c:v>
                </c:pt>
                <c:pt idx="326">
                  <c:v>199.31245784568154</c:v>
                </c:pt>
                <c:pt idx="327">
                  <c:v>205.89929184910977</c:v>
                </c:pt>
                <c:pt idx="328">
                  <c:v>206.60225579284537</c:v>
                </c:pt>
                <c:pt idx="329">
                  <c:v>216.3634233674403</c:v>
                </c:pt>
                <c:pt idx="330">
                  <c:v>223.39575078931136</c:v>
                </c:pt>
                <c:pt idx="331">
                  <c:v>231.00103502606248</c:v>
                </c:pt>
                <c:pt idx="332">
                  <c:v>240.39370939502012</c:v>
                </c:pt>
                <c:pt idx="333">
                  <c:v>250.56521175482922</c:v>
                </c:pt>
                <c:pt idx="334">
                  <c:v>260.85336036911121</c:v>
                </c:pt>
                <c:pt idx="335">
                  <c:v>274.83985655942416</c:v>
                </c:pt>
                <c:pt idx="336">
                  <c:v>289.8140251696405</c:v>
                </c:pt>
                <c:pt idx="337">
                  <c:v>294.31740925143583</c:v>
                </c:pt>
                <c:pt idx="338">
                  <c:v>302.3003649892529</c:v>
                </c:pt>
                <c:pt idx="339">
                  <c:v>310.62533818443757</c:v>
                </c:pt>
                <c:pt idx="340">
                  <c:v>316.87240594022023</c:v>
                </c:pt>
                <c:pt idx="341">
                  <c:v>321.83459321108575</c:v>
                </c:pt>
                <c:pt idx="342">
                  <c:v>97.288073837648398</c:v>
                </c:pt>
                <c:pt idx="343">
                  <c:v>107.24857318979699</c:v>
                </c:pt>
                <c:pt idx="344">
                  <c:v>117.81019653654835</c:v>
                </c:pt>
                <c:pt idx="345">
                  <c:v>124.04911308189492</c:v>
                </c:pt>
                <c:pt idx="346">
                  <c:v>134.69226750061267</c:v>
                </c:pt>
                <c:pt idx="347">
                  <c:v>142.00707039251668</c:v>
                </c:pt>
                <c:pt idx="348">
                  <c:v>152.06574231860546</c:v>
                </c:pt>
                <c:pt idx="349">
                  <c:v>167.85074974709767</c:v>
                </c:pt>
                <c:pt idx="350">
                  <c:v>172.82736596369011</c:v>
                </c:pt>
                <c:pt idx="351">
                  <c:v>175.42078557671567</c:v>
                </c:pt>
                <c:pt idx="352">
                  <c:v>181.0848616275145</c:v>
                </c:pt>
                <c:pt idx="353">
                  <c:v>192.15564191270028</c:v>
                </c:pt>
                <c:pt idx="354">
                  <c:v>201.75285504267265</c:v>
                </c:pt>
                <c:pt idx="355">
                  <c:v>207.92635460776077</c:v>
                </c:pt>
                <c:pt idx="356">
                  <c:v>214.98435310495458</c:v>
                </c:pt>
                <c:pt idx="357">
                  <c:v>227.8294211668308</c:v>
                </c:pt>
                <c:pt idx="358">
                  <c:v>238.21966311131791</c:v>
                </c:pt>
                <c:pt idx="359">
                  <c:v>248.80015970269238</c:v>
                </c:pt>
                <c:pt idx="360">
                  <c:v>258.0867458139839</c:v>
                </c:pt>
                <c:pt idx="361">
                  <c:v>265.6969788696772</c:v>
                </c:pt>
                <c:pt idx="362">
                  <c:v>266.30632507891835</c:v>
                </c:pt>
                <c:pt idx="363">
                  <c:v>271.39886681572949</c:v>
                </c:pt>
                <c:pt idx="364">
                  <c:v>283.83164583652967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3-4EB3-8022-C4334E4A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83192"/>
        <c:axId val="574277944"/>
      </c:lineChart>
      <c:lineChart>
        <c:grouping val="standard"/>
        <c:varyColors val="0"/>
        <c:ser>
          <c:idx val="1"/>
          <c:order val="1"/>
          <c:tx>
            <c:strRef>
              <c:f>М4!$Q$4</c:f>
              <c:strCache>
                <c:ptCount val="1"/>
                <c:pt idx="0">
                  <c:v>Объем дефицита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М4!$Q$5:$Q$369</c:f>
              <c:numCache>
                <c:formatCode>0.00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3-4EB3-8022-C4334E4A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329088"/>
        <c:axId val="576327448"/>
      </c:lineChart>
      <c:catAx>
        <c:axId val="57428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77944"/>
        <c:crosses val="autoZero"/>
        <c:auto val="1"/>
        <c:lblAlgn val="ctr"/>
        <c:lblOffset val="100"/>
        <c:noMultiLvlLbl val="0"/>
      </c:catAx>
      <c:valAx>
        <c:axId val="5742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83192"/>
        <c:crosses val="autoZero"/>
        <c:crossBetween val="between"/>
      </c:valAx>
      <c:valAx>
        <c:axId val="5763274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29088"/>
        <c:crosses val="max"/>
        <c:crossBetween val="between"/>
      </c:valAx>
      <c:catAx>
        <c:axId val="57632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576327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М5!$AD$4</c:f>
              <c:strCache>
                <c:ptCount val="1"/>
                <c:pt idx="0">
                  <c:v>Касса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М5!$AD$5:$AD$369</c:f>
              <c:numCache>
                <c:formatCode>0.000</c:formatCode>
                <c:ptCount val="365"/>
                <c:pt idx="0">
                  <c:v>234.63377813994066</c:v>
                </c:pt>
                <c:pt idx="1">
                  <c:v>245.76413852554947</c:v>
                </c:pt>
                <c:pt idx="2">
                  <c:v>257.60764133058632</c:v>
                </c:pt>
                <c:pt idx="3">
                  <c:v>269.35339450548452</c:v>
                </c:pt>
                <c:pt idx="4">
                  <c:v>274.36554852733786</c:v>
                </c:pt>
                <c:pt idx="5">
                  <c:v>278.87543748537109</c:v>
                </c:pt>
                <c:pt idx="6">
                  <c:v>287.46200492744521</c:v>
                </c:pt>
                <c:pt idx="7">
                  <c:v>297.61901338110937</c:v>
                </c:pt>
                <c:pt idx="8">
                  <c:v>307.97436083045375</c:v>
                </c:pt>
                <c:pt idx="9">
                  <c:v>314.39680437796937</c:v>
                </c:pt>
                <c:pt idx="10">
                  <c:v>324.25723763634431</c:v>
                </c:pt>
                <c:pt idx="11">
                  <c:v>333.74723923637026</c:v>
                </c:pt>
                <c:pt idx="12">
                  <c:v>103.09790418740803</c:v>
                </c:pt>
                <c:pt idx="13">
                  <c:v>114.22525754683517</c:v>
                </c:pt>
                <c:pt idx="14">
                  <c:v>125.45437367936313</c:v>
                </c:pt>
                <c:pt idx="15">
                  <c:v>131.7236323104558</c:v>
                </c:pt>
                <c:pt idx="16">
                  <c:v>143.66148712234104</c:v>
                </c:pt>
                <c:pt idx="17">
                  <c:v>152.49374432193446</c:v>
                </c:pt>
                <c:pt idx="18">
                  <c:v>161.15967248615686</c:v>
                </c:pt>
                <c:pt idx="19">
                  <c:v>170.81368370979402</c:v>
                </c:pt>
                <c:pt idx="20">
                  <c:v>178.31353305420379</c:v>
                </c:pt>
                <c:pt idx="21">
                  <c:v>188.62912662889084</c:v>
                </c:pt>
                <c:pt idx="22">
                  <c:v>193.33178399592958</c:v>
                </c:pt>
                <c:pt idx="23">
                  <c:v>205.3953874515</c:v>
                </c:pt>
                <c:pt idx="24">
                  <c:v>211.98121709051307</c:v>
                </c:pt>
                <c:pt idx="25">
                  <c:v>220.10264578087896</c:v>
                </c:pt>
                <c:pt idx="26">
                  <c:v>230.77232941144769</c:v>
                </c:pt>
                <c:pt idx="27">
                  <c:v>239.87074240630369</c:v>
                </c:pt>
                <c:pt idx="28">
                  <c:v>252.88885511204199</c:v>
                </c:pt>
                <c:pt idx="29">
                  <c:v>265.14396017584829</c:v>
                </c:pt>
                <c:pt idx="30">
                  <c:v>274.66684743663819</c:v>
                </c:pt>
                <c:pt idx="31">
                  <c:v>288.32792006402138</c:v>
                </c:pt>
                <c:pt idx="32">
                  <c:v>302.2517346246118</c:v>
                </c:pt>
                <c:pt idx="33">
                  <c:v>306.46455002728868</c:v>
                </c:pt>
                <c:pt idx="34">
                  <c:v>318.66995147971124</c:v>
                </c:pt>
                <c:pt idx="35">
                  <c:v>325.87201235329024</c:v>
                </c:pt>
                <c:pt idx="36">
                  <c:v>333.89009987817172</c:v>
                </c:pt>
                <c:pt idx="37">
                  <c:v>103.53558580270587</c:v>
                </c:pt>
                <c:pt idx="38">
                  <c:v>111.49372567210054</c:v>
                </c:pt>
                <c:pt idx="39">
                  <c:v>120.02950582975424</c:v>
                </c:pt>
                <c:pt idx="40">
                  <c:v>130.59657557871355</c:v>
                </c:pt>
                <c:pt idx="41">
                  <c:v>145.87489572693295</c:v>
                </c:pt>
                <c:pt idx="42">
                  <c:v>154.19258451623611</c:v>
                </c:pt>
                <c:pt idx="43">
                  <c:v>172.28194500215096</c:v>
                </c:pt>
                <c:pt idx="44">
                  <c:v>183.60126032670303</c:v>
                </c:pt>
                <c:pt idx="45">
                  <c:v>192.36267501868662</c:v>
                </c:pt>
                <c:pt idx="46">
                  <c:v>201.4190432981826</c:v>
                </c:pt>
                <c:pt idx="47">
                  <c:v>213.01235340093376</c:v>
                </c:pt>
                <c:pt idx="48">
                  <c:v>217.22929643955564</c:v>
                </c:pt>
                <c:pt idx="49">
                  <c:v>223.5903276800243</c:v>
                </c:pt>
                <c:pt idx="50">
                  <c:v>229.92057209074676</c:v>
                </c:pt>
                <c:pt idx="51">
                  <c:v>234.71181011001994</c:v>
                </c:pt>
                <c:pt idx="52">
                  <c:v>246.10731337627914</c:v>
                </c:pt>
                <c:pt idx="53">
                  <c:v>260.57282746757636</c:v>
                </c:pt>
                <c:pt idx="54">
                  <c:v>270.34911378062981</c:v>
                </c:pt>
                <c:pt idx="55">
                  <c:v>284.63778018981355</c:v>
                </c:pt>
                <c:pt idx="56">
                  <c:v>289.48862486424753</c:v>
                </c:pt>
                <c:pt idx="57">
                  <c:v>300.91868687553415</c:v>
                </c:pt>
                <c:pt idx="58">
                  <c:v>308.92235589811622</c:v>
                </c:pt>
                <c:pt idx="59">
                  <c:v>320.33446622082965</c:v>
                </c:pt>
                <c:pt idx="60">
                  <c:v>326.57105534689157</c:v>
                </c:pt>
                <c:pt idx="61">
                  <c:v>338.57460152709416</c:v>
                </c:pt>
                <c:pt idx="62">
                  <c:v>344.0028233158327</c:v>
                </c:pt>
                <c:pt idx="63">
                  <c:v>113.47984633110366</c:v>
                </c:pt>
                <c:pt idx="64">
                  <c:v>123.31546901434459</c:v>
                </c:pt>
                <c:pt idx="65">
                  <c:v>133.14349073036101</c:v>
                </c:pt>
                <c:pt idx="66">
                  <c:v>135.63108423142023</c:v>
                </c:pt>
                <c:pt idx="67">
                  <c:v>145.08451984283536</c:v>
                </c:pt>
                <c:pt idx="68">
                  <c:v>155.07080964508245</c:v>
                </c:pt>
                <c:pt idx="69">
                  <c:v>169.87881018721211</c:v>
                </c:pt>
                <c:pt idx="70">
                  <c:v>171.86064566981247</c:v>
                </c:pt>
                <c:pt idx="71">
                  <c:v>185.75111567499314</c:v>
                </c:pt>
                <c:pt idx="72">
                  <c:v>193.8626784115873</c:v>
                </c:pt>
                <c:pt idx="73">
                  <c:v>204.45933259218972</c:v>
                </c:pt>
                <c:pt idx="74">
                  <c:v>211.26514518499059</c:v>
                </c:pt>
                <c:pt idx="75">
                  <c:v>220.72477583329297</c:v>
                </c:pt>
                <c:pt idx="76">
                  <c:v>224.74296454915435</c:v>
                </c:pt>
                <c:pt idx="77">
                  <c:v>232.05326961874724</c:v>
                </c:pt>
                <c:pt idx="78">
                  <c:v>244.43722367790184</c:v>
                </c:pt>
                <c:pt idx="79">
                  <c:v>251.54312407201016</c:v>
                </c:pt>
                <c:pt idx="80">
                  <c:v>263.17713645116834</c:v>
                </c:pt>
                <c:pt idx="81">
                  <c:v>273.07445834876449</c:v>
                </c:pt>
                <c:pt idx="82">
                  <c:v>281.99920035779883</c:v>
                </c:pt>
                <c:pt idx="83">
                  <c:v>292.69003183060443</c:v>
                </c:pt>
                <c:pt idx="84">
                  <c:v>303.47188693783585</c:v>
                </c:pt>
                <c:pt idx="85">
                  <c:v>312.1560653673161</c:v>
                </c:pt>
                <c:pt idx="86">
                  <c:v>323.51474492671611</c:v>
                </c:pt>
                <c:pt idx="87">
                  <c:v>336.32307494302506</c:v>
                </c:pt>
                <c:pt idx="88">
                  <c:v>348.70528334293681</c:v>
                </c:pt>
                <c:pt idx="89">
                  <c:v>118.83420395781445</c:v>
                </c:pt>
                <c:pt idx="90">
                  <c:v>131.06734162158762</c:v>
                </c:pt>
                <c:pt idx="91">
                  <c:v>133.53521363700509</c:v>
                </c:pt>
                <c:pt idx="92">
                  <c:v>136.71881815261995</c:v>
                </c:pt>
                <c:pt idx="93">
                  <c:v>144.62853073809612</c:v>
                </c:pt>
                <c:pt idx="94">
                  <c:v>148.06218515998998</c:v>
                </c:pt>
                <c:pt idx="95">
                  <c:v>152.60629489100276</c:v>
                </c:pt>
                <c:pt idx="96">
                  <c:v>156.65724049603998</c:v>
                </c:pt>
                <c:pt idx="97">
                  <c:v>171.29015323767572</c:v>
                </c:pt>
                <c:pt idx="98">
                  <c:v>178.92379508550289</c:v>
                </c:pt>
                <c:pt idx="99">
                  <c:v>190.68784101677281</c:v>
                </c:pt>
                <c:pt idx="100">
                  <c:v>194.84434668961794</c:v>
                </c:pt>
                <c:pt idx="101">
                  <c:v>203.74823296752604</c:v>
                </c:pt>
                <c:pt idx="102">
                  <c:v>208.02704673271177</c:v>
                </c:pt>
                <c:pt idx="103">
                  <c:v>212.32174953770917</c:v>
                </c:pt>
                <c:pt idx="104">
                  <c:v>217.03973723945245</c:v>
                </c:pt>
                <c:pt idx="105">
                  <c:v>227.72272971584761</c:v>
                </c:pt>
                <c:pt idx="106">
                  <c:v>238.6826730256879</c:v>
                </c:pt>
                <c:pt idx="107">
                  <c:v>243.26730505951011</c:v>
                </c:pt>
                <c:pt idx="108">
                  <c:v>257.85538448415218</c:v>
                </c:pt>
                <c:pt idx="109">
                  <c:v>265.57044673036688</c:v>
                </c:pt>
                <c:pt idx="110">
                  <c:v>273.4535643702007</c:v>
                </c:pt>
                <c:pt idx="111">
                  <c:v>278.64454885715236</c:v>
                </c:pt>
                <c:pt idx="112">
                  <c:v>287.15086025152829</c:v>
                </c:pt>
                <c:pt idx="113">
                  <c:v>296.0504013105874</c:v>
                </c:pt>
                <c:pt idx="114">
                  <c:v>302.27545506461922</c:v>
                </c:pt>
                <c:pt idx="115">
                  <c:v>311.36919838056326</c:v>
                </c:pt>
                <c:pt idx="116">
                  <c:v>321.1451871484897</c:v>
                </c:pt>
                <c:pt idx="117">
                  <c:v>334.37995415549489</c:v>
                </c:pt>
                <c:pt idx="118">
                  <c:v>352.21535236504565</c:v>
                </c:pt>
                <c:pt idx="119">
                  <c:v>124.2571141497325</c:v>
                </c:pt>
                <c:pt idx="120">
                  <c:v>135.62373677658766</c:v>
                </c:pt>
                <c:pt idx="121">
                  <c:v>138.86500159134158</c:v>
                </c:pt>
                <c:pt idx="122">
                  <c:v>147.42680870432804</c:v>
                </c:pt>
                <c:pt idx="123">
                  <c:v>151.13226231802841</c:v>
                </c:pt>
                <c:pt idx="124">
                  <c:v>161.86532678080363</c:v>
                </c:pt>
                <c:pt idx="125">
                  <c:v>172.42950437592248</c:v>
                </c:pt>
                <c:pt idx="126">
                  <c:v>181.84535688494083</c:v>
                </c:pt>
                <c:pt idx="127">
                  <c:v>191.58615986710265</c:v>
                </c:pt>
                <c:pt idx="128">
                  <c:v>196.8800659719399</c:v>
                </c:pt>
                <c:pt idx="129">
                  <c:v>202.30722057580414</c:v>
                </c:pt>
                <c:pt idx="130">
                  <c:v>208.01963736890755</c:v>
                </c:pt>
                <c:pt idx="131">
                  <c:v>215.34165597028183</c:v>
                </c:pt>
                <c:pt idx="132">
                  <c:v>221.92543455483116</c:v>
                </c:pt>
                <c:pt idx="133">
                  <c:v>228.61042535034147</c:v>
                </c:pt>
                <c:pt idx="134">
                  <c:v>240.70334240042502</c:v>
                </c:pt>
                <c:pt idx="135">
                  <c:v>249.6575452626802</c:v>
                </c:pt>
                <c:pt idx="136">
                  <c:v>257.83315326914624</c:v>
                </c:pt>
                <c:pt idx="137">
                  <c:v>270.26909153738944</c:v>
                </c:pt>
                <c:pt idx="138">
                  <c:v>277.23940850421121</c:v>
                </c:pt>
                <c:pt idx="139">
                  <c:v>283.90822675262228</c:v>
                </c:pt>
                <c:pt idx="140">
                  <c:v>290.9014521554206</c:v>
                </c:pt>
                <c:pt idx="141">
                  <c:v>300.52016786979334</c:v>
                </c:pt>
                <c:pt idx="142">
                  <c:v>313.37236012237747</c:v>
                </c:pt>
                <c:pt idx="143">
                  <c:v>327.21669090068281</c:v>
                </c:pt>
                <c:pt idx="144">
                  <c:v>338.91098339652569</c:v>
                </c:pt>
                <c:pt idx="145">
                  <c:v>112.79366683185378</c:v>
                </c:pt>
                <c:pt idx="146">
                  <c:v>120.51222391620681</c:v>
                </c:pt>
                <c:pt idx="147">
                  <c:v>134.79228992214516</c:v>
                </c:pt>
                <c:pt idx="148">
                  <c:v>138.35740391763841</c:v>
                </c:pt>
                <c:pt idx="149">
                  <c:v>147.75487826177033</c:v>
                </c:pt>
                <c:pt idx="150">
                  <c:v>154.89413744405343</c:v>
                </c:pt>
                <c:pt idx="151">
                  <c:v>161.23791062352112</c:v>
                </c:pt>
                <c:pt idx="152">
                  <c:v>165.37661275153869</c:v>
                </c:pt>
                <c:pt idx="153">
                  <c:v>174.11997289571488</c:v>
                </c:pt>
                <c:pt idx="154">
                  <c:v>179.9300573380022</c:v>
                </c:pt>
                <c:pt idx="155">
                  <c:v>187.7278315664982</c:v>
                </c:pt>
                <c:pt idx="156">
                  <c:v>194.88453491866409</c:v>
                </c:pt>
                <c:pt idx="157">
                  <c:v>202.35895527516288</c:v>
                </c:pt>
                <c:pt idx="158">
                  <c:v>207.99129745805737</c:v>
                </c:pt>
                <c:pt idx="159">
                  <c:v>217.04871729419648</c:v>
                </c:pt>
                <c:pt idx="160">
                  <c:v>224.62151405950721</c:v>
                </c:pt>
                <c:pt idx="161">
                  <c:v>231.77642934348381</c:v>
                </c:pt>
                <c:pt idx="162">
                  <c:v>237.3738884948396</c:v>
                </c:pt>
                <c:pt idx="163">
                  <c:v>245.99337060103048</c:v>
                </c:pt>
                <c:pt idx="164">
                  <c:v>257.40532524830826</c:v>
                </c:pt>
                <c:pt idx="165">
                  <c:v>259.16676405069705</c:v>
                </c:pt>
                <c:pt idx="166">
                  <c:v>269.02268782002881</c:v>
                </c:pt>
                <c:pt idx="167">
                  <c:v>273.85740099348305</c:v>
                </c:pt>
                <c:pt idx="168">
                  <c:v>281.70848446353028</c:v>
                </c:pt>
                <c:pt idx="169">
                  <c:v>288.83778938038813</c:v>
                </c:pt>
                <c:pt idx="170">
                  <c:v>298.19552561386149</c:v>
                </c:pt>
                <c:pt idx="171">
                  <c:v>299.8459702981765</c:v>
                </c:pt>
                <c:pt idx="172">
                  <c:v>306.94385914071341</c:v>
                </c:pt>
                <c:pt idx="173">
                  <c:v>313.05540015507717</c:v>
                </c:pt>
                <c:pt idx="174">
                  <c:v>322.59327971965217</c:v>
                </c:pt>
                <c:pt idx="175">
                  <c:v>329.62335145100627</c:v>
                </c:pt>
                <c:pt idx="176">
                  <c:v>99.311099042566326</c:v>
                </c:pt>
                <c:pt idx="177">
                  <c:v>112.7952941751432</c:v>
                </c:pt>
                <c:pt idx="178">
                  <c:v>125.27290402377486</c:v>
                </c:pt>
                <c:pt idx="179">
                  <c:v>132.40191288158221</c:v>
                </c:pt>
                <c:pt idx="180">
                  <c:v>143.35361192638331</c:v>
                </c:pt>
                <c:pt idx="181">
                  <c:v>156.09186400970111</c:v>
                </c:pt>
                <c:pt idx="182">
                  <c:v>165.09486299273826</c:v>
                </c:pt>
                <c:pt idx="183">
                  <c:v>167.4414677958932</c:v>
                </c:pt>
                <c:pt idx="184">
                  <c:v>174.04063182147044</c:v>
                </c:pt>
                <c:pt idx="185">
                  <c:v>185.99900404091875</c:v>
                </c:pt>
                <c:pt idx="186">
                  <c:v>199.69668304425912</c:v>
                </c:pt>
                <c:pt idx="187">
                  <c:v>203.72888483251745</c:v>
                </c:pt>
                <c:pt idx="188">
                  <c:v>203.69530650180832</c:v>
                </c:pt>
                <c:pt idx="189">
                  <c:v>219.10583882418359</c:v>
                </c:pt>
                <c:pt idx="190">
                  <c:v>228.45557360714037</c:v>
                </c:pt>
                <c:pt idx="191">
                  <c:v>238.99719142535747</c:v>
                </c:pt>
                <c:pt idx="192">
                  <c:v>249.60699758996472</c:v>
                </c:pt>
                <c:pt idx="193">
                  <c:v>254.76211449617171</c:v>
                </c:pt>
                <c:pt idx="194">
                  <c:v>260.22879134691732</c:v>
                </c:pt>
                <c:pt idx="195">
                  <c:v>267.7600855630119</c:v>
                </c:pt>
                <c:pt idx="196">
                  <c:v>273.11104925465565</c:v>
                </c:pt>
                <c:pt idx="197">
                  <c:v>280.29646895873321</c:v>
                </c:pt>
                <c:pt idx="198">
                  <c:v>288.16507739946536</c:v>
                </c:pt>
                <c:pt idx="199">
                  <c:v>301.25893065965329</c:v>
                </c:pt>
                <c:pt idx="200">
                  <c:v>307.11850441770082</c:v>
                </c:pt>
                <c:pt idx="201">
                  <c:v>314.58997360470443</c:v>
                </c:pt>
                <c:pt idx="202">
                  <c:v>328.47023299835342</c:v>
                </c:pt>
                <c:pt idx="203">
                  <c:v>93.408541793676562</c:v>
                </c:pt>
                <c:pt idx="204">
                  <c:v>106.37601608482299</c:v>
                </c:pt>
                <c:pt idx="205">
                  <c:v>115.60564046730357</c:v>
                </c:pt>
                <c:pt idx="206">
                  <c:v>122.68964443139555</c:v>
                </c:pt>
                <c:pt idx="207">
                  <c:v>129.78455552950609</c:v>
                </c:pt>
                <c:pt idx="208">
                  <c:v>139.17480921221306</c:v>
                </c:pt>
                <c:pt idx="209">
                  <c:v>152.72754818815127</c:v>
                </c:pt>
                <c:pt idx="210">
                  <c:v>159.10246919291581</c:v>
                </c:pt>
                <c:pt idx="211">
                  <c:v>166.84096853709843</c:v>
                </c:pt>
                <c:pt idx="212">
                  <c:v>174.07197523509205</c:v>
                </c:pt>
                <c:pt idx="213">
                  <c:v>179.6700900910661</c:v>
                </c:pt>
                <c:pt idx="214">
                  <c:v>187.02808529394642</c:v>
                </c:pt>
                <c:pt idx="215">
                  <c:v>193.05968573722748</c:v>
                </c:pt>
                <c:pt idx="216">
                  <c:v>199.89005560256078</c:v>
                </c:pt>
                <c:pt idx="217">
                  <c:v>207.7104593277499</c:v>
                </c:pt>
                <c:pt idx="218">
                  <c:v>211.81752119629468</c:v>
                </c:pt>
                <c:pt idx="219">
                  <c:v>215.27872006503418</c:v>
                </c:pt>
                <c:pt idx="220">
                  <c:v>226.18951170584569</c:v>
                </c:pt>
                <c:pt idx="221">
                  <c:v>230.53416732864451</c:v>
                </c:pt>
                <c:pt idx="222">
                  <c:v>236.80910047584854</c:v>
                </c:pt>
                <c:pt idx="223">
                  <c:v>242.91332575692715</c:v>
                </c:pt>
                <c:pt idx="224">
                  <c:v>252.41476166955221</c:v>
                </c:pt>
                <c:pt idx="225">
                  <c:v>265.06061537936279</c:v>
                </c:pt>
                <c:pt idx="226">
                  <c:v>271.34602967644486</c:v>
                </c:pt>
                <c:pt idx="227">
                  <c:v>282.21886680763191</c:v>
                </c:pt>
                <c:pt idx="228">
                  <c:v>290.93139453852336</c:v>
                </c:pt>
                <c:pt idx="229">
                  <c:v>301.50643864511193</c:v>
                </c:pt>
                <c:pt idx="230">
                  <c:v>311.00705213805128</c:v>
                </c:pt>
                <c:pt idx="231">
                  <c:v>311.62444411431449</c:v>
                </c:pt>
                <c:pt idx="232">
                  <c:v>320.58422677506968</c:v>
                </c:pt>
                <c:pt idx="233">
                  <c:v>86.341969640635654</c:v>
                </c:pt>
                <c:pt idx="234">
                  <c:v>95.798374240915678</c:v>
                </c:pt>
                <c:pt idx="235">
                  <c:v>103.31676777596624</c:v>
                </c:pt>
                <c:pt idx="236">
                  <c:v>112.80426909912086</c:v>
                </c:pt>
                <c:pt idx="237">
                  <c:v>121.9564894144485</c:v>
                </c:pt>
                <c:pt idx="238">
                  <c:v>125.61443184860403</c:v>
                </c:pt>
                <c:pt idx="239">
                  <c:v>139.60790523233777</c:v>
                </c:pt>
                <c:pt idx="240">
                  <c:v>153.01576497179781</c:v>
                </c:pt>
                <c:pt idx="241">
                  <c:v>163.77505725513279</c:v>
                </c:pt>
                <c:pt idx="242">
                  <c:v>174.17842102900124</c:v>
                </c:pt>
                <c:pt idx="243">
                  <c:v>183.97845994498013</c:v>
                </c:pt>
                <c:pt idx="244">
                  <c:v>195.31802660735508</c:v>
                </c:pt>
                <c:pt idx="245">
                  <c:v>205.66381586950314</c:v>
                </c:pt>
                <c:pt idx="246">
                  <c:v>212.23253605680623</c:v>
                </c:pt>
                <c:pt idx="247">
                  <c:v>221.9338570142271</c:v>
                </c:pt>
                <c:pt idx="248">
                  <c:v>228.98928311648996</c:v>
                </c:pt>
                <c:pt idx="249">
                  <c:v>233.17524438694346</c:v>
                </c:pt>
                <c:pt idx="250">
                  <c:v>242.4506049555265</c:v>
                </c:pt>
                <c:pt idx="251">
                  <c:v>253.7277679516377</c:v>
                </c:pt>
                <c:pt idx="252">
                  <c:v>261.58437876543582</c:v>
                </c:pt>
                <c:pt idx="253">
                  <c:v>270.7116773345881</c:v>
                </c:pt>
                <c:pt idx="254">
                  <c:v>279.11804170840566</c:v>
                </c:pt>
                <c:pt idx="255">
                  <c:v>285.65623615720773</c:v>
                </c:pt>
                <c:pt idx="256">
                  <c:v>292.82535765293892</c:v>
                </c:pt>
                <c:pt idx="257">
                  <c:v>296.0621923440977</c:v>
                </c:pt>
                <c:pt idx="258">
                  <c:v>307.60780875028848</c:v>
                </c:pt>
                <c:pt idx="259">
                  <c:v>310.41055229483362</c:v>
                </c:pt>
                <c:pt idx="260">
                  <c:v>316.58735049974507</c:v>
                </c:pt>
                <c:pt idx="261">
                  <c:v>325.45781077838421</c:v>
                </c:pt>
                <c:pt idx="262">
                  <c:v>101.75350452093735</c:v>
                </c:pt>
                <c:pt idx="263">
                  <c:v>113.07719425929406</c:v>
                </c:pt>
                <c:pt idx="264">
                  <c:v>120.69849562024376</c:v>
                </c:pt>
                <c:pt idx="265">
                  <c:v>131.41008089025851</c:v>
                </c:pt>
                <c:pt idx="266">
                  <c:v>141.12834641722887</c:v>
                </c:pt>
                <c:pt idx="267">
                  <c:v>153.38427140503393</c:v>
                </c:pt>
                <c:pt idx="268">
                  <c:v>161.05673534209743</c:v>
                </c:pt>
                <c:pt idx="269">
                  <c:v>168.48622117662006</c:v>
                </c:pt>
                <c:pt idx="270">
                  <c:v>169.67507354462924</c:v>
                </c:pt>
                <c:pt idx="271">
                  <c:v>176.65228825003015</c:v>
                </c:pt>
                <c:pt idx="272">
                  <c:v>185.36978920740415</c:v>
                </c:pt>
                <c:pt idx="273">
                  <c:v>192.22114903417605</c:v>
                </c:pt>
                <c:pt idx="274">
                  <c:v>204.64263732704296</c:v>
                </c:pt>
                <c:pt idx="275">
                  <c:v>215.47378000842943</c:v>
                </c:pt>
                <c:pt idx="276">
                  <c:v>219.44013727163571</c:v>
                </c:pt>
                <c:pt idx="277">
                  <c:v>227.54015491641263</c:v>
                </c:pt>
                <c:pt idx="278">
                  <c:v>233.63005057529537</c:v>
                </c:pt>
                <c:pt idx="279">
                  <c:v>239.8945505689843</c:v>
                </c:pt>
                <c:pt idx="280">
                  <c:v>253.36246950746354</c:v>
                </c:pt>
                <c:pt idx="281">
                  <c:v>263.86146378496085</c:v>
                </c:pt>
                <c:pt idx="282">
                  <c:v>273.34360987311447</c:v>
                </c:pt>
                <c:pt idx="283">
                  <c:v>277.27999925089108</c:v>
                </c:pt>
                <c:pt idx="284">
                  <c:v>285.42134187584469</c:v>
                </c:pt>
                <c:pt idx="285">
                  <c:v>296.20860854171161</c:v>
                </c:pt>
                <c:pt idx="286">
                  <c:v>305.73593751998459</c:v>
                </c:pt>
                <c:pt idx="287">
                  <c:v>313.89330684568534</c:v>
                </c:pt>
                <c:pt idx="288">
                  <c:v>320.76120937131566</c:v>
                </c:pt>
                <c:pt idx="289">
                  <c:v>90.68926909818785</c:v>
                </c:pt>
                <c:pt idx="290">
                  <c:v>100.92583007436184</c:v>
                </c:pt>
                <c:pt idx="291">
                  <c:v>115.46188154329639</c:v>
                </c:pt>
                <c:pt idx="292">
                  <c:v>124.22402228870473</c:v>
                </c:pt>
                <c:pt idx="293">
                  <c:v>132.53694356818966</c:v>
                </c:pt>
                <c:pt idx="294">
                  <c:v>144.52046642809597</c:v>
                </c:pt>
                <c:pt idx="295">
                  <c:v>159.84535057309537</c:v>
                </c:pt>
                <c:pt idx="296">
                  <c:v>166.94054510957139</c:v>
                </c:pt>
                <c:pt idx="297">
                  <c:v>170.71537855897154</c:v>
                </c:pt>
                <c:pt idx="298">
                  <c:v>184.02595768034698</c:v>
                </c:pt>
                <c:pt idx="299">
                  <c:v>186.48842464745957</c:v>
                </c:pt>
                <c:pt idx="300">
                  <c:v>193.04599048859234</c:v>
                </c:pt>
                <c:pt idx="301">
                  <c:v>203.72471074472145</c:v>
                </c:pt>
                <c:pt idx="302">
                  <c:v>206.2691297137026</c:v>
                </c:pt>
                <c:pt idx="303">
                  <c:v>212.89631781249764</c:v>
                </c:pt>
                <c:pt idx="304">
                  <c:v>223.56119623933577</c:v>
                </c:pt>
                <c:pt idx="305">
                  <c:v>233.44922706690983</c:v>
                </c:pt>
                <c:pt idx="306">
                  <c:v>240.70692864172906</c:v>
                </c:pt>
                <c:pt idx="307">
                  <c:v>247.30535972486939</c:v>
                </c:pt>
                <c:pt idx="308">
                  <c:v>257.17082990677159</c:v>
                </c:pt>
                <c:pt idx="309">
                  <c:v>265.03721892009406</c:v>
                </c:pt>
                <c:pt idx="310">
                  <c:v>271.61896089050452</c:v>
                </c:pt>
                <c:pt idx="311">
                  <c:v>277.50856674370488</c:v>
                </c:pt>
                <c:pt idx="312">
                  <c:v>285.65977721453419</c:v>
                </c:pt>
                <c:pt idx="313">
                  <c:v>294.1652769004267</c:v>
                </c:pt>
                <c:pt idx="314">
                  <c:v>306.35070569047809</c:v>
                </c:pt>
                <c:pt idx="315">
                  <c:v>309.47981951895099</c:v>
                </c:pt>
                <c:pt idx="316">
                  <c:v>319.07035508294177</c:v>
                </c:pt>
                <c:pt idx="317">
                  <c:v>91.281223713526799</c:v>
                </c:pt>
                <c:pt idx="318">
                  <c:v>97.265869169658629</c:v>
                </c:pt>
                <c:pt idx="319">
                  <c:v>107.36185385812882</c:v>
                </c:pt>
                <c:pt idx="320">
                  <c:v>116.89999897915305</c:v>
                </c:pt>
                <c:pt idx="321">
                  <c:v>118.84131236071914</c:v>
                </c:pt>
                <c:pt idx="322">
                  <c:v>126.26559100512412</c:v>
                </c:pt>
                <c:pt idx="323">
                  <c:v>138.83595137420843</c:v>
                </c:pt>
                <c:pt idx="324">
                  <c:v>146.86342841559511</c:v>
                </c:pt>
                <c:pt idx="325">
                  <c:v>158.63293926192549</c:v>
                </c:pt>
                <c:pt idx="326">
                  <c:v>158.95467001539694</c:v>
                </c:pt>
                <c:pt idx="327">
                  <c:v>164.95704472354407</c:v>
                </c:pt>
                <c:pt idx="328">
                  <c:v>177.14973980546353</c:v>
                </c:pt>
                <c:pt idx="329">
                  <c:v>189.17110526178291</c:v>
                </c:pt>
                <c:pt idx="330">
                  <c:v>199.3517589021738</c:v>
                </c:pt>
                <c:pt idx="331">
                  <c:v>207.80441619787575</c:v>
                </c:pt>
                <c:pt idx="332">
                  <c:v>218.15958539772743</c:v>
                </c:pt>
                <c:pt idx="333">
                  <c:v>218.30612772966083</c:v>
                </c:pt>
                <c:pt idx="334">
                  <c:v>233.65527459969837</c:v>
                </c:pt>
                <c:pt idx="335">
                  <c:v>243.27241583290336</c:v>
                </c:pt>
                <c:pt idx="336">
                  <c:v>244.18816580356582</c:v>
                </c:pt>
                <c:pt idx="337">
                  <c:v>250.80161745091047</c:v>
                </c:pt>
                <c:pt idx="338">
                  <c:v>259.38224450133868</c:v>
                </c:pt>
                <c:pt idx="339">
                  <c:v>266.8001463370278</c:v>
                </c:pt>
                <c:pt idx="340">
                  <c:v>278.18583135350741</c:v>
                </c:pt>
                <c:pt idx="341">
                  <c:v>287.94240480464219</c:v>
                </c:pt>
                <c:pt idx="342">
                  <c:v>302.43377378078344</c:v>
                </c:pt>
                <c:pt idx="343">
                  <c:v>312.72027452474538</c:v>
                </c:pt>
                <c:pt idx="344">
                  <c:v>321.89501326168528</c:v>
                </c:pt>
                <c:pt idx="345">
                  <c:v>94.316063702859282</c:v>
                </c:pt>
                <c:pt idx="346">
                  <c:v>102.85516085077367</c:v>
                </c:pt>
                <c:pt idx="347">
                  <c:v>108.5868987402678</c:v>
                </c:pt>
                <c:pt idx="348">
                  <c:v>118.93635085964382</c:v>
                </c:pt>
                <c:pt idx="349">
                  <c:v>131.0548543606603</c:v>
                </c:pt>
                <c:pt idx="350">
                  <c:v>132.07572927306936</c:v>
                </c:pt>
                <c:pt idx="351">
                  <c:v>143.13531551458777</c:v>
                </c:pt>
                <c:pt idx="352">
                  <c:v>151.68159309598758</c:v>
                </c:pt>
                <c:pt idx="353">
                  <c:v>162.80317831974858</c:v>
                </c:pt>
                <c:pt idx="354">
                  <c:v>170.00062997268938</c:v>
                </c:pt>
                <c:pt idx="355">
                  <c:v>176.81357679579699</c:v>
                </c:pt>
                <c:pt idx="356">
                  <c:v>184.21281122620877</c:v>
                </c:pt>
                <c:pt idx="357">
                  <c:v>194.76281401703827</c:v>
                </c:pt>
                <c:pt idx="358">
                  <c:v>202.85300926573541</c:v>
                </c:pt>
                <c:pt idx="359">
                  <c:v>207.08394758589856</c:v>
                </c:pt>
                <c:pt idx="360">
                  <c:v>214.63672700454731</c:v>
                </c:pt>
                <c:pt idx="361">
                  <c:v>221.39877678687424</c:v>
                </c:pt>
                <c:pt idx="362">
                  <c:v>229.3857534364688</c:v>
                </c:pt>
                <c:pt idx="363">
                  <c:v>228.57130110367373</c:v>
                </c:pt>
                <c:pt idx="364">
                  <c:v>235.00112933693714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B-4DEB-9B3B-3C08BC1D8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83192"/>
        <c:axId val="574277944"/>
      </c:lineChart>
      <c:lineChart>
        <c:grouping val="standard"/>
        <c:varyColors val="0"/>
        <c:ser>
          <c:idx val="1"/>
          <c:order val="1"/>
          <c:tx>
            <c:strRef>
              <c:f>М5!$T$4</c:f>
              <c:strCache>
                <c:ptCount val="1"/>
                <c:pt idx="0">
                  <c:v>Объем дефицита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М5!$T$5:$T$369</c:f>
              <c:numCache>
                <c:formatCode>0.00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4.0970979814440589E-2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B-4DEB-9B3B-3C08BC1D8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329088"/>
        <c:axId val="576327448"/>
      </c:lineChart>
      <c:catAx>
        <c:axId val="574283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77944"/>
        <c:crosses val="autoZero"/>
        <c:auto val="1"/>
        <c:lblAlgn val="ctr"/>
        <c:lblOffset val="100"/>
        <c:noMultiLvlLbl val="0"/>
      </c:catAx>
      <c:valAx>
        <c:axId val="5742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83192"/>
        <c:crosses val="autoZero"/>
        <c:crossBetween val="between"/>
      </c:valAx>
      <c:valAx>
        <c:axId val="5763274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29088"/>
        <c:crosses val="max"/>
        <c:crossBetween val="between"/>
      </c:valAx>
      <c:catAx>
        <c:axId val="57632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576327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29D4C2-2B63-46A0-9BCA-A10BE0088A24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9C3828-CA5B-4DF0-A6FA-0705AE7898C6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5E39C5-0A86-4827-8476-590029FC0E19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27D701-3AAB-4223-A642-2C6979CEC96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64B6CF-4ACD-4318-952D-F2C8D5C1B3B0}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173105</xdr:rowOff>
    </xdr:from>
    <xdr:to>
      <xdr:col>16</xdr:col>
      <xdr:colOff>0</xdr:colOff>
      <xdr:row>17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3C40357-A7A1-481E-8FF3-8F1BF6ECD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05ECC20-CBA7-4C88-A00F-A65607C7AF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F02A34-E29F-48AC-8175-46166DEB26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9C4750-EC24-4FBA-8DF5-1AECFA8C51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0A6AF0-5E4B-4633-B740-8974FA3C42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C8210F-8EE9-4DED-888F-AB048D8B62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2390B-18F8-43B3-84AA-C77FEF630E12}">
  <dimension ref="A1:F14"/>
  <sheetViews>
    <sheetView zoomScale="115" zoomScaleNormal="115" workbookViewId="0">
      <selection activeCell="J19" sqref="J19"/>
    </sheetView>
  </sheetViews>
  <sheetFormatPr defaultRowHeight="12.75" x14ac:dyDescent="0.2"/>
  <cols>
    <col min="1" max="1" width="5.83203125" customWidth="1"/>
    <col min="2" max="2" width="12" customWidth="1"/>
    <col min="3" max="3" width="13" customWidth="1"/>
    <col min="4" max="4" width="15.1640625" customWidth="1"/>
    <col min="5" max="5" width="13" customWidth="1"/>
    <col min="6" max="6" width="13.83203125" customWidth="1"/>
  </cols>
  <sheetData>
    <row r="1" spans="1:6" ht="13.5" thickBot="1" x14ac:dyDescent="0.25">
      <c r="A1" s="135" t="s">
        <v>63</v>
      </c>
      <c r="B1" s="136"/>
      <c r="C1" s="136"/>
      <c r="D1" s="136"/>
      <c r="E1" s="136"/>
      <c r="F1" s="137"/>
    </row>
    <row r="2" spans="1:6" s="89" customFormat="1" ht="32.25" customHeight="1" thickBot="1" x14ac:dyDescent="0.25">
      <c r="A2" s="106" t="s">
        <v>64</v>
      </c>
      <c r="B2" s="107" t="s">
        <v>65</v>
      </c>
      <c r="C2" s="107" t="s">
        <v>66</v>
      </c>
      <c r="D2" s="107" t="s">
        <v>68</v>
      </c>
      <c r="E2" s="107" t="s">
        <v>67</v>
      </c>
      <c r="F2" s="108" t="s">
        <v>69</v>
      </c>
    </row>
    <row r="3" spans="1:6" x14ac:dyDescent="0.2">
      <c r="A3" s="96">
        <v>1</v>
      </c>
      <c r="B3" s="94">
        <v>1</v>
      </c>
      <c r="C3" s="94">
        <f>B3*М1!C$20</f>
        <v>3.5</v>
      </c>
      <c r="D3" s="94">
        <f>М1!C$10/ОП1!B3</f>
        <v>15.68</v>
      </c>
      <c r="E3" s="95">
        <f>(C3/2)*М1!C$8*М1!C$11</f>
        <v>0.98000000000000009</v>
      </c>
      <c r="F3" s="97">
        <f>D3+E3</f>
        <v>16.66</v>
      </c>
    </row>
    <row r="4" spans="1:6" x14ac:dyDescent="0.2">
      <c r="A4" s="98">
        <v>2</v>
      </c>
      <c r="B4" s="90">
        <v>2</v>
      </c>
      <c r="C4" s="90">
        <f>B4*М1!C$20</f>
        <v>7</v>
      </c>
      <c r="D4" s="90">
        <f>М1!C$10/ОП1!B4</f>
        <v>7.84</v>
      </c>
      <c r="E4" s="91">
        <f>(C4/2)*М1!C$8*М1!C$11</f>
        <v>1.9600000000000002</v>
      </c>
      <c r="F4" s="99">
        <f t="shared" ref="F4:F14" si="0">D4+E4</f>
        <v>9.8000000000000007</v>
      </c>
    </row>
    <row r="5" spans="1:6" x14ac:dyDescent="0.2">
      <c r="A5" s="98">
        <v>3</v>
      </c>
      <c r="B5" s="90">
        <v>3</v>
      </c>
      <c r="C5" s="90">
        <f>B5*М1!C$20</f>
        <v>10.5</v>
      </c>
      <c r="D5" s="90">
        <f>М1!C$10/ОП1!B5</f>
        <v>5.2266666666666666</v>
      </c>
      <c r="E5" s="91">
        <f>(C5/2)*М1!C$8*М1!C$11</f>
        <v>2.9400000000000004</v>
      </c>
      <c r="F5" s="99">
        <f t="shared" si="0"/>
        <v>8.1666666666666679</v>
      </c>
    </row>
    <row r="6" spans="1:6" x14ac:dyDescent="0.2">
      <c r="A6" s="100">
        <v>4</v>
      </c>
      <c r="B6" s="92">
        <v>4</v>
      </c>
      <c r="C6" s="92">
        <f>B6*М1!C$20</f>
        <v>14</v>
      </c>
      <c r="D6" s="92">
        <f>М1!C$10/ОП1!B6</f>
        <v>3.92</v>
      </c>
      <c r="E6" s="93">
        <f>(C6/2)*М1!C$8*М1!C$11</f>
        <v>3.9200000000000004</v>
      </c>
      <c r="F6" s="101">
        <f t="shared" si="0"/>
        <v>7.84</v>
      </c>
    </row>
    <row r="7" spans="1:6" x14ac:dyDescent="0.2">
      <c r="A7" s="98">
        <v>5</v>
      </c>
      <c r="B7" s="90">
        <v>5</v>
      </c>
      <c r="C7" s="90">
        <f>B7*М1!C$20</f>
        <v>17.5</v>
      </c>
      <c r="D7" s="90">
        <f>М1!C$10/ОП1!B7</f>
        <v>3.1360000000000001</v>
      </c>
      <c r="E7" s="91">
        <f>(C7/2)*М1!C$8*М1!C$11</f>
        <v>4.9000000000000004</v>
      </c>
      <c r="F7" s="99">
        <f t="shared" si="0"/>
        <v>8.0360000000000014</v>
      </c>
    </row>
    <row r="8" spans="1:6" x14ac:dyDescent="0.2">
      <c r="A8" s="98">
        <v>6</v>
      </c>
      <c r="B8" s="90">
        <v>6</v>
      </c>
      <c r="C8" s="90">
        <f>B8*М1!C$20</f>
        <v>21</v>
      </c>
      <c r="D8" s="90">
        <f>М1!C$10/ОП1!B8</f>
        <v>2.6133333333333333</v>
      </c>
      <c r="E8" s="91">
        <f>(C8/2)*М1!C$8*М1!C$11</f>
        <v>5.8800000000000008</v>
      </c>
      <c r="F8" s="99">
        <f t="shared" si="0"/>
        <v>8.4933333333333341</v>
      </c>
    </row>
    <row r="9" spans="1:6" x14ac:dyDescent="0.2">
      <c r="A9" s="98">
        <v>7</v>
      </c>
      <c r="B9" s="90">
        <v>7</v>
      </c>
      <c r="C9" s="90">
        <f>B9*М1!C$20</f>
        <v>24.5</v>
      </c>
      <c r="D9" s="90">
        <f>М1!C$10/ОП1!B9</f>
        <v>2.2399999999999998</v>
      </c>
      <c r="E9" s="91">
        <f>(C9/2)*М1!C$8*М1!C$11</f>
        <v>6.86</v>
      </c>
      <c r="F9" s="99">
        <f t="shared" si="0"/>
        <v>9.1</v>
      </c>
    </row>
    <row r="10" spans="1:6" x14ac:dyDescent="0.2">
      <c r="A10" s="98">
        <v>8</v>
      </c>
      <c r="B10" s="90">
        <v>8</v>
      </c>
      <c r="C10" s="90">
        <f>B10*М1!C$20</f>
        <v>28</v>
      </c>
      <c r="D10" s="90">
        <f>М1!C$10/ОП1!B10</f>
        <v>1.96</v>
      </c>
      <c r="E10" s="91">
        <f>(C10/2)*М1!C$8*М1!C$11</f>
        <v>7.8400000000000007</v>
      </c>
      <c r="F10" s="99">
        <f t="shared" si="0"/>
        <v>9.8000000000000007</v>
      </c>
    </row>
    <row r="11" spans="1:6" x14ac:dyDescent="0.2">
      <c r="A11" s="98">
        <v>9</v>
      </c>
      <c r="B11" s="90">
        <v>9</v>
      </c>
      <c r="C11" s="90">
        <f>B11*М1!C$20</f>
        <v>31.5</v>
      </c>
      <c r="D11" s="90">
        <f>М1!C$10/ОП1!B11</f>
        <v>1.7422222222222221</v>
      </c>
      <c r="E11" s="91">
        <f>(C11/2)*М1!C$8*М1!C$11</f>
        <v>8.82</v>
      </c>
      <c r="F11" s="99">
        <f t="shared" si="0"/>
        <v>10.562222222222223</v>
      </c>
    </row>
    <row r="12" spans="1:6" x14ac:dyDescent="0.2">
      <c r="A12" s="98">
        <v>10</v>
      </c>
      <c r="B12" s="90">
        <v>10</v>
      </c>
      <c r="C12" s="90">
        <f>B12*М1!C$20</f>
        <v>35</v>
      </c>
      <c r="D12" s="90">
        <f>М1!C$10/ОП1!B12</f>
        <v>1.5680000000000001</v>
      </c>
      <c r="E12" s="91">
        <f>(C12/2)*М1!C$8*М1!C$11</f>
        <v>9.8000000000000007</v>
      </c>
      <c r="F12" s="99">
        <f t="shared" si="0"/>
        <v>11.368</v>
      </c>
    </row>
    <row r="13" spans="1:6" x14ac:dyDescent="0.2">
      <c r="A13" s="98">
        <v>11</v>
      </c>
      <c r="B13" s="90">
        <v>11</v>
      </c>
      <c r="C13" s="90">
        <f>B13*М1!C$20</f>
        <v>38.5</v>
      </c>
      <c r="D13" s="90">
        <f>М1!C$10/ОП1!B13</f>
        <v>1.4254545454545455</v>
      </c>
      <c r="E13" s="91">
        <f>(C13/2)*М1!C$8*М1!C$11</f>
        <v>10.780000000000001</v>
      </c>
      <c r="F13" s="99">
        <f t="shared" si="0"/>
        <v>12.205454545454547</v>
      </c>
    </row>
    <row r="14" spans="1:6" ht="13.5" thickBot="1" x14ac:dyDescent="0.25">
      <c r="A14" s="102">
        <v>12</v>
      </c>
      <c r="B14" s="103">
        <v>12</v>
      </c>
      <c r="C14" s="103">
        <f>B14*М1!C$20</f>
        <v>42</v>
      </c>
      <c r="D14" s="103">
        <f>М1!C$10/ОП1!B14</f>
        <v>1.3066666666666666</v>
      </c>
      <c r="E14" s="104">
        <f>(C14/2)*М1!C$8*М1!C$11</f>
        <v>11.760000000000002</v>
      </c>
      <c r="F14" s="105">
        <f t="shared" si="0"/>
        <v>13.066666666666668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/>
  <dimension ref="A1:V57"/>
  <sheetViews>
    <sheetView zoomScaleNormal="100" zoomScaleSheetLayoutView="100" workbookViewId="0">
      <selection activeCell="G8" sqref="G8"/>
    </sheetView>
  </sheetViews>
  <sheetFormatPr defaultColWidth="9.33203125" defaultRowHeight="12.75" x14ac:dyDescent="0.2"/>
  <cols>
    <col min="1" max="1" width="25" style="6" customWidth="1"/>
    <col min="2" max="2" width="12.83203125" style="6" customWidth="1"/>
    <col min="3" max="3" width="11.1640625" style="6" customWidth="1"/>
    <col min="4" max="4" width="3.6640625" style="6" customWidth="1"/>
    <col min="5" max="5" width="9.33203125" style="5"/>
    <col min="6" max="6" width="11" style="5" customWidth="1"/>
    <col min="7" max="7" width="9.5" style="5" customWidth="1"/>
    <col min="8" max="8" width="9.33203125" style="5"/>
    <col min="9" max="9" width="9.83203125" style="5" bestFit="1" customWidth="1"/>
    <col min="10" max="10" width="8.83203125" style="5" customWidth="1"/>
    <col min="11" max="11" width="8.5" style="5" customWidth="1"/>
    <col min="12" max="12" width="9.1640625" style="5" customWidth="1"/>
    <col min="13" max="13" width="12.1640625" style="5" bestFit="1" customWidth="1"/>
    <col min="14" max="14" width="11.33203125" style="5" bestFit="1" customWidth="1"/>
    <col min="15" max="17" width="12.1640625" style="5" customWidth="1"/>
    <col min="18" max="18" width="9.6640625" style="5" customWidth="1"/>
    <col min="19" max="19" width="10.5" style="5" customWidth="1"/>
    <col min="20" max="21" width="10" style="5" bestFit="1" customWidth="1"/>
    <col min="22" max="22" width="10.6640625" style="5" customWidth="1"/>
    <col min="23" max="16384" width="9.33203125" style="6"/>
  </cols>
  <sheetData>
    <row r="1" spans="1:22" ht="29.25" x14ac:dyDescent="0.25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</row>
    <row r="2" spans="1:22" ht="13.5" thickBot="1" x14ac:dyDescent="0.25"/>
    <row r="3" spans="1:22" ht="18" customHeight="1" thickBot="1" x14ac:dyDescent="0.3">
      <c r="E3" s="7" t="s">
        <v>1</v>
      </c>
      <c r="F3" s="8"/>
      <c r="G3" s="8"/>
      <c r="H3" s="8"/>
      <c r="I3" s="8"/>
      <c r="J3" s="8"/>
      <c r="K3" s="8"/>
      <c r="L3" s="8"/>
      <c r="M3" s="8"/>
      <c r="N3" s="7" t="s">
        <v>2</v>
      </c>
      <c r="O3" s="8"/>
      <c r="P3" s="8"/>
      <c r="Q3" s="8"/>
      <c r="R3" s="8"/>
      <c r="S3" s="8"/>
      <c r="T3" s="8"/>
      <c r="U3" s="8"/>
      <c r="V3" s="9"/>
    </row>
    <row r="4" spans="1:22" s="20" customFormat="1" ht="33.75" customHeight="1" thickBot="1" x14ac:dyDescent="0.25">
      <c r="A4" s="10" t="s">
        <v>3</v>
      </c>
      <c r="B4" s="11"/>
      <c r="C4" s="12"/>
      <c r="D4" s="13"/>
      <c r="E4" s="14" t="s">
        <v>4</v>
      </c>
      <c r="F4" s="15" t="s">
        <v>5</v>
      </c>
      <c r="G4" s="16" t="s">
        <v>6</v>
      </c>
      <c r="H4" s="17" t="s">
        <v>7</v>
      </c>
      <c r="I4" s="15" t="s">
        <v>8</v>
      </c>
      <c r="J4" s="15" t="s">
        <v>9</v>
      </c>
      <c r="K4" s="15" t="s">
        <v>10</v>
      </c>
      <c r="L4" s="15" t="s">
        <v>11</v>
      </c>
      <c r="M4" s="15" t="s">
        <v>12</v>
      </c>
      <c r="N4" s="18" t="s">
        <v>13</v>
      </c>
      <c r="O4" s="15" t="s">
        <v>14</v>
      </c>
      <c r="P4" s="15" t="s">
        <v>15</v>
      </c>
      <c r="Q4" s="15" t="s">
        <v>16</v>
      </c>
      <c r="R4" s="17" t="s">
        <v>17</v>
      </c>
      <c r="S4" s="15" t="s">
        <v>18</v>
      </c>
      <c r="T4" s="15" t="s">
        <v>19</v>
      </c>
      <c r="U4" s="15" t="s">
        <v>20</v>
      </c>
      <c r="V4" s="19" t="s">
        <v>21</v>
      </c>
    </row>
    <row r="5" spans="1:22" ht="12.75" customHeight="1" thickBot="1" x14ac:dyDescent="0.25">
      <c r="D5" s="21"/>
      <c r="E5" s="22">
        <v>1</v>
      </c>
      <c r="F5" s="23">
        <v>6.5</v>
      </c>
      <c r="G5" s="23">
        <v>4</v>
      </c>
      <c r="H5" s="23">
        <v>0</v>
      </c>
      <c r="I5" s="24">
        <f>F5+H5</f>
        <v>6.5</v>
      </c>
      <c r="J5" s="24">
        <f>C$20</f>
        <v>3.5</v>
      </c>
      <c r="K5" s="24">
        <f>MIN(J5,I5)</f>
        <v>3.5</v>
      </c>
      <c r="L5" s="24">
        <f>I5-K5</f>
        <v>3</v>
      </c>
      <c r="M5" s="24">
        <f>J5-K5</f>
        <v>0</v>
      </c>
      <c r="N5" s="25">
        <f>K5*C$9</f>
        <v>77.839999999999989</v>
      </c>
      <c r="O5" s="24">
        <f>G5*C$8</f>
        <v>64</v>
      </c>
      <c r="P5" s="24">
        <f>IF(G5&gt;0,C$10,0)</f>
        <v>15.68</v>
      </c>
      <c r="Q5" s="25">
        <f>AVERAGE(I5,L5)*C$8*C$11</f>
        <v>2.66</v>
      </c>
      <c r="R5" s="26">
        <f>C$12</f>
        <v>14</v>
      </c>
      <c r="S5" s="25">
        <f>SUM(O5:R5)</f>
        <v>96.34</v>
      </c>
      <c r="T5" s="25">
        <f>N5-S5</f>
        <v>-18.500000000000014</v>
      </c>
      <c r="U5" s="25">
        <f>T5</f>
        <v>-18.500000000000014</v>
      </c>
      <c r="V5" s="25">
        <f>U5+C$7</f>
        <v>281.5</v>
      </c>
    </row>
    <row r="6" spans="1:22" ht="12.75" customHeight="1" thickBot="1" x14ac:dyDescent="0.25">
      <c r="A6" s="27" t="s">
        <v>22</v>
      </c>
      <c r="B6" s="28"/>
      <c r="C6" s="29"/>
      <c r="D6" s="21"/>
      <c r="E6" s="22">
        <v>2</v>
      </c>
      <c r="F6" s="24">
        <f>L5</f>
        <v>3</v>
      </c>
      <c r="G6" s="23">
        <v>0</v>
      </c>
      <c r="H6" s="24">
        <f>G5</f>
        <v>4</v>
      </c>
      <c r="I6" s="24">
        <f>F6+H6</f>
        <v>7</v>
      </c>
      <c r="J6" s="24">
        <f>C$20</f>
        <v>3.5</v>
      </c>
      <c r="K6" s="24">
        <f>MIN(J6,I6)</f>
        <v>3.5</v>
      </c>
      <c r="L6" s="24">
        <f>I6-K6</f>
        <v>3.5</v>
      </c>
      <c r="M6" s="24">
        <f>J6-K6</f>
        <v>0</v>
      </c>
      <c r="N6" s="25">
        <f>K6*C$9</f>
        <v>77.839999999999989</v>
      </c>
      <c r="O6" s="24">
        <f>G6*C$8</f>
        <v>0</v>
      </c>
      <c r="P6" s="24">
        <f>IF(G6&gt;0,C$10,0)</f>
        <v>0</v>
      </c>
      <c r="Q6" s="25">
        <f>AVERAGE(I6,L6)*C$8*C$11</f>
        <v>2.9400000000000004</v>
      </c>
      <c r="R6" s="26">
        <f>C$12</f>
        <v>14</v>
      </c>
      <c r="S6" s="25">
        <f>SUM(O6:R6)</f>
        <v>16.940000000000001</v>
      </c>
      <c r="T6" s="25">
        <f>N6-S6</f>
        <v>60.899999999999991</v>
      </c>
      <c r="U6" s="25">
        <f>T6+U5</f>
        <v>42.399999999999977</v>
      </c>
      <c r="V6" s="25">
        <f>U6+C$7</f>
        <v>342.4</v>
      </c>
    </row>
    <row r="7" spans="1:22" ht="12.75" customHeight="1" x14ac:dyDescent="0.2">
      <c r="A7" s="30" t="s">
        <v>23</v>
      </c>
      <c r="B7" s="31"/>
      <c r="C7" s="32">
        <v>300</v>
      </c>
      <c r="D7" s="21"/>
      <c r="E7" s="22">
        <v>3</v>
      </c>
      <c r="F7" s="24">
        <f t="shared" ref="F7:F56" si="0">L6</f>
        <v>3.5</v>
      </c>
      <c r="G7" s="23">
        <v>14</v>
      </c>
      <c r="H7" s="24">
        <f t="shared" ref="H7:H56" si="1">G6</f>
        <v>0</v>
      </c>
      <c r="I7" s="24">
        <f t="shared" ref="I7:I56" si="2">F7+H7</f>
        <v>3.5</v>
      </c>
      <c r="J7" s="24">
        <f t="shared" ref="J7:J56" si="3">C$20</f>
        <v>3.5</v>
      </c>
      <c r="K7" s="24">
        <f t="shared" ref="K7:K56" si="4">MIN(J7,I7)</f>
        <v>3.5</v>
      </c>
      <c r="L7" s="24">
        <f t="shared" ref="L7:L56" si="5">I7-K7</f>
        <v>0</v>
      </c>
      <c r="M7" s="24">
        <f t="shared" ref="M7:M56" si="6">J7-K7</f>
        <v>0</v>
      </c>
      <c r="N7" s="25">
        <f t="shared" ref="N7:N56" si="7">K7*C$9</f>
        <v>77.839999999999989</v>
      </c>
      <c r="O7" s="24">
        <f t="shared" ref="O7:O56" si="8">G7*C$8</f>
        <v>224</v>
      </c>
      <c r="P7" s="24">
        <f t="shared" ref="P7:P56" si="9">IF(G7&gt;0,C$10,0)</f>
        <v>15.68</v>
      </c>
      <c r="Q7" s="25">
        <f t="shared" ref="Q7:Q56" si="10">AVERAGE(I7,L7)*C$8*C$11</f>
        <v>0.98000000000000009</v>
      </c>
      <c r="R7" s="26">
        <f t="shared" ref="R7:R56" si="11">C$12</f>
        <v>14</v>
      </c>
      <c r="S7" s="25">
        <f t="shared" ref="S7:S56" si="12">SUM(O7:R7)</f>
        <v>254.66</v>
      </c>
      <c r="T7" s="25">
        <f t="shared" ref="T7:T56" si="13">N7-S7</f>
        <v>-176.82</v>
      </c>
      <c r="U7" s="25">
        <f t="shared" ref="U7:U56" si="14">T7+U6</f>
        <v>-134.42000000000002</v>
      </c>
      <c r="V7" s="25">
        <f t="shared" ref="V7:V56" si="15">U7+C$7</f>
        <v>165.57999999999998</v>
      </c>
    </row>
    <row r="8" spans="1:22" ht="12.75" customHeight="1" x14ac:dyDescent="0.2">
      <c r="A8" s="33" t="s">
        <v>24</v>
      </c>
      <c r="B8" s="34"/>
      <c r="C8" s="35">
        <v>16</v>
      </c>
      <c r="D8" s="21"/>
      <c r="E8" s="22">
        <v>4</v>
      </c>
      <c r="F8" s="24">
        <f t="shared" si="0"/>
        <v>0</v>
      </c>
      <c r="G8" s="23">
        <v>0</v>
      </c>
      <c r="H8" s="24">
        <f t="shared" si="1"/>
        <v>14</v>
      </c>
      <c r="I8" s="24">
        <f t="shared" si="2"/>
        <v>14</v>
      </c>
      <c r="J8" s="24">
        <f t="shared" si="3"/>
        <v>3.5</v>
      </c>
      <c r="K8" s="24">
        <f t="shared" si="4"/>
        <v>3.5</v>
      </c>
      <c r="L8" s="24">
        <f t="shared" si="5"/>
        <v>10.5</v>
      </c>
      <c r="M8" s="24">
        <f t="shared" si="6"/>
        <v>0</v>
      </c>
      <c r="N8" s="25">
        <f t="shared" si="7"/>
        <v>77.839999999999989</v>
      </c>
      <c r="O8" s="24">
        <f t="shared" si="8"/>
        <v>0</v>
      </c>
      <c r="P8" s="24">
        <f t="shared" si="9"/>
        <v>0</v>
      </c>
      <c r="Q8" s="25">
        <f t="shared" si="10"/>
        <v>6.86</v>
      </c>
      <c r="R8" s="26">
        <f t="shared" si="11"/>
        <v>14</v>
      </c>
      <c r="S8" s="25">
        <f t="shared" si="12"/>
        <v>20.86</v>
      </c>
      <c r="T8" s="25">
        <f t="shared" si="13"/>
        <v>56.97999999999999</v>
      </c>
      <c r="U8" s="25">
        <f t="shared" si="14"/>
        <v>-77.440000000000026</v>
      </c>
      <c r="V8" s="25">
        <f t="shared" si="15"/>
        <v>222.55999999999997</v>
      </c>
    </row>
    <row r="9" spans="1:22" ht="12.75" customHeight="1" x14ac:dyDescent="0.2">
      <c r="A9" s="33" t="s">
        <v>25</v>
      </c>
      <c r="B9" s="34"/>
      <c r="C9" s="36">
        <v>22.24</v>
      </c>
      <c r="D9" s="21"/>
      <c r="E9" s="22">
        <v>5</v>
      </c>
      <c r="F9" s="24">
        <f t="shared" si="0"/>
        <v>10.5</v>
      </c>
      <c r="G9" s="23">
        <v>0</v>
      </c>
      <c r="H9" s="24">
        <f t="shared" si="1"/>
        <v>0</v>
      </c>
      <c r="I9" s="24">
        <f t="shared" si="2"/>
        <v>10.5</v>
      </c>
      <c r="J9" s="24">
        <f t="shared" si="3"/>
        <v>3.5</v>
      </c>
      <c r="K9" s="24">
        <f t="shared" si="4"/>
        <v>3.5</v>
      </c>
      <c r="L9" s="24">
        <f t="shared" si="5"/>
        <v>7</v>
      </c>
      <c r="M9" s="24">
        <f t="shared" si="6"/>
        <v>0</v>
      </c>
      <c r="N9" s="25">
        <f t="shared" si="7"/>
        <v>77.839999999999989</v>
      </c>
      <c r="O9" s="24">
        <f t="shared" si="8"/>
        <v>0</v>
      </c>
      <c r="P9" s="24">
        <f t="shared" si="9"/>
        <v>0</v>
      </c>
      <c r="Q9" s="25">
        <f t="shared" si="10"/>
        <v>4.9000000000000004</v>
      </c>
      <c r="R9" s="26">
        <f t="shared" si="11"/>
        <v>14</v>
      </c>
      <c r="S9" s="25">
        <f t="shared" si="12"/>
        <v>18.899999999999999</v>
      </c>
      <c r="T9" s="25">
        <f t="shared" si="13"/>
        <v>58.939999999999991</v>
      </c>
      <c r="U9" s="25">
        <f t="shared" si="14"/>
        <v>-18.500000000000036</v>
      </c>
      <c r="V9" s="25">
        <f t="shared" si="15"/>
        <v>281.49999999999994</v>
      </c>
    </row>
    <row r="10" spans="1:22" ht="12.75" customHeight="1" x14ac:dyDescent="0.2">
      <c r="A10" s="33" t="s">
        <v>26</v>
      </c>
      <c r="B10" s="34"/>
      <c r="C10" s="88">
        <v>15.68</v>
      </c>
      <c r="D10" s="21"/>
      <c r="E10" s="22">
        <v>6</v>
      </c>
      <c r="F10" s="24">
        <f t="shared" si="0"/>
        <v>7</v>
      </c>
      <c r="G10" s="23">
        <v>0</v>
      </c>
      <c r="H10" s="24">
        <f t="shared" si="1"/>
        <v>0</v>
      </c>
      <c r="I10" s="24">
        <f t="shared" si="2"/>
        <v>7</v>
      </c>
      <c r="J10" s="24">
        <f t="shared" si="3"/>
        <v>3.5</v>
      </c>
      <c r="K10" s="24">
        <f t="shared" si="4"/>
        <v>3.5</v>
      </c>
      <c r="L10" s="24">
        <f t="shared" si="5"/>
        <v>3.5</v>
      </c>
      <c r="M10" s="24">
        <f t="shared" si="6"/>
        <v>0</v>
      </c>
      <c r="N10" s="25">
        <f t="shared" si="7"/>
        <v>77.839999999999989</v>
      </c>
      <c r="O10" s="24">
        <f t="shared" si="8"/>
        <v>0</v>
      </c>
      <c r="P10" s="24">
        <f t="shared" si="9"/>
        <v>0</v>
      </c>
      <c r="Q10" s="25">
        <f t="shared" si="10"/>
        <v>2.9400000000000004</v>
      </c>
      <c r="R10" s="26">
        <f t="shared" si="11"/>
        <v>14</v>
      </c>
      <c r="S10" s="25">
        <f t="shared" si="12"/>
        <v>16.940000000000001</v>
      </c>
      <c r="T10" s="25">
        <f t="shared" si="13"/>
        <v>60.899999999999991</v>
      </c>
      <c r="U10" s="25">
        <f t="shared" si="14"/>
        <v>42.399999999999956</v>
      </c>
      <c r="V10" s="25">
        <f t="shared" si="15"/>
        <v>342.4</v>
      </c>
    </row>
    <row r="11" spans="1:22" ht="12.75" customHeight="1" x14ac:dyDescent="0.2">
      <c r="A11" s="33" t="s">
        <v>27</v>
      </c>
      <c r="B11" s="34"/>
      <c r="C11" s="37">
        <v>3.5000000000000003E-2</v>
      </c>
      <c r="D11" s="21"/>
      <c r="E11" s="22">
        <v>7</v>
      </c>
      <c r="F11" s="24">
        <f t="shared" si="0"/>
        <v>3.5</v>
      </c>
      <c r="G11" s="23">
        <v>14</v>
      </c>
      <c r="H11" s="24">
        <f t="shared" si="1"/>
        <v>0</v>
      </c>
      <c r="I11" s="24">
        <f t="shared" si="2"/>
        <v>3.5</v>
      </c>
      <c r="J11" s="24">
        <f t="shared" si="3"/>
        <v>3.5</v>
      </c>
      <c r="K11" s="24">
        <f t="shared" si="4"/>
        <v>3.5</v>
      </c>
      <c r="L11" s="24">
        <f t="shared" si="5"/>
        <v>0</v>
      </c>
      <c r="M11" s="24">
        <f t="shared" si="6"/>
        <v>0</v>
      </c>
      <c r="N11" s="25">
        <f t="shared" si="7"/>
        <v>77.839999999999989</v>
      </c>
      <c r="O11" s="24">
        <f t="shared" si="8"/>
        <v>224</v>
      </c>
      <c r="P11" s="24">
        <f t="shared" si="9"/>
        <v>15.68</v>
      </c>
      <c r="Q11" s="25">
        <f t="shared" si="10"/>
        <v>0.98000000000000009</v>
      </c>
      <c r="R11" s="26">
        <f t="shared" si="11"/>
        <v>14</v>
      </c>
      <c r="S11" s="25">
        <f t="shared" si="12"/>
        <v>254.66</v>
      </c>
      <c r="T11" s="25">
        <f t="shared" si="13"/>
        <v>-176.82</v>
      </c>
      <c r="U11" s="25">
        <f t="shared" si="14"/>
        <v>-134.42000000000004</v>
      </c>
      <c r="V11" s="25">
        <f t="shared" si="15"/>
        <v>165.57999999999996</v>
      </c>
    </row>
    <row r="12" spans="1:22" ht="12.75" customHeight="1" thickBot="1" x14ac:dyDescent="0.25">
      <c r="A12" s="38" t="s">
        <v>28</v>
      </c>
      <c r="B12" s="39"/>
      <c r="C12" s="40">
        <v>14</v>
      </c>
      <c r="D12" s="21"/>
      <c r="E12" s="22">
        <v>8</v>
      </c>
      <c r="F12" s="24">
        <f t="shared" si="0"/>
        <v>0</v>
      </c>
      <c r="G12" s="23">
        <v>0</v>
      </c>
      <c r="H12" s="24">
        <f t="shared" si="1"/>
        <v>14</v>
      </c>
      <c r="I12" s="24">
        <f t="shared" si="2"/>
        <v>14</v>
      </c>
      <c r="J12" s="24">
        <f t="shared" si="3"/>
        <v>3.5</v>
      </c>
      <c r="K12" s="24">
        <f t="shared" si="4"/>
        <v>3.5</v>
      </c>
      <c r="L12" s="24">
        <f t="shared" si="5"/>
        <v>10.5</v>
      </c>
      <c r="M12" s="24">
        <f t="shared" si="6"/>
        <v>0</v>
      </c>
      <c r="N12" s="25">
        <f t="shared" si="7"/>
        <v>77.839999999999989</v>
      </c>
      <c r="O12" s="24">
        <f t="shared" si="8"/>
        <v>0</v>
      </c>
      <c r="P12" s="24">
        <f t="shared" si="9"/>
        <v>0</v>
      </c>
      <c r="Q12" s="25">
        <f t="shared" si="10"/>
        <v>6.86</v>
      </c>
      <c r="R12" s="26">
        <f t="shared" si="11"/>
        <v>14</v>
      </c>
      <c r="S12" s="25">
        <f t="shared" si="12"/>
        <v>20.86</v>
      </c>
      <c r="T12" s="25">
        <f t="shared" si="13"/>
        <v>56.97999999999999</v>
      </c>
      <c r="U12" s="25">
        <f t="shared" si="14"/>
        <v>-77.440000000000055</v>
      </c>
      <c r="V12" s="25">
        <f t="shared" si="15"/>
        <v>222.55999999999995</v>
      </c>
    </row>
    <row r="13" spans="1:22" ht="12.75" customHeight="1" thickBot="1" x14ac:dyDescent="0.25">
      <c r="D13" s="21"/>
      <c r="E13" s="22">
        <v>9</v>
      </c>
      <c r="F13" s="24">
        <f t="shared" si="0"/>
        <v>10.5</v>
      </c>
      <c r="G13" s="23">
        <v>0</v>
      </c>
      <c r="H13" s="24">
        <f t="shared" si="1"/>
        <v>0</v>
      </c>
      <c r="I13" s="24">
        <f t="shared" si="2"/>
        <v>10.5</v>
      </c>
      <c r="J13" s="24">
        <f t="shared" si="3"/>
        <v>3.5</v>
      </c>
      <c r="K13" s="24">
        <f t="shared" si="4"/>
        <v>3.5</v>
      </c>
      <c r="L13" s="24">
        <f t="shared" si="5"/>
        <v>7</v>
      </c>
      <c r="M13" s="24">
        <f t="shared" si="6"/>
        <v>0</v>
      </c>
      <c r="N13" s="25">
        <f t="shared" si="7"/>
        <v>77.839999999999989</v>
      </c>
      <c r="O13" s="24">
        <f t="shared" si="8"/>
        <v>0</v>
      </c>
      <c r="P13" s="24">
        <f t="shared" si="9"/>
        <v>0</v>
      </c>
      <c r="Q13" s="25">
        <f t="shared" si="10"/>
        <v>4.9000000000000004</v>
      </c>
      <c r="R13" s="26">
        <f t="shared" si="11"/>
        <v>14</v>
      </c>
      <c r="S13" s="25">
        <f t="shared" si="12"/>
        <v>18.899999999999999</v>
      </c>
      <c r="T13" s="25">
        <f t="shared" si="13"/>
        <v>58.939999999999991</v>
      </c>
      <c r="U13" s="25">
        <f t="shared" si="14"/>
        <v>-18.500000000000064</v>
      </c>
      <c r="V13" s="25">
        <f t="shared" si="15"/>
        <v>281.49999999999994</v>
      </c>
    </row>
    <row r="14" spans="1:22" ht="12.75" customHeight="1" thickBot="1" x14ac:dyDescent="0.25">
      <c r="A14" s="41" t="s">
        <v>29</v>
      </c>
      <c r="B14" s="42"/>
      <c r="C14" s="43"/>
      <c r="D14" s="21"/>
      <c r="E14" s="22">
        <v>10</v>
      </c>
      <c r="F14" s="24">
        <f t="shared" si="0"/>
        <v>7</v>
      </c>
      <c r="G14" s="23">
        <v>0</v>
      </c>
      <c r="H14" s="24">
        <f t="shared" si="1"/>
        <v>0</v>
      </c>
      <c r="I14" s="24">
        <f t="shared" si="2"/>
        <v>7</v>
      </c>
      <c r="J14" s="24">
        <f t="shared" si="3"/>
        <v>3.5</v>
      </c>
      <c r="K14" s="24">
        <f t="shared" si="4"/>
        <v>3.5</v>
      </c>
      <c r="L14" s="24">
        <f t="shared" si="5"/>
        <v>3.5</v>
      </c>
      <c r="M14" s="24">
        <f t="shared" si="6"/>
        <v>0</v>
      </c>
      <c r="N14" s="25">
        <f t="shared" si="7"/>
        <v>77.839999999999989</v>
      </c>
      <c r="O14" s="24">
        <f t="shared" si="8"/>
        <v>0</v>
      </c>
      <c r="P14" s="24">
        <f t="shared" si="9"/>
        <v>0</v>
      </c>
      <c r="Q14" s="25">
        <f t="shared" si="10"/>
        <v>2.9400000000000004</v>
      </c>
      <c r="R14" s="26">
        <f t="shared" si="11"/>
        <v>14</v>
      </c>
      <c r="S14" s="25">
        <f t="shared" si="12"/>
        <v>16.940000000000001</v>
      </c>
      <c r="T14" s="25">
        <f t="shared" si="13"/>
        <v>60.899999999999991</v>
      </c>
      <c r="U14" s="25">
        <f t="shared" si="14"/>
        <v>42.399999999999928</v>
      </c>
      <c r="V14" s="25">
        <f t="shared" si="15"/>
        <v>342.39999999999992</v>
      </c>
    </row>
    <row r="15" spans="1:22" ht="12.75" customHeight="1" x14ac:dyDescent="0.2">
      <c r="A15" s="44" t="s">
        <v>30</v>
      </c>
      <c r="B15" s="45"/>
      <c r="C15" s="46"/>
      <c r="E15" s="22">
        <v>11</v>
      </c>
      <c r="F15" s="24">
        <f t="shared" si="0"/>
        <v>3.5</v>
      </c>
      <c r="G15" s="23">
        <v>14</v>
      </c>
      <c r="H15" s="24">
        <f t="shared" si="1"/>
        <v>0</v>
      </c>
      <c r="I15" s="24">
        <f t="shared" si="2"/>
        <v>3.5</v>
      </c>
      <c r="J15" s="24">
        <f t="shared" si="3"/>
        <v>3.5</v>
      </c>
      <c r="K15" s="24">
        <f t="shared" si="4"/>
        <v>3.5</v>
      </c>
      <c r="L15" s="24">
        <f t="shared" si="5"/>
        <v>0</v>
      </c>
      <c r="M15" s="24">
        <f t="shared" si="6"/>
        <v>0</v>
      </c>
      <c r="N15" s="25">
        <f t="shared" si="7"/>
        <v>77.839999999999989</v>
      </c>
      <c r="O15" s="24">
        <f t="shared" si="8"/>
        <v>224</v>
      </c>
      <c r="P15" s="24">
        <f t="shared" si="9"/>
        <v>15.68</v>
      </c>
      <c r="Q15" s="25">
        <f t="shared" si="10"/>
        <v>0.98000000000000009</v>
      </c>
      <c r="R15" s="26">
        <f t="shared" si="11"/>
        <v>14</v>
      </c>
      <c r="S15" s="25">
        <f t="shared" si="12"/>
        <v>254.66</v>
      </c>
      <c r="T15" s="25">
        <f t="shared" si="13"/>
        <v>-176.82</v>
      </c>
      <c r="U15" s="25">
        <f t="shared" si="14"/>
        <v>-134.42000000000007</v>
      </c>
      <c r="V15" s="25">
        <f t="shared" si="15"/>
        <v>165.57999999999993</v>
      </c>
    </row>
    <row r="16" spans="1:22" x14ac:dyDescent="0.2">
      <c r="A16" s="33" t="s">
        <v>31</v>
      </c>
      <c r="B16" s="34"/>
      <c r="C16" s="35">
        <v>1</v>
      </c>
      <c r="E16" s="22">
        <v>12</v>
      </c>
      <c r="F16" s="24">
        <f t="shared" si="0"/>
        <v>0</v>
      </c>
      <c r="G16" s="23">
        <v>0</v>
      </c>
      <c r="H16" s="24">
        <f t="shared" si="1"/>
        <v>14</v>
      </c>
      <c r="I16" s="24">
        <f t="shared" si="2"/>
        <v>14</v>
      </c>
      <c r="J16" s="24">
        <f t="shared" si="3"/>
        <v>3.5</v>
      </c>
      <c r="K16" s="24">
        <f t="shared" si="4"/>
        <v>3.5</v>
      </c>
      <c r="L16" s="24">
        <f t="shared" si="5"/>
        <v>10.5</v>
      </c>
      <c r="M16" s="24">
        <f t="shared" si="6"/>
        <v>0</v>
      </c>
      <c r="N16" s="25">
        <f t="shared" si="7"/>
        <v>77.839999999999989</v>
      </c>
      <c r="O16" s="24">
        <f t="shared" si="8"/>
        <v>0</v>
      </c>
      <c r="P16" s="24">
        <f t="shared" si="9"/>
        <v>0</v>
      </c>
      <c r="Q16" s="25">
        <f t="shared" si="10"/>
        <v>6.86</v>
      </c>
      <c r="R16" s="26">
        <f t="shared" si="11"/>
        <v>14</v>
      </c>
      <c r="S16" s="25">
        <f t="shared" si="12"/>
        <v>20.86</v>
      </c>
      <c r="T16" s="25">
        <f t="shared" si="13"/>
        <v>56.97999999999999</v>
      </c>
      <c r="U16" s="25">
        <f t="shared" si="14"/>
        <v>-77.440000000000083</v>
      </c>
      <c r="V16" s="25">
        <f t="shared" si="15"/>
        <v>222.55999999999992</v>
      </c>
    </row>
    <row r="17" spans="1:22" x14ac:dyDescent="0.2">
      <c r="A17" s="33" t="s">
        <v>32</v>
      </c>
      <c r="B17" s="34"/>
      <c r="C17" s="47">
        <v>0</v>
      </c>
      <c r="E17" s="22">
        <v>13</v>
      </c>
      <c r="F17" s="24">
        <f t="shared" si="0"/>
        <v>10.5</v>
      </c>
      <c r="G17" s="23">
        <v>0</v>
      </c>
      <c r="H17" s="24">
        <f t="shared" si="1"/>
        <v>0</v>
      </c>
      <c r="I17" s="24">
        <f t="shared" si="2"/>
        <v>10.5</v>
      </c>
      <c r="J17" s="24">
        <f t="shared" si="3"/>
        <v>3.5</v>
      </c>
      <c r="K17" s="24">
        <f t="shared" si="4"/>
        <v>3.5</v>
      </c>
      <c r="L17" s="24">
        <f t="shared" si="5"/>
        <v>7</v>
      </c>
      <c r="M17" s="24">
        <f t="shared" si="6"/>
        <v>0</v>
      </c>
      <c r="N17" s="25">
        <f t="shared" si="7"/>
        <v>77.839999999999989</v>
      </c>
      <c r="O17" s="24">
        <f t="shared" si="8"/>
        <v>0</v>
      </c>
      <c r="P17" s="24">
        <f t="shared" si="9"/>
        <v>0</v>
      </c>
      <c r="Q17" s="25">
        <f t="shared" si="10"/>
        <v>4.9000000000000004</v>
      </c>
      <c r="R17" s="26">
        <f t="shared" si="11"/>
        <v>14</v>
      </c>
      <c r="S17" s="25">
        <f t="shared" si="12"/>
        <v>18.899999999999999</v>
      </c>
      <c r="T17" s="25">
        <f t="shared" si="13"/>
        <v>58.939999999999991</v>
      </c>
      <c r="U17" s="25">
        <f t="shared" si="14"/>
        <v>-18.500000000000092</v>
      </c>
      <c r="V17" s="25">
        <f t="shared" si="15"/>
        <v>281.49999999999989</v>
      </c>
    </row>
    <row r="18" spans="1:22" x14ac:dyDescent="0.2">
      <c r="A18" s="33" t="s">
        <v>33</v>
      </c>
      <c r="B18" s="34"/>
      <c r="C18" s="35">
        <v>1</v>
      </c>
      <c r="E18" s="22">
        <v>14</v>
      </c>
      <c r="F18" s="24">
        <f t="shared" si="0"/>
        <v>7</v>
      </c>
      <c r="G18" s="23">
        <v>0</v>
      </c>
      <c r="H18" s="24">
        <f t="shared" si="1"/>
        <v>0</v>
      </c>
      <c r="I18" s="24">
        <f t="shared" si="2"/>
        <v>7</v>
      </c>
      <c r="J18" s="24">
        <f t="shared" si="3"/>
        <v>3.5</v>
      </c>
      <c r="K18" s="24">
        <f t="shared" si="4"/>
        <v>3.5</v>
      </c>
      <c r="L18" s="24">
        <f t="shared" si="5"/>
        <v>3.5</v>
      </c>
      <c r="M18" s="24">
        <f t="shared" si="6"/>
        <v>0</v>
      </c>
      <c r="N18" s="25">
        <f t="shared" si="7"/>
        <v>77.839999999999989</v>
      </c>
      <c r="O18" s="24">
        <f t="shared" si="8"/>
        <v>0</v>
      </c>
      <c r="P18" s="24">
        <f t="shared" si="9"/>
        <v>0</v>
      </c>
      <c r="Q18" s="25">
        <f t="shared" si="10"/>
        <v>2.9400000000000004</v>
      </c>
      <c r="R18" s="26">
        <f t="shared" si="11"/>
        <v>14</v>
      </c>
      <c r="S18" s="25">
        <f t="shared" si="12"/>
        <v>16.940000000000001</v>
      </c>
      <c r="T18" s="25">
        <f t="shared" si="13"/>
        <v>60.899999999999991</v>
      </c>
      <c r="U18" s="25">
        <f t="shared" si="14"/>
        <v>42.399999999999899</v>
      </c>
      <c r="V18" s="25">
        <f t="shared" si="15"/>
        <v>342.39999999999992</v>
      </c>
    </row>
    <row r="19" spans="1:22" ht="12.75" customHeight="1" x14ac:dyDescent="0.2">
      <c r="A19" s="48" t="s">
        <v>34</v>
      </c>
      <c r="B19" s="49"/>
      <c r="C19" s="50"/>
      <c r="E19" s="22">
        <v>15</v>
      </c>
      <c r="F19" s="24">
        <f t="shared" si="0"/>
        <v>3.5</v>
      </c>
      <c r="G19" s="23">
        <v>14</v>
      </c>
      <c r="H19" s="24">
        <f t="shared" si="1"/>
        <v>0</v>
      </c>
      <c r="I19" s="24">
        <f t="shared" si="2"/>
        <v>3.5</v>
      </c>
      <c r="J19" s="24">
        <f t="shared" si="3"/>
        <v>3.5</v>
      </c>
      <c r="K19" s="24">
        <f t="shared" si="4"/>
        <v>3.5</v>
      </c>
      <c r="L19" s="24">
        <f t="shared" si="5"/>
        <v>0</v>
      </c>
      <c r="M19" s="24">
        <f t="shared" si="6"/>
        <v>0</v>
      </c>
      <c r="N19" s="25">
        <f t="shared" si="7"/>
        <v>77.839999999999989</v>
      </c>
      <c r="O19" s="24">
        <f t="shared" si="8"/>
        <v>224</v>
      </c>
      <c r="P19" s="24">
        <f t="shared" si="9"/>
        <v>15.68</v>
      </c>
      <c r="Q19" s="25">
        <f t="shared" si="10"/>
        <v>0.98000000000000009</v>
      </c>
      <c r="R19" s="26">
        <f t="shared" si="11"/>
        <v>14</v>
      </c>
      <c r="S19" s="25">
        <f t="shared" si="12"/>
        <v>254.66</v>
      </c>
      <c r="T19" s="25">
        <f t="shared" si="13"/>
        <v>-176.82</v>
      </c>
      <c r="U19" s="25">
        <f t="shared" si="14"/>
        <v>-134.4200000000001</v>
      </c>
      <c r="V19" s="25">
        <f t="shared" si="15"/>
        <v>165.5799999999999</v>
      </c>
    </row>
    <row r="20" spans="1:22" ht="12.75" customHeight="1" x14ac:dyDescent="0.2">
      <c r="A20" s="140" t="s">
        <v>35</v>
      </c>
      <c r="B20" s="51" t="s">
        <v>36</v>
      </c>
      <c r="C20" s="36">
        <v>3.5</v>
      </c>
      <c r="E20" s="22">
        <v>16</v>
      </c>
      <c r="F20" s="24">
        <f t="shared" si="0"/>
        <v>0</v>
      </c>
      <c r="G20" s="23">
        <v>0</v>
      </c>
      <c r="H20" s="24">
        <f t="shared" si="1"/>
        <v>14</v>
      </c>
      <c r="I20" s="24">
        <f t="shared" si="2"/>
        <v>14</v>
      </c>
      <c r="J20" s="24">
        <f t="shared" si="3"/>
        <v>3.5</v>
      </c>
      <c r="K20" s="24">
        <f t="shared" si="4"/>
        <v>3.5</v>
      </c>
      <c r="L20" s="24">
        <f t="shared" si="5"/>
        <v>10.5</v>
      </c>
      <c r="M20" s="24">
        <f t="shared" si="6"/>
        <v>0</v>
      </c>
      <c r="N20" s="25">
        <f t="shared" si="7"/>
        <v>77.839999999999989</v>
      </c>
      <c r="O20" s="24">
        <f t="shared" si="8"/>
        <v>0</v>
      </c>
      <c r="P20" s="24">
        <f t="shared" si="9"/>
        <v>0</v>
      </c>
      <c r="Q20" s="25">
        <f t="shared" si="10"/>
        <v>6.86</v>
      </c>
      <c r="R20" s="26">
        <f t="shared" si="11"/>
        <v>14</v>
      </c>
      <c r="S20" s="25">
        <f t="shared" si="12"/>
        <v>20.86</v>
      </c>
      <c r="T20" s="25">
        <f t="shared" si="13"/>
        <v>56.97999999999999</v>
      </c>
      <c r="U20" s="25">
        <f t="shared" si="14"/>
        <v>-77.440000000000111</v>
      </c>
      <c r="V20" s="25">
        <f t="shared" si="15"/>
        <v>222.55999999999989</v>
      </c>
    </row>
    <row r="21" spans="1:22" ht="12.75" customHeight="1" x14ac:dyDescent="0.2">
      <c r="A21" s="140"/>
      <c r="B21" s="52" t="s">
        <v>37</v>
      </c>
      <c r="C21" s="50"/>
      <c r="E21" s="22">
        <v>17</v>
      </c>
      <c r="F21" s="24">
        <f t="shared" si="0"/>
        <v>10.5</v>
      </c>
      <c r="G21" s="23">
        <v>0</v>
      </c>
      <c r="H21" s="24">
        <f t="shared" si="1"/>
        <v>0</v>
      </c>
      <c r="I21" s="24">
        <f t="shared" si="2"/>
        <v>10.5</v>
      </c>
      <c r="J21" s="24">
        <f t="shared" si="3"/>
        <v>3.5</v>
      </c>
      <c r="K21" s="24">
        <f t="shared" si="4"/>
        <v>3.5</v>
      </c>
      <c r="L21" s="24">
        <f t="shared" si="5"/>
        <v>7</v>
      </c>
      <c r="M21" s="24">
        <f t="shared" si="6"/>
        <v>0</v>
      </c>
      <c r="N21" s="25">
        <f t="shared" si="7"/>
        <v>77.839999999999989</v>
      </c>
      <c r="O21" s="24">
        <f t="shared" si="8"/>
        <v>0</v>
      </c>
      <c r="P21" s="24">
        <f t="shared" si="9"/>
        <v>0</v>
      </c>
      <c r="Q21" s="25">
        <f t="shared" si="10"/>
        <v>4.9000000000000004</v>
      </c>
      <c r="R21" s="26">
        <f t="shared" si="11"/>
        <v>14</v>
      </c>
      <c r="S21" s="25">
        <f t="shared" si="12"/>
        <v>18.899999999999999</v>
      </c>
      <c r="T21" s="25">
        <f t="shared" si="13"/>
        <v>58.939999999999991</v>
      </c>
      <c r="U21" s="25">
        <f t="shared" si="14"/>
        <v>-18.500000000000121</v>
      </c>
      <c r="V21" s="25">
        <f t="shared" si="15"/>
        <v>281.49999999999989</v>
      </c>
    </row>
    <row r="22" spans="1:22" ht="12.75" customHeight="1" x14ac:dyDescent="0.2">
      <c r="A22" s="140" t="s">
        <v>38</v>
      </c>
      <c r="B22" s="51" t="s">
        <v>36</v>
      </c>
      <c r="C22" s="35"/>
      <c r="E22" s="22">
        <v>18</v>
      </c>
      <c r="F22" s="24">
        <f t="shared" si="0"/>
        <v>7</v>
      </c>
      <c r="G22" s="23">
        <v>0</v>
      </c>
      <c r="H22" s="24">
        <f t="shared" si="1"/>
        <v>0</v>
      </c>
      <c r="I22" s="24">
        <f t="shared" si="2"/>
        <v>7</v>
      </c>
      <c r="J22" s="24">
        <f t="shared" si="3"/>
        <v>3.5</v>
      </c>
      <c r="K22" s="24">
        <f t="shared" si="4"/>
        <v>3.5</v>
      </c>
      <c r="L22" s="24">
        <f t="shared" si="5"/>
        <v>3.5</v>
      </c>
      <c r="M22" s="24">
        <f t="shared" si="6"/>
        <v>0</v>
      </c>
      <c r="N22" s="25">
        <f t="shared" si="7"/>
        <v>77.839999999999989</v>
      </c>
      <c r="O22" s="24">
        <f t="shared" si="8"/>
        <v>0</v>
      </c>
      <c r="P22" s="24">
        <f t="shared" si="9"/>
        <v>0</v>
      </c>
      <c r="Q22" s="25">
        <f t="shared" si="10"/>
        <v>2.9400000000000004</v>
      </c>
      <c r="R22" s="26">
        <f t="shared" si="11"/>
        <v>14</v>
      </c>
      <c r="S22" s="25">
        <f t="shared" si="12"/>
        <v>16.940000000000001</v>
      </c>
      <c r="T22" s="25">
        <f t="shared" si="13"/>
        <v>60.899999999999991</v>
      </c>
      <c r="U22" s="25">
        <f t="shared" si="14"/>
        <v>42.399999999999871</v>
      </c>
      <c r="V22" s="25">
        <f t="shared" si="15"/>
        <v>342.39999999999986</v>
      </c>
    </row>
    <row r="23" spans="1:22" ht="25.5" x14ac:dyDescent="0.2">
      <c r="A23" s="140"/>
      <c r="B23" s="52" t="s">
        <v>37</v>
      </c>
      <c r="C23" s="50"/>
      <c r="E23" s="22">
        <v>19</v>
      </c>
      <c r="F23" s="24">
        <f t="shared" si="0"/>
        <v>3.5</v>
      </c>
      <c r="G23" s="23">
        <v>14</v>
      </c>
      <c r="H23" s="24">
        <f t="shared" si="1"/>
        <v>0</v>
      </c>
      <c r="I23" s="24">
        <f t="shared" si="2"/>
        <v>3.5</v>
      </c>
      <c r="J23" s="24">
        <f t="shared" si="3"/>
        <v>3.5</v>
      </c>
      <c r="K23" s="24">
        <f t="shared" si="4"/>
        <v>3.5</v>
      </c>
      <c r="L23" s="24">
        <f t="shared" si="5"/>
        <v>0</v>
      </c>
      <c r="M23" s="24">
        <f t="shared" si="6"/>
        <v>0</v>
      </c>
      <c r="N23" s="25">
        <f t="shared" si="7"/>
        <v>77.839999999999989</v>
      </c>
      <c r="O23" s="24">
        <f t="shared" si="8"/>
        <v>224</v>
      </c>
      <c r="P23" s="24">
        <f t="shared" si="9"/>
        <v>15.68</v>
      </c>
      <c r="Q23" s="25">
        <f t="shared" si="10"/>
        <v>0.98000000000000009</v>
      </c>
      <c r="R23" s="26">
        <f t="shared" si="11"/>
        <v>14</v>
      </c>
      <c r="S23" s="25">
        <f t="shared" si="12"/>
        <v>254.66</v>
      </c>
      <c r="T23" s="25">
        <f t="shared" si="13"/>
        <v>-176.82</v>
      </c>
      <c r="U23" s="25">
        <f t="shared" si="14"/>
        <v>-134.42000000000013</v>
      </c>
      <c r="V23" s="25">
        <f t="shared" si="15"/>
        <v>165.57999999999987</v>
      </c>
    </row>
    <row r="24" spans="1:22" ht="12.75" customHeight="1" x14ac:dyDescent="0.2">
      <c r="A24" s="33" t="s">
        <v>39</v>
      </c>
      <c r="B24" s="34"/>
      <c r="C24" s="53">
        <v>1</v>
      </c>
      <c r="D24" s="21"/>
      <c r="E24" s="22">
        <v>20</v>
      </c>
      <c r="F24" s="24">
        <f t="shared" si="0"/>
        <v>0</v>
      </c>
      <c r="G24" s="23">
        <v>0</v>
      </c>
      <c r="H24" s="24">
        <f t="shared" si="1"/>
        <v>14</v>
      </c>
      <c r="I24" s="24">
        <f t="shared" si="2"/>
        <v>14</v>
      </c>
      <c r="J24" s="24">
        <f t="shared" si="3"/>
        <v>3.5</v>
      </c>
      <c r="K24" s="24">
        <f t="shared" si="4"/>
        <v>3.5</v>
      </c>
      <c r="L24" s="24">
        <f t="shared" si="5"/>
        <v>10.5</v>
      </c>
      <c r="M24" s="24">
        <f t="shared" si="6"/>
        <v>0</v>
      </c>
      <c r="N24" s="25">
        <f t="shared" si="7"/>
        <v>77.839999999999989</v>
      </c>
      <c r="O24" s="24">
        <f t="shared" si="8"/>
        <v>0</v>
      </c>
      <c r="P24" s="24">
        <f t="shared" si="9"/>
        <v>0</v>
      </c>
      <c r="Q24" s="25">
        <f t="shared" si="10"/>
        <v>6.86</v>
      </c>
      <c r="R24" s="26">
        <f t="shared" si="11"/>
        <v>14</v>
      </c>
      <c r="S24" s="25">
        <f t="shared" si="12"/>
        <v>20.86</v>
      </c>
      <c r="T24" s="25">
        <f t="shared" si="13"/>
        <v>56.97999999999999</v>
      </c>
      <c r="U24" s="25">
        <f t="shared" si="14"/>
        <v>-77.44000000000014</v>
      </c>
      <c r="V24" s="25">
        <f t="shared" si="15"/>
        <v>222.55999999999986</v>
      </c>
    </row>
    <row r="25" spans="1:22" ht="12.75" customHeight="1" x14ac:dyDescent="0.2">
      <c r="A25" s="141" t="s">
        <v>40</v>
      </c>
      <c r="B25" s="52" t="s">
        <v>41</v>
      </c>
      <c r="C25" s="54"/>
      <c r="D25" s="21"/>
      <c r="E25" s="22">
        <v>21</v>
      </c>
      <c r="F25" s="24">
        <f t="shared" si="0"/>
        <v>10.5</v>
      </c>
      <c r="G25" s="23">
        <v>0</v>
      </c>
      <c r="H25" s="24">
        <f t="shared" si="1"/>
        <v>0</v>
      </c>
      <c r="I25" s="24">
        <f t="shared" si="2"/>
        <v>10.5</v>
      </c>
      <c r="J25" s="24">
        <f t="shared" si="3"/>
        <v>3.5</v>
      </c>
      <c r="K25" s="24">
        <f t="shared" si="4"/>
        <v>3.5</v>
      </c>
      <c r="L25" s="24">
        <f t="shared" si="5"/>
        <v>7</v>
      </c>
      <c r="M25" s="24">
        <f t="shared" si="6"/>
        <v>0</v>
      </c>
      <c r="N25" s="25">
        <f t="shared" si="7"/>
        <v>77.839999999999989</v>
      </c>
      <c r="O25" s="24">
        <f t="shared" si="8"/>
        <v>0</v>
      </c>
      <c r="P25" s="24">
        <f t="shared" si="9"/>
        <v>0</v>
      </c>
      <c r="Q25" s="25">
        <f t="shared" si="10"/>
        <v>4.9000000000000004</v>
      </c>
      <c r="R25" s="26">
        <f t="shared" si="11"/>
        <v>14</v>
      </c>
      <c r="S25" s="25">
        <f t="shared" si="12"/>
        <v>18.899999999999999</v>
      </c>
      <c r="T25" s="25">
        <f t="shared" si="13"/>
        <v>58.939999999999991</v>
      </c>
      <c r="U25" s="25">
        <f t="shared" si="14"/>
        <v>-18.500000000000149</v>
      </c>
      <c r="V25" s="25">
        <f t="shared" si="15"/>
        <v>281.49999999999983</v>
      </c>
    </row>
    <row r="26" spans="1:22" ht="25.5" x14ac:dyDescent="0.2">
      <c r="A26" s="142"/>
      <c r="B26" s="55" t="s">
        <v>42</v>
      </c>
      <c r="C26" s="56"/>
      <c r="D26" s="21"/>
      <c r="E26" s="22">
        <v>22</v>
      </c>
      <c r="F26" s="24">
        <f t="shared" si="0"/>
        <v>7</v>
      </c>
      <c r="G26" s="23">
        <v>0</v>
      </c>
      <c r="H26" s="24">
        <f t="shared" si="1"/>
        <v>0</v>
      </c>
      <c r="I26" s="24">
        <f t="shared" si="2"/>
        <v>7</v>
      </c>
      <c r="J26" s="24">
        <f t="shared" si="3"/>
        <v>3.5</v>
      </c>
      <c r="K26" s="24">
        <f t="shared" si="4"/>
        <v>3.5</v>
      </c>
      <c r="L26" s="24">
        <f t="shared" si="5"/>
        <v>3.5</v>
      </c>
      <c r="M26" s="24">
        <f t="shared" si="6"/>
        <v>0</v>
      </c>
      <c r="N26" s="25">
        <f t="shared" si="7"/>
        <v>77.839999999999989</v>
      </c>
      <c r="O26" s="24">
        <f t="shared" si="8"/>
        <v>0</v>
      </c>
      <c r="P26" s="24">
        <f t="shared" si="9"/>
        <v>0</v>
      </c>
      <c r="Q26" s="25">
        <f t="shared" si="10"/>
        <v>2.9400000000000004</v>
      </c>
      <c r="R26" s="26">
        <f t="shared" si="11"/>
        <v>14</v>
      </c>
      <c r="S26" s="25">
        <f t="shared" si="12"/>
        <v>16.940000000000001</v>
      </c>
      <c r="T26" s="25">
        <f t="shared" si="13"/>
        <v>60.899999999999991</v>
      </c>
      <c r="U26" s="25">
        <f t="shared" si="14"/>
        <v>42.399999999999842</v>
      </c>
      <c r="V26" s="25">
        <f t="shared" si="15"/>
        <v>342.39999999999986</v>
      </c>
    </row>
    <row r="27" spans="1:22" ht="13.5" thickBot="1" x14ac:dyDescent="0.25">
      <c r="A27" s="57" t="s">
        <v>43</v>
      </c>
      <c r="B27" s="58"/>
      <c r="C27" s="59"/>
      <c r="D27" s="21"/>
      <c r="E27" s="22">
        <v>23</v>
      </c>
      <c r="F27" s="24">
        <f t="shared" si="0"/>
        <v>3.5</v>
      </c>
      <c r="G27" s="23">
        <v>14</v>
      </c>
      <c r="H27" s="24">
        <f t="shared" si="1"/>
        <v>0</v>
      </c>
      <c r="I27" s="24">
        <f t="shared" si="2"/>
        <v>3.5</v>
      </c>
      <c r="J27" s="24">
        <f t="shared" si="3"/>
        <v>3.5</v>
      </c>
      <c r="K27" s="24">
        <f t="shared" si="4"/>
        <v>3.5</v>
      </c>
      <c r="L27" s="24">
        <f t="shared" si="5"/>
        <v>0</v>
      </c>
      <c r="M27" s="24">
        <f t="shared" si="6"/>
        <v>0</v>
      </c>
      <c r="N27" s="25">
        <f t="shared" si="7"/>
        <v>77.839999999999989</v>
      </c>
      <c r="O27" s="24">
        <f t="shared" si="8"/>
        <v>224</v>
      </c>
      <c r="P27" s="24">
        <f t="shared" si="9"/>
        <v>15.68</v>
      </c>
      <c r="Q27" s="25">
        <f t="shared" si="10"/>
        <v>0.98000000000000009</v>
      </c>
      <c r="R27" s="26">
        <f t="shared" si="11"/>
        <v>14</v>
      </c>
      <c r="S27" s="25">
        <f t="shared" si="12"/>
        <v>254.66</v>
      </c>
      <c r="T27" s="25">
        <f t="shared" si="13"/>
        <v>-176.82</v>
      </c>
      <c r="U27" s="25">
        <f t="shared" si="14"/>
        <v>-134.42000000000016</v>
      </c>
      <c r="V27" s="25">
        <f t="shared" si="15"/>
        <v>165.57999999999984</v>
      </c>
    </row>
    <row r="28" spans="1:22" ht="13.5" thickBot="1" x14ac:dyDescent="0.25">
      <c r="D28" s="21"/>
      <c r="E28" s="22">
        <v>24</v>
      </c>
      <c r="F28" s="24">
        <f t="shared" si="0"/>
        <v>0</v>
      </c>
      <c r="G28" s="23">
        <v>0</v>
      </c>
      <c r="H28" s="24">
        <f t="shared" si="1"/>
        <v>14</v>
      </c>
      <c r="I28" s="24">
        <f t="shared" si="2"/>
        <v>14</v>
      </c>
      <c r="J28" s="24">
        <f t="shared" si="3"/>
        <v>3.5</v>
      </c>
      <c r="K28" s="24">
        <f t="shared" si="4"/>
        <v>3.5</v>
      </c>
      <c r="L28" s="24">
        <f t="shared" si="5"/>
        <v>10.5</v>
      </c>
      <c r="M28" s="24">
        <f t="shared" si="6"/>
        <v>0</v>
      </c>
      <c r="N28" s="25">
        <f t="shared" si="7"/>
        <v>77.839999999999989</v>
      </c>
      <c r="O28" s="24">
        <f t="shared" si="8"/>
        <v>0</v>
      </c>
      <c r="P28" s="24">
        <f t="shared" si="9"/>
        <v>0</v>
      </c>
      <c r="Q28" s="25">
        <f t="shared" si="10"/>
        <v>6.86</v>
      </c>
      <c r="R28" s="26">
        <f t="shared" si="11"/>
        <v>14</v>
      </c>
      <c r="S28" s="25">
        <f t="shared" si="12"/>
        <v>20.86</v>
      </c>
      <c r="T28" s="25">
        <f t="shared" si="13"/>
        <v>56.97999999999999</v>
      </c>
      <c r="U28" s="25">
        <f t="shared" si="14"/>
        <v>-77.440000000000168</v>
      </c>
      <c r="V28" s="25">
        <f t="shared" si="15"/>
        <v>222.55999999999983</v>
      </c>
    </row>
    <row r="29" spans="1:22" ht="12.75" customHeight="1" thickBot="1" x14ac:dyDescent="0.25">
      <c r="A29" s="60" t="s">
        <v>44</v>
      </c>
      <c r="B29" s="61"/>
      <c r="C29" s="62"/>
      <c r="D29" s="21"/>
      <c r="E29" s="22">
        <v>25</v>
      </c>
      <c r="F29" s="24">
        <f t="shared" si="0"/>
        <v>10.5</v>
      </c>
      <c r="G29" s="23">
        <v>0</v>
      </c>
      <c r="H29" s="24">
        <f t="shared" si="1"/>
        <v>0</v>
      </c>
      <c r="I29" s="24">
        <f t="shared" si="2"/>
        <v>10.5</v>
      </c>
      <c r="J29" s="24">
        <f t="shared" si="3"/>
        <v>3.5</v>
      </c>
      <c r="K29" s="24">
        <f t="shared" si="4"/>
        <v>3.5</v>
      </c>
      <c r="L29" s="24">
        <f t="shared" si="5"/>
        <v>7</v>
      </c>
      <c r="M29" s="24">
        <f t="shared" si="6"/>
        <v>0</v>
      </c>
      <c r="N29" s="25">
        <f t="shared" si="7"/>
        <v>77.839999999999989</v>
      </c>
      <c r="O29" s="24">
        <f t="shared" si="8"/>
        <v>0</v>
      </c>
      <c r="P29" s="24">
        <f t="shared" si="9"/>
        <v>0</v>
      </c>
      <c r="Q29" s="25">
        <f t="shared" si="10"/>
        <v>4.9000000000000004</v>
      </c>
      <c r="R29" s="26">
        <f t="shared" si="11"/>
        <v>14</v>
      </c>
      <c r="S29" s="25">
        <f t="shared" si="12"/>
        <v>18.899999999999999</v>
      </c>
      <c r="T29" s="25">
        <f t="shared" si="13"/>
        <v>58.939999999999991</v>
      </c>
      <c r="U29" s="25">
        <f t="shared" si="14"/>
        <v>-18.500000000000178</v>
      </c>
      <c r="V29" s="25">
        <f t="shared" si="15"/>
        <v>281.49999999999983</v>
      </c>
    </row>
    <row r="30" spans="1:22" x14ac:dyDescent="0.2">
      <c r="D30" s="21"/>
      <c r="E30" s="22">
        <v>26</v>
      </c>
      <c r="F30" s="24">
        <f t="shared" si="0"/>
        <v>7</v>
      </c>
      <c r="G30" s="23">
        <v>0</v>
      </c>
      <c r="H30" s="24">
        <f t="shared" si="1"/>
        <v>0</v>
      </c>
      <c r="I30" s="24">
        <f t="shared" si="2"/>
        <v>7</v>
      </c>
      <c r="J30" s="24">
        <f t="shared" si="3"/>
        <v>3.5</v>
      </c>
      <c r="K30" s="24">
        <f t="shared" si="4"/>
        <v>3.5</v>
      </c>
      <c r="L30" s="24">
        <f t="shared" si="5"/>
        <v>3.5</v>
      </c>
      <c r="M30" s="24">
        <f t="shared" si="6"/>
        <v>0</v>
      </c>
      <c r="N30" s="25">
        <f t="shared" si="7"/>
        <v>77.839999999999989</v>
      </c>
      <c r="O30" s="24">
        <f t="shared" si="8"/>
        <v>0</v>
      </c>
      <c r="P30" s="24">
        <f t="shared" si="9"/>
        <v>0</v>
      </c>
      <c r="Q30" s="25">
        <f t="shared" si="10"/>
        <v>2.9400000000000004</v>
      </c>
      <c r="R30" s="26">
        <f t="shared" si="11"/>
        <v>14</v>
      </c>
      <c r="S30" s="25">
        <f t="shared" si="12"/>
        <v>16.940000000000001</v>
      </c>
      <c r="T30" s="25">
        <f t="shared" si="13"/>
        <v>60.899999999999991</v>
      </c>
      <c r="U30" s="25">
        <f t="shared" si="14"/>
        <v>42.399999999999814</v>
      </c>
      <c r="V30" s="25">
        <f t="shared" si="15"/>
        <v>342.39999999999981</v>
      </c>
    </row>
    <row r="31" spans="1:22" ht="16.5" thickBot="1" x14ac:dyDescent="0.3">
      <c r="A31" s="63" t="s">
        <v>45</v>
      </c>
      <c r="B31" s="64"/>
      <c r="C31" s="64"/>
      <c r="D31" s="64"/>
      <c r="E31" s="22">
        <v>27</v>
      </c>
      <c r="F31" s="24">
        <f t="shared" si="0"/>
        <v>3.5</v>
      </c>
      <c r="G31" s="23">
        <v>14</v>
      </c>
      <c r="H31" s="24">
        <f t="shared" si="1"/>
        <v>0</v>
      </c>
      <c r="I31" s="24">
        <f t="shared" si="2"/>
        <v>3.5</v>
      </c>
      <c r="J31" s="24">
        <f t="shared" si="3"/>
        <v>3.5</v>
      </c>
      <c r="K31" s="24">
        <f t="shared" si="4"/>
        <v>3.5</v>
      </c>
      <c r="L31" s="24">
        <f t="shared" si="5"/>
        <v>0</v>
      </c>
      <c r="M31" s="24">
        <f t="shared" si="6"/>
        <v>0</v>
      </c>
      <c r="N31" s="25">
        <f t="shared" si="7"/>
        <v>77.839999999999989</v>
      </c>
      <c r="O31" s="24">
        <f t="shared" si="8"/>
        <v>224</v>
      </c>
      <c r="P31" s="24">
        <f t="shared" si="9"/>
        <v>15.68</v>
      </c>
      <c r="Q31" s="25">
        <f t="shared" si="10"/>
        <v>0.98000000000000009</v>
      </c>
      <c r="R31" s="26">
        <f t="shared" si="11"/>
        <v>14</v>
      </c>
      <c r="S31" s="25">
        <f t="shared" si="12"/>
        <v>254.66</v>
      </c>
      <c r="T31" s="25">
        <f t="shared" si="13"/>
        <v>-176.82</v>
      </c>
      <c r="U31" s="25">
        <f t="shared" si="14"/>
        <v>-134.42000000000019</v>
      </c>
      <c r="V31" s="25">
        <f t="shared" si="15"/>
        <v>165.57999999999981</v>
      </c>
    </row>
    <row r="32" spans="1:22" ht="15.75" thickBot="1" x14ac:dyDescent="0.25">
      <c r="A32" s="20"/>
      <c r="B32" s="20"/>
      <c r="C32" s="65" t="s">
        <v>46</v>
      </c>
      <c r="D32" s="66"/>
      <c r="E32" s="22">
        <v>28</v>
      </c>
      <c r="F32" s="24">
        <f t="shared" si="0"/>
        <v>0</v>
      </c>
      <c r="G32" s="23">
        <v>0</v>
      </c>
      <c r="H32" s="24">
        <f t="shared" si="1"/>
        <v>14</v>
      </c>
      <c r="I32" s="24">
        <f t="shared" si="2"/>
        <v>14</v>
      </c>
      <c r="J32" s="24">
        <f t="shared" si="3"/>
        <v>3.5</v>
      </c>
      <c r="K32" s="24">
        <f t="shared" si="4"/>
        <v>3.5</v>
      </c>
      <c r="L32" s="24">
        <f t="shared" si="5"/>
        <v>10.5</v>
      </c>
      <c r="M32" s="24">
        <f t="shared" si="6"/>
        <v>0</v>
      </c>
      <c r="N32" s="25">
        <f t="shared" si="7"/>
        <v>77.839999999999989</v>
      </c>
      <c r="O32" s="24">
        <f t="shared" si="8"/>
        <v>0</v>
      </c>
      <c r="P32" s="24">
        <f t="shared" si="9"/>
        <v>0</v>
      </c>
      <c r="Q32" s="25">
        <f t="shared" si="10"/>
        <v>6.86</v>
      </c>
      <c r="R32" s="26">
        <f t="shared" si="11"/>
        <v>14</v>
      </c>
      <c r="S32" s="25">
        <f t="shared" si="12"/>
        <v>20.86</v>
      </c>
      <c r="T32" s="25">
        <f t="shared" si="13"/>
        <v>56.97999999999999</v>
      </c>
      <c r="U32" s="25">
        <f t="shared" si="14"/>
        <v>-77.440000000000197</v>
      </c>
      <c r="V32" s="25">
        <f t="shared" si="15"/>
        <v>222.5599999999998</v>
      </c>
    </row>
    <row r="33" spans="1:22" ht="16.5" thickBot="1" x14ac:dyDescent="0.3">
      <c r="A33" s="67" t="s">
        <v>47</v>
      </c>
      <c r="B33" s="68"/>
      <c r="C33" s="68"/>
      <c r="D33" s="69"/>
      <c r="E33" s="22">
        <v>29</v>
      </c>
      <c r="F33" s="24">
        <f t="shared" si="0"/>
        <v>10.5</v>
      </c>
      <c r="G33" s="23">
        <v>0</v>
      </c>
      <c r="H33" s="24">
        <f t="shared" si="1"/>
        <v>0</v>
      </c>
      <c r="I33" s="24">
        <f t="shared" si="2"/>
        <v>10.5</v>
      </c>
      <c r="J33" s="24">
        <f t="shared" si="3"/>
        <v>3.5</v>
      </c>
      <c r="K33" s="24">
        <f t="shared" si="4"/>
        <v>3.5</v>
      </c>
      <c r="L33" s="24">
        <f t="shared" si="5"/>
        <v>7</v>
      </c>
      <c r="M33" s="24">
        <f t="shared" si="6"/>
        <v>0</v>
      </c>
      <c r="N33" s="25">
        <f t="shared" si="7"/>
        <v>77.839999999999989</v>
      </c>
      <c r="O33" s="24">
        <f t="shared" si="8"/>
        <v>0</v>
      </c>
      <c r="P33" s="24">
        <f t="shared" si="9"/>
        <v>0</v>
      </c>
      <c r="Q33" s="25">
        <f t="shared" si="10"/>
        <v>4.9000000000000004</v>
      </c>
      <c r="R33" s="26">
        <f t="shared" si="11"/>
        <v>14</v>
      </c>
      <c r="S33" s="25">
        <f t="shared" si="12"/>
        <v>18.899999999999999</v>
      </c>
      <c r="T33" s="25">
        <f t="shared" si="13"/>
        <v>58.939999999999991</v>
      </c>
      <c r="U33" s="25">
        <f t="shared" si="14"/>
        <v>-18.500000000000206</v>
      </c>
      <c r="V33" s="25">
        <f t="shared" si="15"/>
        <v>281.49999999999977</v>
      </c>
    </row>
    <row r="34" spans="1:22" ht="12.75" customHeight="1" x14ac:dyDescent="0.2">
      <c r="A34" s="143" t="s">
        <v>48</v>
      </c>
      <c r="B34" s="145" t="s">
        <v>49</v>
      </c>
      <c r="C34" s="145" t="s">
        <v>50</v>
      </c>
      <c r="D34" s="138" t="s">
        <v>51</v>
      </c>
      <c r="E34" s="22">
        <v>30</v>
      </c>
      <c r="F34" s="24">
        <f t="shared" si="0"/>
        <v>7</v>
      </c>
      <c r="G34" s="23">
        <v>0</v>
      </c>
      <c r="H34" s="24">
        <f t="shared" si="1"/>
        <v>0</v>
      </c>
      <c r="I34" s="24">
        <f t="shared" si="2"/>
        <v>7</v>
      </c>
      <c r="J34" s="24">
        <f t="shared" si="3"/>
        <v>3.5</v>
      </c>
      <c r="K34" s="24">
        <f t="shared" si="4"/>
        <v>3.5</v>
      </c>
      <c r="L34" s="24">
        <f t="shared" si="5"/>
        <v>3.5</v>
      </c>
      <c r="M34" s="24">
        <f t="shared" si="6"/>
        <v>0</v>
      </c>
      <c r="N34" s="25">
        <f t="shared" si="7"/>
        <v>77.839999999999989</v>
      </c>
      <c r="O34" s="24">
        <f t="shared" si="8"/>
        <v>0</v>
      </c>
      <c r="P34" s="24">
        <f t="shared" si="9"/>
        <v>0</v>
      </c>
      <c r="Q34" s="25">
        <f t="shared" si="10"/>
        <v>2.9400000000000004</v>
      </c>
      <c r="R34" s="26">
        <f t="shared" si="11"/>
        <v>14</v>
      </c>
      <c r="S34" s="25">
        <f t="shared" si="12"/>
        <v>16.940000000000001</v>
      </c>
      <c r="T34" s="25">
        <f t="shared" si="13"/>
        <v>60.899999999999991</v>
      </c>
      <c r="U34" s="25">
        <f t="shared" si="14"/>
        <v>42.399999999999785</v>
      </c>
      <c r="V34" s="25">
        <f t="shared" si="15"/>
        <v>342.39999999999981</v>
      </c>
    </row>
    <row r="35" spans="1:22" ht="13.5" thickBot="1" x14ac:dyDescent="0.25">
      <c r="A35" s="144"/>
      <c r="B35" s="146"/>
      <c r="C35" s="146"/>
      <c r="D35" s="139"/>
      <c r="E35" s="22">
        <v>31</v>
      </c>
      <c r="F35" s="24">
        <f t="shared" si="0"/>
        <v>3.5</v>
      </c>
      <c r="G35" s="23">
        <v>14</v>
      </c>
      <c r="H35" s="24">
        <f t="shared" si="1"/>
        <v>0</v>
      </c>
      <c r="I35" s="24">
        <f t="shared" si="2"/>
        <v>3.5</v>
      </c>
      <c r="J35" s="24">
        <f t="shared" si="3"/>
        <v>3.5</v>
      </c>
      <c r="K35" s="24">
        <f t="shared" si="4"/>
        <v>3.5</v>
      </c>
      <c r="L35" s="24">
        <f t="shared" si="5"/>
        <v>0</v>
      </c>
      <c r="M35" s="24">
        <f t="shared" si="6"/>
        <v>0</v>
      </c>
      <c r="N35" s="25">
        <f t="shared" si="7"/>
        <v>77.839999999999989</v>
      </c>
      <c r="O35" s="24">
        <f t="shared" si="8"/>
        <v>224</v>
      </c>
      <c r="P35" s="24">
        <f t="shared" si="9"/>
        <v>15.68</v>
      </c>
      <c r="Q35" s="25">
        <f t="shared" si="10"/>
        <v>0.98000000000000009</v>
      </c>
      <c r="R35" s="26">
        <f t="shared" si="11"/>
        <v>14</v>
      </c>
      <c r="S35" s="25">
        <f t="shared" si="12"/>
        <v>254.66</v>
      </c>
      <c r="T35" s="25">
        <f t="shared" si="13"/>
        <v>-176.82</v>
      </c>
      <c r="U35" s="25">
        <f t="shared" si="14"/>
        <v>-134.42000000000021</v>
      </c>
      <c r="V35" s="25">
        <f t="shared" si="15"/>
        <v>165.57999999999979</v>
      </c>
    </row>
    <row r="36" spans="1:22" ht="12.75" customHeight="1" x14ac:dyDescent="0.2">
      <c r="A36" s="84" t="s">
        <v>52</v>
      </c>
      <c r="B36" s="70"/>
      <c r="C36" s="70"/>
      <c r="D36" s="71"/>
      <c r="E36" s="22">
        <v>32</v>
      </c>
      <c r="F36" s="24">
        <f t="shared" si="0"/>
        <v>0</v>
      </c>
      <c r="G36" s="23">
        <v>0</v>
      </c>
      <c r="H36" s="24">
        <f t="shared" si="1"/>
        <v>14</v>
      </c>
      <c r="I36" s="24">
        <f t="shared" si="2"/>
        <v>14</v>
      </c>
      <c r="J36" s="24">
        <f t="shared" si="3"/>
        <v>3.5</v>
      </c>
      <c r="K36" s="24">
        <f t="shared" si="4"/>
        <v>3.5</v>
      </c>
      <c r="L36" s="24">
        <f t="shared" si="5"/>
        <v>10.5</v>
      </c>
      <c r="M36" s="24">
        <f t="shared" si="6"/>
        <v>0</v>
      </c>
      <c r="N36" s="25">
        <f t="shared" si="7"/>
        <v>77.839999999999989</v>
      </c>
      <c r="O36" s="24">
        <f t="shared" si="8"/>
        <v>0</v>
      </c>
      <c r="P36" s="24">
        <f t="shared" si="9"/>
        <v>0</v>
      </c>
      <c r="Q36" s="25">
        <f t="shared" si="10"/>
        <v>6.86</v>
      </c>
      <c r="R36" s="26">
        <f t="shared" si="11"/>
        <v>14</v>
      </c>
      <c r="S36" s="25">
        <f t="shared" si="12"/>
        <v>20.86</v>
      </c>
      <c r="T36" s="25">
        <f t="shared" si="13"/>
        <v>56.97999999999999</v>
      </c>
      <c r="U36" s="25">
        <f t="shared" si="14"/>
        <v>-77.440000000000225</v>
      </c>
      <c r="V36" s="25">
        <f t="shared" si="15"/>
        <v>222.55999999999977</v>
      </c>
    </row>
    <row r="37" spans="1:22" x14ac:dyDescent="0.2">
      <c r="A37" s="85" t="s">
        <v>53</v>
      </c>
      <c r="B37" s="72"/>
      <c r="C37" s="72"/>
      <c r="D37" s="73"/>
      <c r="E37" s="22">
        <v>33</v>
      </c>
      <c r="F37" s="24">
        <f t="shared" si="0"/>
        <v>10.5</v>
      </c>
      <c r="G37" s="23">
        <v>0</v>
      </c>
      <c r="H37" s="24">
        <f t="shared" si="1"/>
        <v>0</v>
      </c>
      <c r="I37" s="24">
        <f t="shared" si="2"/>
        <v>10.5</v>
      </c>
      <c r="J37" s="24">
        <f t="shared" si="3"/>
        <v>3.5</v>
      </c>
      <c r="K37" s="24">
        <f t="shared" si="4"/>
        <v>3.5</v>
      </c>
      <c r="L37" s="24">
        <f t="shared" si="5"/>
        <v>7</v>
      </c>
      <c r="M37" s="24">
        <f t="shared" si="6"/>
        <v>0</v>
      </c>
      <c r="N37" s="25">
        <f t="shared" si="7"/>
        <v>77.839999999999989</v>
      </c>
      <c r="O37" s="24">
        <f t="shared" si="8"/>
        <v>0</v>
      </c>
      <c r="P37" s="24">
        <f t="shared" si="9"/>
        <v>0</v>
      </c>
      <c r="Q37" s="25">
        <f t="shared" si="10"/>
        <v>4.9000000000000004</v>
      </c>
      <c r="R37" s="26">
        <f t="shared" si="11"/>
        <v>14</v>
      </c>
      <c r="S37" s="25">
        <f t="shared" si="12"/>
        <v>18.899999999999999</v>
      </c>
      <c r="T37" s="25">
        <f t="shared" si="13"/>
        <v>58.939999999999991</v>
      </c>
      <c r="U37" s="25">
        <f t="shared" si="14"/>
        <v>-18.500000000000234</v>
      </c>
      <c r="V37" s="25">
        <f t="shared" si="15"/>
        <v>281.49999999999977</v>
      </c>
    </row>
    <row r="38" spans="1:22" x14ac:dyDescent="0.2">
      <c r="A38" s="85" t="s">
        <v>54</v>
      </c>
      <c r="B38" s="74"/>
      <c r="C38" s="74"/>
      <c r="D38" s="73"/>
      <c r="E38" s="22">
        <v>34</v>
      </c>
      <c r="F38" s="24">
        <f t="shared" si="0"/>
        <v>7</v>
      </c>
      <c r="G38" s="23">
        <v>0</v>
      </c>
      <c r="H38" s="24">
        <f t="shared" si="1"/>
        <v>0</v>
      </c>
      <c r="I38" s="24">
        <f t="shared" si="2"/>
        <v>7</v>
      </c>
      <c r="J38" s="24">
        <f t="shared" si="3"/>
        <v>3.5</v>
      </c>
      <c r="K38" s="24">
        <f t="shared" si="4"/>
        <v>3.5</v>
      </c>
      <c r="L38" s="24">
        <f t="shared" si="5"/>
        <v>3.5</v>
      </c>
      <c r="M38" s="24">
        <f t="shared" si="6"/>
        <v>0</v>
      </c>
      <c r="N38" s="25">
        <f t="shared" si="7"/>
        <v>77.839999999999989</v>
      </c>
      <c r="O38" s="24">
        <f t="shared" si="8"/>
        <v>0</v>
      </c>
      <c r="P38" s="24">
        <f t="shared" si="9"/>
        <v>0</v>
      </c>
      <c r="Q38" s="25">
        <f t="shared" si="10"/>
        <v>2.9400000000000004</v>
      </c>
      <c r="R38" s="26">
        <f t="shared" si="11"/>
        <v>14</v>
      </c>
      <c r="S38" s="25">
        <f t="shared" si="12"/>
        <v>16.940000000000001</v>
      </c>
      <c r="T38" s="25">
        <f t="shared" si="13"/>
        <v>60.899999999999991</v>
      </c>
      <c r="U38" s="25">
        <f t="shared" si="14"/>
        <v>42.399999999999757</v>
      </c>
      <c r="V38" s="25">
        <f t="shared" si="15"/>
        <v>342.39999999999975</v>
      </c>
    </row>
    <row r="39" spans="1:22" ht="12.75" customHeight="1" x14ac:dyDescent="0.2">
      <c r="A39" s="85" t="s">
        <v>55</v>
      </c>
      <c r="B39" s="74"/>
      <c r="C39" s="74"/>
      <c r="D39" s="73"/>
      <c r="E39" s="22">
        <v>35</v>
      </c>
      <c r="F39" s="24">
        <f t="shared" si="0"/>
        <v>3.5</v>
      </c>
      <c r="G39" s="23">
        <v>14</v>
      </c>
      <c r="H39" s="24">
        <f t="shared" si="1"/>
        <v>0</v>
      </c>
      <c r="I39" s="24">
        <f t="shared" si="2"/>
        <v>3.5</v>
      </c>
      <c r="J39" s="24">
        <f t="shared" si="3"/>
        <v>3.5</v>
      </c>
      <c r="K39" s="24">
        <f t="shared" si="4"/>
        <v>3.5</v>
      </c>
      <c r="L39" s="24">
        <f t="shared" si="5"/>
        <v>0</v>
      </c>
      <c r="M39" s="24">
        <f t="shared" si="6"/>
        <v>0</v>
      </c>
      <c r="N39" s="25">
        <f t="shared" si="7"/>
        <v>77.839999999999989</v>
      </c>
      <c r="O39" s="24">
        <f t="shared" si="8"/>
        <v>224</v>
      </c>
      <c r="P39" s="24">
        <f t="shared" si="9"/>
        <v>15.68</v>
      </c>
      <c r="Q39" s="25">
        <f t="shared" si="10"/>
        <v>0.98000000000000009</v>
      </c>
      <c r="R39" s="26">
        <f t="shared" si="11"/>
        <v>14</v>
      </c>
      <c r="S39" s="25">
        <f t="shared" si="12"/>
        <v>254.66</v>
      </c>
      <c r="T39" s="25">
        <f t="shared" si="13"/>
        <v>-176.82</v>
      </c>
      <c r="U39" s="25">
        <f t="shared" si="14"/>
        <v>-134.42000000000024</v>
      </c>
      <c r="V39" s="25">
        <f t="shared" si="15"/>
        <v>165.57999999999976</v>
      </c>
    </row>
    <row r="40" spans="1:22" x14ac:dyDescent="0.2">
      <c r="A40" s="85" t="s">
        <v>56</v>
      </c>
      <c r="B40" s="74"/>
      <c r="C40" s="74"/>
      <c r="D40" s="73"/>
      <c r="E40" s="22">
        <v>36</v>
      </c>
      <c r="F40" s="24">
        <f t="shared" si="0"/>
        <v>0</v>
      </c>
      <c r="G40" s="23">
        <v>0</v>
      </c>
      <c r="H40" s="24">
        <f t="shared" si="1"/>
        <v>14</v>
      </c>
      <c r="I40" s="24">
        <f t="shared" si="2"/>
        <v>14</v>
      </c>
      <c r="J40" s="24">
        <f t="shared" si="3"/>
        <v>3.5</v>
      </c>
      <c r="K40" s="24">
        <f t="shared" si="4"/>
        <v>3.5</v>
      </c>
      <c r="L40" s="24">
        <f t="shared" si="5"/>
        <v>10.5</v>
      </c>
      <c r="M40" s="24">
        <f t="shared" si="6"/>
        <v>0</v>
      </c>
      <c r="N40" s="25">
        <f t="shared" si="7"/>
        <v>77.839999999999989</v>
      </c>
      <c r="O40" s="24">
        <f t="shared" si="8"/>
        <v>0</v>
      </c>
      <c r="P40" s="24">
        <f t="shared" si="9"/>
        <v>0</v>
      </c>
      <c r="Q40" s="25">
        <f t="shared" si="10"/>
        <v>6.86</v>
      </c>
      <c r="R40" s="26">
        <f t="shared" si="11"/>
        <v>14</v>
      </c>
      <c r="S40" s="25">
        <f t="shared" si="12"/>
        <v>20.86</v>
      </c>
      <c r="T40" s="25">
        <f t="shared" si="13"/>
        <v>56.97999999999999</v>
      </c>
      <c r="U40" s="25">
        <f t="shared" si="14"/>
        <v>-77.440000000000254</v>
      </c>
      <c r="V40" s="25">
        <f t="shared" si="15"/>
        <v>222.55999999999975</v>
      </c>
    </row>
    <row r="41" spans="1:22" ht="12.75" customHeight="1" thickBot="1" x14ac:dyDescent="0.25">
      <c r="A41" s="86" t="s">
        <v>57</v>
      </c>
      <c r="B41" s="75"/>
      <c r="C41" s="75"/>
      <c r="D41" s="76"/>
      <c r="E41" s="22">
        <v>37</v>
      </c>
      <c r="F41" s="24">
        <f t="shared" si="0"/>
        <v>10.5</v>
      </c>
      <c r="G41" s="23">
        <v>0</v>
      </c>
      <c r="H41" s="24">
        <f t="shared" si="1"/>
        <v>0</v>
      </c>
      <c r="I41" s="24">
        <f t="shared" si="2"/>
        <v>10.5</v>
      </c>
      <c r="J41" s="24">
        <f t="shared" si="3"/>
        <v>3.5</v>
      </c>
      <c r="K41" s="24">
        <f t="shared" si="4"/>
        <v>3.5</v>
      </c>
      <c r="L41" s="24">
        <f t="shared" si="5"/>
        <v>7</v>
      </c>
      <c r="M41" s="24">
        <f t="shared" si="6"/>
        <v>0</v>
      </c>
      <c r="N41" s="25">
        <f t="shared" si="7"/>
        <v>77.839999999999989</v>
      </c>
      <c r="O41" s="24">
        <f t="shared" si="8"/>
        <v>0</v>
      </c>
      <c r="P41" s="24">
        <f t="shared" si="9"/>
        <v>0</v>
      </c>
      <c r="Q41" s="25">
        <f t="shared" si="10"/>
        <v>4.9000000000000004</v>
      </c>
      <c r="R41" s="26">
        <f t="shared" si="11"/>
        <v>14</v>
      </c>
      <c r="S41" s="25">
        <f t="shared" si="12"/>
        <v>18.899999999999999</v>
      </c>
      <c r="T41" s="25">
        <f t="shared" si="13"/>
        <v>58.939999999999991</v>
      </c>
      <c r="U41" s="25">
        <f t="shared" si="14"/>
        <v>-18.500000000000263</v>
      </c>
      <c r="V41" s="25">
        <f t="shared" si="15"/>
        <v>281.49999999999972</v>
      </c>
    </row>
    <row r="42" spans="1:22" ht="15" thickBot="1" x14ac:dyDescent="0.25">
      <c r="A42" s="85" t="s">
        <v>58</v>
      </c>
      <c r="B42" s="77"/>
      <c r="C42" s="77"/>
      <c r="D42" s="78"/>
      <c r="E42" s="22">
        <v>38</v>
      </c>
      <c r="F42" s="24">
        <f t="shared" si="0"/>
        <v>7</v>
      </c>
      <c r="G42" s="23">
        <v>0</v>
      </c>
      <c r="H42" s="24">
        <f t="shared" si="1"/>
        <v>0</v>
      </c>
      <c r="I42" s="24">
        <f t="shared" si="2"/>
        <v>7</v>
      </c>
      <c r="J42" s="24">
        <f t="shared" si="3"/>
        <v>3.5</v>
      </c>
      <c r="K42" s="24">
        <f t="shared" si="4"/>
        <v>3.5</v>
      </c>
      <c r="L42" s="24">
        <f t="shared" si="5"/>
        <v>3.5</v>
      </c>
      <c r="M42" s="24">
        <f t="shared" si="6"/>
        <v>0</v>
      </c>
      <c r="N42" s="25">
        <f t="shared" si="7"/>
        <v>77.839999999999989</v>
      </c>
      <c r="O42" s="24">
        <f t="shared" si="8"/>
        <v>0</v>
      </c>
      <c r="P42" s="24">
        <f t="shared" si="9"/>
        <v>0</v>
      </c>
      <c r="Q42" s="25">
        <f t="shared" si="10"/>
        <v>2.9400000000000004</v>
      </c>
      <c r="R42" s="26">
        <f t="shared" si="11"/>
        <v>14</v>
      </c>
      <c r="S42" s="25">
        <f t="shared" si="12"/>
        <v>16.940000000000001</v>
      </c>
      <c r="T42" s="25">
        <f t="shared" si="13"/>
        <v>60.899999999999991</v>
      </c>
      <c r="U42" s="25">
        <f t="shared" si="14"/>
        <v>42.399999999999729</v>
      </c>
      <c r="V42" s="25">
        <f t="shared" si="15"/>
        <v>342.39999999999975</v>
      </c>
    </row>
    <row r="43" spans="1:22" ht="15" thickBot="1" x14ac:dyDescent="0.25">
      <c r="A43" s="85" t="s">
        <v>59</v>
      </c>
      <c r="B43" s="77"/>
      <c r="C43" s="77"/>
      <c r="D43" s="78"/>
      <c r="E43" s="22">
        <v>39</v>
      </c>
      <c r="F43" s="24">
        <f t="shared" si="0"/>
        <v>3.5</v>
      </c>
      <c r="G43" s="23">
        <v>14</v>
      </c>
      <c r="H43" s="24">
        <f t="shared" si="1"/>
        <v>0</v>
      </c>
      <c r="I43" s="24">
        <f t="shared" si="2"/>
        <v>3.5</v>
      </c>
      <c r="J43" s="24">
        <f t="shared" si="3"/>
        <v>3.5</v>
      </c>
      <c r="K43" s="24">
        <f t="shared" si="4"/>
        <v>3.5</v>
      </c>
      <c r="L43" s="24">
        <f t="shared" si="5"/>
        <v>0</v>
      </c>
      <c r="M43" s="24">
        <f t="shared" si="6"/>
        <v>0</v>
      </c>
      <c r="N43" s="25">
        <f t="shared" si="7"/>
        <v>77.839999999999989</v>
      </c>
      <c r="O43" s="24">
        <f t="shared" si="8"/>
        <v>224</v>
      </c>
      <c r="P43" s="24">
        <f t="shared" si="9"/>
        <v>15.68</v>
      </c>
      <c r="Q43" s="25">
        <f t="shared" si="10"/>
        <v>0.98000000000000009</v>
      </c>
      <c r="R43" s="26">
        <f t="shared" si="11"/>
        <v>14</v>
      </c>
      <c r="S43" s="25">
        <f t="shared" si="12"/>
        <v>254.66</v>
      </c>
      <c r="T43" s="25">
        <f t="shared" si="13"/>
        <v>-176.82</v>
      </c>
      <c r="U43" s="25">
        <f t="shared" si="14"/>
        <v>-134.42000000000027</v>
      </c>
      <c r="V43" s="25">
        <f t="shared" si="15"/>
        <v>165.57999999999973</v>
      </c>
    </row>
    <row r="44" spans="1:22" ht="12.75" customHeight="1" thickBot="1" x14ac:dyDescent="0.25">
      <c r="A44" s="85" t="s">
        <v>60</v>
      </c>
      <c r="B44" s="72"/>
      <c r="C44" s="72"/>
      <c r="D44" s="79"/>
      <c r="E44" s="22">
        <v>40</v>
      </c>
      <c r="F44" s="24">
        <f t="shared" si="0"/>
        <v>0</v>
      </c>
      <c r="G44" s="23">
        <v>0</v>
      </c>
      <c r="H44" s="24">
        <f t="shared" si="1"/>
        <v>14</v>
      </c>
      <c r="I44" s="24">
        <f t="shared" si="2"/>
        <v>14</v>
      </c>
      <c r="J44" s="24">
        <f t="shared" si="3"/>
        <v>3.5</v>
      </c>
      <c r="K44" s="24">
        <f t="shared" si="4"/>
        <v>3.5</v>
      </c>
      <c r="L44" s="24">
        <f t="shared" si="5"/>
        <v>10.5</v>
      </c>
      <c r="M44" s="24">
        <f t="shared" si="6"/>
        <v>0</v>
      </c>
      <c r="N44" s="25">
        <f t="shared" si="7"/>
        <v>77.839999999999989</v>
      </c>
      <c r="O44" s="24">
        <f t="shared" si="8"/>
        <v>0</v>
      </c>
      <c r="P44" s="24">
        <f t="shared" si="9"/>
        <v>0</v>
      </c>
      <c r="Q44" s="25">
        <f t="shared" si="10"/>
        <v>6.86</v>
      </c>
      <c r="R44" s="26">
        <f t="shared" si="11"/>
        <v>14</v>
      </c>
      <c r="S44" s="25">
        <f t="shared" si="12"/>
        <v>20.86</v>
      </c>
      <c r="T44" s="25">
        <f t="shared" si="13"/>
        <v>56.97999999999999</v>
      </c>
      <c r="U44" s="25">
        <f t="shared" si="14"/>
        <v>-77.440000000000282</v>
      </c>
      <c r="V44" s="25">
        <f t="shared" si="15"/>
        <v>222.55999999999972</v>
      </c>
    </row>
    <row r="45" spans="1:22" x14ac:dyDescent="0.2">
      <c r="A45" s="85" t="s">
        <v>61</v>
      </c>
      <c r="B45" s="80"/>
      <c r="C45" s="80"/>
      <c r="D45" s="81"/>
      <c r="E45" s="22">
        <v>41</v>
      </c>
      <c r="F45" s="24">
        <f t="shared" si="0"/>
        <v>10.5</v>
      </c>
      <c r="G45" s="23">
        <v>0</v>
      </c>
      <c r="H45" s="24">
        <f t="shared" si="1"/>
        <v>0</v>
      </c>
      <c r="I45" s="24">
        <f t="shared" si="2"/>
        <v>10.5</v>
      </c>
      <c r="J45" s="24">
        <f t="shared" si="3"/>
        <v>3.5</v>
      </c>
      <c r="K45" s="24">
        <f t="shared" si="4"/>
        <v>3.5</v>
      </c>
      <c r="L45" s="24">
        <f t="shared" si="5"/>
        <v>7</v>
      </c>
      <c r="M45" s="24">
        <f t="shared" si="6"/>
        <v>0</v>
      </c>
      <c r="N45" s="25">
        <f t="shared" si="7"/>
        <v>77.839999999999989</v>
      </c>
      <c r="O45" s="24">
        <f t="shared" si="8"/>
        <v>0</v>
      </c>
      <c r="P45" s="24">
        <f t="shared" si="9"/>
        <v>0</v>
      </c>
      <c r="Q45" s="25">
        <f t="shared" si="10"/>
        <v>4.9000000000000004</v>
      </c>
      <c r="R45" s="26">
        <f t="shared" si="11"/>
        <v>14</v>
      </c>
      <c r="S45" s="25">
        <f t="shared" si="12"/>
        <v>18.899999999999999</v>
      </c>
      <c r="T45" s="25">
        <f t="shared" si="13"/>
        <v>58.939999999999991</v>
      </c>
      <c r="U45" s="25">
        <f t="shared" si="14"/>
        <v>-18.500000000000291</v>
      </c>
      <c r="V45" s="25">
        <f t="shared" si="15"/>
        <v>281.49999999999972</v>
      </c>
    </row>
    <row r="46" spans="1:22" ht="13.5" thickBot="1" x14ac:dyDescent="0.25">
      <c r="A46" s="87" t="s">
        <v>62</v>
      </c>
      <c r="B46" s="82"/>
      <c r="C46" s="82"/>
      <c r="D46" s="83"/>
      <c r="E46" s="22">
        <v>42</v>
      </c>
      <c r="F46" s="24">
        <f t="shared" si="0"/>
        <v>7</v>
      </c>
      <c r="G46" s="23">
        <v>0</v>
      </c>
      <c r="H46" s="24">
        <f t="shared" si="1"/>
        <v>0</v>
      </c>
      <c r="I46" s="24">
        <f t="shared" si="2"/>
        <v>7</v>
      </c>
      <c r="J46" s="24">
        <f t="shared" si="3"/>
        <v>3.5</v>
      </c>
      <c r="K46" s="24">
        <f t="shared" si="4"/>
        <v>3.5</v>
      </c>
      <c r="L46" s="24">
        <f t="shared" si="5"/>
        <v>3.5</v>
      </c>
      <c r="M46" s="24">
        <f t="shared" si="6"/>
        <v>0</v>
      </c>
      <c r="N46" s="25">
        <f t="shared" si="7"/>
        <v>77.839999999999989</v>
      </c>
      <c r="O46" s="24">
        <f t="shared" si="8"/>
        <v>0</v>
      </c>
      <c r="P46" s="24">
        <f t="shared" si="9"/>
        <v>0</v>
      </c>
      <c r="Q46" s="25">
        <f t="shared" si="10"/>
        <v>2.9400000000000004</v>
      </c>
      <c r="R46" s="26">
        <f t="shared" si="11"/>
        <v>14</v>
      </c>
      <c r="S46" s="25">
        <f t="shared" si="12"/>
        <v>16.940000000000001</v>
      </c>
      <c r="T46" s="25">
        <f t="shared" si="13"/>
        <v>60.899999999999991</v>
      </c>
      <c r="U46" s="25">
        <f t="shared" si="14"/>
        <v>42.3999999999997</v>
      </c>
      <c r="V46" s="25">
        <f t="shared" si="15"/>
        <v>342.39999999999969</v>
      </c>
    </row>
    <row r="47" spans="1:22" ht="13.5" thickBot="1" x14ac:dyDescent="0.25">
      <c r="E47" s="22">
        <v>43</v>
      </c>
      <c r="F47" s="24">
        <f t="shared" si="0"/>
        <v>3.5</v>
      </c>
      <c r="G47" s="23">
        <v>14</v>
      </c>
      <c r="H47" s="24">
        <f t="shared" si="1"/>
        <v>0</v>
      </c>
      <c r="I47" s="24">
        <f t="shared" si="2"/>
        <v>3.5</v>
      </c>
      <c r="J47" s="24">
        <f t="shared" si="3"/>
        <v>3.5</v>
      </c>
      <c r="K47" s="24">
        <f t="shared" si="4"/>
        <v>3.5</v>
      </c>
      <c r="L47" s="24">
        <f t="shared" si="5"/>
        <v>0</v>
      </c>
      <c r="M47" s="24">
        <f t="shared" si="6"/>
        <v>0</v>
      </c>
      <c r="N47" s="25">
        <f t="shared" si="7"/>
        <v>77.839999999999989</v>
      </c>
      <c r="O47" s="24">
        <f t="shared" si="8"/>
        <v>224</v>
      </c>
      <c r="P47" s="24">
        <f t="shared" si="9"/>
        <v>15.68</v>
      </c>
      <c r="Q47" s="25">
        <f t="shared" si="10"/>
        <v>0.98000000000000009</v>
      </c>
      <c r="R47" s="26">
        <f t="shared" si="11"/>
        <v>14</v>
      </c>
      <c r="S47" s="25">
        <f t="shared" si="12"/>
        <v>254.66</v>
      </c>
      <c r="T47" s="25">
        <f t="shared" si="13"/>
        <v>-176.82</v>
      </c>
      <c r="U47" s="25">
        <f t="shared" si="14"/>
        <v>-134.4200000000003</v>
      </c>
      <c r="V47" s="25">
        <f t="shared" si="15"/>
        <v>165.5799999999997</v>
      </c>
    </row>
    <row r="48" spans="1:22" ht="13.5" thickBot="1" x14ac:dyDescent="0.25">
      <c r="A48" s="153" t="s">
        <v>70</v>
      </c>
      <c r="B48" s="154"/>
      <c r="C48" s="155"/>
      <c r="E48" s="22">
        <v>44</v>
      </c>
      <c r="F48" s="24">
        <f t="shared" si="0"/>
        <v>0</v>
      </c>
      <c r="G48" s="23">
        <v>0</v>
      </c>
      <c r="H48" s="24">
        <f t="shared" si="1"/>
        <v>14</v>
      </c>
      <c r="I48" s="24">
        <f t="shared" si="2"/>
        <v>14</v>
      </c>
      <c r="J48" s="24">
        <f t="shared" si="3"/>
        <v>3.5</v>
      </c>
      <c r="K48" s="24">
        <f t="shared" si="4"/>
        <v>3.5</v>
      </c>
      <c r="L48" s="24">
        <f t="shared" si="5"/>
        <v>10.5</v>
      </c>
      <c r="M48" s="24">
        <f t="shared" si="6"/>
        <v>0</v>
      </c>
      <c r="N48" s="25">
        <f t="shared" si="7"/>
        <v>77.839999999999989</v>
      </c>
      <c r="O48" s="24">
        <f t="shared" si="8"/>
        <v>0</v>
      </c>
      <c r="P48" s="24">
        <f t="shared" si="9"/>
        <v>0</v>
      </c>
      <c r="Q48" s="25">
        <f t="shared" si="10"/>
        <v>6.86</v>
      </c>
      <c r="R48" s="26">
        <f t="shared" si="11"/>
        <v>14</v>
      </c>
      <c r="S48" s="25">
        <f t="shared" si="12"/>
        <v>20.86</v>
      </c>
      <c r="T48" s="25">
        <f t="shared" si="13"/>
        <v>56.97999999999999</v>
      </c>
      <c r="U48" s="25">
        <f t="shared" si="14"/>
        <v>-77.44000000000031</v>
      </c>
      <c r="V48" s="25">
        <f t="shared" si="15"/>
        <v>222.55999999999969</v>
      </c>
    </row>
    <row r="49" spans="1:22" x14ac:dyDescent="0.2">
      <c r="A49" s="147" t="s">
        <v>71</v>
      </c>
      <c r="B49" s="148"/>
      <c r="C49" s="109">
        <f>SQRT(2*C10/(C8*C11*C20))</f>
        <v>4</v>
      </c>
      <c r="E49" s="22">
        <v>45</v>
      </c>
      <c r="F49" s="24">
        <f t="shared" si="0"/>
        <v>10.5</v>
      </c>
      <c r="G49" s="23">
        <v>0</v>
      </c>
      <c r="H49" s="24">
        <f t="shared" si="1"/>
        <v>0</v>
      </c>
      <c r="I49" s="24">
        <f t="shared" si="2"/>
        <v>10.5</v>
      </c>
      <c r="J49" s="24">
        <f t="shared" si="3"/>
        <v>3.5</v>
      </c>
      <c r="K49" s="24">
        <f t="shared" si="4"/>
        <v>3.5</v>
      </c>
      <c r="L49" s="24">
        <f t="shared" si="5"/>
        <v>7</v>
      </c>
      <c r="M49" s="24">
        <f t="shared" si="6"/>
        <v>0</v>
      </c>
      <c r="N49" s="25">
        <f t="shared" si="7"/>
        <v>77.839999999999989</v>
      </c>
      <c r="O49" s="24">
        <f t="shared" si="8"/>
        <v>0</v>
      </c>
      <c r="P49" s="24">
        <f t="shared" si="9"/>
        <v>0</v>
      </c>
      <c r="Q49" s="25">
        <f t="shared" si="10"/>
        <v>4.9000000000000004</v>
      </c>
      <c r="R49" s="26">
        <f t="shared" si="11"/>
        <v>14</v>
      </c>
      <c r="S49" s="25">
        <f t="shared" si="12"/>
        <v>18.899999999999999</v>
      </c>
      <c r="T49" s="25">
        <f t="shared" si="13"/>
        <v>58.939999999999991</v>
      </c>
      <c r="U49" s="25">
        <f t="shared" si="14"/>
        <v>-18.50000000000032</v>
      </c>
      <c r="V49" s="25">
        <f t="shared" si="15"/>
        <v>281.49999999999966</v>
      </c>
    </row>
    <row r="50" spans="1:22" x14ac:dyDescent="0.2">
      <c r="A50" s="149" t="s">
        <v>72</v>
      </c>
      <c r="B50" s="150"/>
      <c r="C50" s="110">
        <f>C49*C20</f>
        <v>14</v>
      </c>
      <c r="E50" s="22">
        <v>46</v>
      </c>
      <c r="F50" s="24">
        <f t="shared" si="0"/>
        <v>7</v>
      </c>
      <c r="G50" s="23">
        <v>0</v>
      </c>
      <c r="H50" s="24">
        <f t="shared" si="1"/>
        <v>0</v>
      </c>
      <c r="I50" s="24">
        <f t="shared" si="2"/>
        <v>7</v>
      </c>
      <c r="J50" s="24">
        <f t="shared" si="3"/>
        <v>3.5</v>
      </c>
      <c r="K50" s="24">
        <f t="shared" si="4"/>
        <v>3.5</v>
      </c>
      <c r="L50" s="24">
        <f t="shared" si="5"/>
        <v>3.5</v>
      </c>
      <c r="M50" s="24">
        <f t="shared" si="6"/>
        <v>0</v>
      </c>
      <c r="N50" s="25">
        <f t="shared" si="7"/>
        <v>77.839999999999989</v>
      </c>
      <c r="O50" s="24">
        <f t="shared" si="8"/>
        <v>0</v>
      </c>
      <c r="P50" s="24">
        <f t="shared" si="9"/>
        <v>0</v>
      </c>
      <c r="Q50" s="25">
        <f t="shared" si="10"/>
        <v>2.9400000000000004</v>
      </c>
      <c r="R50" s="26">
        <f t="shared" si="11"/>
        <v>14</v>
      </c>
      <c r="S50" s="25">
        <f t="shared" si="12"/>
        <v>16.940000000000001</v>
      </c>
      <c r="T50" s="25">
        <f t="shared" si="13"/>
        <v>60.899999999999991</v>
      </c>
      <c r="U50" s="25">
        <f t="shared" si="14"/>
        <v>42.399999999999672</v>
      </c>
      <c r="V50" s="25">
        <f t="shared" si="15"/>
        <v>342.39999999999969</v>
      </c>
    </row>
    <row r="51" spans="1:22" ht="13.5" thickBot="1" x14ac:dyDescent="0.25">
      <c r="A51" s="151" t="s">
        <v>73</v>
      </c>
      <c r="B51" s="152"/>
      <c r="C51" s="111">
        <f>SQRT(2*C10*(C8*C11*C20))</f>
        <v>7.84</v>
      </c>
      <c r="E51" s="22">
        <v>47</v>
      </c>
      <c r="F51" s="24">
        <f t="shared" si="0"/>
        <v>3.5</v>
      </c>
      <c r="G51" s="23">
        <v>14</v>
      </c>
      <c r="H51" s="24">
        <f t="shared" si="1"/>
        <v>0</v>
      </c>
      <c r="I51" s="24">
        <f t="shared" si="2"/>
        <v>3.5</v>
      </c>
      <c r="J51" s="24">
        <f t="shared" si="3"/>
        <v>3.5</v>
      </c>
      <c r="K51" s="24">
        <f t="shared" si="4"/>
        <v>3.5</v>
      </c>
      <c r="L51" s="24">
        <f t="shared" si="5"/>
        <v>0</v>
      </c>
      <c r="M51" s="24">
        <f t="shared" si="6"/>
        <v>0</v>
      </c>
      <c r="N51" s="25">
        <f t="shared" si="7"/>
        <v>77.839999999999989</v>
      </c>
      <c r="O51" s="24">
        <f t="shared" si="8"/>
        <v>224</v>
      </c>
      <c r="P51" s="24">
        <f t="shared" si="9"/>
        <v>15.68</v>
      </c>
      <c r="Q51" s="25">
        <f t="shared" si="10"/>
        <v>0.98000000000000009</v>
      </c>
      <c r="R51" s="26">
        <f t="shared" si="11"/>
        <v>14</v>
      </c>
      <c r="S51" s="25">
        <f t="shared" si="12"/>
        <v>254.66</v>
      </c>
      <c r="T51" s="25">
        <f t="shared" si="13"/>
        <v>-176.82</v>
      </c>
      <c r="U51" s="25">
        <f t="shared" si="14"/>
        <v>-134.42000000000033</v>
      </c>
      <c r="V51" s="25">
        <f t="shared" si="15"/>
        <v>165.57999999999967</v>
      </c>
    </row>
    <row r="52" spans="1:22" x14ac:dyDescent="0.2">
      <c r="E52" s="22">
        <v>48</v>
      </c>
      <c r="F52" s="24">
        <f t="shared" si="0"/>
        <v>0</v>
      </c>
      <c r="G52" s="23">
        <v>0</v>
      </c>
      <c r="H52" s="24">
        <f t="shared" si="1"/>
        <v>14</v>
      </c>
      <c r="I52" s="24">
        <f t="shared" si="2"/>
        <v>14</v>
      </c>
      <c r="J52" s="24">
        <f t="shared" si="3"/>
        <v>3.5</v>
      </c>
      <c r="K52" s="24">
        <f t="shared" si="4"/>
        <v>3.5</v>
      </c>
      <c r="L52" s="24">
        <f t="shared" si="5"/>
        <v>10.5</v>
      </c>
      <c r="M52" s="24">
        <f t="shared" si="6"/>
        <v>0</v>
      </c>
      <c r="N52" s="25">
        <f t="shared" si="7"/>
        <v>77.839999999999989</v>
      </c>
      <c r="O52" s="24">
        <f t="shared" si="8"/>
        <v>0</v>
      </c>
      <c r="P52" s="24">
        <f t="shared" si="9"/>
        <v>0</v>
      </c>
      <c r="Q52" s="25">
        <f t="shared" si="10"/>
        <v>6.86</v>
      </c>
      <c r="R52" s="26">
        <f t="shared" si="11"/>
        <v>14</v>
      </c>
      <c r="S52" s="25">
        <f t="shared" si="12"/>
        <v>20.86</v>
      </c>
      <c r="T52" s="25">
        <f t="shared" si="13"/>
        <v>56.97999999999999</v>
      </c>
      <c r="U52" s="25">
        <f t="shared" si="14"/>
        <v>-77.440000000000339</v>
      </c>
      <c r="V52" s="25">
        <f t="shared" si="15"/>
        <v>222.55999999999966</v>
      </c>
    </row>
    <row r="53" spans="1:22" x14ac:dyDescent="0.2">
      <c r="E53" s="22">
        <v>49</v>
      </c>
      <c r="F53" s="24">
        <f t="shared" si="0"/>
        <v>10.5</v>
      </c>
      <c r="G53" s="23">
        <v>0</v>
      </c>
      <c r="H53" s="24">
        <f t="shared" si="1"/>
        <v>0</v>
      </c>
      <c r="I53" s="24">
        <f t="shared" si="2"/>
        <v>10.5</v>
      </c>
      <c r="J53" s="24">
        <f t="shared" si="3"/>
        <v>3.5</v>
      </c>
      <c r="K53" s="24">
        <f t="shared" si="4"/>
        <v>3.5</v>
      </c>
      <c r="L53" s="24">
        <f t="shared" si="5"/>
        <v>7</v>
      </c>
      <c r="M53" s="24">
        <f t="shared" si="6"/>
        <v>0</v>
      </c>
      <c r="N53" s="25">
        <f t="shared" si="7"/>
        <v>77.839999999999989</v>
      </c>
      <c r="O53" s="24">
        <f t="shared" si="8"/>
        <v>0</v>
      </c>
      <c r="P53" s="24">
        <f t="shared" si="9"/>
        <v>0</v>
      </c>
      <c r="Q53" s="25">
        <f t="shared" si="10"/>
        <v>4.9000000000000004</v>
      </c>
      <c r="R53" s="26">
        <f t="shared" si="11"/>
        <v>14</v>
      </c>
      <c r="S53" s="25">
        <f t="shared" si="12"/>
        <v>18.899999999999999</v>
      </c>
      <c r="T53" s="25">
        <f t="shared" si="13"/>
        <v>58.939999999999991</v>
      </c>
      <c r="U53" s="25">
        <f t="shared" si="14"/>
        <v>-18.500000000000348</v>
      </c>
      <c r="V53" s="25">
        <f t="shared" si="15"/>
        <v>281.49999999999966</v>
      </c>
    </row>
    <row r="54" spans="1:22" x14ac:dyDescent="0.2">
      <c r="E54" s="22">
        <v>50</v>
      </c>
      <c r="F54" s="24">
        <f t="shared" si="0"/>
        <v>7</v>
      </c>
      <c r="G54" s="23">
        <v>0</v>
      </c>
      <c r="H54" s="24">
        <f t="shared" si="1"/>
        <v>0</v>
      </c>
      <c r="I54" s="24">
        <f t="shared" si="2"/>
        <v>7</v>
      </c>
      <c r="J54" s="24">
        <f t="shared" si="3"/>
        <v>3.5</v>
      </c>
      <c r="K54" s="24">
        <f t="shared" si="4"/>
        <v>3.5</v>
      </c>
      <c r="L54" s="24">
        <f t="shared" si="5"/>
        <v>3.5</v>
      </c>
      <c r="M54" s="24">
        <f t="shared" si="6"/>
        <v>0</v>
      </c>
      <c r="N54" s="25">
        <f t="shared" si="7"/>
        <v>77.839999999999989</v>
      </c>
      <c r="O54" s="24">
        <f t="shared" si="8"/>
        <v>0</v>
      </c>
      <c r="P54" s="24">
        <f t="shared" si="9"/>
        <v>0</v>
      </c>
      <c r="Q54" s="25">
        <f t="shared" si="10"/>
        <v>2.9400000000000004</v>
      </c>
      <c r="R54" s="26">
        <f t="shared" si="11"/>
        <v>14</v>
      </c>
      <c r="S54" s="25">
        <f t="shared" si="12"/>
        <v>16.940000000000001</v>
      </c>
      <c r="T54" s="25">
        <f t="shared" si="13"/>
        <v>60.899999999999991</v>
      </c>
      <c r="U54" s="25">
        <f t="shared" si="14"/>
        <v>42.399999999999643</v>
      </c>
      <c r="V54" s="25">
        <f t="shared" si="15"/>
        <v>342.39999999999964</v>
      </c>
    </row>
    <row r="55" spans="1:22" x14ac:dyDescent="0.2">
      <c r="E55" s="22">
        <v>51</v>
      </c>
      <c r="F55" s="24">
        <f t="shared" si="0"/>
        <v>3.5</v>
      </c>
      <c r="G55" s="23">
        <v>14</v>
      </c>
      <c r="H55" s="24">
        <f t="shared" si="1"/>
        <v>0</v>
      </c>
      <c r="I55" s="24">
        <f t="shared" si="2"/>
        <v>3.5</v>
      </c>
      <c r="J55" s="24">
        <f t="shared" si="3"/>
        <v>3.5</v>
      </c>
      <c r="K55" s="24">
        <f t="shared" si="4"/>
        <v>3.5</v>
      </c>
      <c r="L55" s="24">
        <f t="shared" si="5"/>
        <v>0</v>
      </c>
      <c r="M55" s="24">
        <f t="shared" si="6"/>
        <v>0</v>
      </c>
      <c r="N55" s="25">
        <f t="shared" si="7"/>
        <v>77.839999999999989</v>
      </c>
      <c r="O55" s="24">
        <f t="shared" si="8"/>
        <v>224</v>
      </c>
      <c r="P55" s="24">
        <f t="shared" si="9"/>
        <v>15.68</v>
      </c>
      <c r="Q55" s="25">
        <f t="shared" si="10"/>
        <v>0.98000000000000009</v>
      </c>
      <c r="R55" s="26">
        <f t="shared" si="11"/>
        <v>14</v>
      </c>
      <c r="S55" s="25">
        <f t="shared" si="12"/>
        <v>254.66</v>
      </c>
      <c r="T55" s="25">
        <f t="shared" si="13"/>
        <v>-176.82</v>
      </c>
      <c r="U55" s="25">
        <f t="shared" si="14"/>
        <v>-134.42000000000036</v>
      </c>
      <c r="V55" s="25">
        <f t="shared" si="15"/>
        <v>165.57999999999964</v>
      </c>
    </row>
    <row r="56" spans="1:22" x14ac:dyDescent="0.2">
      <c r="E56" s="22">
        <v>52</v>
      </c>
      <c r="F56" s="24">
        <f t="shared" si="0"/>
        <v>0</v>
      </c>
      <c r="G56" s="23">
        <v>0</v>
      </c>
      <c r="H56" s="24">
        <f t="shared" si="1"/>
        <v>14</v>
      </c>
      <c r="I56" s="24">
        <f t="shared" si="2"/>
        <v>14</v>
      </c>
      <c r="J56" s="24">
        <f t="shared" si="3"/>
        <v>3.5</v>
      </c>
      <c r="K56" s="24">
        <f t="shared" si="4"/>
        <v>3.5</v>
      </c>
      <c r="L56" s="24">
        <f t="shared" si="5"/>
        <v>10.5</v>
      </c>
      <c r="M56" s="24">
        <f t="shared" si="6"/>
        <v>0</v>
      </c>
      <c r="N56" s="25">
        <f t="shared" si="7"/>
        <v>77.839999999999989</v>
      </c>
      <c r="O56" s="24">
        <f t="shared" si="8"/>
        <v>0</v>
      </c>
      <c r="P56" s="24">
        <f t="shared" si="9"/>
        <v>0</v>
      </c>
      <c r="Q56" s="25">
        <f t="shared" si="10"/>
        <v>6.86</v>
      </c>
      <c r="R56" s="26">
        <f t="shared" si="11"/>
        <v>14</v>
      </c>
      <c r="S56" s="25">
        <f t="shared" si="12"/>
        <v>20.86</v>
      </c>
      <c r="T56" s="25">
        <f t="shared" si="13"/>
        <v>56.97999999999999</v>
      </c>
      <c r="U56" s="25">
        <f t="shared" si="14"/>
        <v>-77.440000000000367</v>
      </c>
      <c r="V56" s="25">
        <f t="shared" si="15"/>
        <v>222.55999999999963</v>
      </c>
    </row>
    <row r="57" spans="1:22" x14ac:dyDescent="0.2">
      <c r="F57" s="24"/>
      <c r="G57" s="24"/>
    </row>
  </sheetData>
  <mergeCells count="11">
    <mergeCell ref="A49:B49"/>
    <mergeCell ref="A50:B50"/>
    <mergeCell ref="A51:B51"/>
    <mergeCell ref="A48:C48"/>
    <mergeCell ref="C34:C35"/>
    <mergeCell ref="D34:D35"/>
    <mergeCell ref="A20:A21"/>
    <mergeCell ref="A22:A23"/>
    <mergeCell ref="A25:A26"/>
    <mergeCell ref="A34:A35"/>
    <mergeCell ref="B34:B35"/>
  </mergeCells>
  <conditionalFormatting sqref="M5:M56">
    <cfRule type="expression" dxfId="56" priority="1">
      <formula>M5&lt;&gt;0</formula>
    </cfRule>
  </conditionalFormatting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scale="92" orientation="landscape" r:id="rId1"/>
  <headerFooter alignWithMargins="0">
    <oddHeader>&amp;LОперационный и
 производственный менеджмент
 - Темы 13 - 16&amp;CРоссийско-французская программа МВА
"Управление предприятием"&amp;RЧернов В.П., Чернов А.В.</oddHeader>
    <oddFooter>&amp;A&amp;RСтраница &amp;P</oddFooter>
  </headerFooter>
  <rowBreaks count="1" manualBreakCount="1">
    <brk id="29" max="16383" man="1"/>
  </rowBreaks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B4C8-535B-4358-A6B2-702648148BE8}">
  <dimension ref="A1:Y57"/>
  <sheetViews>
    <sheetView zoomScaleNormal="100" zoomScaleSheetLayoutView="100" workbookViewId="0">
      <selection activeCell="P7" sqref="P7"/>
    </sheetView>
  </sheetViews>
  <sheetFormatPr defaultColWidth="9.33203125" defaultRowHeight="12.75" x14ac:dyDescent="0.2"/>
  <cols>
    <col min="1" max="1" width="25" style="6" customWidth="1"/>
    <col min="2" max="2" width="12.83203125" style="6" customWidth="1"/>
    <col min="3" max="3" width="11.1640625" style="6" customWidth="1"/>
    <col min="4" max="4" width="3.6640625" style="6" customWidth="1"/>
    <col min="5" max="5" width="9.33203125" style="5"/>
    <col min="6" max="7" width="11" style="5" customWidth="1"/>
    <col min="8" max="8" width="12.5" style="5" customWidth="1"/>
    <col min="9" max="9" width="10.5" style="5" customWidth="1"/>
    <col min="10" max="10" width="9.5" style="5" customWidth="1"/>
    <col min="11" max="11" width="9.33203125" style="5"/>
    <col min="12" max="12" width="9.83203125" style="5" bestFit="1" customWidth="1"/>
    <col min="13" max="13" width="8.83203125" style="5" customWidth="1"/>
    <col min="14" max="14" width="8.5" style="5" customWidth="1"/>
    <col min="15" max="15" width="9.1640625" style="5" customWidth="1"/>
    <col min="16" max="16" width="12.1640625" style="5" bestFit="1" customWidth="1"/>
    <col min="17" max="17" width="11.33203125" style="5" bestFit="1" customWidth="1"/>
    <col min="18" max="20" width="12.1640625" style="5" customWidth="1"/>
    <col min="21" max="21" width="9.6640625" style="5" customWidth="1"/>
    <col min="22" max="22" width="10.5" style="5" customWidth="1"/>
    <col min="23" max="24" width="10" style="5" bestFit="1" customWidth="1"/>
    <col min="25" max="25" width="10.6640625" style="5" customWidth="1"/>
    <col min="26" max="16384" width="9.33203125" style="6"/>
  </cols>
  <sheetData>
    <row r="1" spans="1:25" ht="15.75" x14ac:dyDescent="0.25">
      <c r="A1" s="1" t="s">
        <v>74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5" ht="13.5" thickBot="1" x14ac:dyDescent="0.25"/>
    <row r="3" spans="1:25" ht="18" customHeight="1" thickBot="1" x14ac:dyDescent="0.3">
      <c r="E3" s="7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7" t="s">
        <v>2</v>
      </c>
      <c r="R3" s="8"/>
      <c r="S3" s="8"/>
      <c r="T3" s="8"/>
      <c r="U3" s="8"/>
      <c r="V3" s="8"/>
      <c r="W3" s="8"/>
      <c r="X3" s="8"/>
      <c r="Y3" s="9"/>
    </row>
    <row r="4" spans="1:25" s="20" customFormat="1" ht="33.75" customHeight="1" thickBot="1" x14ac:dyDescent="0.25">
      <c r="A4" s="10" t="s">
        <v>3</v>
      </c>
      <c r="B4" s="11"/>
      <c r="C4" s="12"/>
      <c r="D4" s="13"/>
      <c r="E4" s="14" t="s">
        <v>4</v>
      </c>
      <c r="F4" s="15" t="s">
        <v>5</v>
      </c>
      <c r="G4" s="15" t="s">
        <v>75</v>
      </c>
      <c r="H4" s="15" t="s">
        <v>77</v>
      </c>
      <c r="I4" s="15" t="s">
        <v>76</v>
      </c>
      <c r="J4" s="16" t="s">
        <v>6</v>
      </c>
      <c r="K4" s="17" t="s">
        <v>7</v>
      </c>
      <c r="L4" s="15" t="s">
        <v>8</v>
      </c>
      <c r="M4" s="15" t="s">
        <v>9</v>
      </c>
      <c r="N4" s="15" t="s">
        <v>10</v>
      </c>
      <c r="O4" s="15" t="s">
        <v>11</v>
      </c>
      <c r="P4" s="15" t="s">
        <v>12</v>
      </c>
      <c r="Q4" s="18" t="s">
        <v>13</v>
      </c>
      <c r="R4" s="15" t="s">
        <v>14</v>
      </c>
      <c r="S4" s="15" t="s">
        <v>15</v>
      </c>
      <c r="T4" s="15" t="s">
        <v>16</v>
      </c>
      <c r="U4" s="17" t="s">
        <v>17</v>
      </c>
      <c r="V4" s="15" t="s">
        <v>18</v>
      </c>
      <c r="W4" s="15" t="s">
        <v>19</v>
      </c>
      <c r="X4" s="15" t="s">
        <v>20</v>
      </c>
      <c r="Y4" s="19" t="s">
        <v>21</v>
      </c>
    </row>
    <row r="5" spans="1:25" ht="12.75" customHeight="1" thickBot="1" x14ac:dyDescent="0.25">
      <c r="D5" s="21"/>
      <c r="E5" s="22">
        <v>1</v>
      </c>
      <c r="F5" s="23">
        <v>6.5</v>
      </c>
      <c r="G5" s="23"/>
      <c r="H5" s="23"/>
      <c r="I5" s="23"/>
      <c r="J5" s="23">
        <v>4</v>
      </c>
      <c r="K5" s="23">
        <v>0</v>
      </c>
      <c r="L5" s="24">
        <f>F5+K5</f>
        <v>6.5</v>
      </c>
      <c r="M5" s="24">
        <f>C$20</f>
        <v>3.5</v>
      </c>
      <c r="N5" s="24">
        <f>MIN(M5,L5)</f>
        <v>3.5</v>
      </c>
      <c r="O5" s="24">
        <f>L5-N5</f>
        <v>3</v>
      </c>
      <c r="P5" s="24">
        <f>M5-N5</f>
        <v>0</v>
      </c>
      <c r="Q5" s="25">
        <f>N5*C$9</f>
        <v>77.839999999999989</v>
      </c>
      <c r="R5" s="24">
        <f>J5*C$8</f>
        <v>64</v>
      </c>
      <c r="S5" s="24">
        <f>IF(J5&gt;0,C$10,0)</f>
        <v>15.68</v>
      </c>
      <c r="T5" s="25">
        <f>AVERAGE(L5,O5)*C$8*C$11</f>
        <v>2.66</v>
      </c>
      <c r="U5" s="26">
        <f>C$12</f>
        <v>14</v>
      </c>
      <c r="V5" s="25">
        <f>SUM(R5:U5)</f>
        <v>96.34</v>
      </c>
      <c r="W5" s="25">
        <f>Q5-V5</f>
        <v>-18.500000000000014</v>
      </c>
      <c r="X5" s="25">
        <f>W5</f>
        <v>-18.500000000000014</v>
      </c>
      <c r="Y5" s="25">
        <f>X5+C$7</f>
        <v>281.5</v>
      </c>
    </row>
    <row r="6" spans="1:25" ht="12.75" customHeight="1" thickBot="1" x14ac:dyDescent="0.25">
      <c r="A6" s="27" t="s">
        <v>22</v>
      </c>
      <c r="B6" s="28"/>
      <c r="C6" s="29"/>
      <c r="D6" s="21"/>
      <c r="E6" s="22">
        <v>2</v>
      </c>
      <c r="F6" s="24">
        <f>O5</f>
        <v>3</v>
      </c>
      <c r="G6" s="24">
        <f>G5+J5-K5</f>
        <v>4</v>
      </c>
      <c r="H6" s="24">
        <f>F6+G6</f>
        <v>7</v>
      </c>
      <c r="I6" s="24">
        <f>IF(H6&lt;=$C$27,1,0)</f>
        <v>0</v>
      </c>
      <c r="J6" s="24">
        <f>IF(I6=1,$C$15,0)</f>
        <v>0</v>
      </c>
      <c r="K6" s="24">
        <f>J5</f>
        <v>4</v>
      </c>
      <c r="L6" s="24">
        <f>F6+K6</f>
        <v>7</v>
      </c>
      <c r="M6" s="24">
        <f>C$20</f>
        <v>3.5</v>
      </c>
      <c r="N6" s="24">
        <f>MIN(M6,L6)</f>
        <v>3.5</v>
      </c>
      <c r="O6" s="24">
        <f>L6-N6</f>
        <v>3.5</v>
      </c>
      <c r="P6" s="24">
        <f>M6-N6</f>
        <v>0</v>
      </c>
      <c r="Q6" s="25">
        <f>N6*C$9</f>
        <v>77.839999999999989</v>
      </c>
      <c r="R6" s="24">
        <f>J6*C$8</f>
        <v>0</v>
      </c>
      <c r="S6" s="24">
        <f>IF(J6&gt;0,C$10,0)</f>
        <v>0</v>
      </c>
      <c r="T6" s="25">
        <f>AVERAGE(L6,O6)*C$8*C$11</f>
        <v>2.9400000000000004</v>
      </c>
      <c r="U6" s="26">
        <f>C$12</f>
        <v>14</v>
      </c>
      <c r="V6" s="25">
        <f>SUM(R6:U6)</f>
        <v>16.940000000000001</v>
      </c>
      <c r="W6" s="25">
        <f>Q6-V6</f>
        <v>60.899999999999991</v>
      </c>
      <c r="X6" s="25">
        <f>W6+X5</f>
        <v>42.399999999999977</v>
      </c>
      <c r="Y6" s="25">
        <f>X6+C$7</f>
        <v>342.4</v>
      </c>
    </row>
    <row r="7" spans="1:25" ht="12.75" customHeight="1" x14ac:dyDescent="0.2">
      <c r="A7" s="30" t="s">
        <v>23</v>
      </c>
      <c r="B7" s="31"/>
      <c r="C7" s="32">
        <v>300</v>
      </c>
      <c r="D7" s="21"/>
      <c r="E7" s="22">
        <v>3</v>
      </c>
      <c r="F7" s="24">
        <f t="shared" ref="F7:F56" si="0">O6</f>
        <v>3.5</v>
      </c>
      <c r="G7" s="24">
        <f t="shared" ref="G7:G56" si="1">G6+J6-K6</f>
        <v>0</v>
      </c>
      <c r="H7" s="24">
        <f t="shared" ref="H7:H56" si="2">F7+G7</f>
        <v>3.5</v>
      </c>
      <c r="I7" s="24">
        <f t="shared" ref="I7:I56" si="3">IF(H7&lt;=$C$27,1,0)</f>
        <v>1</v>
      </c>
      <c r="J7" s="24">
        <f t="shared" ref="J7:J56" si="4">IF(I7=1,$C$15,0)</f>
        <v>14</v>
      </c>
      <c r="K7" s="24">
        <f t="shared" ref="K7:K56" si="5">J6</f>
        <v>0</v>
      </c>
      <c r="L7" s="24">
        <f t="shared" ref="L7:L56" si="6">F7+K7</f>
        <v>3.5</v>
      </c>
      <c r="M7" s="24">
        <f t="shared" ref="M7:M56" si="7">C$20</f>
        <v>3.5</v>
      </c>
      <c r="N7" s="24">
        <f t="shared" ref="N7:N56" si="8">MIN(M7,L7)</f>
        <v>3.5</v>
      </c>
      <c r="O7" s="24">
        <f t="shared" ref="O7:O56" si="9">L7-N7</f>
        <v>0</v>
      </c>
      <c r="P7" s="24">
        <f t="shared" ref="P7:P56" si="10">M7-N7</f>
        <v>0</v>
      </c>
      <c r="Q7" s="25">
        <f t="shared" ref="Q7:Q56" si="11">N7*C$9</f>
        <v>77.839999999999989</v>
      </c>
      <c r="R7" s="24">
        <f t="shared" ref="R7:R56" si="12">J7*C$8</f>
        <v>224</v>
      </c>
      <c r="S7" s="24">
        <f t="shared" ref="S7:S56" si="13">IF(J7&gt;0,C$10,0)</f>
        <v>15.68</v>
      </c>
      <c r="T7" s="25">
        <f t="shared" ref="T7:T56" si="14">AVERAGE(L7,O7)*C$8*C$11</f>
        <v>0.98000000000000009</v>
      </c>
      <c r="U7" s="26">
        <f t="shared" ref="U7:U56" si="15">C$12</f>
        <v>14</v>
      </c>
      <c r="V7" s="25">
        <f t="shared" ref="V7:V56" si="16">SUM(R7:U7)</f>
        <v>254.66</v>
      </c>
      <c r="W7" s="25">
        <f t="shared" ref="W7:W56" si="17">Q7-V7</f>
        <v>-176.82</v>
      </c>
      <c r="X7" s="25">
        <f t="shared" ref="X7:X56" si="18">W7+X6</f>
        <v>-134.42000000000002</v>
      </c>
      <c r="Y7" s="25">
        <f t="shared" ref="Y7:Y56" si="19">X7+C$7</f>
        <v>165.57999999999998</v>
      </c>
    </row>
    <row r="8" spans="1:25" ht="12.75" customHeight="1" x14ac:dyDescent="0.2">
      <c r="A8" s="33" t="s">
        <v>24</v>
      </c>
      <c r="B8" s="34"/>
      <c r="C8" s="35">
        <v>16</v>
      </c>
      <c r="D8" s="21"/>
      <c r="E8" s="22">
        <v>4</v>
      </c>
      <c r="F8" s="24">
        <f t="shared" si="0"/>
        <v>0</v>
      </c>
      <c r="G8" s="24">
        <f t="shared" si="1"/>
        <v>14</v>
      </c>
      <c r="H8" s="24">
        <f t="shared" si="2"/>
        <v>14</v>
      </c>
      <c r="I8" s="24">
        <f t="shared" si="3"/>
        <v>0</v>
      </c>
      <c r="J8" s="24">
        <f t="shared" si="4"/>
        <v>0</v>
      </c>
      <c r="K8" s="24">
        <f t="shared" si="5"/>
        <v>14</v>
      </c>
      <c r="L8" s="24">
        <f t="shared" si="6"/>
        <v>14</v>
      </c>
      <c r="M8" s="24">
        <f t="shared" si="7"/>
        <v>3.5</v>
      </c>
      <c r="N8" s="24">
        <f t="shared" si="8"/>
        <v>3.5</v>
      </c>
      <c r="O8" s="24">
        <f t="shared" si="9"/>
        <v>10.5</v>
      </c>
      <c r="P8" s="24">
        <f t="shared" si="10"/>
        <v>0</v>
      </c>
      <c r="Q8" s="25">
        <f t="shared" si="11"/>
        <v>77.839999999999989</v>
      </c>
      <c r="R8" s="24">
        <f t="shared" si="12"/>
        <v>0</v>
      </c>
      <c r="S8" s="24">
        <f t="shared" si="13"/>
        <v>0</v>
      </c>
      <c r="T8" s="25">
        <f t="shared" si="14"/>
        <v>6.86</v>
      </c>
      <c r="U8" s="26">
        <f t="shared" si="15"/>
        <v>14</v>
      </c>
      <c r="V8" s="25">
        <f t="shared" si="16"/>
        <v>20.86</v>
      </c>
      <c r="W8" s="25">
        <f t="shared" si="17"/>
        <v>56.97999999999999</v>
      </c>
      <c r="X8" s="25">
        <f t="shared" si="18"/>
        <v>-77.440000000000026</v>
      </c>
      <c r="Y8" s="25">
        <f t="shared" si="19"/>
        <v>222.55999999999997</v>
      </c>
    </row>
    <row r="9" spans="1:25" ht="12.75" customHeight="1" x14ac:dyDescent="0.2">
      <c r="A9" s="33" t="s">
        <v>25</v>
      </c>
      <c r="B9" s="34"/>
      <c r="C9" s="36">
        <v>22.24</v>
      </c>
      <c r="D9" s="21"/>
      <c r="E9" s="22">
        <v>5</v>
      </c>
      <c r="F9" s="24">
        <f t="shared" si="0"/>
        <v>10.5</v>
      </c>
      <c r="G9" s="24">
        <f t="shared" si="1"/>
        <v>0</v>
      </c>
      <c r="H9" s="24">
        <f t="shared" si="2"/>
        <v>10.5</v>
      </c>
      <c r="I9" s="24">
        <f t="shared" si="3"/>
        <v>0</v>
      </c>
      <c r="J9" s="24">
        <f t="shared" si="4"/>
        <v>0</v>
      </c>
      <c r="K9" s="24">
        <f t="shared" si="5"/>
        <v>0</v>
      </c>
      <c r="L9" s="24">
        <f t="shared" si="6"/>
        <v>10.5</v>
      </c>
      <c r="M9" s="24">
        <f t="shared" si="7"/>
        <v>3.5</v>
      </c>
      <c r="N9" s="24">
        <f t="shared" si="8"/>
        <v>3.5</v>
      </c>
      <c r="O9" s="24">
        <f t="shared" si="9"/>
        <v>7</v>
      </c>
      <c r="P9" s="24">
        <f t="shared" si="10"/>
        <v>0</v>
      </c>
      <c r="Q9" s="25">
        <f t="shared" si="11"/>
        <v>77.839999999999989</v>
      </c>
      <c r="R9" s="24">
        <f t="shared" si="12"/>
        <v>0</v>
      </c>
      <c r="S9" s="24">
        <f t="shared" si="13"/>
        <v>0</v>
      </c>
      <c r="T9" s="25">
        <f t="shared" si="14"/>
        <v>4.9000000000000004</v>
      </c>
      <c r="U9" s="26">
        <f t="shared" si="15"/>
        <v>14</v>
      </c>
      <c r="V9" s="25">
        <f t="shared" si="16"/>
        <v>18.899999999999999</v>
      </c>
      <c r="W9" s="25">
        <f t="shared" si="17"/>
        <v>58.939999999999991</v>
      </c>
      <c r="X9" s="25">
        <f t="shared" si="18"/>
        <v>-18.500000000000036</v>
      </c>
      <c r="Y9" s="25">
        <f t="shared" si="19"/>
        <v>281.49999999999994</v>
      </c>
    </row>
    <row r="10" spans="1:25" ht="12.75" customHeight="1" x14ac:dyDescent="0.2">
      <c r="A10" s="33" t="s">
        <v>26</v>
      </c>
      <c r="B10" s="34"/>
      <c r="C10" s="88">
        <v>15.68</v>
      </c>
      <c r="D10" s="21"/>
      <c r="E10" s="22">
        <v>6</v>
      </c>
      <c r="F10" s="24">
        <f t="shared" si="0"/>
        <v>7</v>
      </c>
      <c r="G10" s="24">
        <f t="shared" si="1"/>
        <v>0</v>
      </c>
      <c r="H10" s="24">
        <f t="shared" si="2"/>
        <v>7</v>
      </c>
      <c r="I10" s="24">
        <f t="shared" si="3"/>
        <v>0</v>
      </c>
      <c r="J10" s="24">
        <f t="shared" si="4"/>
        <v>0</v>
      </c>
      <c r="K10" s="24">
        <f t="shared" si="5"/>
        <v>0</v>
      </c>
      <c r="L10" s="24">
        <f t="shared" si="6"/>
        <v>7</v>
      </c>
      <c r="M10" s="24">
        <f t="shared" si="7"/>
        <v>3.5</v>
      </c>
      <c r="N10" s="24">
        <f t="shared" si="8"/>
        <v>3.5</v>
      </c>
      <c r="O10" s="24">
        <f t="shared" si="9"/>
        <v>3.5</v>
      </c>
      <c r="P10" s="24">
        <f t="shared" si="10"/>
        <v>0</v>
      </c>
      <c r="Q10" s="25">
        <f t="shared" si="11"/>
        <v>77.839999999999989</v>
      </c>
      <c r="R10" s="24">
        <f t="shared" si="12"/>
        <v>0</v>
      </c>
      <c r="S10" s="24">
        <f t="shared" si="13"/>
        <v>0</v>
      </c>
      <c r="T10" s="25">
        <f t="shared" si="14"/>
        <v>2.9400000000000004</v>
      </c>
      <c r="U10" s="26">
        <f t="shared" si="15"/>
        <v>14</v>
      </c>
      <c r="V10" s="25">
        <f t="shared" si="16"/>
        <v>16.940000000000001</v>
      </c>
      <c r="W10" s="25">
        <f t="shared" si="17"/>
        <v>60.899999999999991</v>
      </c>
      <c r="X10" s="25">
        <f t="shared" si="18"/>
        <v>42.399999999999956</v>
      </c>
      <c r="Y10" s="25">
        <f t="shared" si="19"/>
        <v>342.4</v>
      </c>
    </row>
    <row r="11" spans="1:25" ht="12.75" customHeight="1" x14ac:dyDescent="0.2">
      <c r="A11" s="33" t="s">
        <v>27</v>
      </c>
      <c r="B11" s="34"/>
      <c r="C11" s="37">
        <v>3.5000000000000003E-2</v>
      </c>
      <c r="D11" s="21"/>
      <c r="E11" s="22">
        <v>7</v>
      </c>
      <c r="F11" s="24">
        <f t="shared" si="0"/>
        <v>3.5</v>
      </c>
      <c r="G11" s="24">
        <f t="shared" si="1"/>
        <v>0</v>
      </c>
      <c r="H11" s="24">
        <f t="shared" si="2"/>
        <v>3.5</v>
      </c>
      <c r="I11" s="24">
        <f t="shared" si="3"/>
        <v>1</v>
      </c>
      <c r="J11" s="24">
        <f t="shared" si="4"/>
        <v>14</v>
      </c>
      <c r="K11" s="24">
        <f t="shared" si="5"/>
        <v>0</v>
      </c>
      <c r="L11" s="24">
        <f t="shared" si="6"/>
        <v>3.5</v>
      </c>
      <c r="M11" s="24">
        <f t="shared" si="7"/>
        <v>3.5</v>
      </c>
      <c r="N11" s="24">
        <f t="shared" si="8"/>
        <v>3.5</v>
      </c>
      <c r="O11" s="24">
        <f t="shared" si="9"/>
        <v>0</v>
      </c>
      <c r="P11" s="24">
        <f t="shared" si="10"/>
        <v>0</v>
      </c>
      <c r="Q11" s="25">
        <f t="shared" si="11"/>
        <v>77.839999999999989</v>
      </c>
      <c r="R11" s="24">
        <f t="shared" si="12"/>
        <v>224</v>
      </c>
      <c r="S11" s="24">
        <f t="shared" si="13"/>
        <v>15.68</v>
      </c>
      <c r="T11" s="25">
        <f t="shared" si="14"/>
        <v>0.98000000000000009</v>
      </c>
      <c r="U11" s="26">
        <f t="shared" si="15"/>
        <v>14</v>
      </c>
      <c r="V11" s="25">
        <f t="shared" si="16"/>
        <v>254.66</v>
      </c>
      <c r="W11" s="25">
        <f t="shared" si="17"/>
        <v>-176.82</v>
      </c>
      <c r="X11" s="25">
        <f t="shared" si="18"/>
        <v>-134.42000000000004</v>
      </c>
      <c r="Y11" s="25">
        <f t="shared" si="19"/>
        <v>165.57999999999996</v>
      </c>
    </row>
    <row r="12" spans="1:25" ht="12.75" customHeight="1" thickBot="1" x14ac:dyDescent="0.25">
      <c r="A12" s="38" t="s">
        <v>28</v>
      </c>
      <c r="B12" s="39"/>
      <c r="C12" s="40">
        <v>14</v>
      </c>
      <c r="D12" s="21"/>
      <c r="E12" s="22">
        <v>8</v>
      </c>
      <c r="F12" s="24">
        <f t="shared" si="0"/>
        <v>0</v>
      </c>
      <c r="G12" s="24">
        <f t="shared" si="1"/>
        <v>14</v>
      </c>
      <c r="H12" s="24">
        <f t="shared" si="2"/>
        <v>14</v>
      </c>
      <c r="I12" s="24">
        <f t="shared" si="3"/>
        <v>0</v>
      </c>
      <c r="J12" s="24">
        <f t="shared" si="4"/>
        <v>0</v>
      </c>
      <c r="K12" s="24">
        <f t="shared" si="5"/>
        <v>14</v>
      </c>
      <c r="L12" s="24">
        <f t="shared" si="6"/>
        <v>14</v>
      </c>
      <c r="M12" s="24">
        <f t="shared" si="7"/>
        <v>3.5</v>
      </c>
      <c r="N12" s="24">
        <f t="shared" si="8"/>
        <v>3.5</v>
      </c>
      <c r="O12" s="24">
        <f t="shared" si="9"/>
        <v>10.5</v>
      </c>
      <c r="P12" s="24">
        <f t="shared" si="10"/>
        <v>0</v>
      </c>
      <c r="Q12" s="25">
        <f t="shared" si="11"/>
        <v>77.839999999999989</v>
      </c>
      <c r="R12" s="24">
        <f t="shared" si="12"/>
        <v>0</v>
      </c>
      <c r="S12" s="24">
        <f t="shared" si="13"/>
        <v>0</v>
      </c>
      <c r="T12" s="25">
        <f t="shared" si="14"/>
        <v>6.86</v>
      </c>
      <c r="U12" s="26">
        <f t="shared" si="15"/>
        <v>14</v>
      </c>
      <c r="V12" s="25">
        <f t="shared" si="16"/>
        <v>20.86</v>
      </c>
      <c r="W12" s="25">
        <f t="shared" si="17"/>
        <v>56.97999999999999</v>
      </c>
      <c r="X12" s="25">
        <f t="shared" si="18"/>
        <v>-77.440000000000055</v>
      </c>
      <c r="Y12" s="25">
        <f t="shared" si="19"/>
        <v>222.55999999999995</v>
      </c>
    </row>
    <row r="13" spans="1:25" ht="12.75" customHeight="1" thickBot="1" x14ac:dyDescent="0.25">
      <c r="D13" s="21"/>
      <c r="E13" s="22">
        <v>9</v>
      </c>
      <c r="F13" s="24">
        <f t="shared" si="0"/>
        <v>10.5</v>
      </c>
      <c r="G13" s="24">
        <f t="shared" si="1"/>
        <v>0</v>
      </c>
      <c r="H13" s="24">
        <f t="shared" si="2"/>
        <v>10.5</v>
      </c>
      <c r="I13" s="24">
        <f t="shared" si="3"/>
        <v>0</v>
      </c>
      <c r="J13" s="24">
        <f t="shared" si="4"/>
        <v>0</v>
      </c>
      <c r="K13" s="24">
        <f t="shared" si="5"/>
        <v>0</v>
      </c>
      <c r="L13" s="24">
        <f t="shared" si="6"/>
        <v>10.5</v>
      </c>
      <c r="M13" s="24">
        <f t="shared" si="7"/>
        <v>3.5</v>
      </c>
      <c r="N13" s="24">
        <f t="shared" si="8"/>
        <v>3.5</v>
      </c>
      <c r="O13" s="24">
        <f t="shared" si="9"/>
        <v>7</v>
      </c>
      <c r="P13" s="24">
        <f t="shared" si="10"/>
        <v>0</v>
      </c>
      <c r="Q13" s="25">
        <f t="shared" si="11"/>
        <v>77.839999999999989</v>
      </c>
      <c r="R13" s="24">
        <f t="shared" si="12"/>
        <v>0</v>
      </c>
      <c r="S13" s="24">
        <f t="shared" si="13"/>
        <v>0</v>
      </c>
      <c r="T13" s="25">
        <f t="shared" si="14"/>
        <v>4.9000000000000004</v>
      </c>
      <c r="U13" s="26">
        <f t="shared" si="15"/>
        <v>14</v>
      </c>
      <c r="V13" s="25">
        <f t="shared" si="16"/>
        <v>18.899999999999999</v>
      </c>
      <c r="W13" s="25">
        <f t="shared" si="17"/>
        <v>58.939999999999991</v>
      </c>
      <c r="X13" s="25">
        <f t="shared" si="18"/>
        <v>-18.500000000000064</v>
      </c>
      <c r="Y13" s="25">
        <f t="shared" si="19"/>
        <v>281.49999999999994</v>
      </c>
    </row>
    <row r="14" spans="1:25" ht="12.75" customHeight="1" thickBot="1" x14ac:dyDescent="0.25">
      <c r="A14" s="41" t="s">
        <v>29</v>
      </c>
      <c r="B14" s="42"/>
      <c r="C14" s="43"/>
      <c r="D14" s="21"/>
      <c r="E14" s="22">
        <v>10</v>
      </c>
      <c r="F14" s="24">
        <f t="shared" si="0"/>
        <v>7</v>
      </c>
      <c r="G14" s="24">
        <f t="shared" si="1"/>
        <v>0</v>
      </c>
      <c r="H14" s="24">
        <f t="shared" si="2"/>
        <v>7</v>
      </c>
      <c r="I14" s="24">
        <f t="shared" si="3"/>
        <v>0</v>
      </c>
      <c r="J14" s="24">
        <f t="shared" si="4"/>
        <v>0</v>
      </c>
      <c r="K14" s="24">
        <f t="shared" si="5"/>
        <v>0</v>
      </c>
      <c r="L14" s="24">
        <f t="shared" si="6"/>
        <v>7</v>
      </c>
      <c r="M14" s="24">
        <f t="shared" si="7"/>
        <v>3.5</v>
      </c>
      <c r="N14" s="24">
        <f t="shared" si="8"/>
        <v>3.5</v>
      </c>
      <c r="O14" s="24">
        <f t="shared" si="9"/>
        <v>3.5</v>
      </c>
      <c r="P14" s="24">
        <f t="shared" si="10"/>
        <v>0</v>
      </c>
      <c r="Q14" s="25">
        <f t="shared" si="11"/>
        <v>77.839999999999989</v>
      </c>
      <c r="R14" s="24">
        <f t="shared" si="12"/>
        <v>0</v>
      </c>
      <c r="S14" s="24">
        <f t="shared" si="13"/>
        <v>0</v>
      </c>
      <c r="T14" s="25">
        <f t="shared" si="14"/>
        <v>2.9400000000000004</v>
      </c>
      <c r="U14" s="26">
        <f t="shared" si="15"/>
        <v>14</v>
      </c>
      <c r="V14" s="25">
        <f t="shared" si="16"/>
        <v>16.940000000000001</v>
      </c>
      <c r="W14" s="25">
        <f t="shared" si="17"/>
        <v>60.899999999999991</v>
      </c>
      <c r="X14" s="25">
        <f t="shared" si="18"/>
        <v>42.399999999999928</v>
      </c>
      <c r="Y14" s="25">
        <f t="shared" si="19"/>
        <v>342.39999999999992</v>
      </c>
    </row>
    <row r="15" spans="1:25" ht="12.75" customHeight="1" x14ac:dyDescent="0.2">
      <c r="A15" s="44" t="s">
        <v>30</v>
      </c>
      <c r="B15" s="45"/>
      <c r="C15" s="46">
        <f>C50</f>
        <v>14</v>
      </c>
      <c r="E15" s="22">
        <v>11</v>
      </c>
      <c r="F15" s="24">
        <f t="shared" si="0"/>
        <v>3.5</v>
      </c>
      <c r="G15" s="24">
        <f t="shared" si="1"/>
        <v>0</v>
      </c>
      <c r="H15" s="24">
        <f t="shared" si="2"/>
        <v>3.5</v>
      </c>
      <c r="I15" s="24">
        <f t="shared" si="3"/>
        <v>1</v>
      </c>
      <c r="J15" s="24">
        <f t="shared" si="4"/>
        <v>14</v>
      </c>
      <c r="K15" s="24">
        <f t="shared" si="5"/>
        <v>0</v>
      </c>
      <c r="L15" s="24">
        <f t="shared" si="6"/>
        <v>3.5</v>
      </c>
      <c r="M15" s="24">
        <f t="shared" si="7"/>
        <v>3.5</v>
      </c>
      <c r="N15" s="24">
        <f t="shared" si="8"/>
        <v>3.5</v>
      </c>
      <c r="O15" s="24">
        <f t="shared" si="9"/>
        <v>0</v>
      </c>
      <c r="P15" s="24">
        <f t="shared" si="10"/>
        <v>0</v>
      </c>
      <c r="Q15" s="25">
        <f t="shared" si="11"/>
        <v>77.839999999999989</v>
      </c>
      <c r="R15" s="24">
        <f t="shared" si="12"/>
        <v>224</v>
      </c>
      <c r="S15" s="24">
        <f t="shared" si="13"/>
        <v>15.68</v>
      </c>
      <c r="T15" s="25">
        <f t="shared" si="14"/>
        <v>0.98000000000000009</v>
      </c>
      <c r="U15" s="26">
        <f t="shared" si="15"/>
        <v>14</v>
      </c>
      <c r="V15" s="25">
        <f t="shared" si="16"/>
        <v>254.66</v>
      </c>
      <c r="W15" s="25">
        <f t="shared" si="17"/>
        <v>-176.82</v>
      </c>
      <c r="X15" s="25">
        <f t="shared" si="18"/>
        <v>-134.42000000000007</v>
      </c>
      <c r="Y15" s="25">
        <f t="shared" si="19"/>
        <v>165.57999999999993</v>
      </c>
    </row>
    <row r="16" spans="1:25" x14ac:dyDescent="0.2">
      <c r="A16" s="33" t="s">
        <v>31</v>
      </c>
      <c r="B16" s="34"/>
      <c r="C16" s="35">
        <v>1</v>
      </c>
      <c r="E16" s="22">
        <v>12</v>
      </c>
      <c r="F16" s="24">
        <f t="shared" si="0"/>
        <v>0</v>
      </c>
      <c r="G16" s="24">
        <f t="shared" si="1"/>
        <v>14</v>
      </c>
      <c r="H16" s="24">
        <f t="shared" si="2"/>
        <v>14</v>
      </c>
      <c r="I16" s="24">
        <f t="shared" si="3"/>
        <v>0</v>
      </c>
      <c r="J16" s="24">
        <f t="shared" si="4"/>
        <v>0</v>
      </c>
      <c r="K16" s="24">
        <f t="shared" si="5"/>
        <v>14</v>
      </c>
      <c r="L16" s="24">
        <f t="shared" si="6"/>
        <v>14</v>
      </c>
      <c r="M16" s="24">
        <f t="shared" si="7"/>
        <v>3.5</v>
      </c>
      <c r="N16" s="24">
        <f t="shared" si="8"/>
        <v>3.5</v>
      </c>
      <c r="O16" s="24">
        <f t="shared" si="9"/>
        <v>10.5</v>
      </c>
      <c r="P16" s="24">
        <f t="shared" si="10"/>
        <v>0</v>
      </c>
      <c r="Q16" s="25">
        <f t="shared" si="11"/>
        <v>77.839999999999989</v>
      </c>
      <c r="R16" s="24">
        <f t="shared" si="12"/>
        <v>0</v>
      </c>
      <c r="S16" s="24">
        <f t="shared" si="13"/>
        <v>0</v>
      </c>
      <c r="T16" s="25">
        <f t="shared" si="14"/>
        <v>6.86</v>
      </c>
      <c r="U16" s="26">
        <f t="shared" si="15"/>
        <v>14</v>
      </c>
      <c r="V16" s="25">
        <f t="shared" si="16"/>
        <v>20.86</v>
      </c>
      <c r="W16" s="25">
        <f t="shared" si="17"/>
        <v>56.97999999999999</v>
      </c>
      <c r="X16" s="25">
        <f t="shared" si="18"/>
        <v>-77.440000000000083</v>
      </c>
      <c r="Y16" s="25">
        <f t="shared" si="19"/>
        <v>222.55999999999992</v>
      </c>
    </row>
    <row r="17" spans="1:25" x14ac:dyDescent="0.2">
      <c r="A17" s="33" t="s">
        <v>32</v>
      </c>
      <c r="B17" s="34"/>
      <c r="C17" s="47">
        <v>0</v>
      </c>
      <c r="E17" s="22">
        <v>13</v>
      </c>
      <c r="F17" s="24">
        <f t="shared" si="0"/>
        <v>10.5</v>
      </c>
      <c r="G17" s="24">
        <f t="shared" si="1"/>
        <v>0</v>
      </c>
      <c r="H17" s="24">
        <f t="shared" si="2"/>
        <v>10.5</v>
      </c>
      <c r="I17" s="24">
        <f t="shared" si="3"/>
        <v>0</v>
      </c>
      <c r="J17" s="24">
        <f t="shared" si="4"/>
        <v>0</v>
      </c>
      <c r="K17" s="24">
        <f t="shared" si="5"/>
        <v>0</v>
      </c>
      <c r="L17" s="24">
        <f t="shared" si="6"/>
        <v>10.5</v>
      </c>
      <c r="M17" s="24">
        <f t="shared" si="7"/>
        <v>3.5</v>
      </c>
      <c r="N17" s="24">
        <f t="shared" si="8"/>
        <v>3.5</v>
      </c>
      <c r="O17" s="24">
        <f t="shared" si="9"/>
        <v>7</v>
      </c>
      <c r="P17" s="24">
        <f t="shared" si="10"/>
        <v>0</v>
      </c>
      <c r="Q17" s="25">
        <f t="shared" si="11"/>
        <v>77.839999999999989</v>
      </c>
      <c r="R17" s="24">
        <f t="shared" si="12"/>
        <v>0</v>
      </c>
      <c r="S17" s="24">
        <f t="shared" si="13"/>
        <v>0</v>
      </c>
      <c r="T17" s="25">
        <f t="shared" si="14"/>
        <v>4.9000000000000004</v>
      </c>
      <c r="U17" s="26">
        <f t="shared" si="15"/>
        <v>14</v>
      </c>
      <c r="V17" s="25">
        <f t="shared" si="16"/>
        <v>18.899999999999999</v>
      </c>
      <c r="W17" s="25">
        <f t="shared" si="17"/>
        <v>58.939999999999991</v>
      </c>
      <c r="X17" s="25">
        <f t="shared" si="18"/>
        <v>-18.500000000000092</v>
      </c>
      <c r="Y17" s="25">
        <f t="shared" si="19"/>
        <v>281.49999999999989</v>
      </c>
    </row>
    <row r="18" spans="1:25" x14ac:dyDescent="0.2">
      <c r="A18" s="33" t="s">
        <v>33</v>
      </c>
      <c r="B18" s="34"/>
      <c r="C18" s="35">
        <v>1</v>
      </c>
      <c r="E18" s="22">
        <v>14</v>
      </c>
      <c r="F18" s="24">
        <f t="shared" si="0"/>
        <v>7</v>
      </c>
      <c r="G18" s="24">
        <f t="shared" si="1"/>
        <v>0</v>
      </c>
      <c r="H18" s="24">
        <f t="shared" si="2"/>
        <v>7</v>
      </c>
      <c r="I18" s="24">
        <f t="shared" si="3"/>
        <v>0</v>
      </c>
      <c r="J18" s="24">
        <f t="shared" si="4"/>
        <v>0</v>
      </c>
      <c r="K18" s="24">
        <f t="shared" si="5"/>
        <v>0</v>
      </c>
      <c r="L18" s="24">
        <f t="shared" si="6"/>
        <v>7</v>
      </c>
      <c r="M18" s="24">
        <f t="shared" si="7"/>
        <v>3.5</v>
      </c>
      <c r="N18" s="24">
        <f t="shared" si="8"/>
        <v>3.5</v>
      </c>
      <c r="O18" s="24">
        <f t="shared" si="9"/>
        <v>3.5</v>
      </c>
      <c r="P18" s="24">
        <f t="shared" si="10"/>
        <v>0</v>
      </c>
      <c r="Q18" s="25">
        <f t="shared" si="11"/>
        <v>77.839999999999989</v>
      </c>
      <c r="R18" s="24">
        <f t="shared" si="12"/>
        <v>0</v>
      </c>
      <c r="S18" s="24">
        <f t="shared" si="13"/>
        <v>0</v>
      </c>
      <c r="T18" s="25">
        <f t="shared" si="14"/>
        <v>2.9400000000000004</v>
      </c>
      <c r="U18" s="26">
        <f t="shared" si="15"/>
        <v>14</v>
      </c>
      <c r="V18" s="25">
        <f t="shared" si="16"/>
        <v>16.940000000000001</v>
      </c>
      <c r="W18" s="25">
        <f t="shared" si="17"/>
        <v>60.899999999999991</v>
      </c>
      <c r="X18" s="25">
        <f t="shared" si="18"/>
        <v>42.399999999999899</v>
      </c>
      <c r="Y18" s="25">
        <f t="shared" si="19"/>
        <v>342.39999999999992</v>
      </c>
    </row>
    <row r="19" spans="1:25" ht="12.75" customHeight="1" x14ac:dyDescent="0.2">
      <c r="A19" s="48" t="s">
        <v>34</v>
      </c>
      <c r="B19" s="49"/>
      <c r="C19" s="50"/>
      <c r="E19" s="22">
        <v>15</v>
      </c>
      <c r="F19" s="24">
        <f t="shared" si="0"/>
        <v>3.5</v>
      </c>
      <c r="G19" s="24">
        <f t="shared" si="1"/>
        <v>0</v>
      </c>
      <c r="H19" s="24">
        <f t="shared" si="2"/>
        <v>3.5</v>
      </c>
      <c r="I19" s="24">
        <f t="shared" si="3"/>
        <v>1</v>
      </c>
      <c r="J19" s="24">
        <f t="shared" si="4"/>
        <v>14</v>
      </c>
      <c r="K19" s="24">
        <f t="shared" si="5"/>
        <v>0</v>
      </c>
      <c r="L19" s="24">
        <f t="shared" si="6"/>
        <v>3.5</v>
      </c>
      <c r="M19" s="24">
        <f t="shared" si="7"/>
        <v>3.5</v>
      </c>
      <c r="N19" s="24">
        <f t="shared" si="8"/>
        <v>3.5</v>
      </c>
      <c r="O19" s="24">
        <f t="shared" si="9"/>
        <v>0</v>
      </c>
      <c r="P19" s="24">
        <f t="shared" si="10"/>
        <v>0</v>
      </c>
      <c r="Q19" s="25">
        <f t="shared" si="11"/>
        <v>77.839999999999989</v>
      </c>
      <c r="R19" s="24">
        <f t="shared" si="12"/>
        <v>224</v>
      </c>
      <c r="S19" s="24">
        <f t="shared" si="13"/>
        <v>15.68</v>
      </c>
      <c r="T19" s="25">
        <f t="shared" si="14"/>
        <v>0.98000000000000009</v>
      </c>
      <c r="U19" s="26">
        <f t="shared" si="15"/>
        <v>14</v>
      </c>
      <c r="V19" s="25">
        <f t="shared" si="16"/>
        <v>254.66</v>
      </c>
      <c r="W19" s="25">
        <f t="shared" si="17"/>
        <v>-176.82</v>
      </c>
      <c r="X19" s="25">
        <f t="shared" si="18"/>
        <v>-134.4200000000001</v>
      </c>
      <c r="Y19" s="25">
        <f t="shared" si="19"/>
        <v>165.5799999999999</v>
      </c>
    </row>
    <row r="20" spans="1:25" ht="12.75" customHeight="1" x14ac:dyDescent="0.2">
      <c r="A20" s="140" t="s">
        <v>35</v>
      </c>
      <c r="B20" s="51" t="s">
        <v>36</v>
      </c>
      <c r="C20" s="36">
        <v>3.5</v>
      </c>
      <c r="E20" s="22">
        <v>16</v>
      </c>
      <c r="F20" s="24">
        <f t="shared" si="0"/>
        <v>0</v>
      </c>
      <c r="G20" s="24">
        <f t="shared" si="1"/>
        <v>14</v>
      </c>
      <c r="H20" s="24">
        <f t="shared" si="2"/>
        <v>14</v>
      </c>
      <c r="I20" s="24">
        <f t="shared" si="3"/>
        <v>0</v>
      </c>
      <c r="J20" s="24">
        <f t="shared" si="4"/>
        <v>0</v>
      </c>
      <c r="K20" s="24">
        <f t="shared" si="5"/>
        <v>14</v>
      </c>
      <c r="L20" s="24">
        <f t="shared" si="6"/>
        <v>14</v>
      </c>
      <c r="M20" s="24">
        <f t="shared" si="7"/>
        <v>3.5</v>
      </c>
      <c r="N20" s="24">
        <f t="shared" si="8"/>
        <v>3.5</v>
      </c>
      <c r="O20" s="24">
        <f t="shared" si="9"/>
        <v>10.5</v>
      </c>
      <c r="P20" s="24">
        <f t="shared" si="10"/>
        <v>0</v>
      </c>
      <c r="Q20" s="25">
        <f t="shared" si="11"/>
        <v>77.839999999999989</v>
      </c>
      <c r="R20" s="24">
        <f t="shared" si="12"/>
        <v>0</v>
      </c>
      <c r="S20" s="24">
        <f t="shared" si="13"/>
        <v>0</v>
      </c>
      <c r="T20" s="25">
        <f t="shared" si="14"/>
        <v>6.86</v>
      </c>
      <c r="U20" s="26">
        <f t="shared" si="15"/>
        <v>14</v>
      </c>
      <c r="V20" s="25">
        <f t="shared" si="16"/>
        <v>20.86</v>
      </c>
      <c r="W20" s="25">
        <f t="shared" si="17"/>
        <v>56.97999999999999</v>
      </c>
      <c r="X20" s="25">
        <f t="shared" si="18"/>
        <v>-77.440000000000111</v>
      </c>
      <c r="Y20" s="25">
        <f t="shared" si="19"/>
        <v>222.55999999999989</v>
      </c>
    </row>
    <row r="21" spans="1:25" ht="12.75" customHeight="1" x14ac:dyDescent="0.2">
      <c r="A21" s="140"/>
      <c r="B21" s="52" t="s">
        <v>37</v>
      </c>
      <c r="C21" s="50"/>
      <c r="E21" s="22">
        <v>17</v>
      </c>
      <c r="F21" s="24">
        <f t="shared" si="0"/>
        <v>10.5</v>
      </c>
      <c r="G21" s="24">
        <f t="shared" si="1"/>
        <v>0</v>
      </c>
      <c r="H21" s="24">
        <f t="shared" si="2"/>
        <v>10.5</v>
      </c>
      <c r="I21" s="24">
        <f t="shared" si="3"/>
        <v>0</v>
      </c>
      <c r="J21" s="24">
        <f t="shared" si="4"/>
        <v>0</v>
      </c>
      <c r="K21" s="24">
        <f t="shared" si="5"/>
        <v>0</v>
      </c>
      <c r="L21" s="24">
        <f t="shared" si="6"/>
        <v>10.5</v>
      </c>
      <c r="M21" s="24">
        <f t="shared" si="7"/>
        <v>3.5</v>
      </c>
      <c r="N21" s="24">
        <f t="shared" si="8"/>
        <v>3.5</v>
      </c>
      <c r="O21" s="24">
        <f t="shared" si="9"/>
        <v>7</v>
      </c>
      <c r="P21" s="24">
        <f t="shared" si="10"/>
        <v>0</v>
      </c>
      <c r="Q21" s="25">
        <f t="shared" si="11"/>
        <v>77.839999999999989</v>
      </c>
      <c r="R21" s="24">
        <f t="shared" si="12"/>
        <v>0</v>
      </c>
      <c r="S21" s="24">
        <f t="shared" si="13"/>
        <v>0</v>
      </c>
      <c r="T21" s="25">
        <f t="shared" si="14"/>
        <v>4.9000000000000004</v>
      </c>
      <c r="U21" s="26">
        <f t="shared" si="15"/>
        <v>14</v>
      </c>
      <c r="V21" s="25">
        <f t="shared" si="16"/>
        <v>18.899999999999999</v>
      </c>
      <c r="W21" s="25">
        <f t="shared" si="17"/>
        <v>58.939999999999991</v>
      </c>
      <c r="X21" s="25">
        <f t="shared" si="18"/>
        <v>-18.500000000000121</v>
      </c>
      <c r="Y21" s="25">
        <f t="shared" si="19"/>
        <v>281.49999999999989</v>
      </c>
    </row>
    <row r="22" spans="1:25" ht="12.75" customHeight="1" x14ac:dyDescent="0.2">
      <c r="A22" s="140" t="s">
        <v>38</v>
      </c>
      <c r="B22" s="51" t="s">
        <v>36</v>
      </c>
      <c r="C22" s="35"/>
      <c r="E22" s="22">
        <v>18</v>
      </c>
      <c r="F22" s="24">
        <f t="shared" si="0"/>
        <v>7</v>
      </c>
      <c r="G22" s="24">
        <f t="shared" si="1"/>
        <v>0</v>
      </c>
      <c r="H22" s="24">
        <f t="shared" si="2"/>
        <v>7</v>
      </c>
      <c r="I22" s="24">
        <f t="shared" si="3"/>
        <v>0</v>
      </c>
      <c r="J22" s="24">
        <f t="shared" si="4"/>
        <v>0</v>
      </c>
      <c r="K22" s="24">
        <f t="shared" si="5"/>
        <v>0</v>
      </c>
      <c r="L22" s="24">
        <f t="shared" si="6"/>
        <v>7</v>
      </c>
      <c r="M22" s="24">
        <f t="shared" si="7"/>
        <v>3.5</v>
      </c>
      <c r="N22" s="24">
        <f t="shared" si="8"/>
        <v>3.5</v>
      </c>
      <c r="O22" s="24">
        <f t="shared" si="9"/>
        <v>3.5</v>
      </c>
      <c r="P22" s="24">
        <f t="shared" si="10"/>
        <v>0</v>
      </c>
      <c r="Q22" s="25">
        <f t="shared" si="11"/>
        <v>77.839999999999989</v>
      </c>
      <c r="R22" s="24">
        <f t="shared" si="12"/>
        <v>0</v>
      </c>
      <c r="S22" s="24">
        <f t="shared" si="13"/>
        <v>0</v>
      </c>
      <c r="T22" s="25">
        <f t="shared" si="14"/>
        <v>2.9400000000000004</v>
      </c>
      <c r="U22" s="26">
        <f t="shared" si="15"/>
        <v>14</v>
      </c>
      <c r="V22" s="25">
        <f t="shared" si="16"/>
        <v>16.940000000000001</v>
      </c>
      <c r="W22" s="25">
        <f t="shared" si="17"/>
        <v>60.899999999999991</v>
      </c>
      <c r="X22" s="25">
        <f t="shared" si="18"/>
        <v>42.399999999999871</v>
      </c>
      <c r="Y22" s="25">
        <f t="shared" si="19"/>
        <v>342.39999999999986</v>
      </c>
    </row>
    <row r="23" spans="1:25" ht="25.5" x14ac:dyDescent="0.2">
      <c r="A23" s="140"/>
      <c r="B23" s="52" t="s">
        <v>37</v>
      </c>
      <c r="C23" s="50"/>
      <c r="E23" s="22">
        <v>19</v>
      </c>
      <c r="F23" s="24">
        <f t="shared" si="0"/>
        <v>3.5</v>
      </c>
      <c r="G23" s="24">
        <f t="shared" si="1"/>
        <v>0</v>
      </c>
      <c r="H23" s="24">
        <f t="shared" si="2"/>
        <v>3.5</v>
      </c>
      <c r="I23" s="24">
        <f t="shared" si="3"/>
        <v>1</v>
      </c>
      <c r="J23" s="24">
        <f t="shared" si="4"/>
        <v>14</v>
      </c>
      <c r="K23" s="24">
        <f t="shared" si="5"/>
        <v>0</v>
      </c>
      <c r="L23" s="24">
        <f t="shared" si="6"/>
        <v>3.5</v>
      </c>
      <c r="M23" s="24">
        <f t="shared" si="7"/>
        <v>3.5</v>
      </c>
      <c r="N23" s="24">
        <f t="shared" si="8"/>
        <v>3.5</v>
      </c>
      <c r="O23" s="24">
        <f t="shared" si="9"/>
        <v>0</v>
      </c>
      <c r="P23" s="24">
        <f t="shared" si="10"/>
        <v>0</v>
      </c>
      <c r="Q23" s="25">
        <f t="shared" si="11"/>
        <v>77.839999999999989</v>
      </c>
      <c r="R23" s="24">
        <f t="shared" si="12"/>
        <v>224</v>
      </c>
      <c r="S23" s="24">
        <f t="shared" si="13"/>
        <v>15.68</v>
      </c>
      <c r="T23" s="25">
        <f t="shared" si="14"/>
        <v>0.98000000000000009</v>
      </c>
      <c r="U23" s="26">
        <f t="shared" si="15"/>
        <v>14</v>
      </c>
      <c r="V23" s="25">
        <f t="shared" si="16"/>
        <v>254.66</v>
      </c>
      <c r="W23" s="25">
        <f t="shared" si="17"/>
        <v>-176.82</v>
      </c>
      <c r="X23" s="25">
        <f t="shared" si="18"/>
        <v>-134.42000000000013</v>
      </c>
      <c r="Y23" s="25">
        <f t="shared" si="19"/>
        <v>165.57999999999987</v>
      </c>
    </row>
    <row r="24" spans="1:25" ht="12.75" customHeight="1" x14ac:dyDescent="0.2">
      <c r="A24" s="33" t="s">
        <v>39</v>
      </c>
      <c r="B24" s="34"/>
      <c r="C24" s="53">
        <v>1</v>
      </c>
      <c r="D24" s="21"/>
      <c r="E24" s="22">
        <v>20</v>
      </c>
      <c r="F24" s="24">
        <f t="shared" si="0"/>
        <v>0</v>
      </c>
      <c r="G24" s="24">
        <f t="shared" si="1"/>
        <v>14</v>
      </c>
      <c r="H24" s="24">
        <f t="shared" si="2"/>
        <v>14</v>
      </c>
      <c r="I24" s="24">
        <f t="shared" si="3"/>
        <v>0</v>
      </c>
      <c r="J24" s="24">
        <f t="shared" si="4"/>
        <v>0</v>
      </c>
      <c r="K24" s="24">
        <f t="shared" si="5"/>
        <v>14</v>
      </c>
      <c r="L24" s="24">
        <f t="shared" si="6"/>
        <v>14</v>
      </c>
      <c r="M24" s="24">
        <f t="shared" si="7"/>
        <v>3.5</v>
      </c>
      <c r="N24" s="24">
        <f t="shared" si="8"/>
        <v>3.5</v>
      </c>
      <c r="O24" s="24">
        <f t="shared" si="9"/>
        <v>10.5</v>
      </c>
      <c r="P24" s="24">
        <f t="shared" si="10"/>
        <v>0</v>
      </c>
      <c r="Q24" s="25">
        <f t="shared" si="11"/>
        <v>77.839999999999989</v>
      </c>
      <c r="R24" s="24">
        <f t="shared" si="12"/>
        <v>0</v>
      </c>
      <c r="S24" s="24">
        <f t="shared" si="13"/>
        <v>0</v>
      </c>
      <c r="T24" s="25">
        <f t="shared" si="14"/>
        <v>6.86</v>
      </c>
      <c r="U24" s="26">
        <f t="shared" si="15"/>
        <v>14</v>
      </c>
      <c r="V24" s="25">
        <f t="shared" si="16"/>
        <v>20.86</v>
      </c>
      <c r="W24" s="25">
        <f t="shared" si="17"/>
        <v>56.97999999999999</v>
      </c>
      <c r="X24" s="25">
        <f t="shared" si="18"/>
        <v>-77.44000000000014</v>
      </c>
      <c r="Y24" s="25">
        <f t="shared" si="19"/>
        <v>222.55999999999986</v>
      </c>
    </row>
    <row r="25" spans="1:25" ht="12.75" customHeight="1" x14ac:dyDescent="0.2">
      <c r="A25" s="141" t="s">
        <v>40</v>
      </c>
      <c r="B25" s="52" t="s">
        <v>41</v>
      </c>
      <c r="C25" s="54"/>
      <c r="D25" s="21"/>
      <c r="E25" s="22">
        <v>21</v>
      </c>
      <c r="F25" s="24">
        <f t="shared" si="0"/>
        <v>10.5</v>
      </c>
      <c r="G25" s="24">
        <f t="shared" si="1"/>
        <v>0</v>
      </c>
      <c r="H25" s="24">
        <f t="shared" si="2"/>
        <v>10.5</v>
      </c>
      <c r="I25" s="24">
        <f t="shared" si="3"/>
        <v>0</v>
      </c>
      <c r="J25" s="24">
        <f t="shared" si="4"/>
        <v>0</v>
      </c>
      <c r="K25" s="24">
        <f t="shared" si="5"/>
        <v>0</v>
      </c>
      <c r="L25" s="24">
        <f t="shared" si="6"/>
        <v>10.5</v>
      </c>
      <c r="M25" s="24">
        <f t="shared" si="7"/>
        <v>3.5</v>
      </c>
      <c r="N25" s="24">
        <f t="shared" si="8"/>
        <v>3.5</v>
      </c>
      <c r="O25" s="24">
        <f t="shared" si="9"/>
        <v>7</v>
      </c>
      <c r="P25" s="24">
        <f t="shared" si="10"/>
        <v>0</v>
      </c>
      <c r="Q25" s="25">
        <f t="shared" si="11"/>
        <v>77.839999999999989</v>
      </c>
      <c r="R25" s="24">
        <f t="shared" si="12"/>
        <v>0</v>
      </c>
      <c r="S25" s="24">
        <f t="shared" si="13"/>
        <v>0</v>
      </c>
      <c r="T25" s="25">
        <f t="shared" si="14"/>
        <v>4.9000000000000004</v>
      </c>
      <c r="U25" s="26">
        <f t="shared" si="15"/>
        <v>14</v>
      </c>
      <c r="V25" s="25">
        <f t="shared" si="16"/>
        <v>18.899999999999999</v>
      </c>
      <c r="W25" s="25">
        <f t="shared" si="17"/>
        <v>58.939999999999991</v>
      </c>
      <c r="X25" s="25">
        <f t="shared" si="18"/>
        <v>-18.500000000000149</v>
      </c>
      <c r="Y25" s="25">
        <f t="shared" si="19"/>
        <v>281.49999999999983</v>
      </c>
    </row>
    <row r="26" spans="1:25" ht="25.5" x14ac:dyDescent="0.2">
      <c r="A26" s="142"/>
      <c r="B26" s="55" t="s">
        <v>42</v>
      </c>
      <c r="C26" s="56"/>
      <c r="D26" s="21"/>
      <c r="E26" s="22">
        <v>22</v>
      </c>
      <c r="F26" s="24">
        <f t="shared" si="0"/>
        <v>7</v>
      </c>
      <c r="G26" s="24">
        <f t="shared" si="1"/>
        <v>0</v>
      </c>
      <c r="H26" s="24">
        <f t="shared" si="2"/>
        <v>7</v>
      </c>
      <c r="I26" s="24">
        <f t="shared" si="3"/>
        <v>0</v>
      </c>
      <c r="J26" s="24">
        <f t="shared" si="4"/>
        <v>0</v>
      </c>
      <c r="K26" s="24">
        <f t="shared" si="5"/>
        <v>0</v>
      </c>
      <c r="L26" s="24">
        <f t="shared" si="6"/>
        <v>7</v>
      </c>
      <c r="M26" s="24">
        <f t="shared" si="7"/>
        <v>3.5</v>
      </c>
      <c r="N26" s="24">
        <f t="shared" si="8"/>
        <v>3.5</v>
      </c>
      <c r="O26" s="24">
        <f t="shared" si="9"/>
        <v>3.5</v>
      </c>
      <c r="P26" s="24">
        <f t="shared" si="10"/>
        <v>0</v>
      </c>
      <c r="Q26" s="25">
        <f t="shared" si="11"/>
        <v>77.839999999999989</v>
      </c>
      <c r="R26" s="24">
        <f t="shared" si="12"/>
        <v>0</v>
      </c>
      <c r="S26" s="24">
        <f t="shared" si="13"/>
        <v>0</v>
      </c>
      <c r="T26" s="25">
        <f t="shared" si="14"/>
        <v>2.9400000000000004</v>
      </c>
      <c r="U26" s="26">
        <f t="shared" si="15"/>
        <v>14</v>
      </c>
      <c r="V26" s="25">
        <f t="shared" si="16"/>
        <v>16.940000000000001</v>
      </c>
      <c r="W26" s="25">
        <f t="shared" si="17"/>
        <v>60.899999999999991</v>
      </c>
      <c r="X26" s="25">
        <f t="shared" si="18"/>
        <v>42.399999999999842</v>
      </c>
      <c r="Y26" s="25">
        <f t="shared" si="19"/>
        <v>342.39999999999986</v>
      </c>
    </row>
    <row r="27" spans="1:25" ht="13.5" thickBot="1" x14ac:dyDescent="0.25">
      <c r="A27" s="57" t="s">
        <v>43</v>
      </c>
      <c r="B27" s="58"/>
      <c r="C27" s="59">
        <f>C20*C18+C26</f>
        <v>3.5</v>
      </c>
      <c r="D27" s="21"/>
      <c r="E27" s="22">
        <v>23</v>
      </c>
      <c r="F27" s="24">
        <f t="shared" si="0"/>
        <v>3.5</v>
      </c>
      <c r="G27" s="24">
        <f t="shared" si="1"/>
        <v>0</v>
      </c>
      <c r="H27" s="24">
        <f t="shared" si="2"/>
        <v>3.5</v>
      </c>
      <c r="I27" s="24">
        <f t="shared" si="3"/>
        <v>1</v>
      </c>
      <c r="J27" s="24">
        <f t="shared" si="4"/>
        <v>14</v>
      </c>
      <c r="K27" s="24">
        <f t="shared" si="5"/>
        <v>0</v>
      </c>
      <c r="L27" s="24">
        <f t="shared" si="6"/>
        <v>3.5</v>
      </c>
      <c r="M27" s="24">
        <f t="shared" si="7"/>
        <v>3.5</v>
      </c>
      <c r="N27" s="24">
        <f t="shared" si="8"/>
        <v>3.5</v>
      </c>
      <c r="O27" s="24">
        <f t="shared" si="9"/>
        <v>0</v>
      </c>
      <c r="P27" s="24">
        <f t="shared" si="10"/>
        <v>0</v>
      </c>
      <c r="Q27" s="25">
        <f t="shared" si="11"/>
        <v>77.839999999999989</v>
      </c>
      <c r="R27" s="24">
        <f t="shared" si="12"/>
        <v>224</v>
      </c>
      <c r="S27" s="24">
        <f t="shared" si="13"/>
        <v>15.68</v>
      </c>
      <c r="T27" s="25">
        <f t="shared" si="14"/>
        <v>0.98000000000000009</v>
      </c>
      <c r="U27" s="26">
        <f t="shared" si="15"/>
        <v>14</v>
      </c>
      <c r="V27" s="25">
        <f t="shared" si="16"/>
        <v>254.66</v>
      </c>
      <c r="W27" s="25">
        <f t="shared" si="17"/>
        <v>-176.82</v>
      </c>
      <c r="X27" s="25">
        <f t="shared" si="18"/>
        <v>-134.42000000000016</v>
      </c>
      <c r="Y27" s="25">
        <f t="shared" si="19"/>
        <v>165.57999999999984</v>
      </c>
    </row>
    <row r="28" spans="1:25" ht="13.5" thickBot="1" x14ac:dyDescent="0.25">
      <c r="D28" s="21"/>
      <c r="E28" s="22">
        <v>24</v>
      </c>
      <c r="F28" s="24">
        <f t="shared" si="0"/>
        <v>0</v>
      </c>
      <c r="G28" s="24">
        <f t="shared" si="1"/>
        <v>14</v>
      </c>
      <c r="H28" s="24">
        <f t="shared" si="2"/>
        <v>14</v>
      </c>
      <c r="I28" s="24">
        <f t="shared" si="3"/>
        <v>0</v>
      </c>
      <c r="J28" s="24">
        <f t="shared" si="4"/>
        <v>0</v>
      </c>
      <c r="K28" s="24">
        <f t="shared" si="5"/>
        <v>14</v>
      </c>
      <c r="L28" s="24">
        <f t="shared" si="6"/>
        <v>14</v>
      </c>
      <c r="M28" s="24">
        <f t="shared" si="7"/>
        <v>3.5</v>
      </c>
      <c r="N28" s="24">
        <f t="shared" si="8"/>
        <v>3.5</v>
      </c>
      <c r="O28" s="24">
        <f t="shared" si="9"/>
        <v>10.5</v>
      </c>
      <c r="P28" s="24">
        <f t="shared" si="10"/>
        <v>0</v>
      </c>
      <c r="Q28" s="25">
        <f t="shared" si="11"/>
        <v>77.839999999999989</v>
      </c>
      <c r="R28" s="24">
        <f t="shared" si="12"/>
        <v>0</v>
      </c>
      <c r="S28" s="24">
        <f t="shared" si="13"/>
        <v>0</v>
      </c>
      <c r="T28" s="25">
        <f t="shared" si="14"/>
        <v>6.86</v>
      </c>
      <c r="U28" s="26">
        <f t="shared" si="15"/>
        <v>14</v>
      </c>
      <c r="V28" s="25">
        <f t="shared" si="16"/>
        <v>20.86</v>
      </c>
      <c r="W28" s="25">
        <f t="shared" si="17"/>
        <v>56.97999999999999</v>
      </c>
      <c r="X28" s="25">
        <f t="shared" si="18"/>
        <v>-77.440000000000168</v>
      </c>
      <c r="Y28" s="25">
        <f t="shared" si="19"/>
        <v>222.55999999999983</v>
      </c>
    </row>
    <row r="29" spans="1:25" ht="12.75" customHeight="1" thickBot="1" x14ac:dyDescent="0.25">
      <c r="A29" s="60" t="s">
        <v>44</v>
      </c>
      <c r="B29" s="61"/>
      <c r="C29" s="62"/>
      <c r="D29" s="21"/>
      <c r="E29" s="22">
        <v>25</v>
      </c>
      <c r="F29" s="24">
        <f t="shared" si="0"/>
        <v>10.5</v>
      </c>
      <c r="G29" s="24">
        <f t="shared" si="1"/>
        <v>0</v>
      </c>
      <c r="H29" s="24">
        <f t="shared" si="2"/>
        <v>10.5</v>
      </c>
      <c r="I29" s="24">
        <f t="shared" si="3"/>
        <v>0</v>
      </c>
      <c r="J29" s="24">
        <f t="shared" si="4"/>
        <v>0</v>
      </c>
      <c r="K29" s="24">
        <f t="shared" si="5"/>
        <v>0</v>
      </c>
      <c r="L29" s="24">
        <f t="shared" si="6"/>
        <v>10.5</v>
      </c>
      <c r="M29" s="24">
        <f t="shared" si="7"/>
        <v>3.5</v>
      </c>
      <c r="N29" s="24">
        <f t="shared" si="8"/>
        <v>3.5</v>
      </c>
      <c r="O29" s="24">
        <f t="shared" si="9"/>
        <v>7</v>
      </c>
      <c r="P29" s="24">
        <f t="shared" si="10"/>
        <v>0</v>
      </c>
      <c r="Q29" s="25">
        <f t="shared" si="11"/>
        <v>77.839999999999989</v>
      </c>
      <c r="R29" s="24">
        <f t="shared" si="12"/>
        <v>0</v>
      </c>
      <c r="S29" s="24">
        <f t="shared" si="13"/>
        <v>0</v>
      </c>
      <c r="T29" s="25">
        <f t="shared" si="14"/>
        <v>4.9000000000000004</v>
      </c>
      <c r="U29" s="26">
        <f t="shared" si="15"/>
        <v>14</v>
      </c>
      <c r="V29" s="25">
        <f t="shared" si="16"/>
        <v>18.899999999999999</v>
      </c>
      <c r="W29" s="25">
        <f t="shared" si="17"/>
        <v>58.939999999999991</v>
      </c>
      <c r="X29" s="25">
        <f t="shared" si="18"/>
        <v>-18.500000000000178</v>
      </c>
      <c r="Y29" s="25">
        <f t="shared" si="19"/>
        <v>281.49999999999983</v>
      </c>
    </row>
    <row r="30" spans="1:25" x14ac:dyDescent="0.2">
      <c r="D30" s="21"/>
      <c r="E30" s="22">
        <v>26</v>
      </c>
      <c r="F30" s="24">
        <f t="shared" si="0"/>
        <v>7</v>
      </c>
      <c r="G30" s="24">
        <f t="shared" si="1"/>
        <v>0</v>
      </c>
      <c r="H30" s="24">
        <f t="shared" si="2"/>
        <v>7</v>
      </c>
      <c r="I30" s="24">
        <f t="shared" si="3"/>
        <v>0</v>
      </c>
      <c r="J30" s="24">
        <f t="shared" si="4"/>
        <v>0</v>
      </c>
      <c r="K30" s="24">
        <f t="shared" si="5"/>
        <v>0</v>
      </c>
      <c r="L30" s="24">
        <f t="shared" si="6"/>
        <v>7</v>
      </c>
      <c r="M30" s="24">
        <f t="shared" si="7"/>
        <v>3.5</v>
      </c>
      <c r="N30" s="24">
        <f t="shared" si="8"/>
        <v>3.5</v>
      </c>
      <c r="O30" s="24">
        <f t="shared" si="9"/>
        <v>3.5</v>
      </c>
      <c r="P30" s="24">
        <f t="shared" si="10"/>
        <v>0</v>
      </c>
      <c r="Q30" s="25">
        <f t="shared" si="11"/>
        <v>77.839999999999989</v>
      </c>
      <c r="R30" s="24">
        <f t="shared" si="12"/>
        <v>0</v>
      </c>
      <c r="S30" s="24">
        <f t="shared" si="13"/>
        <v>0</v>
      </c>
      <c r="T30" s="25">
        <f t="shared" si="14"/>
        <v>2.9400000000000004</v>
      </c>
      <c r="U30" s="26">
        <f t="shared" si="15"/>
        <v>14</v>
      </c>
      <c r="V30" s="25">
        <f t="shared" si="16"/>
        <v>16.940000000000001</v>
      </c>
      <c r="W30" s="25">
        <f t="shared" si="17"/>
        <v>60.899999999999991</v>
      </c>
      <c r="X30" s="25">
        <f t="shared" si="18"/>
        <v>42.399999999999814</v>
      </c>
      <c r="Y30" s="25">
        <f t="shared" si="19"/>
        <v>342.39999999999981</v>
      </c>
    </row>
    <row r="31" spans="1:25" ht="16.5" thickBot="1" x14ac:dyDescent="0.3">
      <c r="A31" s="63" t="s">
        <v>45</v>
      </c>
      <c r="B31" s="64"/>
      <c r="C31" s="64"/>
      <c r="D31" s="64"/>
      <c r="E31" s="22">
        <v>27</v>
      </c>
      <c r="F31" s="24">
        <f t="shared" si="0"/>
        <v>3.5</v>
      </c>
      <c r="G31" s="24">
        <f t="shared" si="1"/>
        <v>0</v>
      </c>
      <c r="H31" s="24">
        <f t="shared" si="2"/>
        <v>3.5</v>
      </c>
      <c r="I31" s="24">
        <f t="shared" si="3"/>
        <v>1</v>
      </c>
      <c r="J31" s="24">
        <f t="shared" si="4"/>
        <v>14</v>
      </c>
      <c r="K31" s="24">
        <f t="shared" si="5"/>
        <v>0</v>
      </c>
      <c r="L31" s="24">
        <f t="shared" si="6"/>
        <v>3.5</v>
      </c>
      <c r="M31" s="24">
        <f t="shared" si="7"/>
        <v>3.5</v>
      </c>
      <c r="N31" s="24">
        <f t="shared" si="8"/>
        <v>3.5</v>
      </c>
      <c r="O31" s="24">
        <f t="shared" si="9"/>
        <v>0</v>
      </c>
      <c r="P31" s="24">
        <f t="shared" si="10"/>
        <v>0</v>
      </c>
      <c r="Q31" s="25">
        <f t="shared" si="11"/>
        <v>77.839999999999989</v>
      </c>
      <c r="R31" s="24">
        <f t="shared" si="12"/>
        <v>224</v>
      </c>
      <c r="S31" s="24">
        <f t="shared" si="13"/>
        <v>15.68</v>
      </c>
      <c r="T31" s="25">
        <f t="shared" si="14"/>
        <v>0.98000000000000009</v>
      </c>
      <c r="U31" s="26">
        <f t="shared" si="15"/>
        <v>14</v>
      </c>
      <c r="V31" s="25">
        <f t="shared" si="16"/>
        <v>254.66</v>
      </c>
      <c r="W31" s="25">
        <f t="shared" si="17"/>
        <v>-176.82</v>
      </c>
      <c r="X31" s="25">
        <f t="shared" si="18"/>
        <v>-134.42000000000019</v>
      </c>
      <c r="Y31" s="25">
        <f t="shared" si="19"/>
        <v>165.57999999999981</v>
      </c>
    </row>
    <row r="32" spans="1:25" ht="15.75" thickBot="1" x14ac:dyDescent="0.25">
      <c r="A32" s="20"/>
      <c r="B32" s="20"/>
      <c r="C32" s="65" t="s">
        <v>46</v>
      </c>
      <c r="D32" s="66"/>
      <c r="E32" s="22">
        <v>28</v>
      </c>
      <c r="F32" s="24">
        <f t="shared" si="0"/>
        <v>0</v>
      </c>
      <c r="G32" s="24">
        <f t="shared" si="1"/>
        <v>14</v>
      </c>
      <c r="H32" s="24">
        <f t="shared" si="2"/>
        <v>14</v>
      </c>
      <c r="I32" s="24">
        <f t="shared" si="3"/>
        <v>0</v>
      </c>
      <c r="J32" s="24">
        <f t="shared" si="4"/>
        <v>0</v>
      </c>
      <c r="K32" s="24">
        <f t="shared" si="5"/>
        <v>14</v>
      </c>
      <c r="L32" s="24">
        <f t="shared" si="6"/>
        <v>14</v>
      </c>
      <c r="M32" s="24">
        <f t="shared" si="7"/>
        <v>3.5</v>
      </c>
      <c r="N32" s="24">
        <f t="shared" si="8"/>
        <v>3.5</v>
      </c>
      <c r="O32" s="24">
        <f t="shared" si="9"/>
        <v>10.5</v>
      </c>
      <c r="P32" s="24">
        <f t="shared" si="10"/>
        <v>0</v>
      </c>
      <c r="Q32" s="25">
        <f t="shared" si="11"/>
        <v>77.839999999999989</v>
      </c>
      <c r="R32" s="24">
        <f t="shared" si="12"/>
        <v>0</v>
      </c>
      <c r="S32" s="24">
        <f t="shared" si="13"/>
        <v>0</v>
      </c>
      <c r="T32" s="25">
        <f t="shared" si="14"/>
        <v>6.86</v>
      </c>
      <c r="U32" s="26">
        <f t="shared" si="15"/>
        <v>14</v>
      </c>
      <c r="V32" s="25">
        <f t="shared" si="16"/>
        <v>20.86</v>
      </c>
      <c r="W32" s="25">
        <f t="shared" si="17"/>
        <v>56.97999999999999</v>
      </c>
      <c r="X32" s="25">
        <f t="shared" si="18"/>
        <v>-77.440000000000197</v>
      </c>
      <c r="Y32" s="25">
        <f t="shared" si="19"/>
        <v>222.5599999999998</v>
      </c>
    </row>
    <row r="33" spans="1:25" ht="16.5" thickBot="1" x14ac:dyDescent="0.3">
      <c r="A33" s="67" t="s">
        <v>47</v>
      </c>
      <c r="B33" s="68"/>
      <c r="C33" s="68"/>
      <c r="D33" s="69"/>
      <c r="E33" s="22">
        <v>29</v>
      </c>
      <c r="F33" s="24">
        <f t="shared" si="0"/>
        <v>10.5</v>
      </c>
      <c r="G33" s="24">
        <f t="shared" si="1"/>
        <v>0</v>
      </c>
      <c r="H33" s="24">
        <f t="shared" si="2"/>
        <v>10.5</v>
      </c>
      <c r="I33" s="24">
        <f t="shared" si="3"/>
        <v>0</v>
      </c>
      <c r="J33" s="24">
        <f t="shared" si="4"/>
        <v>0</v>
      </c>
      <c r="K33" s="24">
        <f t="shared" si="5"/>
        <v>0</v>
      </c>
      <c r="L33" s="24">
        <f t="shared" si="6"/>
        <v>10.5</v>
      </c>
      <c r="M33" s="24">
        <f t="shared" si="7"/>
        <v>3.5</v>
      </c>
      <c r="N33" s="24">
        <f t="shared" si="8"/>
        <v>3.5</v>
      </c>
      <c r="O33" s="24">
        <f t="shared" si="9"/>
        <v>7</v>
      </c>
      <c r="P33" s="24">
        <f t="shared" si="10"/>
        <v>0</v>
      </c>
      <c r="Q33" s="25">
        <f t="shared" si="11"/>
        <v>77.839999999999989</v>
      </c>
      <c r="R33" s="24">
        <f t="shared" si="12"/>
        <v>0</v>
      </c>
      <c r="S33" s="24">
        <f t="shared" si="13"/>
        <v>0</v>
      </c>
      <c r="T33" s="25">
        <f t="shared" si="14"/>
        <v>4.9000000000000004</v>
      </c>
      <c r="U33" s="26">
        <f t="shared" si="15"/>
        <v>14</v>
      </c>
      <c r="V33" s="25">
        <f t="shared" si="16"/>
        <v>18.899999999999999</v>
      </c>
      <c r="W33" s="25">
        <f t="shared" si="17"/>
        <v>58.939999999999991</v>
      </c>
      <c r="X33" s="25">
        <f t="shared" si="18"/>
        <v>-18.500000000000206</v>
      </c>
      <c r="Y33" s="25">
        <f t="shared" si="19"/>
        <v>281.49999999999977</v>
      </c>
    </row>
    <row r="34" spans="1:25" ht="12.75" customHeight="1" x14ac:dyDescent="0.2">
      <c r="A34" s="143" t="s">
        <v>48</v>
      </c>
      <c r="B34" s="145" t="s">
        <v>49</v>
      </c>
      <c r="C34" s="145" t="s">
        <v>50</v>
      </c>
      <c r="D34" s="138" t="s">
        <v>51</v>
      </c>
      <c r="E34" s="22">
        <v>30</v>
      </c>
      <c r="F34" s="24">
        <f t="shared" si="0"/>
        <v>7</v>
      </c>
      <c r="G34" s="24">
        <f t="shared" si="1"/>
        <v>0</v>
      </c>
      <c r="H34" s="24">
        <f t="shared" si="2"/>
        <v>7</v>
      </c>
      <c r="I34" s="24">
        <f t="shared" si="3"/>
        <v>0</v>
      </c>
      <c r="J34" s="24">
        <f t="shared" si="4"/>
        <v>0</v>
      </c>
      <c r="K34" s="24">
        <f t="shared" si="5"/>
        <v>0</v>
      </c>
      <c r="L34" s="24">
        <f t="shared" si="6"/>
        <v>7</v>
      </c>
      <c r="M34" s="24">
        <f t="shared" si="7"/>
        <v>3.5</v>
      </c>
      <c r="N34" s="24">
        <f t="shared" si="8"/>
        <v>3.5</v>
      </c>
      <c r="O34" s="24">
        <f t="shared" si="9"/>
        <v>3.5</v>
      </c>
      <c r="P34" s="24">
        <f t="shared" si="10"/>
        <v>0</v>
      </c>
      <c r="Q34" s="25">
        <f t="shared" si="11"/>
        <v>77.839999999999989</v>
      </c>
      <c r="R34" s="24">
        <f t="shared" si="12"/>
        <v>0</v>
      </c>
      <c r="S34" s="24">
        <f t="shared" si="13"/>
        <v>0</v>
      </c>
      <c r="T34" s="25">
        <f t="shared" si="14"/>
        <v>2.9400000000000004</v>
      </c>
      <c r="U34" s="26">
        <f t="shared" si="15"/>
        <v>14</v>
      </c>
      <c r="V34" s="25">
        <f t="shared" si="16"/>
        <v>16.940000000000001</v>
      </c>
      <c r="W34" s="25">
        <f t="shared" si="17"/>
        <v>60.899999999999991</v>
      </c>
      <c r="X34" s="25">
        <f t="shared" si="18"/>
        <v>42.399999999999785</v>
      </c>
      <c r="Y34" s="25">
        <f t="shared" si="19"/>
        <v>342.39999999999981</v>
      </c>
    </row>
    <row r="35" spans="1:25" ht="13.5" thickBot="1" x14ac:dyDescent="0.25">
      <c r="A35" s="144"/>
      <c r="B35" s="146"/>
      <c r="C35" s="146"/>
      <c r="D35" s="139"/>
      <c r="E35" s="22">
        <v>31</v>
      </c>
      <c r="F35" s="24">
        <f t="shared" si="0"/>
        <v>3.5</v>
      </c>
      <c r="G35" s="24">
        <f t="shared" si="1"/>
        <v>0</v>
      </c>
      <c r="H35" s="24">
        <f t="shared" si="2"/>
        <v>3.5</v>
      </c>
      <c r="I35" s="24">
        <f t="shared" si="3"/>
        <v>1</v>
      </c>
      <c r="J35" s="24">
        <f t="shared" si="4"/>
        <v>14</v>
      </c>
      <c r="K35" s="24">
        <f t="shared" si="5"/>
        <v>0</v>
      </c>
      <c r="L35" s="24">
        <f t="shared" si="6"/>
        <v>3.5</v>
      </c>
      <c r="M35" s="24">
        <f t="shared" si="7"/>
        <v>3.5</v>
      </c>
      <c r="N35" s="24">
        <f t="shared" si="8"/>
        <v>3.5</v>
      </c>
      <c r="O35" s="24">
        <f t="shared" si="9"/>
        <v>0</v>
      </c>
      <c r="P35" s="24">
        <f t="shared" si="10"/>
        <v>0</v>
      </c>
      <c r="Q35" s="25">
        <f t="shared" si="11"/>
        <v>77.839999999999989</v>
      </c>
      <c r="R35" s="24">
        <f t="shared" si="12"/>
        <v>224</v>
      </c>
      <c r="S35" s="24">
        <f t="shared" si="13"/>
        <v>15.68</v>
      </c>
      <c r="T35" s="25">
        <f t="shared" si="14"/>
        <v>0.98000000000000009</v>
      </c>
      <c r="U35" s="26">
        <f t="shared" si="15"/>
        <v>14</v>
      </c>
      <c r="V35" s="25">
        <f t="shared" si="16"/>
        <v>254.66</v>
      </c>
      <c r="W35" s="25">
        <f t="shared" si="17"/>
        <v>-176.82</v>
      </c>
      <c r="X35" s="25">
        <f t="shared" si="18"/>
        <v>-134.42000000000021</v>
      </c>
      <c r="Y35" s="25">
        <f t="shared" si="19"/>
        <v>165.57999999999979</v>
      </c>
    </row>
    <row r="36" spans="1:25" ht="12.75" customHeight="1" x14ac:dyDescent="0.2">
      <c r="A36" s="84" t="s">
        <v>52</v>
      </c>
      <c r="B36" s="70"/>
      <c r="C36" s="70"/>
      <c r="D36" s="71"/>
      <c r="E36" s="22">
        <v>32</v>
      </c>
      <c r="F36" s="24">
        <f t="shared" si="0"/>
        <v>0</v>
      </c>
      <c r="G36" s="24">
        <f t="shared" si="1"/>
        <v>14</v>
      </c>
      <c r="H36" s="24">
        <f t="shared" si="2"/>
        <v>14</v>
      </c>
      <c r="I36" s="24">
        <f t="shared" si="3"/>
        <v>0</v>
      </c>
      <c r="J36" s="24">
        <f t="shared" si="4"/>
        <v>0</v>
      </c>
      <c r="K36" s="24">
        <f t="shared" si="5"/>
        <v>14</v>
      </c>
      <c r="L36" s="24">
        <f t="shared" si="6"/>
        <v>14</v>
      </c>
      <c r="M36" s="24">
        <f t="shared" si="7"/>
        <v>3.5</v>
      </c>
      <c r="N36" s="24">
        <f t="shared" si="8"/>
        <v>3.5</v>
      </c>
      <c r="O36" s="24">
        <f t="shared" si="9"/>
        <v>10.5</v>
      </c>
      <c r="P36" s="24">
        <f t="shared" si="10"/>
        <v>0</v>
      </c>
      <c r="Q36" s="25">
        <f t="shared" si="11"/>
        <v>77.839999999999989</v>
      </c>
      <c r="R36" s="24">
        <f t="shared" si="12"/>
        <v>0</v>
      </c>
      <c r="S36" s="24">
        <f t="shared" si="13"/>
        <v>0</v>
      </c>
      <c r="T36" s="25">
        <f t="shared" si="14"/>
        <v>6.86</v>
      </c>
      <c r="U36" s="26">
        <f t="shared" si="15"/>
        <v>14</v>
      </c>
      <c r="V36" s="25">
        <f t="shared" si="16"/>
        <v>20.86</v>
      </c>
      <c r="W36" s="25">
        <f t="shared" si="17"/>
        <v>56.97999999999999</v>
      </c>
      <c r="X36" s="25">
        <f t="shared" si="18"/>
        <v>-77.440000000000225</v>
      </c>
      <c r="Y36" s="25">
        <f t="shared" si="19"/>
        <v>222.55999999999977</v>
      </c>
    </row>
    <row r="37" spans="1:25" x14ac:dyDescent="0.2">
      <c r="A37" s="85" t="s">
        <v>53</v>
      </c>
      <c r="B37" s="72"/>
      <c r="C37" s="72"/>
      <c r="D37" s="73"/>
      <c r="E37" s="22">
        <v>33</v>
      </c>
      <c r="F37" s="24">
        <f t="shared" si="0"/>
        <v>10.5</v>
      </c>
      <c r="G37" s="24">
        <f t="shared" si="1"/>
        <v>0</v>
      </c>
      <c r="H37" s="24">
        <f t="shared" si="2"/>
        <v>10.5</v>
      </c>
      <c r="I37" s="24">
        <f t="shared" si="3"/>
        <v>0</v>
      </c>
      <c r="J37" s="24">
        <f t="shared" si="4"/>
        <v>0</v>
      </c>
      <c r="K37" s="24">
        <f t="shared" si="5"/>
        <v>0</v>
      </c>
      <c r="L37" s="24">
        <f t="shared" si="6"/>
        <v>10.5</v>
      </c>
      <c r="M37" s="24">
        <f t="shared" si="7"/>
        <v>3.5</v>
      </c>
      <c r="N37" s="24">
        <f t="shared" si="8"/>
        <v>3.5</v>
      </c>
      <c r="O37" s="24">
        <f t="shared" si="9"/>
        <v>7</v>
      </c>
      <c r="P37" s="24">
        <f t="shared" si="10"/>
        <v>0</v>
      </c>
      <c r="Q37" s="25">
        <f t="shared" si="11"/>
        <v>77.839999999999989</v>
      </c>
      <c r="R37" s="24">
        <f t="shared" si="12"/>
        <v>0</v>
      </c>
      <c r="S37" s="24">
        <f t="shared" si="13"/>
        <v>0</v>
      </c>
      <c r="T37" s="25">
        <f t="shared" si="14"/>
        <v>4.9000000000000004</v>
      </c>
      <c r="U37" s="26">
        <f t="shared" si="15"/>
        <v>14</v>
      </c>
      <c r="V37" s="25">
        <f t="shared" si="16"/>
        <v>18.899999999999999</v>
      </c>
      <c r="W37" s="25">
        <f t="shared" si="17"/>
        <v>58.939999999999991</v>
      </c>
      <c r="X37" s="25">
        <f t="shared" si="18"/>
        <v>-18.500000000000234</v>
      </c>
      <c r="Y37" s="25">
        <f t="shared" si="19"/>
        <v>281.49999999999977</v>
      </c>
    </row>
    <row r="38" spans="1:25" x14ac:dyDescent="0.2">
      <c r="A38" s="85" t="s">
        <v>54</v>
      </c>
      <c r="B38" s="74"/>
      <c r="C38" s="74"/>
      <c r="D38" s="73"/>
      <c r="E38" s="22">
        <v>34</v>
      </c>
      <c r="F38" s="24">
        <f t="shared" si="0"/>
        <v>7</v>
      </c>
      <c r="G38" s="24">
        <f t="shared" si="1"/>
        <v>0</v>
      </c>
      <c r="H38" s="24">
        <f t="shared" si="2"/>
        <v>7</v>
      </c>
      <c r="I38" s="24">
        <f t="shared" si="3"/>
        <v>0</v>
      </c>
      <c r="J38" s="24">
        <f t="shared" si="4"/>
        <v>0</v>
      </c>
      <c r="K38" s="24">
        <f t="shared" si="5"/>
        <v>0</v>
      </c>
      <c r="L38" s="24">
        <f t="shared" si="6"/>
        <v>7</v>
      </c>
      <c r="M38" s="24">
        <f t="shared" si="7"/>
        <v>3.5</v>
      </c>
      <c r="N38" s="24">
        <f t="shared" si="8"/>
        <v>3.5</v>
      </c>
      <c r="O38" s="24">
        <f t="shared" si="9"/>
        <v>3.5</v>
      </c>
      <c r="P38" s="24">
        <f t="shared" si="10"/>
        <v>0</v>
      </c>
      <c r="Q38" s="25">
        <f t="shared" si="11"/>
        <v>77.839999999999989</v>
      </c>
      <c r="R38" s="24">
        <f t="shared" si="12"/>
        <v>0</v>
      </c>
      <c r="S38" s="24">
        <f t="shared" si="13"/>
        <v>0</v>
      </c>
      <c r="T38" s="25">
        <f t="shared" si="14"/>
        <v>2.9400000000000004</v>
      </c>
      <c r="U38" s="26">
        <f t="shared" si="15"/>
        <v>14</v>
      </c>
      <c r="V38" s="25">
        <f t="shared" si="16"/>
        <v>16.940000000000001</v>
      </c>
      <c r="W38" s="25">
        <f t="shared" si="17"/>
        <v>60.899999999999991</v>
      </c>
      <c r="X38" s="25">
        <f t="shared" si="18"/>
        <v>42.399999999999757</v>
      </c>
      <c r="Y38" s="25">
        <f t="shared" si="19"/>
        <v>342.39999999999975</v>
      </c>
    </row>
    <row r="39" spans="1:25" ht="12.75" customHeight="1" x14ac:dyDescent="0.2">
      <c r="A39" s="85" t="s">
        <v>55</v>
      </c>
      <c r="B39" s="74"/>
      <c r="C39" s="74"/>
      <c r="D39" s="73"/>
      <c r="E39" s="22">
        <v>35</v>
      </c>
      <c r="F39" s="24">
        <f t="shared" si="0"/>
        <v>3.5</v>
      </c>
      <c r="G39" s="24">
        <f t="shared" si="1"/>
        <v>0</v>
      </c>
      <c r="H39" s="24">
        <f t="shared" si="2"/>
        <v>3.5</v>
      </c>
      <c r="I39" s="24">
        <f t="shared" si="3"/>
        <v>1</v>
      </c>
      <c r="J39" s="24">
        <f t="shared" si="4"/>
        <v>14</v>
      </c>
      <c r="K39" s="24">
        <f t="shared" si="5"/>
        <v>0</v>
      </c>
      <c r="L39" s="24">
        <f t="shared" si="6"/>
        <v>3.5</v>
      </c>
      <c r="M39" s="24">
        <f t="shared" si="7"/>
        <v>3.5</v>
      </c>
      <c r="N39" s="24">
        <f t="shared" si="8"/>
        <v>3.5</v>
      </c>
      <c r="O39" s="24">
        <f t="shared" si="9"/>
        <v>0</v>
      </c>
      <c r="P39" s="24">
        <f t="shared" si="10"/>
        <v>0</v>
      </c>
      <c r="Q39" s="25">
        <f t="shared" si="11"/>
        <v>77.839999999999989</v>
      </c>
      <c r="R39" s="24">
        <f t="shared" si="12"/>
        <v>224</v>
      </c>
      <c r="S39" s="24">
        <f t="shared" si="13"/>
        <v>15.68</v>
      </c>
      <c r="T39" s="25">
        <f t="shared" si="14"/>
        <v>0.98000000000000009</v>
      </c>
      <c r="U39" s="26">
        <f t="shared" si="15"/>
        <v>14</v>
      </c>
      <c r="V39" s="25">
        <f t="shared" si="16"/>
        <v>254.66</v>
      </c>
      <c r="W39" s="25">
        <f t="shared" si="17"/>
        <v>-176.82</v>
      </c>
      <c r="X39" s="25">
        <f t="shared" si="18"/>
        <v>-134.42000000000024</v>
      </c>
      <c r="Y39" s="25">
        <f t="shared" si="19"/>
        <v>165.57999999999976</v>
      </c>
    </row>
    <row r="40" spans="1:25" x14ac:dyDescent="0.2">
      <c r="A40" s="85" t="s">
        <v>56</v>
      </c>
      <c r="B40" s="74"/>
      <c r="C40" s="74"/>
      <c r="D40" s="73"/>
      <c r="E40" s="22">
        <v>36</v>
      </c>
      <c r="F40" s="24">
        <f t="shared" si="0"/>
        <v>0</v>
      </c>
      <c r="G40" s="24">
        <f t="shared" si="1"/>
        <v>14</v>
      </c>
      <c r="H40" s="24">
        <f t="shared" si="2"/>
        <v>14</v>
      </c>
      <c r="I40" s="24">
        <f t="shared" si="3"/>
        <v>0</v>
      </c>
      <c r="J40" s="24">
        <f t="shared" si="4"/>
        <v>0</v>
      </c>
      <c r="K40" s="24">
        <f t="shared" si="5"/>
        <v>14</v>
      </c>
      <c r="L40" s="24">
        <f t="shared" si="6"/>
        <v>14</v>
      </c>
      <c r="M40" s="24">
        <f t="shared" si="7"/>
        <v>3.5</v>
      </c>
      <c r="N40" s="24">
        <f t="shared" si="8"/>
        <v>3.5</v>
      </c>
      <c r="O40" s="24">
        <f t="shared" si="9"/>
        <v>10.5</v>
      </c>
      <c r="P40" s="24">
        <f t="shared" si="10"/>
        <v>0</v>
      </c>
      <c r="Q40" s="25">
        <f t="shared" si="11"/>
        <v>77.839999999999989</v>
      </c>
      <c r="R40" s="24">
        <f t="shared" si="12"/>
        <v>0</v>
      </c>
      <c r="S40" s="24">
        <f t="shared" si="13"/>
        <v>0</v>
      </c>
      <c r="T40" s="25">
        <f t="shared" si="14"/>
        <v>6.86</v>
      </c>
      <c r="U40" s="26">
        <f t="shared" si="15"/>
        <v>14</v>
      </c>
      <c r="V40" s="25">
        <f t="shared" si="16"/>
        <v>20.86</v>
      </c>
      <c r="W40" s="25">
        <f t="shared" si="17"/>
        <v>56.97999999999999</v>
      </c>
      <c r="X40" s="25">
        <f t="shared" si="18"/>
        <v>-77.440000000000254</v>
      </c>
      <c r="Y40" s="25">
        <f t="shared" si="19"/>
        <v>222.55999999999975</v>
      </c>
    </row>
    <row r="41" spans="1:25" ht="12.75" customHeight="1" thickBot="1" x14ac:dyDescent="0.25">
      <c r="A41" s="86" t="s">
        <v>57</v>
      </c>
      <c r="B41" s="75"/>
      <c r="C41" s="75"/>
      <c r="D41" s="76"/>
      <c r="E41" s="22">
        <v>37</v>
      </c>
      <c r="F41" s="24">
        <f t="shared" si="0"/>
        <v>10.5</v>
      </c>
      <c r="G41" s="24">
        <f t="shared" si="1"/>
        <v>0</v>
      </c>
      <c r="H41" s="24">
        <f t="shared" si="2"/>
        <v>10.5</v>
      </c>
      <c r="I41" s="24">
        <f t="shared" si="3"/>
        <v>0</v>
      </c>
      <c r="J41" s="24">
        <f t="shared" si="4"/>
        <v>0</v>
      </c>
      <c r="K41" s="24">
        <f t="shared" si="5"/>
        <v>0</v>
      </c>
      <c r="L41" s="24">
        <f t="shared" si="6"/>
        <v>10.5</v>
      </c>
      <c r="M41" s="24">
        <f t="shared" si="7"/>
        <v>3.5</v>
      </c>
      <c r="N41" s="24">
        <f t="shared" si="8"/>
        <v>3.5</v>
      </c>
      <c r="O41" s="24">
        <f t="shared" si="9"/>
        <v>7</v>
      </c>
      <c r="P41" s="24">
        <f t="shared" si="10"/>
        <v>0</v>
      </c>
      <c r="Q41" s="25">
        <f t="shared" si="11"/>
        <v>77.839999999999989</v>
      </c>
      <c r="R41" s="24">
        <f t="shared" si="12"/>
        <v>0</v>
      </c>
      <c r="S41" s="24">
        <f t="shared" si="13"/>
        <v>0</v>
      </c>
      <c r="T41" s="25">
        <f t="shared" si="14"/>
        <v>4.9000000000000004</v>
      </c>
      <c r="U41" s="26">
        <f t="shared" si="15"/>
        <v>14</v>
      </c>
      <c r="V41" s="25">
        <f t="shared" si="16"/>
        <v>18.899999999999999</v>
      </c>
      <c r="W41" s="25">
        <f t="shared" si="17"/>
        <v>58.939999999999991</v>
      </c>
      <c r="X41" s="25">
        <f t="shared" si="18"/>
        <v>-18.500000000000263</v>
      </c>
      <c r="Y41" s="25">
        <f t="shared" si="19"/>
        <v>281.49999999999972</v>
      </c>
    </row>
    <row r="42" spans="1:25" ht="15" thickBot="1" x14ac:dyDescent="0.25">
      <c r="A42" s="85" t="s">
        <v>58</v>
      </c>
      <c r="B42" s="77"/>
      <c r="C42" s="77"/>
      <c r="D42" s="78"/>
      <c r="E42" s="22">
        <v>38</v>
      </c>
      <c r="F42" s="24">
        <f t="shared" si="0"/>
        <v>7</v>
      </c>
      <c r="G42" s="24">
        <f t="shared" si="1"/>
        <v>0</v>
      </c>
      <c r="H42" s="24">
        <f t="shared" si="2"/>
        <v>7</v>
      </c>
      <c r="I42" s="24">
        <f t="shared" si="3"/>
        <v>0</v>
      </c>
      <c r="J42" s="24">
        <f t="shared" si="4"/>
        <v>0</v>
      </c>
      <c r="K42" s="24">
        <f t="shared" si="5"/>
        <v>0</v>
      </c>
      <c r="L42" s="24">
        <f t="shared" si="6"/>
        <v>7</v>
      </c>
      <c r="M42" s="24">
        <f t="shared" si="7"/>
        <v>3.5</v>
      </c>
      <c r="N42" s="24">
        <f t="shared" si="8"/>
        <v>3.5</v>
      </c>
      <c r="O42" s="24">
        <f t="shared" si="9"/>
        <v>3.5</v>
      </c>
      <c r="P42" s="24">
        <f t="shared" si="10"/>
        <v>0</v>
      </c>
      <c r="Q42" s="25">
        <f t="shared" si="11"/>
        <v>77.839999999999989</v>
      </c>
      <c r="R42" s="24">
        <f t="shared" si="12"/>
        <v>0</v>
      </c>
      <c r="S42" s="24">
        <f t="shared" si="13"/>
        <v>0</v>
      </c>
      <c r="T42" s="25">
        <f t="shared" si="14"/>
        <v>2.9400000000000004</v>
      </c>
      <c r="U42" s="26">
        <f t="shared" si="15"/>
        <v>14</v>
      </c>
      <c r="V42" s="25">
        <f t="shared" si="16"/>
        <v>16.940000000000001</v>
      </c>
      <c r="W42" s="25">
        <f t="shared" si="17"/>
        <v>60.899999999999991</v>
      </c>
      <c r="X42" s="25">
        <f t="shared" si="18"/>
        <v>42.399999999999729</v>
      </c>
      <c r="Y42" s="25">
        <f t="shared" si="19"/>
        <v>342.39999999999975</v>
      </c>
    </row>
    <row r="43" spans="1:25" ht="15" thickBot="1" x14ac:dyDescent="0.25">
      <c r="A43" s="85" t="s">
        <v>59</v>
      </c>
      <c r="B43" s="77"/>
      <c r="C43" s="77"/>
      <c r="D43" s="78"/>
      <c r="E43" s="22">
        <v>39</v>
      </c>
      <c r="F43" s="24">
        <f t="shared" si="0"/>
        <v>3.5</v>
      </c>
      <c r="G43" s="24">
        <f t="shared" si="1"/>
        <v>0</v>
      </c>
      <c r="H43" s="24">
        <f t="shared" si="2"/>
        <v>3.5</v>
      </c>
      <c r="I43" s="24">
        <f t="shared" si="3"/>
        <v>1</v>
      </c>
      <c r="J43" s="24">
        <f t="shared" si="4"/>
        <v>14</v>
      </c>
      <c r="K43" s="24">
        <f t="shared" si="5"/>
        <v>0</v>
      </c>
      <c r="L43" s="24">
        <f t="shared" si="6"/>
        <v>3.5</v>
      </c>
      <c r="M43" s="24">
        <f t="shared" si="7"/>
        <v>3.5</v>
      </c>
      <c r="N43" s="24">
        <f t="shared" si="8"/>
        <v>3.5</v>
      </c>
      <c r="O43" s="24">
        <f t="shared" si="9"/>
        <v>0</v>
      </c>
      <c r="P43" s="24">
        <f t="shared" si="10"/>
        <v>0</v>
      </c>
      <c r="Q43" s="25">
        <f t="shared" si="11"/>
        <v>77.839999999999989</v>
      </c>
      <c r="R43" s="24">
        <f t="shared" si="12"/>
        <v>224</v>
      </c>
      <c r="S43" s="24">
        <f t="shared" si="13"/>
        <v>15.68</v>
      </c>
      <c r="T43" s="25">
        <f t="shared" si="14"/>
        <v>0.98000000000000009</v>
      </c>
      <c r="U43" s="26">
        <f t="shared" si="15"/>
        <v>14</v>
      </c>
      <c r="V43" s="25">
        <f t="shared" si="16"/>
        <v>254.66</v>
      </c>
      <c r="W43" s="25">
        <f t="shared" si="17"/>
        <v>-176.82</v>
      </c>
      <c r="X43" s="25">
        <f t="shared" si="18"/>
        <v>-134.42000000000027</v>
      </c>
      <c r="Y43" s="25">
        <f t="shared" si="19"/>
        <v>165.57999999999973</v>
      </c>
    </row>
    <row r="44" spans="1:25" ht="12.75" customHeight="1" thickBot="1" x14ac:dyDescent="0.25">
      <c r="A44" s="85" t="s">
        <v>60</v>
      </c>
      <c r="B44" s="72"/>
      <c r="C44" s="72"/>
      <c r="D44" s="79"/>
      <c r="E44" s="22">
        <v>40</v>
      </c>
      <c r="F44" s="24">
        <f t="shared" si="0"/>
        <v>0</v>
      </c>
      <c r="G44" s="24">
        <f t="shared" si="1"/>
        <v>14</v>
      </c>
      <c r="H44" s="24">
        <f t="shared" si="2"/>
        <v>14</v>
      </c>
      <c r="I44" s="24">
        <f t="shared" si="3"/>
        <v>0</v>
      </c>
      <c r="J44" s="24">
        <f t="shared" si="4"/>
        <v>0</v>
      </c>
      <c r="K44" s="24">
        <f t="shared" si="5"/>
        <v>14</v>
      </c>
      <c r="L44" s="24">
        <f t="shared" si="6"/>
        <v>14</v>
      </c>
      <c r="M44" s="24">
        <f t="shared" si="7"/>
        <v>3.5</v>
      </c>
      <c r="N44" s="24">
        <f t="shared" si="8"/>
        <v>3.5</v>
      </c>
      <c r="O44" s="24">
        <f t="shared" si="9"/>
        <v>10.5</v>
      </c>
      <c r="P44" s="24">
        <f t="shared" si="10"/>
        <v>0</v>
      </c>
      <c r="Q44" s="25">
        <f t="shared" si="11"/>
        <v>77.839999999999989</v>
      </c>
      <c r="R44" s="24">
        <f t="shared" si="12"/>
        <v>0</v>
      </c>
      <c r="S44" s="24">
        <f t="shared" si="13"/>
        <v>0</v>
      </c>
      <c r="T44" s="25">
        <f t="shared" si="14"/>
        <v>6.86</v>
      </c>
      <c r="U44" s="26">
        <f t="shared" si="15"/>
        <v>14</v>
      </c>
      <c r="V44" s="25">
        <f t="shared" si="16"/>
        <v>20.86</v>
      </c>
      <c r="W44" s="25">
        <f t="shared" si="17"/>
        <v>56.97999999999999</v>
      </c>
      <c r="X44" s="25">
        <f t="shared" si="18"/>
        <v>-77.440000000000282</v>
      </c>
      <c r="Y44" s="25">
        <f t="shared" si="19"/>
        <v>222.55999999999972</v>
      </c>
    </row>
    <row r="45" spans="1:25" x14ac:dyDescent="0.2">
      <c r="A45" s="85" t="s">
        <v>61</v>
      </c>
      <c r="B45" s="80"/>
      <c r="C45" s="80"/>
      <c r="D45" s="81"/>
      <c r="E45" s="22">
        <v>41</v>
      </c>
      <c r="F45" s="24">
        <f t="shared" si="0"/>
        <v>10.5</v>
      </c>
      <c r="G45" s="24">
        <f t="shared" si="1"/>
        <v>0</v>
      </c>
      <c r="H45" s="24">
        <f t="shared" si="2"/>
        <v>10.5</v>
      </c>
      <c r="I45" s="24">
        <f t="shared" si="3"/>
        <v>0</v>
      </c>
      <c r="J45" s="24">
        <f t="shared" si="4"/>
        <v>0</v>
      </c>
      <c r="K45" s="24">
        <f t="shared" si="5"/>
        <v>0</v>
      </c>
      <c r="L45" s="24">
        <f t="shared" si="6"/>
        <v>10.5</v>
      </c>
      <c r="M45" s="24">
        <f t="shared" si="7"/>
        <v>3.5</v>
      </c>
      <c r="N45" s="24">
        <f t="shared" si="8"/>
        <v>3.5</v>
      </c>
      <c r="O45" s="24">
        <f t="shared" si="9"/>
        <v>7</v>
      </c>
      <c r="P45" s="24">
        <f t="shared" si="10"/>
        <v>0</v>
      </c>
      <c r="Q45" s="25">
        <f t="shared" si="11"/>
        <v>77.839999999999989</v>
      </c>
      <c r="R45" s="24">
        <f t="shared" si="12"/>
        <v>0</v>
      </c>
      <c r="S45" s="24">
        <f t="shared" si="13"/>
        <v>0</v>
      </c>
      <c r="T45" s="25">
        <f t="shared" si="14"/>
        <v>4.9000000000000004</v>
      </c>
      <c r="U45" s="26">
        <f t="shared" si="15"/>
        <v>14</v>
      </c>
      <c r="V45" s="25">
        <f t="shared" si="16"/>
        <v>18.899999999999999</v>
      </c>
      <c r="W45" s="25">
        <f t="shared" si="17"/>
        <v>58.939999999999991</v>
      </c>
      <c r="X45" s="25">
        <f t="shared" si="18"/>
        <v>-18.500000000000291</v>
      </c>
      <c r="Y45" s="25">
        <f t="shared" si="19"/>
        <v>281.49999999999972</v>
      </c>
    </row>
    <row r="46" spans="1:25" ht="13.5" thickBot="1" x14ac:dyDescent="0.25">
      <c r="A46" s="87" t="s">
        <v>62</v>
      </c>
      <c r="B46" s="82"/>
      <c r="C46" s="82"/>
      <c r="D46" s="83"/>
      <c r="E46" s="22">
        <v>42</v>
      </c>
      <c r="F46" s="24">
        <f t="shared" si="0"/>
        <v>7</v>
      </c>
      <c r="G46" s="24">
        <f t="shared" si="1"/>
        <v>0</v>
      </c>
      <c r="H46" s="24">
        <f t="shared" si="2"/>
        <v>7</v>
      </c>
      <c r="I46" s="24">
        <f t="shared" si="3"/>
        <v>0</v>
      </c>
      <c r="J46" s="24">
        <f t="shared" si="4"/>
        <v>0</v>
      </c>
      <c r="K46" s="24">
        <f t="shared" si="5"/>
        <v>0</v>
      </c>
      <c r="L46" s="24">
        <f t="shared" si="6"/>
        <v>7</v>
      </c>
      <c r="M46" s="24">
        <f t="shared" si="7"/>
        <v>3.5</v>
      </c>
      <c r="N46" s="24">
        <f t="shared" si="8"/>
        <v>3.5</v>
      </c>
      <c r="O46" s="24">
        <f t="shared" si="9"/>
        <v>3.5</v>
      </c>
      <c r="P46" s="24">
        <f t="shared" si="10"/>
        <v>0</v>
      </c>
      <c r="Q46" s="25">
        <f t="shared" si="11"/>
        <v>77.839999999999989</v>
      </c>
      <c r="R46" s="24">
        <f t="shared" si="12"/>
        <v>0</v>
      </c>
      <c r="S46" s="24">
        <f t="shared" si="13"/>
        <v>0</v>
      </c>
      <c r="T46" s="25">
        <f t="shared" si="14"/>
        <v>2.9400000000000004</v>
      </c>
      <c r="U46" s="26">
        <f t="shared" si="15"/>
        <v>14</v>
      </c>
      <c r="V46" s="25">
        <f t="shared" si="16"/>
        <v>16.940000000000001</v>
      </c>
      <c r="W46" s="25">
        <f t="shared" si="17"/>
        <v>60.899999999999991</v>
      </c>
      <c r="X46" s="25">
        <f t="shared" si="18"/>
        <v>42.3999999999997</v>
      </c>
      <c r="Y46" s="25">
        <f t="shared" si="19"/>
        <v>342.39999999999969</v>
      </c>
    </row>
    <row r="47" spans="1:25" ht="13.5" thickBot="1" x14ac:dyDescent="0.25">
      <c r="E47" s="22">
        <v>43</v>
      </c>
      <c r="F47" s="24">
        <f t="shared" si="0"/>
        <v>3.5</v>
      </c>
      <c r="G47" s="24">
        <f t="shared" si="1"/>
        <v>0</v>
      </c>
      <c r="H47" s="24">
        <f t="shared" si="2"/>
        <v>3.5</v>
      </c>
      <c r="I47" s="24">
        <f t="shared" si="3"/>
        <v>1</v>
      </c>
      <c r="J47" s="24">
        <f t="shared" si="4"/>
        <v>14</v>
      </c>
      <c r="K47" s="24">
        <f t="shared" si="5"/>
        <v>0</v>
      </c>
      <c r="L47" s="24">
        <f t="shared" si="6"/>
        <v>3.5</v>
      </c>
      <c r="M47" s="24">
        <f t="shared" si="7"/>
        <v>3.5</v>
      </c>
      <c r="N47" s="24">
        <f t="shared" si="8"/>
        <v>3.5</v>
      </c>
      <c r="O47" s="24">
        <f t="shared" si="9"/>
        <v>0</v>
      </c>
      <c r="P47" s="24">
        <f t="shared" si="10"/>
        <v>0</v>
      </c>
      <c r="Q47" s="25">
        <f t="shared" si="11"/>
        <v>77.839999999999989</v>
      </c>
      <c r="R47" s="24">
        <f t="shared" si="12"/>
        <v>224</v>
      </c>
      <c r="S47" s="24">
        <f t="shared" si="13"/>
        <v>15.68</v>
      </c>
      <c r="T47" s="25">
        <f t="shared" si="14"/>
        <v>0.98000000000000009</v>
      </c>
      <c r="U47" s="26">
        <f t="shared" si="15"/>
        <v>14</v>
      </c>
      <c r="V47" s="25">
        <f t="shared" si="16"/>
        <v>254.66</v>
      </c>
      <c r="W47" s="25">
        <f t="shared" si="17"/>
        <v>-176.82</v>
      </c>
      <c r="X47" s="25">
        <f t="shared" si="18"/>
        <v>-134.4200000000003</v>
      </c>
      <c r="Y47" s="25">
        <f t="shared" si="19"/>
        <v>165.5799999999997</v>
      </c>
    </row>
    <row r="48" spans="1:25" ht="13.5" thickBot="1" x14ac:dyDescent="0.25">
      <c r="A48" s="153" t="s">
        <v>70</v>
      </c>
      <c r="B48" s="154"/>
      <c r="C48" s="155"/>
      <c r="E48" s="22">
        <v>44</v>
      </c>
      <c r="F48" s="24">
        <f t="shared" si="0"/>
        <v>0</v>
      </c>
      <c r="G48" s="24">
        <f t="shared" si="1"/>
        <v>14</v>
      </c>
      <c r="H48" s="24">
        <f t="shared" si="2"/>
        <v>14</v>
      </c>
      <c r="I48" s="24">
        <f t="shared" si="3"/>
        <v>0</v>
      </c>
      <c r="J48" s="24">
        <f t="shared" si="4"/>
        <v>0</v>
      </c>
      <c r="K48" s="24">
        <f t="shared" si="5"/>
        <v>14</v>
      </c>
      <c r="L48" s="24">
        <f t="shared" si="6"/>
        <v>14</v>
      </c>
      <c r="M48" s="24">
        <f t="shared" si="7"/>
        <v>3.5</v>
      </c>
      <c r="N48" s="24">
        <f t="shared" si="8"/>
        <v>3.5</v>
      </c>
      <c r="O48" s="24">
        <f t="shared" si="9"/>
        <v>10.5</v>
      </c>
      <c r="P48" s="24">
        <f t="shared" si="10"/>
        <v>0</v>
      </c>
      <c r="Q48" s="25">
        <f t="shared" si="11"/>
        <v>77.839999999999989</v>
      </c>
      <c r="R48" s="24">
        <f t="shared" si="12"/>
        <v>0</v>
      </c>
      <c r="S48" s="24">
        <f t="shared" si="13"/>
        <v>0</v>
      </c>
      <c r="T48" s="25">
        <f t="shared" si="14"/>
        <v>6.86</v>
      </c>
      <c r="U48" s="26">
        <f t="shared" si="15"/>
        <v>14</v>
      </c>
      <c r="V48" s="25">
        <f t="shared" si="16"/>
        <v>20.86</v>
      </c>
      <c r="W48" s="25">
        <f t="shared" si="17"/>
        <v>56.97999999999999</v>
      </c>
      <c r="X48" s="25">
        <f t="shared" si="18"/>
        <v>-77.44000000000031</v>
      </c>
      <c r="Y48" s="25">
        <f t="shared" si="19"/>
        <v>222.55999999999969</v>
      </c>
    </row>
    <row r="49" spans="1:25" x14ac:dyDescent="0.2">
      <c r="A49" s="147" t="s">
        <v>71</v>
      </c>
      <c r="B49" s="148"/>
      <c r="C49" s="109">
        <f>SQRT(2*C10/(C8*C11*C20))</f>
        <v>4</v>
      </c>
      <c r="E49" s="22">
        <v>45</v>
      </c>
      <c r="F49" s="24">
        <f t="shared" si="0"/>
        <v>10.5</v>
      </c>
      <c r="G49" s="24">
        <f t="shared" si="1"/>
        <v>0</v>
      </c>
      <c r="H49" s="24">
        <f t="shared" si="2"/>
        <v>10.5</v>
      </c>
      <c r="I49" s="24">
        <f t="shared" si="3"/>
        <v>0</v>
      </c>
      <c r="J49" s="24">
        <f t="shared" si="4"/>
        <v>0</v>
      </c>
      <c r="K49" s="24">
        <f t="shared" si="5"/>
        <v>0</v>
      </c>
      <c r="L49" s="24">
        <f t="shared" si="6"/>
        <v>10.5</v>
      </c>
      <c r="M49" s="24">
        <f t="shared" si="7"/>
        <v>3.5</v>
      </c>
      <c r="N49" s="24">
        <f t="shared" si="8"/>
        <v>3.5</v>
      </c>
      <c r="O49" s="24">
        <f t="shared" si="9"/>
        <v>7</v>
      </c>
      <c r="P49" s="24">
        <f t="shared" si="10"/>
        <v>0</v>
      </c>
      <c r="Q49" s="25">
        <f t="shared" si="11"/>
        <v>77.839999999999989</v>
      </c>
      <c r="R49" s="24">
        <f t="shared" si="12"/>
        <v>0</v>
      </c>
      <c r="S49" s="24">
        <f t="shared" si="13"/>
        <v>0</v>
      </c>
      <c r="T49" s="25">
        <f t="shared" si="14"/>
        <v>4.9000000000000004</v>
      </c>
      <c r="U49" s="26">
        <f t="shared" si="15"/>
        <v>14</v>
      </c>
      <c r="V49" s="25">
        <f t="shared" si="16"/>
        <v>18.899999999999999</v>
      </c>
      <c r="W49" s="25">
        <f t="shared" si="17"/>
        <v>58.939999999999991</v>
      </c>
      <c r="X49" s="25">
        <f t="shared" si="18"/>
        <v>-18.50000000000032</v>
      </c>
      <c r="Y49" s="25">
        <f t="shared" si="19"/>
        <v>281.49999999999966</v>
      </c>
    </row>
    <row r="50" spans="1:25" x14ac:dyDescent="0.2">
      <c r="A50" s="149" t="s">
        <v>72</v>
      </c>
      <c r="B50" s="150"/>
      <c r="C50" s="110">
        <f>C49*C20</f>
        <v>14</v>
      </c>
      <c r="E50" s="22">
        <v>46</v>
      </c>
      <c r="F50" s="24">
        <f t="shared" si="0"/>
        <v>7</v>
      </c>
      <c r="G50" s="24">
        <f t="shared" si="1"/>
        <v>0</v>
      </c>
      <c r="H50" s="24">
        <f t="shared" si="2"/>
        <v>7</v>
      </c>
      <c r="I50" s="24">
        <f t="shared" si="3"/>
        <v>0</v>
      </c>
      <c r="J50" s="24">
        <f t="shared" si="4"/>
        <v>0</v>
      </c>
      <c r="K50" s="24">
        <f t="shared" si="5"/>
        <v>0</v>
      </c>
      <c r="L50" s="24">
        <f t="shared" si="6"/>
        <v>7</v>
      </c>
      <c r="M50" s="24">
        <f t="shared" si="7"/>
        <v>3.5</v>
      </c>
      <c r="N50" s="24">
        <f t="shared" si="8"/>
        <v>3.5</v>
      </c>
      <c r="O50" s="24">
        <f t="shared" si="9"/>
        <v>3.5</v>
      </c>
      <c r="P50" s="24">
        <f t="shared" si="10"/>
        <v>0</v>
      </c>
      <c r="Q50" s="25">
        <f t="shared" si="11"/>
        <v>77.839999999999989</v>
      </c>
      <c r="R50" s="24">
        <f t="shared" si="12"/>
        <v>0</v>
      </c>
      <c r="S50" s="24">
        <f t="shared" si="13"/>
        <v>0</v>
      </c>
      <c r="T50" s="25">
        <f t="shared" si="14"/>
        <v>2.9400000000000004</v>
      </c>
      <c r="U50" s="26">
        <f t="shared" si="15"/>
        <v>14</v>
      </c>
      <c r="V50" s="25">
        <f t="shared" si="16"/>
        <v>16.940000000000001</v>
      </c>
      <c r="W50" s="25">
        <f t="shared" si="17"/>
        <v>60.899999999999991</v>
      </c>
      <c r="X50" s="25">
        <f t="shared" si="18"/>
        <v>42.399999999999672</v>
      </c>
      <c r="Y50" s="25">
        <f t="shared" si="19"/>
        <v>342.39999999999969</v>
      </c>
    </row>
    <row r="51" spans="1:25" ht="13.5" thickBot="1" x14ac:dyDescent="0.25">
      <c r="A51" s="151" t="s">
        <v>73</v>
      </c>
      <c r="B51" s="152"/>
      <c r="C51" s="111">
        <f>SQRT(2*C10*(C8*C11*C20))</f>
        <v>7.84</v>
      </c>
      <c r="E51" s="22">
        <v>47</v>
      </c>
      <c r="F51" s="24">
        <f t="shared" si="0"/>
        <v>3.5</v>
      </c>
      <c r="G51" s="24">
        <f t="shared" si="1"/>
        <v>0</v>
      </c>
      <c r="H51" s="24">
        <f t="shared" si="2"/>
        <v>3.5</v>
      </c>
      <c r="I51" s="24">
        <f t="shared" si="3"/>
        <v>1</v>
      </c>
      <c r="J51" s="24">
        <f t="shared" si="4"/>
        <v>14</v>
      </c>
      <c r="K51" s="24">
        <f t="shared" si="5"/>
        <v>0</v>
      </c>
      <c r="L51" s="24">
        <f t="shared" si="6"/>
        <v>3.5</v>
      </c>
      <c r="M51" s="24">
        <f t="shared" si="7"/>
        <v>3.5</v>
      </c>
      <c r="N51" s="24">
        <f t="shared" si="8"/>
        <v>3.5</v>
      </c>
      <c r="O51" s="24">
        <f t="shared" si="9"/>
        <v>0</v>
      </c>
      <c r="P51" s="24">
        <f t="shared" si="10"/>
        <v>0</v>
      </c>
      <c r="Q51" s="25">
        <f t="shared" si="11"/>
        <v>77.839999999999989</v>
      </c>
      <c r="R51" s="24">
        <f t="shared" si="12"/>
        <v>224</v>
      </c>
      <c r="S51" s="24">
        <f t="shared" si="13"/>
        <v>15.68</v>
      </c>
      <c r="T51" s="25">
        <f t="shared" si="14"/>
        <v>0.98000000000000009</v>
      </c>
      <c r="U51" s="26">
        <f t="shared" si="15"/>
        <v>14</v>
      </c>
      <c r="V51" s="25">
        <f t="shared" si="16"/>
        <v>254.66</v>
      </c>
      <c r="W51" s="25">
        <f t="shared" si="17"/>
        <v>-176.82</v>
      </c>
      <c r="X51" s="25">
        <f t="shared" si="18"/>
        <v>-134.42000000000033</v>
      </c>
      <c r="Y51" s="25">
        <f t="shared" si="19"/>
        <v>165.57999999999967</v>
      </c>
    </row>
    <row r="52" spans="1:25" x14ac:dyDescent="0.2">
      <c r="E52" s="22">
        <v>48</v>
      </c>
      <c r="F52" s="24">
        <f t="shared" si="0"/>
        <v>0</v>
      </c>
      <c r="G52" s="24">
        <f t="shared" si="1"/>
        <v>14</v>
      </c>
      <c r="H52" s="24">
        <f t="shared" si="2"/>
        <v>14</v>
      </c>
      <c r="I52" s="24">
        <f t="shared" si="3"/>
        <v>0</v>
      </c>
      <c r="J52" s="24">
        <f t="shared" si="4"/>
        <v>0</v>
      </c>
      <c r="K52" s="24">
        <f t="shared" si="5"/>
        <v>14</v>
      </c>
      <c r="L52" s="24">
        <f t="shared" si="6"/>
        <v>14</v>
      </c>
      <c r="M52" s="24">
        <f t="shared" si="7"/>
        <v>3.5</v>
      </c>
      <c r="N52" s="24">
        <f t="shared" si="8"/>
        <v>3.5</v>
      </c>
      <c r="O52" s="24">
        <f t="shared" si="9"/>
        <v>10.5</v>
      </c>
      <c r="P52" s="24">
        <f t="shared" si="10"/>
        <v>0</v>
      </c>
      <c r="Q52" s="25">
        <f t="shared" si="11"/>
        <v>77.839999999999989</v>
      </c>
      <c r="R52" s="24">
        <f t="shared" si="12"/>
        <v>0</v>
      </c>
      <c r="S52" s="24">
        <f t="shared" si="13"/>
        <v>0</v>
      </c>
      <c r="T52" s="25">
        <f t="shared" si="14"/>
        <v>6.86</v>
      </c>
      <c r="U52" s="26">
        <f t="shared" si="15"/>
        <v>14</v>
      </c>
      <c r="V52" s="25">
        <f t="shared" si="16"/>
        <v>20.86</v>
      </c>
      <c r="W52" s="25">
        <f t="shared" si="17"/>
        <v>56.97999999999999</v>
      </c>
      <c r="X52" s="25">
        <f t="shared" si="18"/>
        <v>-77.440000000000339</v>
      </c>
      <c r="Y52" s="25">
        <f t="shared" si="19"/>
        <v>222.55999999999966</v>
      </c>
    </row>
    <row r="53" spans="1:25" x14ac:dyDescent="0.2">
      <c r="E53" s="22">
        <v>49</v>
      </c>
      <c r="F53" s="24">
        <f t="shared" si="0"/>
        <v>10.5</v>
      </c>
      <c r="G53" s="24">
        <f t="shared" si="1"/>
        <v>0</v>
      </c>
      <c r="H53" s="24">
        <f t="shared" si="2"/>
        <v>10.5</v>
      </c>
      <c r="I53" s="24">
        <f t="shared" si="3"/>
        <v>0</v>
      </c>
      <c r="J53" s="24">
        <f t="shared" si="4"/>
        <v>0</v>
      </c>
      <c r="K53" s="24">
        <f t="shared" si="5"/>
        <v>0</v>
      </c>
      <c r="L53" s="24">
        <f t="shared" si="6"/>
        <v>10.5</v>
      </c>
      <c r="M53" s="24">
        <f t="shared" si="7"/>
        <v>3.5</v>
      </c>
      <c r="N53" s="24">
        <f t="shared" si="8"/>
        <v>3.5</v>
      </c>
      <c r="O53" s="24">
        <f t="shared" si="9"/>
        <v>7</v>
      </c>
      <c r="P53" s="24">
        <f t="shared" si="10"/>
        <v>0</v>
      </c>
      <c r="Q53" s="25">
        <f t="shared" si="11"/>
        <v>77.839999999999989</v>
      </c>
      <c r="R53" s="24">
        <f t="shared" si="12"/>
        <v>0</v>
      </c>
      <c r="S53" s="24">
        <f t="shared" si="13"/>
        <v>0</v>
      </c>
      <c r="T53" s="25">
        <f t="shared" si="14"/>
        <v>4.9000000000000004</v>
      </c>
      <c r="U53" s="26">
        <f t="shared" si="15"/>
        <v>14</v>
      </c>
      <c r="V53" s="25">
        <f t="shared" si="16"/>
        <v>18.899999999999999</v>
      </c>
      <c r="W53" s="25">
        <f t="shared" si="17"/>
        <v>58.939999999999991</v>
      </c>
      <c r="X53" s="25">
        <f t="shared" si="18"/>
        <v>-18.500000000000348</v>
      </c>
      <c r="Y53" s="25">
        <f t="shared" si="19"/>
        <v>281.49999999999966</v>
      </c>
    </row>
    <row r="54" spans="1:25" x14ac:dyDescent="0.2">
      <c r="E54" s="22">
        <v>50</v>
      </c>
      <c r="F54" s="24">
        <f t="shared" si="0"/>
        <v>7</v>
      </c>
      <c r="G54" s="24">
        <f t="shared" si="1"/>
        <v>0</v>
      </c>
      <c r="H54" s="24">
        <f t="shared" si="2"/>
        <v>7</v>
      </c>
      <c r="I54" s="24">
        <f t="shared" si="3"/>
        <v>0</v>
      </c>
      <c r="J54" s="24">
        <f t="shared" si="4"/>
        <v>0</v>
      </c>
      <c r="K54" s="24">
        <f t="shared" si="5"/>
        <v>0</v>
      </c>
      <c r="L54" s="24">
        <f t="shared" si="6"/>
        <v>7</v>
      </c>
      <c r="M54" s="24">
        <f t="shared" si="7"/>
        <v>3.5</v>
      </c>
      <c r="N54" s="24">
        <f t="shared" si="8"/>
        <v>3.5</v>
      </c>
      <c r="O54" s="24">
        <f t="shared" si="9"/>
        <v>3.5</v>
      </c>
      <c r="P54" s="24">
        <f t="shared" si="10"/>
        <v>0</v>
      </c>
      <c r="Q54" s="25">
        <f t="shared" si="11"/>
        <v>77.839999999999989</v>
      </c>
      <c r="R54" s="24">
        <f t="shared" si="12"/>
        <v>0</v>
      </c>
      <c r="S54" s="24">
        <f t="shared" si="13"/>
        <v>0</v>
      </c>
      <c r="T54" s="25">
        <f t="shared" si="14"/>
        <v>2.9400000000000004</v>
      </c>
      <c r="U54" s="26">
        <f t="shared" si="15"/>
        <v>14</v>
      </c>
      <c r="V54" s="25">
        <f t="shared" si="16"/>
        <v>16.940000000000001</v>
      </c>
      <c r="W54" s="25">
        <f t="shared" si="17"/>
        <v>60.899999999999991</v>
      </c>
      <c r="X54" s="25">
        <f t="shared" si="18"/>
        <v>42.399999999999643</v>
      </c>
      <c r="Y54" s="25">
        <f t="shared" si="19"/>
        <v>342.39999999999964</v>
      </c>
    </row>
    <row r="55" spans="1:25" x14ac:dyDescent="0.2">
      <c r="E55" s="22">
        <v>51</v>
      </c>
      <c r="F55" s="24">
        <f t="shared" si="0"/>
        <v>3.5</v>
      </c>
      <c r="G55" s="24">
        <f t="shared" si="1"/>
        <v>0</v>
      </c>
      <c r="H55" s="24">
        <f t="shared" si="2"/>
        <v>3.5</v>
      </c>
      <c r="I55" s="24">
        <f t="shared" si="3"/>
        <v>1</v>
      </c>
      <c r="J55" s="24">
        <f t="shared" si="4"/>
        <v>14</v>
      </c>
      <c r="K55" s="24">
        <f t="shared" si="5"/>
        <v>0</v>
      </c>
      <c r="L55" s="24">
        <f t="shared" si="6"/>
        <v>3.5</v>
      </c>
      <c r="M55" s="24">
        <f t="shared" si="7"/>
        <v>3.5</v>
      </c>
      <c r="N55" s="24">
        <f t="shared" si="8"/>
        <v>3.5</v>
      </c>
      <c r="O55" s="24">
        <f t="shared" si="9"/>
        <v>0</v>
      </c>
      <c r="P55" s="24">
        <f t="shared" si="10"/>
        <v>0</v>
      </c>
      <c r="Q55" s="25">
        <f t="shared" si="11"/>
        <v>77.839999999999989</v>
      </c>
      <c r="R55" s="24">
        <f t="shared" si="12"/>
        <v>224</v>
      </c>
      <c r="S55" s="24">
        <f t="shared" si="13"/>
        <v>15.68</v>
      </c>
      <c r="T55" s="25">
        <f t="shared" si="14"/>
        <v>0.98000000000000009</v>
      </c>
      <c r="U55" s="26">
        <f t="shared" si="15"/>
        <v>14</v>
      </c>
      <c r="V55" s="25">
        <f t="shared" si="16"/>
        <v>254.66</v>
      </c>
      <c r="W55" s="25">
        <f t="shared" si="17"/>
        <v>-176.82</v>
      </c>
      <c r="X55" s="25">
        <f t="shared" si="18"/>
        <v>-134.42000000000036</v>
      </c>
      <c r="Y55" s="25">
        <f t="shared" si="19"/>
        <v>165.57999999999964</v>
      </c>
    </row>
    <row r="56" spans="1:25" x14ac:dyDescent="0.2">
      <c r="E56" s="22">
        <v>52</v>
      </c>
      <c r="F56" s="24">
        <f t="shared" si="0"/>
        <v>0</v>
      </c>
      <c r="G56" s="24">
        <f t="shared" si="1"/>
        <v>14</v>
      </c>
      <c r="H56" s="24">
        <f t="shared" si="2"/>
        <v>14</v>
      </c>
      <c r="I56" s="24">
        <f t="shared" si="3"/>
        <v>0</v>
      </c>
      <c r="J56" s="24">
        <f t="shared" si="4"/>
        <v>0</v>
      </c>
      <c r="K56" s="24">
        <f t="shared" si="5"/>
        <v>14</v>
      </c>
      <c r="L56" s="24">
        <f t="shared" si="6"/>
        <v>14</v>
      </c>
      <c r="M56" s="24">
        <f t="shared" si="7"/>
        <v>3.5</v>
      </c>
      <c r="N56" s="24">
        <f t="shared" si="8"/>
        <v>3.5</v>
      </c>
      <c r="O56" s="24">
        <f t="shared" si="9"/>
        <v>10.5</v>
      </c>
      <c r="P56" s="24">
        <f t="shared" si="10"/>
        <v>0</v>
      </c>
      <c r="Q56" s="25">
        <f t="shared" si="11"/>
        <v>77.839999999999989</v>
      </c>
      <c r="R56" s="24">
        <f t="shared" si="12"/>
        <v>0</v>
      </c>
      <c r="S56" s="24">
        <f t="shared" si="13"/>
        <v>0</v>
      </c>
      <c r="T56" s="25">
        <f t="shared" si="14"/>
        <v>6.86</v>
      </c>
      <c r="U56" s="26">
        <f t="shared" si="15"/>
        <v>14</v>
      </c>
      <c r="V56" s="25">
        <f t="shared" si="16"/>
        <v>20.86</v>
      </c>
      <c r="W56" s="25">
        <f t="shared" si="17"/>
        <v>56.97999999999999</v>
      </c>
      <c r="X56" s="25">
        <f t="shared" si="18"/>
        <v>-77.440000000000367</v>
      </c>
      <c r="Y56" s="25">
        <f t="shared" si="19"/>
        <v>222.55999999999963</v>
      </c>
    </row>
    <row r="57" spans="1:25" x14ac:dyDescent="0.2">
      <c r="F57" s="24"/>
      <c r="G57" s="24"/>
      <c r="H57" s="24"/>
      <c r="I57" s="24"/>
      <c r="J57" s="24"/>
    </row>
  </sheetData>
  <mergeCells count="11">
    <mergeCell ref="D34:D35"/>
    <mergeCell ref="A48:C48"/>
    <mergeCell ref="A49:B49"/>
    <mergeCell ref="A50:B50"/>
    <mergeCell ref="A51:B51"/>
    <mergeCell ref="C34:C35"/>
    <mergeCell ref="A20:A21"/>
    <mergeCell ref="A22:A23"/>
    <mergeCell ref="A25:A26"/>
    <mergeCell ref="A34:A35"/>
    <mergeCell ref="B34:B35"/>
  </mergeCells>
  <conditionalFormatting sqref="I6:I56">
    <cfRule type="expression" dxfId="55" priority="14">
      <formula>I6&lt;&gt;0</formula>
    </cfRule>
  </conditionalFormatting>
  <conditionalFormatting sqref="I6:I56">
    <cfRule type="expression" dxfId="54" priority="13">
      <formula>I6=0</formula>
    </cfRule>
  </conditionalFormatting>
  <conditionalFormatting sqref="P5:P56">
    <cfRule type="expression" dxfId="53" priority="12">
      <formula>P5&lt;&gt;0</formula>
    </cfRule>
  </conditionalFormatting>
  <conditionalFormatting sqref="P5:P56">
    <cfRule type="expression" dxfId="52" priority="11">
      <formula>P5=0</formula>
    </cfRule>
  </conditionalFormatting>
  <conditionalFormatting sqref="G6:G56">
    <cfRule type="expression" dxfId="51" priority="10">
      <formula>G6&lt;&gt;0</formula>
    </cfRule>
  </conditionalFormatting>
  <conditionalFormatting sqref="G6:G56">
    <cfRule type="expression" dxfId="50" priority="9">
      <formula>G6=0</formula>
    </cfRule>
  </conditionalFormatting>
  <conditionalFormatting sqref="K6:K56">
    <cfRule type="expression" dxfId="49" priority="8">
      <formula>K6&lt;&gt;0</formula>
    </cfRule>
  </conditionalFormatting>
  <conditionalFormatting sqref="K6:K56">
    <cfRule type="expression" dxfId="48" priority="7">
      <formula>K6=0</formula>
    </cfRule>
  </conditionalFormatting>
  <conditionalFormatting sqref="R5:R56">
    <cfRule type="expression" dxfId="47" priority="6">
      <formula>R5&lt;&gt;0</formula>
    </cfRule>
  </conditionalFormatting>
  <conditionalFormatting sqref="R5:R56">
    <cfRule type="expression" dxfId="46" priority="5">
      <formula>R5=0</formula>
    </cfRule>
  </conditionalFormatting>
  <conditionalFormatting sqref="S5:S56">
    <cfRule type="expression" dxfId="45" priority="4">
      <formula>S5&lt;&gt;0</formula>
    </cfRule>
  </conditionalFormatting>
  <conditionalFormatting sqref="S5:S56">
    <cfRule type="expression" dxfId="44" priority="3">
      <formula>S5=0</formula>
    </cfRule>
  </conditionalFormatting>
  <conditionalFormatting sqref="J6:J56">
    <cfRule type="expression" dxfId="43" priority="2">
      <formula>J6&lt;&gt;0</formula>
    </cfRule>
  </conditionalFormatting>
  <conditionalFormatting sqref="J6:J56">
    <cfRule type="expression" dxfId="42" priority="1">
      <formula>J6=0</formula>
    </cfRule>
  </conditionalFormatting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scale="92" orientation="landscape" r:id="rId1"/>
  <headerFooter alignWithMargins="0">
    <oddHeader>&amp;LОперационный и
 производственный менеджмент
 - Темы 13 - 16&amp;CРоссийско-французская программа МВА
"Управление предприятием"&amp;RЧернов В.П., Чернов А.В.</oddHeader>
    <oddFooter>&amp;A&amp;RСтраница &amp;P</oddFooter>
  </headerFooter>
  <rowBreaks count="1" manualBreakCount="1">
    <brk id="29" max="16383" man="1"/>
  </rowBreaks>
  <colBreaks count="1" manualBreakCount="1">
    <brk id="1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F289-31A9-4B64-87AD-982AEAFAB5DB}">
  <dimension ref="A1:Y369"/>
  <sheetViews>
    <sheetView zoomScaleNormal="100" zoomScaleSheetLayoutView="100" workbookViewId="0">
      <selection activeCell="K26" sqref="K26"/>
    </sheetView>
  </sheetViews>
  <sheetFormatPr defaultColWidth="9.33203125" defaultRowHeight="12.75" x14ac:dyDescent="0.2"/>
  <cols>
    <col min="1" max="1" width="25" style="6" customWidth="1"/>
    <col min="2" max="2" width="12.83203125" style="6" customWidth="1"/>
    <col min="3" max="3" width="11.1640625" style="6" customWidth="1"/>
    <col min="4" max="4" width="3.6640625" style="6" customWidth="1"/>
    <col min="5" max="5" width="9.33203125" style="5"/>
    <col min="6" max="7" width="11" style="5" customWidth="1"/>
    <col min="8" max="8" width="12.5" style="5" customWidth="1"/>
    <col min="9" max="9" width="10.5" style="5" customWidth="1"/>
    <col min="10" max="10" width="9.5" style="5" customWidth="1"/>
    <col min="11" max="11" width="9.33203125" style="5"/>
    <col min="12" max="12" width="9.83203125" style="5" bestFit="1" customWidth="1"/>
    <col min="13" max="13" width="8.83203125" style="5" customWidth="1"/>
    <col min="14" max="14" width="8.5" style="5" customWidth="1"/>
    <col min="15" max="15" width="9.1640625" style="5" customWidth="1"/>
    <col min="16" max="16" width="12.1640625" style="5" bestFit="1" customWidth="1"/>
    <col min="17" max="17" width="11.33203125" style="5" bestFit="1" customWidth="1"/>
    <col min="18" max="20" width="12.1640625" style="5" customWidth="1"/>
    <col min="21" max="21" width="9.6640625" style="5" customWidth="1"/>
    <col min="22" max="22" width="10.5" style="5" customWidth="1"/>
    <col min="23" max="24" width="10" style="5" bestFit="1" customWidth="1"/>
    <col min="25" max="25" width="10.6640625" style="5" customWidth="1"/>
    <col min="26" max="16384" width="9.33203125" style="6"/>
  </cols>
  <sheetData>
    <row r="1" spans="1:25" ht="15.75" x14ac:dyDescent="0.25">
      <c r="A1" s="1" t="s">
        <v>78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5" ht="13.5" thickBot="1" x14ac:dyDescent="0.25"/>
    <row r="3" spans="1:25" ht="18" customHeight="1" thickBot="1" x14ac:dyDescent="0.3">
      <c r="E3" s="7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7" t="s">
        <v>2</v>
      </c>
      <c r="R3" s="8"/>
      <c r="S3" s="8"/>
      <c r="T3" s="8"/>
      <c r="U3" s="8"/>
      <c r="V3" s="8"/>
      <c r="W3" s="8"/>
      <c r="X3" s="8"/>
      <c r="Y3" s="9"/>
    </row>
    <row r="4" spans="1:25" s="20" customFormat="1" ht="33.75" customHeight="1" thickBot="1" x14ac:dyDescent="0.25">
      <c r="A4" s="10" t="s">
        <v>3</v>
      </c>
      <c r="B4" s="11"/>
      <c r="C4" s="12"/>
      <c r="D4" s="13"/>
      <c r="E4" s="14" t="s">
        <v>85</v>
      </c>
      <c r="F4" s="15" t="s">
        <v>5</v>
      </c>
      <c r="G4" s="15" t="s">
        <v>75</v>
      </c>
      <c r="H4" s="15" t="s">
        <v>77</v>
      </c>
      <c r="I4" s="15" t="s">
        <v>76</v>
      </c>
      <c r="J4" s="16" t="s">
        <v>6</v>
      </c>
      <c r="K4" s="17" t="s">
        <v>7</v>
      </c>
      <c r="L4" s="15" t="s">
        <v>8</v>
      </c>
      <c r="M4" s="15" t="s">
        <v>9</v>
      </c>
      <c r="N4" s="15" t="s">
        <v>10</v>
      </c>
      <c r="O4" s="15" t="s">
        <v>11</v>
      </c>
      <c r="P4" s="15" t="s">
        <v>12</v>
      </c>
      <c r="Q4" s="18" t="s">
        <v>13</v>
      </c>
      <c r="R4" s="15" t="s">
        <v>14</v>
      </c>
      <c r="S4" s="15" t="s">
        <v>15</v>
      </c>
      <c r="T4" s="15" t="s">
        <v>16</v>
      </c>
      <c r="U4" s="17" t="s">
        <v>17</v>
      </c>
      <c r="V4" s="15" t="s">
        <v>18</v>
      </c>
      <c r="W4" s="15" t="s">
        <v>19</v>
      </c>
      <c r="X4" s="15" t="s">
        <v>20</v>
      </c>
      <c r="Y4" s="19" t="s">
        <v>21</v>
      </c>
    </row>
    <row r="5" spans="1:25" ht="12.75" customHeight="1" thickBot="1" x14ac:dyDescent="0.25">
      <c r="D5" s="21"/>
      <c r="E5" s="22">
        <v>1</v>
      </c>
      <c r="F5" s="23">
        <v>6.5</v>
      </c>
      <c r="G5" s="23"/>
      <c r="H5" s="23"/>
      <c r="I5" s="23"/>
      <c r="J5" s="23">
        <v>4</v>
      </c>
      <c r="K5" s="23">
        <v>0</v>
      </c>
      <c r="L5" s="24">
        <f>F5+K5</f>
        <v>6.5</v>
      </c>
      <c r="M5" s="24">
        <f>C$20</f>
        <v>0.5</v>
      </c>
      <c r="N5" s="24">
        <f>MIN(M5,L5)</f>
        <v>0.5</v>
      </c>
      <c r="O5" s="24">
        <f>L5-N5</f>
        <v>6</v>
      </c>
      <c r="P5" s="24">
        <f>M5-N5</f>
        <v>0</v>
      </c>
      <c r="Q5" s="25">
        <f>N5*C$9</f>
        <v>11.12</v>
      </c>
      <c r="R5" s="24">
        <f>J5*C$8</f>
        <v>64</v>
      </c>
      <c r="S5" s="24">
        <f>IF(J5&gt;0,C$10,0)</f>
        <v>15.68</v>
      </c>
      <c r="T5" s="25">
        <f>AVERAGE(L5,O5)*C$8*C$11</f>
        <v>0.5</v>
      </c>
      <c r="U5" s="26">
        <f>C$12</f>
        <v>2</v>
      </c>
      <c r="V5" s="25">
        <f>SUM(R5:U5)</f>
        <v>82.18</v>
      </c>
      <c r="W5" s="25">
        <f>Q5-V5</f>
        <v>-71.06</v>
      </c>
      <c r="X5" s="25">
        <f>W5</f>
        <v>-71.06</v>
      </c>
      <c r="Y5" s="25">
        <f>X5+C$7</f>
        <v>228.94</v>
      </c>
    </row>
    <row r="6" spans="1:25" ht="12.75" customHeight="1" thickBot="1" x14ac:dyDescent="0.25">
      <c r="A6" s="27" t="s">
        <v>22</v>
      </c>
      <c r="B6" s="28"/>
      <c r="C6" s="29"/>
      <c r="D6" s="21"/>
      <c r="E6" s="22">
        <v>2</v>
      </c>
      <c r="F6" s="24">
        <f>O5</f>
        <v>6</v>
      </c>
      <c r="G6" s="24">
        <f>G5+J5-K5</f>
        <v>4</v>
      </c>
      <c r="H6" s="24">
        <f>F6+G6</f>
        <v>10</v>
      </c>
      <c r="I6" s="24">
        <f>IF(H6&lt;=$C$27,1,0)</f>
        <v>0</v>
      </c>
      <c r="J6" s="24">
        <f>IF(I6=1,$C$15,0)</f>
        <v>0</v>
      </c>
      <c r="K6" s="24">
        <v>0</v>
      </c>
      <c r="L6" s="24">
        <f>F6+K6</f>
        <v>6</v>
      </c>
      <c r="M6" s="24">
        <f>C$20</f>
        <v>0.5</v>
      </c>
      <c r="N6" s="24">
        <f>MIN(M6,L6)</f>
        <v>0.5</v>
      </c>
      <c r="O6" s="24">
        <f>L6-N6</f>
        <v>5.5</v>
      </c>
      <c r="P6" s="24">
        <f>M6-N6</f>
        <v>0</v>
      </c>
      <c r="Q6" s="25">
        <f>N6*C$9</f>
        <v>11.12</v>
      </c>
      <c r="R6" s="24">
        <f>J6*C$8</f>
        <v>0</v>
      </c>
      <c r="S6" s="24">
        <f>IF(J6&gt;0,C$10,0)</f>
        <v>0</v>
      </c>
      <c r="T6" s="25">
        <f>AVERAGE(L6,O6)*C$8*C$11</f>
        <v>0.46</v>
      </c>
      <c r="U6" s="26">
        <f>C$12</f>
        <v>2</v>
      </c>
      <c r="V6" s="25">
        <f>SUM(R6:U6)</f>
        <v>2.46</v>
      </c>
      <c r="W6" s="25">
        <f>Q6-V6</f>
        <v>8.66</v>
      </c>
      <c r="X6" s="25">
        <f>W6+X5</f>
        <v>-62.400000000000006</v>
      </c>
      <c r="Y6" s="25">
        <f>X6+C$7</f>
        <v>237.6</v>
      </c>
    </row>
    <row r="7" spans="1:25" ht="12.75" customHeight="1" x14ac:dyDescent="0.2">
      <c r="A7" s="30" t="s">
        <v>23</v>
      </c>
      <c r="B7" s="31"/>
      <c r="C7" s="32">
        <v>300</v>
      </c>
      <c r="D7" s="21"/>
      <c r="E7" s="22">
        <v>3</v>
      </c>
      <c r="F7" s="24">
        <f t="shared" ref="F7:F56" si="0">O6</f>
        <v>5.5</v>
      </c>
      <c r="G7" s="24">
        <f t="shared" ref="G7:G56" si="1">G6+J6-K6</f>
        <v>4</v>
      </c>
      <c r="H7" s="24">
        <f t="shared" ref="H7:H56" si="2">F7+G7</f>
        <v>9.5</v>
      </c>
      <c r="I7" s="24">
        <f t="shared" ref="I7:I70" si="3">IF(H7&lt;=$C$27,1,0)</f>
        <v>0</v>
      </c>
      <c r="J7" s="24">
        <f t="shared" ref="J7:J70" si="4">IF(I7=1,$C$15,0)</f>
        <v>0</v>
      </c>
      <c r="K7" s="24">
        <f t="shared" ref="K7:K11" si="5">J6</f>
        <v>0</v>
      </c>
      <c r="L7" s="24">
        <f t="shared" ref="L7:L56" si="6">F7+K7</f>
        <v>5.5</v>
      </c>
      <c r="M7" s="24">
        <f t="shared" ref="M7:M56" si="7">C$20</f>
        <v>0.5</v>
      </c>
      <c r="N7" s="24">
        <f t="shared" ref="N7:N56" si="8">MIN(M7,L7)</f>
        <v>0.5</v>
      </c>
      <c r="O7" s="24">
        <f t="shared" ref="O7:O56" si="9">L7-N7</f>
        <v>5</v>
      </c>
      <c r="P7" s="24">
        <f t="shared" ref="P7:P56" si="10">M7-N7</f>
        <v>0</v>
      </c>
      <c r="Q7" s="25">
        <f t="shared" ref="Q7:Q56" si="11">N7*C$9</f>
        <v>11.12</v>
      </c>
      <c r="R7" s="24">
        <f t="shared" ref="R7:R56" si="12">J7*C$8</f>
        <v>0</v>
      </c>
      <c r="S7" s="24">
        <f t="shared" ref="S7:S56" si="13">IF(J7&gt;0,C$10,0)</f>
        <v>0</v>
      </c>
      <c r="T7" s="25">
        <f t="shared" ref="T7:T56" si="14">AVERAGE(L7,O7)*C$8*C$11</f>
        <v>0.42</v>
      </c>
      <c r="U7" s="26">
        <f t="shared" ref="U7:U56" si="15">C$12</f>
        <v>2</v>
      </c>
      <c r="V7" s="25">
        <f t="shared" ref="V7:V56" si="16">SUM(R7:U7)</f>
        <v>2.42</v>
      </c>
      <c r="W7" s="25">
        <f t="shared" ref="W7:W56" si="17">Q7-V7</f>
        <v>8.6999999999999993</v>
      </c>
      <c r="X7" s="25">
        <f t="shared" ref="X7:X56" si="18">W7+X6</f>
        <v>-53.7</v>
      </c>
      <c r="Y7" s="25">
        <f t="shared" ref="Y7:Y56" si="19">X7+C$7</f>
        <v>246.3</v>
      </c>
    </row>
    <row r="8" spans="1:25" ht="12.75" customHeight="1" x14ac:dyDescent="0.2">
      <c r="A8" s="33" t="s">
        <v>24</v>
      </c>
      <c r="B8" s="34"/>
      <c r="C8" s="35">
        <v>16</v>
      </c>
      <c r="D8" s="21"/>
      <c r="E8" s="22">
        <v>4</v>
      </c>
      <c r="F8" s="24">
        <f t="shared" si="0"/>
        <v>5</v>
      </c>
      <c r="G8" s="24">
        <f t="shared" si="1"/>
        <v>4</v>
      </c>
      <c r="H8" s="24">
        <f t="shared" si="2"/>
        <v>9</v>
      </c>
      <c r="I8" s="24">
        <f t="shared" si="3"/>
        <v>0</v>
      </c>
      <c r="J8" s="24">
        <f t="shared" si="4"/>
        <v>0</v>
      </c>
      <c r="K8" s="24">
        <f t="shared" si="5"/>
        <v>0</v>
      </c>
      <c r="L8" s="24">
        <f t="shared" si="6"/>
        <v>5</v>
      </c>
      <c r="M8" s="24">
        <f t="shared" si="7"/>
        <v>0.5</v>
      </c>
      <c r="N8" s="24">
        <f t="shared" si="8"/>
        <v>0.5</v>
      </c>
      <c r="O8" s="24">
        <f t="shared" si="9"/>
        <v>4.5</v>
      </c>
      <c r="P8" s="24">
        <f t="shared" si="10"/>
        <v>0</v>
      </c>
      <c r="Q8" s="25">
        <f t="shared" si="11"/>
        <v>11.12</v>
      </c>
      <c r="R8" s="24">
        <f t="shared" si="12"/>
        <v>0</v>
      </c>
      <c r="S8" s="24">
        <f t="shared" si="13"/>
        <v>0</v>
      </c>
      <c r="T8" s="25">
        <f t="shared" si="14"/>
        <v>0.38</v>
      </c>
      <c r="U8" s="26">
        <f t="shared" si="15"/>
        <v>2</v>
      </c>
      <c r="V8" s="25">
        <f t="shared" si="16"/>
        <v>2.38</v>
      </c>
      <c r="W8" s="25">
        <f t="shared" si="17"/>
        <v>8.7399999999999984</v>
      </c>
      <c r="X8" s="25">
        <f t="shared" si="18"/>
        <v>-44.960000000000008</v>
      </c>
      <c r="Y8" s="25">
        <f t="shared" si="19"/>
        <v>255.04</v>
      </c>
    </row>
    <row r="9" spans="1:25" ht="12.75" customHeight="1" x14ac:dyDescent="0.2">
      <c r="A9" s="33" t="s">
        <v>25</v>
      </c>
      <c r="B9" s="34"/>
      <c r="C9" s="36">
        <v>22.24</v>
      </c>
      <c r="D9" s="21"/>
      <c r="E9" s="22">
        <v>5</v>
      </c>
      <c r="F9" s="24">
        <f t="shared" si="0"/>
        <v>4.5</v>
      </c>
      <c r="G9" s="24">
        <f t="shared" si="1"/>
        <v>4</v>
      </c>
      <c r="H9" s="24">
        <f t="shared" si="2"/>
        <v>8.5</v>
      </c>
      <c r="I9" s="24">
        <f t="shared" si="3"/>
        <v>0</v>
      </c>
      <c r="J9" s="24">
        <f t="shared" si="4"/>
        <v>0</v>
      </c>
      <c r="K9" s="24">
        <f t="shared" si="5"/>
        <v>0</v>
      </c>
      <c r="L9" s="24">
        <f t="shared" si="6"/>
        <v>4.5</v>
      </c>
      <c r="M9" s="24">
        <f t="shared" si="7"/>
        <v>0.5</v>
      </c>
      <c r="N9" s="24">
        <f t="shared" si="8"/>
        <v>0.5</v>
      </c>
      <c r="O9" s="24">
        <f t="shared" si="9"/>
        <v>4</v>
      </c>
      <c r="P9" s="24">
        <f t="shared" si="10"/>
        <v>0</v>
      </c>
      <c r="Q9" s="25">
        <f t="shared" si="11"/>
        <v>11.12</v>
      </c>
      <c r="R9" s="24">
        <f t="shared" si="12"/>
        <v>0</v>
      </c>
      <c r="S9" s="24">
        <f t="shared" si="13"/>
        <v>0</v>
      </c>
      <c r="T9" s="25">
        <f t="shared" si="14"/>
        <v>0.34</v>
      </c>
      <c r="U9" s="26">
        <f t="shared" si="15"/>
        <v>2</v>
      </c>
      <c r="V9" s="25">
        <f t="shared" si="16"/>
        <v>2.34</v>
      </c>
      <c r="W9" s="25">
        <f t="shared" si="17"/>
        <v>8.7799999999999994</v>
      </c>
      <c r="X9" s="25">
        <f t="shared" si="18"/>
        <v>-36.180000000000007</v>
      </c>
      <c r="Y9" s="25">
        <f t="shared" si="19"/>
        <v>263.82</v>
      </c>
    </row>
    <row r="10" spans="1:25" ht="12.75" customHeight="1" x14ac:dyDescent="0.2">
      <c r="A10" s="33" t="s">
        <v>26</v>
      </c>
      <c r="B10" s="34"/>
      <c r="C10" s="88">
        <v>15.68</v>
      </c>
      <c r="D10" s="21"/>
      <c r="E10" s="22">
        <v>6</v>
      </c>
      <c r="F10" s="24">
        <f t="shared" si="0"/>
        <v>4</v>
      </c>
      <c r="G10" s="24">
        <f t="shared" si="1"/>
        <v>4</v>
      </c>
      <c r="H10" s="24">
        <f t="shared" si="2"/>
        <v>8</v>
      </c>
      <c r="I10" s="24">
        <f t="shared" si="3"/>
        <v>0</v>
      </c>
      <c r="J10" s="24">
        <f t="shared" si="4"/>
        <v>0</v>
      </c>
      <c r="K10" s="24">
        <f t="shared" si="5"/>
        <v>0</v>
      </c>
      <c r="L10" s="24">
        <f t="shared" si="6"/>
        <v>4</v>
      </c>
      <c r="M10" s="24">
        <f t="shared" si="7"/>
        <v>0.5</v>
      </c>
      <c r="N10" s="24">
        <f t="shared" si="8"/>
        <v>0.5</v>
      </c>
      <c r="O10" s="24">
        <f t="shared" si="9"/>
        <v>3.5</v>
      </c>
      <c r="P10" s="24">
        <f t="shared" si="10"/>
        <v>0</v>
      </c>
      <c r="Q10" s="25">
        <f t="shared" si="11"/>
        <v>11.12</v>
      </c>
      <c r="R10" s="24">
        <f t="shared" si="12"/>
        <v>0</v>
      </c>
      <c r="S10" s="24">
        <f t="shared" si="13"/>
        <v>0</v>
      </c>
      <c r="T10" s="25">
        <f t="shared" si="14"/>
        <v>0.3</v>
      </c>
      <c r="U10" s="26">
        <f t="shared" si="15"/>
        <v>2</v>
      </c>
      <c r="V10" s="25">
        <f t="shared" si="16"/>
        <v>2.2999999999999998</v>
      </c>
      <c r="W10" s="25">
        <f t="shared" si="17"/>
        <v>8.82</v>
      </c>
      <c r="X10" s="25">
        <f t="shared" si="18"/>
        <v>-27.360000000000007</v>
      </c>
      <c r="Y10" s="25">
        <f t="shared" si="19"/>
        <v>272.64</v>
      </c>
    </row>
    <row r="11" spans="1:25" ht="12.75" customHeight="1" x14ac:dyDescent="0.2">
      <c r="A11" s="33" t="s">
        <v>79</v>
      </c>
      <c r="B11" s="34"/>
      <c r="C11" s="37">
        <v>5.0000000000000001E-3</v>
      </c>
      <c r="D11" s="21"/>
      <c r="E11" s="22">
        <v>7</v>
      </c>
      <c r="F11" s="24">
        <f t="shared" si="0"/>
        <v>3.5</v>
      </c>
      <c r="G11" s="24">
        <f t="shared" si="1"/>
        <v>4</v>
      </c>
      <c r="H11" s="24">
        <f t="shared" si="2"/>
        <v>7.5</v>
      </c>
      <c r="I11" s="24">
        <f t="shared" si="3"/>
        <v>0</v>
      </c>
      <c r="J11" s="24">
        <f t="shared" si="4"/>
        <v>0</v>
      </c>
      <c r="K11" s="24">
        <f t="shared" si="5"/>
        <v>0</v>
      </c>
      <c r="L11" s="24">
        <f t="shared" si="6"/>
        <v>3.5</v>
      </c>
      <c r="M11" s="24">
        <f t="shared" si="7"/>
        <v>0.5</v>
      </c>
      <c r="N11" s="24">
        <f t="shared" si="8"/>
        <v>0.5</v>
      </c>
      <c r="O11" s="24">
        <f t="shared" si="9"/>
        <v>3</v>
      </c>
      <c r="P11" s="24">
        <f t="shared" si="10"/>
        <v>0</v>
      </c>
      <c r="Q11" s="25">
        <f t="shared" si="11"/>
        <v>11.12</v>
      </c>
      <c r="R11" s="24">
        <f t="shared" si="12"/>
        <v>0</v>
      </c>
      <c r="S11" s="24">
        <f t="shared" si="13"/>
        <v>0</v>
      </c>
      <c r="T11" s="25">
        <f t="shared" si="14"/>
        <v>0.26</v>
      </c>
      <c r="U11" s="26">
        <f t="shared" si="15"/>
        <v>2</v>
      </c>
      <c r="V11" s="25">
        <f t="shared" si="16"/>
        <v>2.2599999999999998</v>
      </c>
      <c r="W11" s="25">
        <f t="shared" si="17"/>
        <v>8.86</v>
      </c>
      <c r="X11" s="25">
        <f t="shared" si="18"/>
        <v>-18.500000000000007</v>
      </c>
      <c r="Y11" s="25">
        <f t="shared" si="19"/>
        <v>281.5</v>
      </c>
    </row>
    <row r="12" spans="1:25" ht="12.75" customHeight="1" thickBot="1" x14ac:dyDescent="0.25">
      <c r="A12" s="38" t="s">
        <v>80</v>
      </c>
      <c r="B12" s="39"/>
      <c r="C12" s="112">
        <v>2</v>
      </c>
      <c r="D12" s="21"/>
      <c r="E12" s="22">
        <v>8</v>
      </c>
      <c r="F12" s="24">
        <f t="shared" si="0"/>
        <v>3</v>
      </c>
      <c r="G12" s="24">
        <f t="shared" si="1"/>
        <v>4</v>
      </c>
      <c r="H12" s="24">
        <f t="shared" si="2"/>
        <v>7</v>
      </c>
      <c r="I12" s="24">
        <f t="shared" si="3"/>
        <v>0</v>
      </c>
      <c r="J12" s="24">
        <f t="shared" si="4"/>
        <v>0</v>
      </c>
      <c r="K12" s="24">
        <f>J5</f>
        <v>4</v>
      </c>
      <c r="L12" s="24">
        <f t="shared" si="6"/>
        <v>7</v>
      </c>
      <c r="M12" s="24">
        <f t="shared" si="7"/>
        <v>0.5</v>
      </c>
      <c r="N12" s="24">
        <f t="shared" si="8"/>
        <v>0.5</v>
      </c>
      <c r="O12" s="24">
        <f t="shared" si="9"/>
        <v>6.5</v>
      </c>
      <c r="P12" s="24">
        <f t="shared" si="10"/>
        <v>0</v>
      </c>
      <c r="Q12" s="25">
        <f t="shared" si="11"/>
        <v>11.12</v>
      </c>
      <c r="R12" s="24">
        <f t="shared" si="12"/>
        <v>0</v>
      </c>
      <c r="S12" s="24">
        <f t="shared" si="13"/>
        <v>0</v>
      </c>
      <c r="T12" s="25">
        <f t="shared" si="14"/>
        <v>0.54</v>
      </c>
      <c r="U12" s="26">
        <f t="shared" si="15"/>
        <v>2</v>
      </c>
      <c r="V12" s="25">
        <f t="shared" si="16"/>
        <v>2.54</v>
      </c>
      <c r="W12" s="25">
        <f t="shared" si="17"/>
        <v>8.5799999999999983</v>
      </c>
      <c r="X12" s="25">
        <f t="shared" si="18"/>
        <v>-9.9200000000000088</v>
      </c>
      <c r="Y12" s="25">
        <f t="shared" si="19"/>
        <v>290.08</v>
      </c>
    </row>
    <row r="13" spans="1:25" ht="12.75" customHeight="1" thickBot="1" x14ac:dyDescent="0.25">
      <c r="D13" s="21"/>
      <c r="E13" s="22">
        <v>9</v>
      </c>
      <c r="F13" s="24">
        <f t="shared" si="0"/>
        <v>6.5</v>
      </c>
      <c r="G13" s="24">
        <f t="shared" si="1"/>
        <v>0</v>
      </c>
      <c r="H13" s="24">
        <f t="shared" si="2"/>
        <v>6.5</v>
      </c>
      <c r="I13" s="24">
        <f t="shared" si="3"/>
        <v>0</v>
      </c>
      <c r="J13" s="24">
        <f t="shared" si="4"/>
        <v>0</v>
      </c>
      <c r="K13" s="24">
        <f t="shared" ref="K13:K76" si="20">J6</f>
        <v>0</v>
      </c>
      <c r="L13" s="24">
        <f t="shared" si="6"/>
        <v>6.5</v>
      </c>
      <c r="M13" s="24">
        <f t="shared" si="7"/>
        <v>0.5</v>
      </c>
      <c r="N13" s="24">
        <f t="shared" si="8"/>
        <v>0.5</v>
      </c>
      <c r="O13" s="24">
        <f t="shared" si="9"/>
        <v>6</v>
      </c>
      <c r="P13" s="24">
        <f t="shared" si="10"/>
        <v>0</v>
      </c>
      <c r="Q13" s="25">
        <f t="shared" si="11"/>
        <v>11.12</v>
      </c>
      <c r="R13" s="24">
        <f t="shared" si="12"/>
        <v>0</v>
      </c>
      <c r="S13" s="24">
        <f t="shared" si="13"/>
        <v>0</v>
      </c>
      <c r="T13" s="25">
        <f t="shared" si="14"/>
        <v>0.5</v>
      </c>
      <c r="U13" s="26">
        <f t="shared" si="15"/>
        <v>2</v>
      </c>
      <c r="V13" s="25">
        <f t="shared" si="16"/>
        <v>2.5</v>
      </c>
      <c r="W13" s="25">
        <f t="shared" si="17"/>
        <v>8.6199999999999992</v>
      </c>
      <c r="X13" s="25">
        <f t="shared" si="18"/>
        <v>-1.3000000000000096</v>
      </c>
      <c r="Y13" s="25">
        <f t="shared" si="19"/>
        <v>298.7</v>
      </c>
    </row>
    <row r="14" spans="1:25" ht="12.75" customHeight="1" thickBot="1" x14ac:dyDescent="0.25">
      <c r="A14" s="41" t="s">
        <v>29</v>
      </c>
      <c r="B14" s="42"/>
      <c r="C14" s="43"/>
      <c r="D14" s="21"/>
      <c r="E14" s="22">
        <v>10</v>
      </c>
      <c r="F14" s="24">
        <f t="shared" si="0"/>
        <v>6</v>
      </c>
      <c r="G14" s="24">
        <f t="shared" si="1"/>
        <v>0</v>
      </c>
      <c r="H14" s="24">
        <f t="shared" si="2"/>
        <v>6</v>
      </c>
      <c r="I14" s="24">
        <f t="shared" si="3"/>
        <v>0</v>
      </c>
      <c r="J14" s="24">
        <f t="shared" si="4"/>
        <v>0</v>
      </c>
      <c r="K14" s="24">
        <f t="shared" si="20"/>
        <v>0</v>
      </c>
      <c r="L14" s="24">
        <f t="shared" si="6"/>
        <v>6</v>
      </c>
      <c r="M14" s="24">
        <f t="shared" si="7"/>
        <v>0.5</v>
      </c>
      <c r="N14" s="24">
        <f t="shared" si="8"/>
        <v>0.5</v>
      </c>
      <c r="O14" s="24">
        <f t="shared" si="9"/>
        <v>5.5</v>
      </c>
      <c r="P14" s="24">
        <f t="shared" si="10"/>
        <v>0</v>
      </c>
      <c r="Q14" s="25">
        <f t="shared" si="11"/>
        <v>11.12</v>
      </c>
      <c r="R14" s="24">
        <f t="shared" si="12"/>
        <v>0</v>
      </c>
      <c r="S14" s="24">
        <f t="shared" si="13"/>
        <v>0</v>
      </c>
      <c r="T14" s="25">
        <f t="shared" si="14"/>
        <v>0.46</v>
      </c>
      <c r="U14" s="26">
        <f t="shared" si="15"/>
        <v>2</v>
      </c>
      <c r="V14" s="25">
        <f t="shared" si="16"/>
        <v>2.46</v>
      </c>
      <c r="W14" s="25">
        <f t="shared" si="17"/>
        <v>8.66</v>
      </c>
      <c r="X14" s="25">
        <f t="shared" si="18"/>
        <v>7.3599999999999905</v>
      </c>
      <c r="Y14" s="25">
        <f t="shared" si="19"/>
        <v>307.36</v>
      </c>
    </row>
    <row r="15" spans="1:25" ht="12.75" customHeight="1" x14ac:dyDescent="0.2">
      <c r="A15" s="44" t="s">
        <v>30</v>
      </c>
      <c r="B15" s="45"/>
      <c r="C15" s="46">
        <f>C50</f>
        <v>14</v>
      </c>
      <c r="E15" s="22">
        <v>11</v>
      </c>
      <c r="F15" s="24">
        <f t="shared" si="0"/>
        <v>5.5</v>
      </c>
      <c r="G15" s="24">
        <f t="shared" si="1"/>
        <v>0</v>
      </c>
      <c r="H15" s="24">
        <f t="shared" si="2"/>
        <v>5.5</v>
      </c>
      <c r="I15" s="24">
        <f t="shared" si="3"/>
        <v>0</v>
      </c>
      <c r="J15" s="24">
        <f t="shared" si="4"/>
        <v>0</v>
      </c>
      <c r="K15" s="24">
        <f t="shared" si="20"/>
        <v>0</v>
      </c>
      <c r="L15" s="24">
        <f t="shared" si="6"/>
        <v>5.5</v>
      </c>
      <c r="M15" s="24">
        <f t="shared" si="7"/>
        <v>0.5</v>
      </c>
      <c r="N15" s="24">
        <f t="shared" si="8"/>
        <v>0.5</v>
      </c>
      <c r="O15" s="24">
        <f t="shared" si="9"/>
        <v>5</v>
      </c>
      <c r="P15" s="24">
        <f t="shared" si="10"/>
        <v>0</v>
      </c>
      <c r="Q15" s="25">
        <f t="shared" si="11"/>
        <v>11.12</v>
      </c>
      <c r="R15" s="24">
        <f t="shared" si="12"/>
        <v>0</v>
      </c>
      <c r="S15" s="24">
        <f t="shared" si="13"/>
        <v>0</v>
      </c>
      <c r="T15" s="25">
        <f t="shared" si="14"/>
        <v>0.42</v>
      </c>
      <c r="U15" s="26">
        <f t="shared" si="15"/>
        <v>2</v>
      </c>
      <c r="V15" s="25">
        <f t="shared" si="16"/>
        <v>2.42</v>
      </c>
      <c r="W15" s="25">
        <f t="shared" si="17"/>
        <v>8.6999999999999993</v>
      </c>
      <c r="X15" s="25">
        <f t="shared" si="18"/>
        <v>16.059999999999988</v>
      </c>
      <c r="Y15" s="25">
        <f t="shared" si="19"/>
        <v>316.06</v>
      </c>
    </row>
    <row r="16" spans="1:25" x14ac:dyDescent="0.2">
      <c r="A16" s="33" t="s">
        <v>81</v>
      </c>
      <c r="B16" s="34"/>
      <c r="C16" s="35">
        <v>1</v>
      </c>
      <c r="E16" s="22">
        <v>12</v>
      </c>
      <c r="F16" s="24">
        <f t="shared" si="0"/>
        <v>5</v>
      </c>
      <c r="G16" s="24">
        <f t="shared" si="1"/>
        <v>0</v>
      </c>
      <c r="H16" s="24">
        <f t="shared" si="2"/>
        <v>5</v>
      </c>
      <c r="I16" s="24">
        <f t="shared" si="3"/>
        <v>0</v>
      </c>
      <c r="J16" s="24">
        <f t="shared" si="4"/>
        <v>0</v>
      </c>
      <c r="K16" s="24">
        <f t="shared" si="20"/>
        <v>0</v>
      </c>
      <c r="L16" s="24">
        <f t="shared" si="6"/>
        <v>5</v>
      </c>
      <c r="M16" s="24">
        <f t="shared" si="7"/>
        <v>0.5</v>
      </c>
      <c r="N16" s="24">
        <f t="shared" si="8"/>
        <v>0.5</v>
      </c>
      <c r="O16" s="24">
        <f t="shared" si="9"/>
        <v>4.5</v>
      </c>
      <c r="P16" s="24">
        <f t="shared" si="10"/>
        <v>0</v>
      </c>
      <c r="Q16" s="25">
        <f t="shared" si="11"/>
        <v>11.12</v>
      </c>
      <c r="R16" s="24">
        <f t="shared" si="12"/>
        <v>0</v>
      </c>
      <c r="S16" s="24">
        <f t="shared" si="13"/>
        <v>0</v>
      </c>
      <c r="T16" s="25">
        <f t="shared" si="14"/>
        <v>0.38</v>
      </c>
      <c r="U16" s="26">
        <f t="shared" si="15"/>
        <v>2</v>
      </c>
      <c r="V16" s="25">
        <f t="shared" si="16"/>
        <v>2.38</v>
      </c>
      <c r="W16" s="25">
        <f t="shared" si="17"/>
        <v>8.7399999999999984</v>
      </c>
      <c r="X16" s="25">
        <f t="shared" si="18"/>
        <v>24.799999999999986</v>
      </c>
      <c r="Y16" s="25">
        <f t="shared" si="19"/>
        <v>324.8</v>
      </c>
    </row>
    <row r="17" spans="1:25" x14ac:dyDescent="0.2">
      <c r="A17" s="33" t="s">
        <v>32</v>
      </c>
      <c r="B17" s="34"/>
      <c r="C17" s="47">
        <v>0</v>
      </c>
      <c r="E17" s="22">
        <v>13</v>
      </c>
      <c r="F17" s="24">
        <f t="shared" si="0"/>
        <v>4.5</v>
      </c>
      <c r="G17" s="24">
        <f t="shared" si="1"/>
        <v>0</v>
      </c>
      <c r="H17" s="24">
        <f t="shared" si="2"/>
        <v>4.5</v>
      </c>
      <c r="I17" s="24">
        <f t="shared" si="3"/>
        <v>0</v>
      </c>
      <c r="J17" s="24">
        <f t="shared" si="4"/>
        <v>0</v>
      </c>
      <c r="K17" s="24">
        <f t="shared" si="20"/>
        <v>0</v>
      </c>
      <c r="L17" s="24">
        <f t="shared" si="6"/>
        <v>4.5</v>
      </c>
      <c r="M17" s="24">
        <f t="shared" si="7"/>
        <v>0.5</v>
      </c>
      <c r="N17" s="24">
        <f t="shared" si="8"/>
        <v>0.5</v>
      </c>
      <c r="O17" s="24">
        <f t="shared" si="9"/>
        <v>4</v>
      </c>
      <c r="P17" s="24">
        <f t="shared" si="10"/>
        <v>0</v>
      </c>
      <c r="Q17" s="25">
        <f t="shared" si="11"/>
        <v>11.12</v>
      </c>
      <c r="R17" s="24">
        <f t="shared" si="12"/>
        <v>0</v>
      </c>
      <c r="S17" s="24">
        <f t="shared" si="13"/>
        <v>0</v>
      </c>
      <c r="T17" s="25">
        <f t="shared" si="14"/>
        <v>0.34</v>
      </c>
      <c r="U17" s="26">
        <f t="shared" si="15"/>
        <v>2</v>
      </c>
      <c r="V17" s="25">
        <f t="shared" si="16"/>
        <v>2.34</v>
      </c>
      <c r="W17" s="25">
        <f t="shared" si="17"/>
        <v>8.7799999999999994</v>
      </c>
      <c r="X17" s="25">
        <f t="shared" si="18"/>
        <v>33.579999999999984</v>
      </c>
      <c r="Y17" s="25">
        <f t="shared" si="19"/>
        <v>333.58</v>
      </c>
    </row>
    <row r="18" spans="1:25" x14ac:dyDescent="0.2">
      <c r="A18" s="33" t="s">
        <v>82</v>
      </c>
      <c r="B18" s="34"/>
      <c r="C18" s="35">
        <v>7</v>
      </c>
      <c r="E18" s="22">
        <v>14</v>
      </c>
      <c r="F18" s="24">
        <f t="shared" si="0"/>
        <v>4</v>
      </c>
      <c r="G18" s="24">
        <f t="shared" si="1"/>
        <v>0</v>
      </c>
      <c r="H18" s="24">
        <f t="shared" si="2"/>
        <v>4</v>
      </c>
      <c r="I18" s="24">
        <f t="shared" si="3"/>
        <v>0</v>
      </c>
      <c r="J18" s="24">
        <f t="shared" si="4"/>
        <v>0</v>
      </c>
      <c r="K18" s="24">
        <f t="shared" si="20"/>
        <v>0</v>
      </c>
      <c r="L18" s="24">
        <f t="shared" si="6"/>
        <v>4</v>
      </c>
      <c r="M18" s="24">
        <f t="shared" si="7"/>
        <v>0.5</v>
      </c>
      <c r="N18" s="24">
        <f t="shared" si="8"/>
        <v>0.5</v>
      </c>
      <c r="O18" s="24">
        <f t="shared" si="9"/>
        <v>3.5</v>
      </c>
      <c r="P18" s="24">
        <f t="shared" si="10"/>
        <v>0</v>
      </c>
      <c r="Q18" s="25">
        <f t="shared" si="11"/>
        <v>11.12</v>
      </c>
      <c r="R18" s="24">
        <f t="shared" si="12"/>
        <v>0</v>
      </c>
      <c r="S18" s="24">
        <f t="shared" si="13"/>
        <v>0</v>
      </c>
      <c r="T18" s="25">
        <f t="shared" si="14"/>
        <v>0.3</v>
      </c>
      <c r="U18" s="26">
        <f t="shared" si="15"/>
        <v>2</v>
      </c>
      <c r="V18" s="25">
        <f t="shared" si="16"/>
        <v>2.2999999999999998</v>
      </c>
      <c r="W18" s="25">
        <f t="shared" si="17"/>
        <v>8.82</v>
      </c>
      <c r="X18" s="25">
        <f t="shared" si="18"/>
        <v>42.399999999999984</v>
      </c>
      <c r="Y18" s="25">
        <f t="shared" si="19"/>
        <v>342.4</v>
      </c>
    </row>
    <row r="19" spans="1:25" ht="12.75" customHeight="1" x14ac:dyDescent="0.2">
      <c r="A19" s="48" t="s">
        <v>83</v>
      </c>
      <c r="B19" s="49"/>
      <c r="C19" s="50"/>
      <c r="E19" s="22">
        <v>15</v>
      </c>
      <c r="F19" s="24">
        <f t="shared" si="0"/>
        <v>3.5</v>
      </c>
      <c r="G19" s="24">
        <f t="shared" si="1"/>
        <v>0</v>
      </c>
      <c r="H19" s="24">
        <f t="shared" si="2"/>
        <v>3.5</v>
      </c>
      <c r="I19" s="24">
        <f t="shared" si="3"/>
        <v>1</v>
      </c>
      <c r="J19" s="24">
        <f t="shared" si="4"/>
        <v>14</v>
      </c>
      <c r="K19" s="24">
        <f t="shared" si="20"/>
        <v>0</v>
      </c>
      <c r="L19" s="24">
        <f t="shared" si="6"/>
        <v>3.5</v>
      </c>
      <c r="M19" s="24">
        <f t="shared" si="7"/>
        <v>0.5</v>
      </c>
      <c r="N19" s="24">
        <f t="shared" si="8"/>
        <v>0.5</v>
      </c>
      <c r="O19" s="24">
        <f t="shared" si="9"/>
        <v>3</v>
      </c>
      <c r="P19" s="24">
        <f t="shared" si="10"/>
        <v>0</v>
      </c>
      <c r="Q19" s="25">
        <f t="shared" si="11"/>
        <v>11.12</v>
      </c>
      <c r="R19" s="24">
        <f t="shared" si="12"/>
        <v>224</v>
      </c>
      <c r="S19" s="24">
        <f t="shared" si="13"/>
        <v>15.68</v>
      </c>
      <c r="T19" s="25">
        <f t="shared" si="14"/>
        <v>0.26</v>
      </c>
      <c r="U19" s="26">
        <f t="shared" si="15"/>
        <v>2</v>
      </c>
      <c r="V19" s="25">
        <f t="shared" si="16"/>
        <v>241.94</v>
      </c>
      <c r="W19" s="25">
        <f t="shared" si="17"/>
        <v>-230.82</v>
      </c>
      <c r="X19" s="25">
        <f t="shared" si="18"/>
        <v>-188.42000000000002</v>
      </c>
      <c r="Y19" s="25">
        <f t="shared" si="19"/>
        <v>111.57999999999998</v>
      </c>
    </row>
    <row r="20" spans="1:25" ht="12.75" customHeight="1" x14ac:dyDescent="0.2">
      <c r="A20" s="140" t="s">
        <v>35</v>
      </c>
      <c r="B20" s="51" t="s">
        <v>84</v>
      </c>
      <c r="C20" s="36">
        <v>0.5</v>
      </c>
      <c r="E20" s="22">
        <v>16</v>
      </c>
      <c r="F20" s="24">
        <f t="shared" si="0"/>
        <v>3</v>
      </c>
      <c r="G20" s="24">
        <f t="shared" si="1"/>
        <v>14</v>
      </c>
      <c r="H20" s="24">
        <f t="shared" si="2"/>
        <v>17</v>
      </c>
      <c r="I20" s="24">
        <f t="shared" si="3"/>
        <v>0</v>
      </c>
      <c r="J20" s="24">
        <f t="shared" si="4"/>
        <v>0</v>
      </c>
      <c r="K20" s="24">
        <f t="shared" si="20"/>
        <v>0</v>
      </c>
      <c r="L20" s="24">
        <f t="shared" si="6"/>
        <v>3</v>
      </c>
      <c r="M20" s="24">
        <f t="shared" si="7"/>
        <v>0.5</v>
      </c>
      <c r="N20" s="24">
        <f t="shared" si="8"/>
        <v>0.5</v>
      </c>
      <c r="O20" s="24">
        <f t="shared" si="9"/>
        <v>2.5</v>
      </c>
      <c r="P20" s="24">
        <f t="shared" si="10"/>
        <v>0</v>
      </c>
      <c r="Q20" s="25">
        <f t="shared" si="11"/>
        <v>11.12</v>
      </c>
      <c r="R20" s="24">
        <f t="shared" si="12"/>
        <v>0</v>
      </c>
      <c r="S20" s="24">
        <f t="shared" si="13"/>
        <v>0</v>
      </c>
      <c r="T20" s="25">
        <f t="shared" si="14"/>
        <v>0.22</v>
      </c>
      <c r="U20" s="26">
        <f t="shared" si="15"/>
        <v>2</v>
      </c>
      <c r="V20" s="25">
        <f t="shared" si="16"/>
        <v>2.2200000000000002</v>
      </c>
      <c r="W20" s="25">
        <f t="shared" si="17"/>
        <v>8.8999999999999986</v>
      </c>
      <c r="X20" s="25">
        <f t="shared" si="18"/>
        <v>-179.52</v>
      </c>
      <c r="Y20" s="25">
        <f t="shared" si="19"/>
        <v>120.47999999999999</v>
      </c>
    </row>
    <row r="21" spans="1:25" ht="12.75" customHeight="1" x14ac:dyDescent="0.2">
      <c r="A21" s="140"/>
      <c r="B21" s="52" t="s">
        <v>37</v>
      </c>
      <c r="C21" s="50"/>
      <c r="E21" s="22">
        <v>17</v>
      </c>
      <c r="F21" s="24">
        <f t="shared" si="0"/>
        <v>2.5</v>
      </c>
      <c r="G21" s="24">
        <f t="shared" si="1"/>
        <v>14</v>
      </c>
      <c r="H21" s="24">
        <f t="shared" si="2"/>
        <v>16.5</v>
      </c>
      <c r="I21" s="24">
        <f t="shared" si="3"/>
        <v>0</v>
      </c>
      <c r="J21" s="24">
        <f t="shared" si="4"/>
        <v>0</v>
      </c>
      <c r="K21" s="24">
        <f t="shared" si="20"/>
        <v>0</v>
      </c>
      <c r="L21" s="24">
        <f t="shared" si="6"/>
        <v>2.5</v>
      </c>
      <c r="M21" s="24">
        <f t="shared" si="7"/>
        <v>0.5</v>
      </c>
      <c r="N21" s="24">
        <f t="shared" si="8"/>
        <v>0.5</v>
      </c>
      <c r="O21" s="24">
        <f t="shared" si="9"/>
        <v>2</v>
      </c>
      <c r="P21" s="24">
        <f t="shared" si="10"/>
        <v>0</v>
      </c>
      <c r="Q21" s="25">
        <f t="shared" si="11"/>
        <v>11.12</v>
      </c>
      <c r="R21" s="24">
        <f t="shared" si="12"/>
        <v>0</v>
      </c>
      <c r="S21" s="24">
        <f t="shared" si="13"/>
        <v>0</v>
      </c>
      <c r="T21" s="25">
        <f t="shared" si="14"/>
        <v>0.18</v>
      </c>
      <c r="U21" s="26">
        <f t="shared" si="15"/>
        <v>2</v>
      </c>
      <c r="V21" s="25">
        <f t="shared" si="16"/>
        <v>2.1800000000000002</v>
      </c>
      <c r="W21" s="25">
        <f t="shared" si="17"/>
        <v>8.94</v>
      </c>
      <c r="X21" s="25">
        <f t="shared" si="18"/>
        <v>-170.58</v>
      </c>
      <c r="Y21" s="25">
        <f t="shared" si="19"/>
        <v>129.41999999999999</v>
      </c>
    </row>
    <row r="22" spans="1:25" ht="12.75" customHeight="1" x14ac:dyDescent="0.2">
      <c r="A22" s="140" t="s">
        <v>38</v>
      </c>
      <c r="B22" s="51" t="s">
        <v>84</v>
      </c>
      <c r="C22" s="35"/>
      <c r="E22" s="22">
        <v>18</v>
      </c>
      <c r="F22" s="24">
        <f t="shared" si="0"/>
        <v>2</v>
      </c>
      <c r="G22" s="24">
        <f t="shared" si="1"/>
        <v>14</v>
      </c>
      <c r="H22" s="24">
        <f t="shared" si="2"/>
        <v>16</v>
      </c>
      <c r="I22" s="24">
        <f t="shared" si="3"/>
        <v>0</v>
      </c>
      <c r="J22" s="24">
        <f t="shared" si="4"/>
        <v>0</v>
      </c>
      <c r="K22" s="24">
        <f t="shared" si="20"/>
        <v>0</v>
      </c>
      <c r="L22" s="24">
        <f t="shared" si="6"/>
        <v>2</v>
      </c>
      <c r="M22" s="24">
        <f t="shared" si="7"/>
        <v>0.5</v>
      </c>
      <c r="N22" s="24">
        <f t="shared" si="8"/>
        <v>0.5</v>
      </c>
      <c r="O22" s="24">
        <f t="shared" si="9"/>
        <v>1.5</v>
      </c>
      <c r="P22" s="24">
        <f t="shared" si="10"/>
        <v>0</v>
      </c>
      <c r="Q22" s="25">
        <f t="shared" si="11"/>
        <v>11.12</v>
      </c>
      <c r="R22" s="24">
        <f t="shared" si="12"/>
        <v>0</v>
      </c>
      <c r="S22" s="24">
        <f t="shared" si="13"/>
        <v>0</v>
      </c>
      <c r="T22" s="25">
        <f t="shared" si="14"/>
        <v>0.14000000000000001</v>
      </c>
      <c r="U22" s="26">
        <f t="shared" si="15"/>
        <v>2</v>
      </c>
      <c r="V22" s="25">
        <f t="shared" si="16"/>
        <v>2.14</v>
      </c>
      <c r="W22" s="25">
        <f t="shared" si="17"/>
        <v>8.9799999999999986</v>
      </c>
      <c r="X22" s="25">
        <f t="shared" si="18"/>
        <v>-161.60000000000002</v>
      </c>
      <c r="Y22" s="25">
        <f t="shared" si="19"/>
        <v>138.39999999999998</v>
      </c>
    </row>
    <row r="23" spans="1:25" ht="25.5" x14ac:dyDescent="0.2">
      <c r="A23" s="140"/>
      <c r="B23" s="52" t="s">
        <v>37</v>
      </c>
      <c r="C23" s="50"/>
      <c r="E23" s="22">
        <v>19</v>
      </c>
      <c r="F23" s="24">
        <f t="shared" si="0"/>
        <v>1.5</v>
      </c>
      <c r="G23" s="24">
        <f t="shared" si="1"/>
        <v>14</v>
      </c>
      <c r="H23" s="24">
        <f t="shared" si="2"/>
        <v>15.5</v>
      </c>
      <c r="I23" s="24">
        <f t="shared" si="3"/>
        <v>0</v>
      </c>
      <c r="J23" s="24">
        <f t="shared" si="4"/>
        <v>0</v>
      </c>
      <c r="K23" s="24">
        <f t="shared" si="20"/>
        <v>0</v>
      </c>
      <c r="L23" s="24">
        <f t="shared" si="6"/>
        <v>1.5</v>
      </c>
      <c r="M23" s="24">
        <f t="shared" si="7"/>
        <v>0.5</v>
      </c>
      <c r="N23" s="24">
        <f t="shared" si="8"/>
        <v>0.5</v>
      </c>
      <c r="O23" s="24">
        <f t="shared" si="9"/>
        <v>1</v>
      </c>
      <c r="P23" s="24">
        <f t="shared" si="10"/>
        <v>0</v>
      </c>
      <c r="Q23" s="25">
        <f t="shared" si="11"/>
        <v>11.12</v>
      </c>
      <c r="R23" s="24">
        <f t="shared" si="12"/>
        <v>0</v>
      </c>
      <c r="S23" s="24">
        <f t="shared" si="13"/>
        <v>0</v>
      </c>
      <c r="T23" s="25">
        <f t="shared" si="14"/>
        <v>0.1</v>
      </c>
      <c r="U23" s="26">
        <f t="shared" si="15"/>
        <v>2</v>
      </c>
      <c r="V23" s="25">
        <f t="shared" si="16"/>
        <v>2.1</v>
      </c>
      <c r="W23" s="25">
        <f t="shared" si="17"/>
        <v>9.02</v>
      </c>
      <c r="X23" s="25">
        <f t="shared" si="18"/>
        <v>-152.58000000000001</v>
      </c>
      <c r="Y23" s="25">
        <f t="shared" si="19"/>
        <v>147.41999999999999</v>
      </c>
    </row>
    <row r="24" spans="1:25" ht="12.75" customHeight="1" x14ac:dyDescent="0.2">
      <c r="A24" s="33" t="s">
        <v>39</v>
      </c>
      <c r="B24" s="34"/>
      <c r="C24" s="53">
        <v>1</v>
      </c>
      <c r="D24" s="21"/>
      <c r="E24" s="22">
        <v>20</v>
      </c>
      <c r="F24" s="24">
        <f t="shared" si="0"/>
        <v>1</v>
      </c>
      <c r="G24" s="24">
        <f t="shared" si="1"/>
        <v>14</v>
      </c>
      <c r="H24" s="24">
        <f t="shared" si="2"/>
        <v>15</v>
      </c>
      <c r="I24" s="24">
        <f t="shared" si="3"/>
        <v>0</v>
      </c>
      <c r="J24" s="24">
        <f t="shared" si="4"/>
        <v>0</v>
      </c>
      <c r="K24" s="24">
        <f t="shared" si="20"/>
        <v>0</v>
      </c>
      <c r="L24" s="24">
        <f t="shared" si="6"/>
        <v>1</v>
      </c>
      <c r="M24" s="24">
        <f t="shared" si="7"/>
        <v>0.5</v>
      </c>
      <c r="N24" s="24">
        <f t="shared" si="8"/>
        <v>0.5</v>
      </c>
      <c r="O24" s="24">
        <f t="shared" si="9"/>
        <v>0.5</v>
      </c>
      <c r="P24" s="24">
        <f t="shared" si="10"/>
        <v>0</v>
      </c>
      <c r="Q24" s="25">
        <f t="shared" si="11"/>
        <v>11.12</v>
      </c>
      <c r="R24" s="24">
        <f t="shared" si="12"/>
        <v>0</v>
      </c>
      <c r="S24" s="24">
        <f t="shared" si="13"/>
        <v>0</v>
      </c>
      <c r="T24" s="25">
        <f t="shared" si="14"/>
        <v>0.06</v>
      </c>
      <c r="U24" s="26">
        <f t="shared" si="15"/>
        <v>2</v>
      </c>
      <c r="V24" s="25">
        <f t="shared" si="16"/>
        <v>2.06</v>
      </c>
      <c r="W24" s="25">
        <f t="shared" si="17"/>
        <v>9.0599999999999987</v>
      </c>
      <c r="X24" s="25">
        <f t="shared" si="18"/>
        <v>-143.52000000000001</v>
      </c>
      <c r="Y24" s="25">
        <f t="shared" si="19"/>
        <v>156.47999999999999</v>
      </c>
    </row>
    <row r="25" spans="1:25" ht="12.75" customHeight="1" x14ac:dyDescent="0.2">
      <c r="A25" s="141" t="s">
        <v>40</v>
      </c>
      <c r="B25" s="52" t="s">
        <v>41</v>
      </c>
      <c r="C25" s="54"/>
      <c r="D25" s="21"/>
      <c r="E25" s="22">
        <v>21</v>
      </c>
      <c r="F25" s="24">
        <f t="shared" si="0"/>
        <v>0.5</v>
      </c>
      <c r="G25" s="24">
        <f t="shared" si="1"/>
        <v>14</v>
      </c>
      <c r="H25" s="24">
        <f t="shared" si="2"/>
        <v>14.5</v>
      </c>
      <c r="I25" s="24">
        <f t="shared" si="3"/>
        <v>0</v>
      </c>
      <c r="J25" s="24">
        <f t="shared" si="4"/>
        <v>0</v>
      </c>
      <c r="K25" s="24">
        <f t="shared" si="20"/>
        <v>0</v>
      </c>
      <c r="L25" s="24">
        <f t="shared" si="6"/>
        <v>0.5</v>
      </c>
      <c r="M25" s="24">
        <f t="shared" si="7"/>
        <v>0.5</v>
      </c>
      <c r="N25" s="24">
        <f t="shared" si="8"/>
        <v>0.5</v>
      </c>
      <c r="O25" s="24">
        <f t="shared" si="9"/>
        <v>0</v>
      </c>
      <c r="P25" s="24">
        <f t="shared" si="10"/>
        <v>0</v>
      </c>
      <c r="Q25" s="25">
        <f t="shared" si="11"/>
        <v>11.12</v>
      </c>
      <c r="R25" s="24">
        <f t="shared" si="12"/>
        <v>0</v>
      </c>
      <c r="S25" s="24">
        <f t="shared" si="13"/>
        <v>0</v>
      </c>
      <c r="T25" s="25">
        <f t="shared" si="14"/>
        <v>0.02</v>
      </c>
      <c r="U25" s="26">
        <f t="shared" si="15"/>
        <v>2</v>
      </c>
      <c r="V25" s="25">
        <f t="shared" si="16"/>
        <v>2.02</v>
      </c>
      <c r="W25" s="25">
        <f t="shared" si="17"/>
        <v>9.1</v>
      </c>
      <c r="X25" s="25">
        <f t="shared" si="18"/>
        <v>-134.42000000000002</v>
      </c>
      <c r="Y25" s="25">
        <f t="shared" si="19"/>
        <v>165.57999999999998</v>
      </c>
    </row>
    <row r="26" spans="1:25" ht="25.5" x14ac:dyDescent="0.2">
      <c r="A26" s="142"/>
      <c r="B26" s="55" t="s">
        <v>42</v>
      </c>
      <c r="C26" s="56"/>
      <c r="D26" s="21"/>
      <c r="E26" s="22">
        <v>22</v>
      </c>
      <c r="F26" s="24">
        <f t="shared" si="0"/>
        <v>0</v>
      </c>
      <c r="G26" s="24">
        <f t="shared" si="1"/>
        <v>14</v>
      </c>
      <c r="H26" s="24">
        <f t="shared" si="2"/>
        <v>14</v>
      </c>
      <c r="I26" s="24">
        <f t="shared" si="3"/>
        <v>0</v>
      </c>
      <c r="J26" s="24">
        <f t="shared" si="4"/>
        <v>0</v>
      </c>
      <c r="K26" s="24">
        <f t="shared" si="20"/>
        <v>14</v>
      </c>
      <c r="L26" s="24">
        <f t="shared" si="6"/>
        <v>14</v>
      </c>
      <c r="M26" s="24">
        <f t="shared" si="7"/>
        <v>0.5</v>
      </c>
      <c r="N26" s="24">
        <f t="shared" si="8"/>
        <v>0.5</v>
      </c>
      <c r="O26" s="24">
        <f t="shared" si="9"/>
        <v>13.5</v>
      </c>
      <c r="P26" s="24">
        <f t="shared" si="10"/>
        <v>0</v>
      </c>
      <c r="Q26" s="25">
        <f t="shared" si="11"/>
        <v>11.12</v>
      </c>
      <c r="R26" s="24">
        <f t="shared" si="12"/>
        <v>0</v>
      </c>
      <c r="S26" s="24">
        <f t="shared" si="13"/>
        <v>0</v>
      </c>
      <c r="T26" s="25">
        <f t="shared" si="14"/>
        <v>1.1000000000000001</v>
      </c>
      <c r="U26" s="26">
        <f t="shared" si="15"/>
        <v>2</v>
      </c>
      <c r="V26" s="25">
        <f t="shared" si="16"/>
        <v>3.1</v>
      </c>
      <c r="W26" s="25">
        <f t="shared" si="17"/>
        <v>8.02</v>
      </c>
      <c r="X26" s="25">
        <f t="shared" si="18"/>
        <v>-126.40000000000002</v>
      </c>
      <c r="Y26" s="25">
        <f t="shared" si="19"/>
        <v>173.59999999999997</v>
      </c>
    </row>
    <row r="27" spans="1:25" ht="13.5" thickBot="1" x14ac:dyDescent="0.25">
      <c r="A27" s="57" t="s">
        <v>43</v>
      </c>
      <c r="B27" s="58"/>
      <c r="C27" s="59">
        <f>C20*C18+C26</f>
        <v>3.5</v>
      </c>
      <c r="D27" s="21"/>
      <c r="E27" s="22">
        <v>23</v>
      </c>
      <c r="F27" s="24">
        <f t="shared" si="0"/>
        <v>13.5</v>
      </c>
      <c r="G27" s="24">
        <f t="shared" si="1"/>
        <v>0</v>
      </c>
      <c r="H27" s="24">
        <f t="shared" si="2"/>
        <v>13.5</v>
      </c>
      <c r="I27" s="24">
        <f t="shared" si="3"/>
        <v>0</v>
      </c>
      <c r="J27" s="24">
        <f t="shared" si="4"/>
        <v>0</v>
      </c>
      <c r="K27" s="24">
        <f t="shared" si="20"/>
        <v>0</v>
      </c>
      <c r="L27" s="24">
        <f t="shared" si="6"/>
        <v>13.5</v>
      </c>
      <c r="M27" s="24">
        <f t="shared" si="7"/>
        <v>0.5</v>
      </c>
      <c r="N27" s="24">
        <f t="shared" si="8"/>
        <v>0.5</v>
      </c>
      <c r="O27" s="24">
        <f t="shared" si="9"/>
        <v>13</v>
      </c>
      <c r="P27" s="24">
        <f t="shared" si="10"/>
        <v>0</v>
      </c>
      <c r="Q27" s="25">
        <f t="shared" si="11"/>
        <v>11.12</v>
      </c>
      <c r="R27" s="24">
        <f t="shared" si="12"/>
        <v>0</v>
      </c>
      <c r="S27" s="24">
        <f t="shared" si="13"/>
        <v>0</v>
      </c>
      <c r="T27" s="25">
        <f t="shared" si="14"/>
        <v>1.06</v>
      </c>
      <c r="U27" s="26">
        <f t="shared" si="15"/>
        <v>2</v>
      </c>
      <c r="V27" s="25">
        <f t="shared" si="16"/>
        <v>3.06</v>
      </c>
      <c r="W27" s="25">
        <f t="shared" si="17"/>
        <v>8.0599999999999987</v>
      </c>
      <c r="X27" s="25">
        <f t="shared" si="18"/>
        <v>-118.34000000000002</v>
      </c>
      <c r="Y27" s="25">
        <f t="shared" si="19"/>
        <v>181.65999999999997</v>
      </c>
    </row>
    <row r="28" spans="1:25" ht="13.5" thickBot="1" x14ac:dyDescent="0.25">
      <c r="D28" s="21"/>
      <c r="E28" s="22">
        <v>24</v>
      </c>
      <c r="F28" s="24">
        <f t="shared" si="0"/>
        <v>13</v>
      </c>
      <c r="G28" s="24">
        <f t="shared" si="1"/>
        <v>0</v>
      </c>
      <c r="H28" s="24">
        <f t="shared" si="2"/>
        <v>13</v>
      </c>
      <c r="I28" s="24">
        <f t="shared" si="3"/>
        <v>0</v>
      </c>
      <c r="J28" s="24">
        <f t="shared" si="4"/>
        <v>0</v>
      </c>
      <c r="K28" s="24">
        <f t="shared" si="20"/>
        <v>0</v>
      </c>
      <c r="L28" s="24">
        <f t="shared" si="6"/>
        <v>13</v>
      </c>
      <c r="M28" s="24">
        <f t="shared" si="7"/>
        <v>0.5</v>
      </c>
      <c r="N28" s="24">
        <f t="shared" si="8"/>
        <v>0.5</v>
      </c>
      <c r="O28" s="24">
        <f t="shared" si="9"/>
        <v>12.5</v>
      </c>
      <c r="P28" s="24">
        <f t="shared" si="10"/>
        <v>0</v>
      </c>
      <c r="Q28" s="25">
        <f t="shared" si="11"/>
        <v>11.12</v>
      </c>
      <c r="R28" s="24">
        <f t="shared" si="12"/>
        <v>0</v>
      </c>
      <c r="S28" s="24">
        <f t="shared" si="13"/>
        <v>0</v>
      </c>
      <c r="T28" s="25">
        <f t="shared" si="14"/>
        <v>1.02</v>
      </c>
      <c r="U28" s="26">
        <f t="shared" si="15"/>
        <v>2</v>
      </c>
      <c r="V28" s="25">
        <f t="shared" si="16"/>
        <v>3.02</v>
      </c>
      <c r="W28" s="25">
        <f t="shared" si="17"/>
        <v>8.1</v>
      </c>
      <c r="X28" s="25">
        <f t="shared" si="18"/>
        <v>-110.24000000000002</v>
      </c>
      <c r="Y28" s="25">
        <f t="shared" si="19"/>
        <v>189.76</v>
      </c>
    </row>
    <row r="29" spans="1:25" ht="12.75" customHeight="1" thickBot="1" x14ac:dyDescent="0.25">
      <c r="A29" s="60" t="s">
        <v>44</v>
      </c>
      <c r="B29" s="61"/>
      <c r="C29" s="62"/>
      <c r="D29" s="21"/>
      <c r="E29" s="22">
        <v>25</v>
      </c>
      <c r="F29" s="24">
        <f t="shared" si="0"/>
        <v>12.5</v>
      </c>
      <c r="G29" s="24">
        <f t="shared" si="1"/>
        <v>0</v>
      </c>
      <c r="H29" s="24">
        <f t="shared" si="2"/>
        <v>12.5</v>
      </c>
      <c r="I29" s="24">
        <f t="shared" si="3"/>
        <v>0</v>
      </c>
      <c r="J29" s="24">
        <f t="shared" si="4"/>
        <v>0</v>
      </c>
      <c r="K29" s="24">
        <f t="shared" si="20"/>
        <v>0</v>
      </c>
      <c r="L29" s="24">
        <f t="shared" si="6"/>
        <v>12.5</v>
      </c>
      <c r="M29" s="24">
        <f t="shared" si="7"/>
        <v>0.5</v>
      </c>
      <c r="N29" s="24">
        <f t="shared" si="8"/>
        <v>0.5</v>
      </c>
      <c r="O29" s="24">
        <f t="shared" si="9"/>
        <v>12</v>
      </c>
      <c r="P29" s="24">
        <f t="shared" si="10"/>
        <v>0</v>
      </c>
      <c r="Q29" s="25">
        <f t="shared" si="11"/>
        <v>11.12</v>
      </c>
      <c r="R29" s="24">
        <f t="shared" si="12"/>
        <v>0</v>
      </c>
      <c r="S29" s="24">
        <f t="shared" si="13"/>
        <v>0</v>
      </c>
      <c r="T29" s="25">
        <f t="shared" si="14"/>
        <v>0.98</v>
      </c>
      <c r="U29" s="26">
        <f t="shared" si="15"/>
        <v>2</v>
      </c>
      <c r="V29" s="25">
        <f t="shared" si="16"/>
        <v>2.98</v>
      </c>
      <c r="W29" s="25">
        <f t="shared" si="17"/>
        <v>8.1399999999999988</v>
      </c>
      <c r="X29" s="25">
        <f t="shared" si="18"/>
        <v>-102.10000000000002</v>
      </c>
      <c r="Y29" s="25">
        <f t="shared" si="19"/>
        <v>197.89999999999998</v>
      </c>
    </row>
    <row r="30" spans="1:25" x14ac:dyDescent="0.2">
      <c r="D30" s="21"/>
      <c r="E30" s="22">
        <v>26</v>
      </c>
      <c r="F30" s="24">
        <f t="shared" si="0"/>
        <v>12</v>
      </c>
      <c r="G30" s="24">
        <f t="shared" si="1"/>
        <v>0</v>
      </c>
      <c r="H30" s="24">
        <f t="shared" si="2"/>
        <v>12</v>
      </c>
      <c r="I30" s="24">
        <f t="shared" si="3"/>
        <v>0</v>
      </c>
      <c r="J30" s="24">
        <f t="shared" si="4"/>
        <v>0</v>
      </c>
      <c r="K30" s="24">
        <f t="shared" si="20"/>
        <v>0</v>
      </c>
      <c r="L30" s="24">
        <f t="shared" si="6"/>
        <v>12</v>
      </c>
      <c r="M30" s="24">
        <f t="shared" si="7"/>
        <v>0.5</v>
      </c>
      <c r="N30" s="24">
        <f t="shared" si="8"/>
        <v>0.5</v>
      </c>
      <c r="O30" s="24">
        <f t="shared" si="9"/>
        <v>11.5</v>
      </c>
      <c r="P30" s="24">
        <f t="shared" si="10"/>
        <v>0</v>
      </c>
      <c r="Q30" s="25">
        <f t="shared" si="11"/>
        <v>11.12</v>
      </c>
      <c r="R30" s="24">
        <f t="shared" si="12"/>
        <v>0</v>
      </c>
      <c r="S30" s="24">
        <f t="shared" si="13"/>
        <v>0</v>
      </c>
      <c r="T30" s="25">
        <f t="shared" si="14"/>
        <v>0.94000000000000006</v>
      </c>
      <c r="U30" s="26">
        <f t="shared" si="15"/>
        <v>2</v>
      </c>
      <c r="V30" s="25">
        <f t="shared" si="16"/>
        <v>2.94</v>
      </c>
      <c r="W30" s="25">
        <f t="shared" si="17"/>
        <v>8.18</v>
      </c>
      <c r="X30" s="25">
        <f t="shared" si="18"/>
        <v>-93.920000000000016</v>
      </c>
      <c r="Y30" s="25">
        <f t="shared" si="19"/>
        <v>206.07999999999998</v>
      </c>
    </row>
    <row r="31" spans="1:25" ht="16.5" thickBot="1" x14ac:dyDescent="0.3">
      <c r="A31" s="63" t="s">
        <v>45</v>
      </c>
      <c r="B31" s="64"/>
      <c r="C31" s="64"/>
      <c r="D31" s="64"/>
      <c r="E31" s="22">
        <v>27</v>
      </c>
      <c r="F31" s="24">
        <f t="shared" si="0"/>
        <v>11.5</v>
      </c>
      <c r="G31" s="24">
        <f t="shared" si="1"/>
        <v>0</v>
      </c>
      <c r="H31" s="24">
        <f t="shared" si="2"/>
        <v>11.5</v>
      </c>
      <c r="I31" s="24">
        <f t="shared" si="3"/>
        <v>0</v>
      </c>
      <c r="J31" s="24">
        <f t="shared" si="4"/>
        <v>0</v>
      </c>
      <c r="K31" s="24">
        <f t="shared" si="20"/>
        <v>0</v>
      </c>
      <c r="L31" s="24">
        <f t="shared" si="6"/>
        <v>11.5</v>
      </c>
      <c r="M31" s="24">
        <f t="shared" si="7"/>
        <v>0.5</v>
      </c>
      <c r="N31" s="24">
        <f t="shared" si="8"/>
        <v>0.5</v>
      </c>
      <c r="O31" s="24">
        <f t="shared" si="9"/>
        <v>11</v>
      </c>
      <c r="P31" s="24">
        <f t="shared" si="10"/>
        <v>0</v>
      </c>
      <c r="Q31" s="25">
        <f t="shared" si="11"/>
        <v>11.12</v>
      </c>
      <c r="R31" s="24">
        <f t="shared" si="12"/>
        <v>0</v>
      </c>
      <c r="S31" s="24">
        <f t="shared" si="13"/>
        <v>0</v>
      </c>
      <c r="T31" s="25">
        <f t="shared" si="14"/>
        <v>0.9</v>
      </c>
      <c r="U31" s="26">
        <f t="shared" si="15"/>
        <v>2</v>
      </c>
      <c r="V31" s="25">
        <f t="shared" si="16"/>
        <v>2.9</v>
      </c>
      <c r="W31" s="25">
        <f t="shared" si="17"/>
        <v>8.2199999999999989</v>
      </c>
      <c r="X31" s="25">
        <f t="shared" si="18"/>
        <v>-85.700000000000017</v>
      </c>
      <c r="Y31" s="25">
        <f t="shared" si="19"/>
        <v>214.29999999999998</v>
      </c>
    </row>
    <row r="32" spans="1:25" ht="15.75" thickBot="1" x14ac:dyDescent="0.25">
      <c r="A32" s="20"/>
      <c r="B32" s="20"/>
      <c r="C32" s="65" t="s">
        <v>46</v>
      </c>
      <c r="D32" s="66"/>
      <c r="E32" s="22">
        <v>28</v>
      </c>
      <c r="F32" s="24">
        <f t="shared" si="0"/>
        <v>11</v>
      </c>
      <c r="G32" s="24">
        <f t="shared" si="1"/>
        <v>0</v>
      </c>
      <c r="H32" s="24">
        <f t="shared" si="2"/>
        <v>11</v>
      </c>
      <c r="I32" s="24">
        <f t="shared" si="3"/>
        <v>0</v>
      </c>
      <c r="J32" s="24">
        <f t="shared" si="4"/>
        <v>0</v>
      </c>
      <c r="K32" s="24">
        <f t="shared" si="20"/>
        <v>0</v>
      </c>
      <c r="L32" s="24">
        <f t="shared" si="6"/>
        <v>11</v>
      </c>
      <c r="M32" s="24">
        <f t="shared" si="7"/>
        <v>0.5</v>
      </c>
      <c r="N32" s="24">
        <f t="shared" si="8"/>
        <v>0.5</v>
      </c>
      <c r="O32" s="24">
        <f t="shared" si="9"/>
        <v>10.5</v>
      </c>
      <c r="P32" s="24">
        <f t="shared" si="10"/>
        <v>0</v>
      </c>
      <c r="Q32" s="25">
        <f t="shared" si="11"/>
        <v>11.12</v>
      </c>
      <c r="R32" s="24">
        <f t="shared" si="12"/>
        <v>0</v>
      </c>
      <c r="S32" s="24">
        <f t="shared" si="13"/>
        <v>0</v>
      </c>
      <c r="T32" s="25">
        <f t="shared" si="14"/>
        <v>0.86</v>
      </c>
      <c r="U32" s="26">
        <f t="shared" si="15"/>
        <v>2</v>
      </c>
      <c r="V32" s="25">
        <f t="shared" si="16"/>
        <v>2.86</v>
      </c>
      <c r="W32" s="25">
        <f t="shared" si="17"/>
        <v>8.26</v>
      </c>
      <c r="X32" s="25">
        <f t="shared" si="18"/>
        <v>-77.440000000000012</v>
      </c>
      <c r="Y32" s="25">
        <f t="shared" si="19"/>
        <v>222.56</v>
      </c>
    </row>
    <row r="33" spans="1:25" ht="16.5" thickBot="1" x14ac:dyDescent="0.3">
      <c r="A33" s="67" t="s">
        <v>47</v>
      </c>
      <c r="B33" s="68"/>
      <c r="C33" s="68"/>
      <c r="D33" s="69"/>
      <c r="E33" s="22">
        <v>29</v>
      </c>
      <c r="F33" s="24">
        <f t="shared" si="0"/>
        <v>10.5</v>
      </c>
      <c r="G33" s="24">
        <f t="shared" si="1"/>
        <v>0</v>
      </c>
      <c r="H33" s="24">
        <f t="shared" si="2"/>
        <v>10.5</v>
      </c>
      <c r="I33" s="24">
        <f t="shared" si="3"/>
        <v>0</v>
      </c>
      <c r="J33" s="24">
        <f t="shared" si="4"/>
        <v>0</v>
      </c>
      <c r="K33" s="24">
        <f t="shared" si="20"/>
        <v>0</v>
      </c>
      <c r="L33" s="24">
        <f t="shared" si="6"/>
        <v>10.5</v>
      </c>
      <c r="M33" s="24">
        <f t="shared" si="7"/>
        <v>0.5</v>
      </c>
      <c r="N33" s="24">
        <f t="shared" si="8"/>
        <v>0.5</v>
      </c>
      <c r="O33" s="24">
        <f t="shared" si="9"/>
        <v>10</v>
      </c>
      <c r="P33" s="24">
        <f t="shared" si="10"/>
        <v>0</v>
      </c>
      <c r="Q33" s="25">
        <f t="shared" si="11"/>
        <v>11.12</v>
      </c>
      <c r="R33" s="24">
        <f t="shared" si="12"/>
        <v>0</v>
      </c>
      <c r="S33" s="24">
        <f t="shared" si="13"/>
        <v>0</v>
      </c>
      <c r="T33" s="25">
        <f t="shared" si="14"/>
        <v>0.82000000000000006</v>
      </c>
      <c r="U33" s="26">
        <f t="shared" si="15"/>
        <v>2</v>
      </c>
      <c r="V33" s="25">
        <f t="shared" si="16"/>
        <v>2.8200000000000003</v>
      </c>
      <c r="W33" s="25">
        <f t="shared" si="17"/>
        <v>8.2999999999999989</v>
      </c>
      <c r="X33" s="25">
        <f t="shared" si="18"/>
        <v>-69.140000000000015</v>
      </c>
      <c r="Y33" s="25">
        <f t="shared" si="19"/>
        <v>230.85999999999999</v>
      </c>
    </row>
    <row r="34" spans="1:25" ht="12.75" customHeight="1" x14ac:dyDescent="0.2">
      <c r="A34" s="143" t="s">
        <v>48</v>
      </c>
      <c r="B34" s="145" t="s">
        <v>49</v>
      </c>
      <c r="C34" s="145" t="s">
        <v>50</v>
      </c>
      <c r="D34" s="138" t="s">
        <v>51</v>
      </c>
      <c r="E34" s="22">
        <v>30</v>
      </c>
      <c r="F34" s="24">
        <f t="shared" si="0"/>
        <v>10</v>
      </c>
      <c r="G34" s="24">
        <f t="shared" si="1"/>
        <v>0</v>
      </c>
      <c r="H34" s="24">
        <f t="shared" si="2"/>
        <v>10</v>
      </c>
      <c r="I34" s="24">
        <f t="shared" si="3"/>
        <v>0</v>
      </c>
      <c r="J34" s="24">
        <f t="shared" si="4"/>
        <v>0</v>
      </c>
      <c r="K34" s="24">
        <f t="shared" si="20"/>
        <v>0</v>
      </c>
      <c r="L34" s="24">
        <f t="shared" si="6"/>
        <v>10</v>
      </c>
      <c r="M34" s="24">
        <f t="shared" si="7"/>
        <v>0.5</v>
      </c>
      <c r="N34" s="24">
        <f t="shared" si="8"/>
        <v>0.5</v>
      </c>
      <c r="O34" s="24">
        <f t="shared" si="9"/>
        <v>9.5</v>
      </c>
      <c r="P34" s="24">
        <f t="shared" si="10"/>
        <v>0</v>
      </c>
      <c r="Q34" s="25">
        <f t="shared" si="11"/>
        <v>11.12</v>
      </c>
      <c r="R34" s="24">
        <f t="shared" si="12"/>
        <v>0</v>
      </c>
      <c r="S34" s="24">
        <f t="shared" si="13"/>
        <v>0</v>
      </c>
      <c r="T34" s="25">
        <f t="shared" si="14"/>
        <v>0.78</v>
      </c>
      <c r="U34" s="26">
        <f t="shared" si="15"/>
        <v>2</v>
      </c>
      <c r="V34" s="25">
        <f t="shared" si="16"/>
        <v>2.7800000000000002</v>
      </c>
      <c r="W34" s="25">
        <f t="shared" si="17"/>
        <v>8.34</v>
      </c>
      <c r="X34" s="25">
        <f t="shared" si="18"/>
        <v>-60.800000000000011</v>
      </c>
      <c r="Y34" s="25">
        <f t="shared" si="19"/>
        <v>239.2</v>
      </c>
    </row>
    <row r="35" spans="1:25" ht="13.5" thickBot="1" x14ac:dyDescent="0.25">
      <c r="A35" s="144"/>
      <c r="B35" s="146"/>
      <c r="C35" s="146"/>
      <c r="D35" s="139"/>
      <c r="E35" s="22">
        <v>31</v>
      </c>
      <c r="F35" s="24">
        <f t="shared" si="0"/>
        <v>9.5</v>
      </c>
      <c r="G35" s="24">
        <f t="shared" si="1"/>
        <v>0</v>
      </c>
      <c r="H35" s="24">
        <f t="shared" si="2"/>
        <v>9.5</v>
      </c>
      <c r="I35" s="24">
        <f t="shared" si="3"/>
        <v>0</v>
      </c>
      <c r="J35" s="24">
        <f t="shared" si="4"/>
        <v>0</v>
      </c>
      <c r="K35" s="24">
        <f t="shared" si="20"/>
        <v>0</v>
      </c>
      <c r="L35" s="24">
        <f t="shared" si="6"/>
        <v>9.5</v>
      </c>
      <c r="M35" s="24">
        <f t="shared" si="7"/>
        <v>0.5</v>
      </c>
      <c r="N35" s="24">
        <f t="shared" si="8"/>
        <v>0.5</v>
      </c>
      <c r="O35" s="24">
        <f t="shared" si="9"/>
        <v>9</v>
      </c>
      <c r="P35" s="24">
        <f t="shared" si="10"/>
        <v>0</v>
      </c>
      <c r="Q35" s="25">
        <f t="shared" si="11"/>
        <v>11.12</v>
      </c>
      <c r="R35" s="24">
        <f t="shared" si="12"/>
        <v>0</v>
      </c>
      <c r="S35" s="24">
        <f t="shared" si="13"/>
        <v>0</v>
      </c>
      <c r="T35" s="25">
        <f t="shared" si="14"/>
        <v>0.74</v>
      </c>
      <c r="U35" s="26">
        <f t="shared" si="15"/>
        <v>2</v>
      </c>
      <c r="V35" s="25">
        <f t="shared" si="16"/>
        <v>2.74</v>
      </c>
      <c r="W35" s="25">
        <f t="shared" si="17"/>
        <v>8.379999999999999</v>
      </c>
      <c r="X35" s="25">
        <f t="shared" si="18"/>
        <v>-52.420000000000016</v>
      </c>
      <c r="Y35" s="25">
        <f t="shared" si="19"/>
        <v>247.57999999999998</v>
      </c>
    </row>
    <row r="36" spans="1:25" ht="12.75" customHeight="1" x14ac:dyDescent="0.2">
      <c r="A36" s="84" t="s">
        <v>52</v>
      </c>
      <c r="B36" s="70"/>
      <c r="C36" s="70"/>
      <c r="D36" s="71"/>
      <c r="E36" s="22">
        <v>32</v>
      </c>
      <c r="F36" s="24">
        <f t="shared" si="0"/>
        <v>9</v>
      </c>
      <c r="G36" s="24">
        <f t="shared" si="1"/>
        <v>0</v>
      </c>
      <c r="H36" s="24">
        <f t="shared" si="2"/>
        <v>9</v>
      </c>
      <c r="I36" s="24">
        <f t="shared" si="3"/>
        <v>0</v>
      </c>
      <c r="J36" s="24">
        <f t="shared" si="4"/>
        <v>0</v>
      </c>
      <c r="K36" s="24">
        <f t="shared" si="20"/>
        <v>0</v>
      </c>
      <c r="L36" s="24">
        <f t="shared" si="6"/>
        <v>9</v>
      </c>
      <c r="M36" s="24">
        <f t="shared" si="7"/>
        <v>0.5</v>
      </c>
      <c r="N36" s="24">
        <f t="shared" si="8"/>
        <v>0.5</v>
      </c>
      <c r="O36" s="24">
        <f t="shared" si="9"/>
        <v>8.5</v>
      </c>
      <c r="P36" s="24">
        <f t="shared" si="10"/>
        <v>0</v>
      </c>
      <c r="Q36" s="25">
        <f t="shared" si="11"/>
        <v>11.12</v>
      </c>
      <c r="R36" s="24">
        <f t="shared" si="12"/>
        <v>0</v>
      </c>
      <c r="S36" s="24">
        <f t="shared" si="13"/>
        <v>0</v>
      </c>
      <c r="T36" s="25">
        <f t="shared" si="14"/>
        <v>0.70000000000000007</v>
      </c>
      <c r="U36" s="26">
        <f t="shared" si="15"/>
        <v>2</v>
      </c>
      <c r="V36" s="25">
        <f t="shared" si="16"/>
        <v>2.7</v>
      </c>
      <c r="W36" s="25">
        <f t="shared" si="17"/>
        <v>8.4199999999999982</v>
      </c>
      <c r="X36" s="25">
        <f t="shared" si="18"/>
        <v>-44.000000000000014</v>
      </c>
      <c r="Y36" s="25">
        <f t="shared" si="19"/>
        <v>256</v>
      </c>
    </row>
    <row r="37" spans="1:25" x14ac:dyDescent="0.2">
      <c r="A37" s="85" t="s">
        <v>53</v>
      </c>
      <c r="B37" s="72"/>
      <c r="C37" s="72"/>
      <c r="D37" s="73"/>
      <c r="E37" s="22">
        <v>33</v>
      </c>
      <c r="F37" s="24">
        <f t="shared" si="0"/>
        <v>8.5</v>
      </c>
      <c r="G37" s="24">
        <f t="shared" si="1"/>
        <v>0</v>
      </c>
      <c r="H37" s="24">
        <f t="shared" si="2"/>
        <v>8.5</v>
      </c>
      <c r="I37" s="24">
        <f t="shared" si="3"/>
        <v>0</v>
      </c>
      <c r="J37" s="24">
        <f t="shared" si="4"/>
        <v>0</v>
      </c>
      <c r="K37" s="24">
        <f t="shared" si="20"/>
        <v>0</v>
      </c>
      <c r="L37" s="24">
        <f t="shared" si="6"/>
        <v>8.5</v>
      </c>
      <c r="M37" s="24">
        <f t="shared" si="7"/>
        <v>0.5</v>
      </c>
      <c r="N37" s="24">
        <f t="shared" si="8"/>
        <v>0.5</v>
      </c>
      <c r="O37" s="24">
        <f t="shared" si="9"/>
        <v>8</v>
      </c>
      <c r="P37" s="24">
        <f t="shared" si="10"/>
        <v>0</v>
      </c>
      <c r="Q37" s="25">
        <f t="shared" si="11"/>
        <v>11.12</v>
      </c>
      <c r="R37" s="24">
        <f t="shared" si="12"/>
        <v>0</v>
      </c>
      <c r="S37" s="24">
        <f t="shared" si="13"/>
        <v>0</v>
      </c>
      <c r="T37" s="25">
        <f t="shared" si="14"/>
        <v>0.66</v>
      </c>
      <c r="U37" s="26">
        <f t="shared" si="15"/>
        <v>2</v>
      </c>
      <c r="V37" s="25">
        <f t="shared" si="16"/>
        <v>2.66</v>
      </c>
      <c r="W37" s="25">
        <f t="shared" si="17"/>
        <v>8.4599999999999991</v>
      </c>
      <c r="X37" s="25">
        <f t="shared" si="18"/>
        <v>-35.540000000000013</v>
      </c>
      <c r="Y37" s="25">
        <f t="shared" si="19"/>
        <v>264.45999999999998</v>
      </c>
    </row>
    <row r="38" spans="1:25" x14ac:dyDescent="0.2">
      <c r="A38" s="85" t="s">
        <v>54</v>
      </c>
      <c r="B38" s="74"/>
      <c r="C38" s="74"/>
      <c r="D38" s="73"/>
      <c r="E38" s="22">
        <v>34</v>
      </c>
      <c r="F38" s="24">
        <f t="shared" si="0"/>
        <v>8</v>
      </c>
      <c r="G38" s="24">
        <f t="shared" si="1"/>
        <v>0</v>
      </c>
      <c r="H38" s="24">
        <f t="shared" si="2"/>
        <v>8</v>
      </c>
      <c r="I38" s="24">
        <f t="shared" si="3"/>
        <v>0</v>
      </c>
      <c r="J38" s="24">
        <f t="shared" si="4"/>
        <v>0</v>
      </c>
      <c r="K38" s="24">
        <f t="shared" si="20"/>
        <v>0</v>
      </c>
      <c r="L38" s="24">
        <f t="shared" si="6"/>
        <v>8</v>
      </c>
      <c r="M38" s="24">
        <f t="shared" si="7"/>
        <v>0.5</v>
      </c>
      <c r="N38" s="24">
        <f t="shared" si="8"/>
        <v>0.5</v>
      </c>
      <c r="O38" s="24">
        <f t="shared" si="9"/>
        <v>7.5</v>
      </c>
      <c r="P38" s="24">
        <f t="shared" si="10"/>
        <v>0</v>
      </c>
      <c r="Q38" s="25">
        <f t="shared" si="11"/>
        <v>11.12</v>
      </c>
      <c r="R38" s="24">
        <f t="shared" si="12"/>
        <v>0</v>
      </c>
      <c r="S38" s="24">
        <f t="shared" si="13"/>
        <v>0</v>
      </c>
      <c r="T38" s="25">
        <f t="shared" si="14"/>
        <v>0.62</v>
      </c>
      <c r="U38" s="26">
        <f t="shared" si="15"/>
        <v>2</v>
      </c>
      <c r="V38" s="25">
        <f t="shared" si="16"/>
        <v>2.62</v>
      </c>
      <c r="W38" s="25">
        <f t="shared" si="17"/>
        <v>8.5</v>
      </c>
      <c r="X38" s="25">
        <f t="shared" si="18"/>
        <v>-27.040000000000013</v>
      </c>
      <c r="Y38" s="25">
        <f t="shared" si="19"/>
        <v>272.95999999999998</v>
      </c>
    </row>
    <row r="39" spans="1:25" ht="12.75" customHeight="1" x14ac:dyDescent="0.2">
      <c r="A39" s="85" t="s">
        <v>55</v>
      </c>
      <c r="B39" s="74"/>
      <c r="C39" s="74"/>
      <c r="D39" s="73"/>
      <c r="E39" s="22">
        <v>35</v>
      </c>
      <c r="F39" s="24">
        <f t="shared" si="0"/>
        <v>7.5</v>
      </c>
      <c r="G39" s="24">
        <f t="shared" si="1"/>
        <v>0</v>
      </c>
      <c r="H39" s="24">
        <f t="shared" si="2"/>
        <v>7.5</v>
      </c>
      <c r="I39" s="24">
        <f t="shared" si="3"/>
        <v>0</v>
      </c>
      <c r="J39" s="24">
        <f t="shared" si="4"/>
        <v>0</v>
      </c>
      <c r="K39" s="24">
        <f t="shared" si="20"/>
        <v>0</v>
      </c>
      <c r="L39" s="24">
        <f t="shared" si="6"/>
        <v>7.5</v>
      </c>
      <c r="M39" s="24">
        <f t="shared" si="7"/>
        <v>0.5</v>
      </c>
      <c r="N39" s="24">
        <f t="shared" si="8"/>
        <v>0.5</v>
      </c>
      <c r="O39" s="24">
        <f t="shared" si="9"/>
        <v>7</v>
      </c>
      <c r="P39" s="24">
        <f t="shared" si="10"/>
        <v>0</v>
      </c>
      <c r="Q39" s="25">
        <f t="shared" si="11"/>
        <v>11.12</v>
      </c>
      <c r="R39" s="24">
        <f t="shared" si="12"/>
        <v>0</v>
      </c>
      <c r="S39" s="24">
        <f t="shared" si="13"/>
        <v>0</v>
      </c>
      <c r="T39" s="25">
        <f t="shared" si="14"/>
        <v>0.57999999999999996</v>
      </c>
      <c r="U39" s="26">
        <f t="shared" si="15"/>
        <v>2</v>
      </c>
      <c r="V39" s="25">
        <f t="shared" si="16"/>
        <v>2.58</v>
      </c>
      <c r="W39" s="25">
        <f t="shared" si="17"/>
        <v>8.5399999999999991</v>
      </c>
      <c r="X39" s="25">
        <f t="shared" si="18"/>
        <v>-18.500000000000014</v>
      </c>
      <c r="Y39" s="25">
        <f t="shared" si="19"/>
        <v>281.5</v>
      </c>
    </row>
    <row r="40" spans="1:25" x14ac:dyDescent="0.2">
      <c r="A40" s="85" t="s">
        <v>56</v>
      </c>
      <c r="B40" s="74"/>
      <c r="C40" s="74"/>
      <c r="D40" s="73"/>
      <c r="E40" s="22">
        <v>36</v>
      </c>
      <c r="F40" s="24">
        <f t="shared" si="0"/>
        <v>7</v>
      </c>
      <c r="G40" s="24">
        <f t="shared" si="1"/>
        <v>0</v>
      </c>
      <c r="H40" s="24">
        <f t="shared" si="2"/>
        <v>7</v>
      </c>
      <c r="I40" s="24">
        <f t="shared" si="3"/>
        <v>0</v>
      </c>
      <c r="J40" s="24">
        <f t="shared" si="4"/>
        <v>0</v>
      </c>
      <c r="K40" s="24">
        <f t="shared" si="20"/>
        <v>0</v>
      </c>
      <c r="L40" s="24">
        <f t="shared" si="6"/>
        <v>7</v>
      </c>
      <c r="M40" s="24">
        <f t="shared" si="7"/>
        <v>0.5</v>
      </c>
      <c r="N40" s="24">
        <f t="shared" si="8"/>
        <v>0.5</v>
      </c>
      <c r="O40" s="24">
        <f t="shared" si="9"/>
        <v>6.5</v>
      </c>
      <c r="P40" s="24">
        <f t="shared" si="10"/>
        <v>0</v>
      </c>
      <c r="Q40" s="25">
        <f t="shared" si="11"/>
        <v>11.12</v>
      </c>
      <c r="R40" s="24">
        <f t="shared" si="12"/>
        <v>0</v>
      </c>
      <c r="S40" s="24">
        <f t="shared" si="13"/>
        <v>0</v>
      </c>
      <c r="T40" s="25">
        <f t="shared" si="14"/>
        <v>0.54</v>
      </c>
      <c r="U40" s="26">
        <f t="shared" si="15"/>
        <v>2</v>
      </c>
      <c r="V40" s="25">
        <f t="shared" si="16"/>
        <v>2.54</v>
      </c>
      <c r="W40" s="25">
        <f t="shared" si="17"/>
        <v>8.5799999999999983</v>
      </c>
      <c r="X40" s="25">
        <f t="shared" si="18"/>
        <v>-9.9200000000000159</v>
      </c>
      <c r="Y40" s="25">
        <f t="shared" si="19"/>
        <v>290.08</v>
      </c>
    </row>
    <row r="41" spans="1:25" ht="12.75" customHeight="1" thickBot="1" x14ac:dyDescent="0.25">
      <c r="A41" s="86" t="s">
        <v>57</v>
      </c>
      <c r="B41" s="75"/>
      <c r="C41" s="75"/>
      <c r="D41" s="76"/>
      <c r="E41" s="22">
        <v>37</v>
      </c>
      <c r="F41" s="24">
        <f t="shared" si="0"/>
        <v>6.5</v>
      </c>
      <c r="G41" s="24">
        <f t="shared" si="1"/>
        <v>0</v>
      </c>
      <c r="H41" s="24">
        <f t="shared" si="2"/>
        <v>6.5</v>
      </c>
      <c r="I41" s="24">
        <f t="shared" si="3"/>
        <v>0</v>
      </c>
      <c r="J41" s="24">
        <f t="shared" si="4"/>
        <v>0</v>
      </c>
      <c r="K41" s="24">
        <f t="shared" si="20"/>
        <v>0</v>
      </c>
      <c r="L41" s="24">
        <f t="shared" si="6"/>
        <v>6.5</v>
      </c>
      <c r="M41" s="24">
        <f t="shared" si="7"/>
        <v>0.5</v>
      </c>
      <c r="N41" s="24">
        <f t="shared" si="8"/>
        <v>0.5</v>
      </c>
      <c r="O41" s="24">
        <f t="shared" si="9"/>
        <v>6</v>
      </c>
      <c r="P41" s="24">
        <f t="shared" si="10"/>
        <v>0</v>
      </c>
      <c r="Q41" s="25">
        <f t="shared" si="11"/>
        <v>11.12</v>
      </c>
      <c r="R41" s="24">
        <f t="shared" si="12"/>
        <v>0</v>
      </c>
      <c r="S41" s="24">
        <f t="shared" si="13"/>
        <v>0</v>
      </c>
      <c r="T41" s="25">
        <f t="shared" si="14"/>
        <v>0.5</v>
      </c>
      <c r="U41" s="26">
        <f t="shared" si="15"/>
        <v>2</v>
      </c>
      <c r="V41" s="25">
        <f t="shared" si="16"/>
        <v>2.5</v>
      </c>
      <c r="W41" s="25">
        <f t="shared" si="17"/>
        <v>8.6199999999999992</v>
      </c>
      <c r="X41" s="25">
        <f t="shared" si="18"/>
        <v>-1.3000000000000167</v>
      </c>
      <c r="Y41" s="25">
        <f t="shared" si="19"/>
        <v>298.7</v>
      </c>
    </row>
    <row r="42" spans="1:25" ht="15" thickBot="1" x14ac:dyDescent="0.25">
      <c r="A42" s="85" t="s">
        <v>58</v>
      </c>
      <c r="B42" s="77"/>
      <c r="C42" s="77"/>
      <c r="D42" s="78"/>
      <c r="E42" s="22">
        <v>38</v>
      </c>
      <c r="F42" s="24">
        <f t="shared" si="0"/>
        <v>6</v>
      </c>
      <c r="G42" s="24">
        <f t="shared" si="1"/>
        <v>0</v>
      </c>
      <c r="H42" s="24">
        <f t="shared" si="2"/>
        <v>6</v>
      </c>
      <c r="I42" s="24">
        <f t="shared" si="3"/>
        <v>0</v>
      </c>
      <c r="J42" s="24">
        <f t="shared" si="4"/>
        <v>0</v>
      </c>
      <c r="K42" s="24">
        <f t="shared" si="20"/>
        <v>0</v>
      </c>
      <c r="L42" s="24">
        <f t="shared" si="6"/>
        <v>6</v>
      </c>
      <c r="M42" s="24">
        <f t="shared" si="7"/>
        <v>0.5</v>
      </c>
      <c r="N42" s="24">
        <f t="shared" si="8"/>
        <v>0.5</v>
      </c>
      <c r="O42" s="24">
        <f t="shared" si="9"/>
        <v>5.5</v>
      </c>
      <c r="P42" s="24">
        <f t="shared" si="10"/>
        <v>0</v>
      </c>
      <c r="Q42" s="25">
        <f t="shared" si="11"/>
        <v>11.12</v>
      </c>
      <c r="R42" s="24">
        <f t="shared" si="12"/>
        <v>0</v>
      </c>
      <c r="S42" s="24">
        <f t="shared" si="13"/>
        <v>0</v>
      </c>
      <c r="T42" s="25">
        <f t="shared" si="14"/>
        <v>0.46</v>
      </c>
      <c r="U42" s="26">
        <f t="shared" si="15"/>
        <v>2</v>
      </c>
      <c r="V42" s="25">
        <f t="shared" si="16"/>
        <v>2.46</v>
      </c>
      <c r="W42" s="25">
        <f t="shared" si="17"/>
        <v>8.66</v>
      </c>
      <c r="X42" s="25">
        <f t="shared" si="18"/>
        <v>7.3599999999999834</v>
      </c>
      <c r="Y42" s="25">
        <f t="shared" si="19"/>
        <v>307.35999999999996</v>
      </c>
    </row>
    <row r="43" spans="1:25" ht="15" thickBot="1" x14ac:dyDescent="0.25">
      <c r="A43" s="85" t="s">
        <v>59</v>
      </c>
      <c r="B43" s="77"/>
      <c r="C43" s="77"/>
      <c r="D43" s="78"/>
      <c r="E43" s="22">
        <v>39</v>
      </c>
      <c r="F43" s="24">
        <f t="shared" si="0"/>
        <v>5.5</v>
      </c>
      <c r="G43" s="24">
        <f t="shared" si="1"/>
        <v>0</v>
      </c>
      <c r="H43" s="24">
        <f t="shared" si="2"/>
        <v>5.5</v>
      </c>
      <c r="I43" s="24">
        <f t="shared" si="3"/>
        <v>0</v>
      </c>
      <c r="J43" s="24">
        <f t="shared" si="4"/>
        <v>0</v>
      </c>
      <c r="K43" s="24">
        <f t="shared" si="20"/>
        <v>0</v>
      </c>
      <c r="L43" s="24">
        <f t="shared" si="6"/>
        <v>5.5</v>
      </c>
      <c r="M43" s="24">
        <f t="shared" si="7"/>
        <v>0.5</v>
      </c>
      <c r="N43" s="24">
        <f t="shared" si="8"/>
        <v>0.5</v>
      </c>
      <c r="O43" s="24">
        <f t="shared" si="9"/>
        <v>5</v>
      </c>
      <c r="P43" s="24">
        <f t="shared" si="10"/>
        <v>0</v>
      </c>
      <c r="Q43" s="25">
        <f t="shared" si="11"/>
        <v>11.12</v>
      </c>
      <c r="R43" s="24">
        <f t="shared" si="12"/>
        <v>0</v>
      </c>
      <c r="S43" s="24">
        <f t="shared" si="13"/>
        <v>0</v>
      </c>
      <c r="T43" s="25">
        <f t="shared" si="14"/>
        <v>0.42</v>
      </c>
      <c r="U43" s="26">
        <f t="shared" si="15"/>
        <v>2</v>
      </c>
      <c r="V43" s="25">
        <f t="shared" si="16"/>
        <v>2.42</v>
      </c>
      <c r="W43" s="25">
        <f t="shared" si="17"/>
        <v>8.6999999999999993</v>
      </c>
      <c r="X43" s="25">
        <f t="shared" si="18"/>
        <v>16.059999999999981</v>
      </c>
      <c r="Y43" s="25">
        <f t="shared" si="19"/>
        <v>316.06</v>
      </c>
    </row>
    <row r="44" spans="1:25" ht="12.75" customHeight="1" thickBot="1" x14ac:dyDescent="0.25">
      <c r="A44" s="85" t="s">
        <v>60</v>
      </c>
      <c r="B44" s="72"/>
      <c r="C44" s="72"/>
      <c r="D44" s="79"/>
      <c r="E44" s="22">
        <v>40</v>
      </c>
      <c r="F44" s="24">
        <f t="shared" si="0"/>
        <v>5</v>
      </c>
      <c r="G44" s="24">
        <f t="shared" si="1"/>
        <v>0</v>
      </c>
      <c r="H44" s="24">
        <f t="shared" si="2"/>
        <v>5</v>
      </c>
      <c r="I44" s="24">
        <f t="shared" si="3"/>
        <v>0</v>
      </c>
      <c r="J44" s="24">
        <f t="shared" si="4"/>
        <v>0</v>
      </c>
      <c r="K44" s="24">
        <f t="shared" si="20"/>
        <v>0</v>
      </c>
      <c r="L44" s="24">
        <f t="shared" si="6"/>
        <v>5</v>
      </c>
      <c r="M44" s="24">
        <f t="shared" si="7"/>
        <v>0.5</v>
      </c>
      <c r="N44" s="24">
        <f t="shared" si="8"/>
        <v>0.5</v>
      </c>
      <c r="O44" s="24">
        <f t="shared" si="9"/>
        <v>4.5</v>
      </c>
      <c r="P44" s="24">
        <f t="shared" si="10"/>
        <v>0</v>
      </c>
      <c r="Q44" s="25">
        <f t="shared" si="11"/>
        <v>11.12</v>
      </c>
      <c r="R44" s="24">
        <f t="shared" si="12"/>
        <v>0</v>
      </c>
      <c r="S44" s="24">
        <f t="shared" si="13"/>
        <v>0</v>
      </c>
      <c r="T44" s="25">
        <f t="shared" si="14"/>
        <v>0.38</v>
      </c>
      <c r="U44" s="26">
        <f t="shared" si="15"/>
        <v>2</v>
      </c>
      <c r="V44" s="25">
        <f t="shared" si="16"/>
        <v>2.38</v>
      </c>
      <c r="W44" s="25">
        <f t="shared" si="17"/>
        <v>8.7399999999999984</v>
      </c>
      <c r="X44" s="25">
        <f t="shared" si="18"/>
        <v>24.799999999999979</v>
      </c>
      <c r="Y44" s="25">
        <f t="shared" si="19"/>
        <v>324.79999999999995</v>
      </c>
    </row>
    <row r="45" spans="1:25" x14ac:dyDescent="0.2">
      <c r="A45" s="85" t="s">
        <v>61</v>
      </c>
      <c r="B45" s="80"/>
      <c r="C45" s="80"/>
      <c r="D45" s="81"/>
      <c r="E45" s="22">
        <v>41</v>
      </c>
      <c r="F45" s="24">
        <f t="shared" si="0"/>
        <v>4.5</v>
      </c>
      <c r="G45" s="24">
        <f t="shared" si="1"/>
        <v>0</v>
      </c>
      <c r="H45" s="24">
        <f t="shared" si="2"/>
        <v>4.5</v>
      </c>
      <c r="I45" s="24">
        <f t="shared" si="3"/>
        <v>0</v>
      </c>
      <c r="J45" s="24">
        <f t="shared" si="4"/>
        <v>0</v>
      </c>
      <c r="K45" s="24">
        <f t="shared" si="20"/>
        <v>0</v>
      </c>
      <c r="L45" s="24">
        <f t="shared" si="6"/>
        <v>4.5</v>
      </c>
      <c r="M45" s="24">
        <f t="shared" si="7"/>
        <v>0.5</v>
      </c>
      <c r="N45" s="24">
        <f t="shared" si="8"/>
        <v>0.5</v>
      </c>
      <c r="O45" s="24">
        <f t="shared" si="9"/>
        <v>4</v>
      </c>
      <c r="P45" s="24">
        <f t="shared" si="10"/>
        <v>0</v>
      </c>
      <c r="Q45" s="25">
        <f t="shared" si="11"/>
        <v>11.12</v>
      </c>
      <c r="R45" s="24">
        <f t="shared" si="12"/>
        <v>0</v>
      </c>
      <c r="S45" s="24">
        <f t="shared" si="13"/>
        <v>0</v>
      </c>
      <c r="T45" s="25">
        <f t="shared" si="14"/>
        <v>0.34</v>
      </c>
      <c r="U45" s="26">
        <f t="shared" si="15"/>
        <v>2</v>
      </c>
      <c r="V45" s="25">
        <f t="shared" si="16"/>
        <v>2.34</v>
      </c>
      <c r="W45" s="25">
        <f t="shared" si="17"/>
        <v>8.7799999999999994</v>
      </c>
      <c r="X45" s="25">
        <f t="shared" si="18"/>
        <v>33.579999999999977</v>
      </c>
      <c r="Y45" s="25">
        <f t="shared" si="19"/>
        <v>333.58</v>
      </c>
    </row>
    <row r="46" spans="1:25" ht="13.5" thickBot="1" x14ac:dyDescent="0.25">
      <c r="A46" s="87" t="s">
        <v>62</v>
      </c>
      <c r="B46" s="82"/>
      <c r="C46" s="82"/>
      <c r="D46" s="83"/>
      <c r="E46" s="22">
        <v>42</v>
      </c>
      <c r="F46" s="24">
        <f t="shared" si="0"/>
        <v>4</v>
      </c>
      <c r="G46" s="24">
        <f t="shared" si="1"/>
        <v>0</v>
      </c>
      <c r="H46" s="24">
        <f t="shared" si="2"/>
        <v>4</v>
      </c>
      <c r="I46" s="24">
        <f t="shared" si="3"/>
        <v>0</v>
      </c>
      <c r="J46" s="24">
        <f t="shared" si="4"/>
        <v>0</v>
      </c>
      <c r="K46" s="24">
        <f t="shared" si="20"/>
        <v>0</v>
      </c>
      <c r="L46" s="24">
        <f t="shared" si="6"/>
        <v>4</v>
      </c>
      <c r="M46" s="24">
        <f t="shared" si="7"/>
        <v>0.5</v>
      </c>
      <c r="N46" s="24">
        <f t="shared" si="8"/>
        <v>0.5</v>
      </c>
      <c r="O46" s="24">
        <f t="shared" si="9"/>
        <v>3.5</v>
      </c>
      <c r="P46" s="24">
        <f t="shared" si="10"/>
        <v>0</v>
      </c>
      <c r="Q46" s="25">
        <f t="shared" si="11"/>
        <v>11.12</v>
      </c>
      <c r="R46" s="24">
        <f t="shared" si="12"/>
        <v>0</v>
      </c>
      <c r="S46" s="24">
        <f t="shared" si="13"/>
        <v>0</v>
      </c>
      <c r="T46" s="25">
        <f t="shared" si="14"/>
        <v>0.3</v>
      </c>
      <c r="U46" s="26">
        <f t="shared" si="15"/>
        <v>2</v>
      </c>
      <c r="V46" s="25">
        <f t="shared" si="16"/>
        <v>2.2999999999999998</v>
      </c>
      <c r="W46" s="25">
        <f t="shared" si="17"/>
        <v>8.82</v>
      </c>
      <c r="X46" s="25">
        <f t="shared" si="18"/>
        <v>42.399999999999977</v>
      </c>
      <c r="Y46" s="25">
        <f t="shared" si="19"/>
        <v>342.4</v>
      </c>
    </row>
    <row r="47" spans="1:25" ht="13.5" thickBot="1" x14ac:dyDescent="0.25">
      <c r="E47" s="22">
        <v>43</v>
      </c>
      <c r="F47" s="24">
        <f t="shared" si="0"/>
        <v>3.5</v>
      </c>
      <c r="G47" s="24">
        <f t="shared" si="1"/>
        <v>0</v>
      </c>
      <c r="H47" s="24">
        <f t="shared" si="2"/>
        <v>3.5</v>
      </c>
      <c r="I47" s="24">
        <f t="shared" si="3"/>
        <v>1</v>
      </c>
      <c r="J47" s="24">
        <f t="shared" si="4"/>
        <v>14</v>
      </c>
      <c r="K47" s="24">
        <f t="shared" si="20"/>
        <v>0</v>
      </c>
      <c r="L47" s="24">
        <f t="shared" si="6"/>
        <v>3.5</v>
      </c>
      <c r="M47" s="24">
        <f t="shared" si="7"/>
        <v>0.5</v>
      </c>
      <c r="N47" s="24">
        <f t="shared" si="8"/>
        <v>0.5</v>
      </c>
      <c r="O47" s="24">
        <f t="shared" si="9"/>
        <v>3</v>
      </c>
      <c r="P47" s="24">
        <f t="shared" si="10"/>
        <v>0</v>
      </c>
      <c r="Q47" s="25">
        <f t="shared" si="11"/>
        <v>11.12</v>
      </c>
      <c r="R47" s="24">
        <f t="shared" si="12"/>
        <v>224</v>
      </c>
      <c r="S47" s="24">
        <f t="shared" si="13"/>
        <v>15.68</v>
      </c>
      <c r="T47" s="25">
        <f t="shared" si="14"/>
        <v>0.26</v>
      </c>
      <c r="U47" s="26">
        <f t="shared" si="15"/>
        <v>2</v>
      </c>
      <c r="V47" s="25">
        <f t="shared" si="16"/>
        <v>241.94</v>
      </c>
      <c r="W47" s="25">
        <f t="shared" si="17"/>
        <v>-230.82</v>
      </c>
      <c r="X47" s="25">
        <f t="shared" si="18"/>
        <v>-188.42000000000002</v>
      </c>
      <c r="Y47" s="25">
        <f t="shared" si="19"/>
        <v>111.57999999999998</v>
      </c>
    </row>
    <row r="48" spans="1:25" ht="13.5" thickBot="1" x14ac:dyDescent="0.25">
      <c r="A48" s="153" t="s">
        <v>70</v>
      </c>
      <c r="B48" s="154"/>
      <c r="C48" s="155"/>
      <c r="E48" s="22">
        <v>44</v>
      </c>
      <c r="F48" s="24">
        <f t="shared" si="0"/>
        <v>3</v>
      </c>
      <c r="G48" s="24">
        <f t="shared" si="1"/>
        <v>14</v>
      </c>
      <c r="H48" s="24">
        <f t="shared" si="2"/>
        <v>17</v>
      </c>
      <c r="I48" s="24">
        <f t="shared" si="3"/>
        <v>0</v>
      </c>
      <c r="J48" s="24">
        <f t="shared" si="4"/>
        <v>0</v>
      </c>
      <c r="K48" s="24">
        <f t="shared" si="20"/>
        <v>0</v>
      </c>
      <c r="L48" s="24">
        <f t="shared" si="6"/>
        <v>3</v>
      </c>
      <c r="M48" s="24">
        <f t="shared" si="7"/>
        <v>0.5</v>
      </c>
      <c r="N48" s="24">
        <f t="shared" si="8"/>
        <v>0.5</v>
      </c>
      <c r="O48" s="24">
        <f t="shared" si="9"/>
        <v>2.5</v>
      </c>
      <c r="P48" s="24">
        <f t="shared" si="10"/>
        <v>0</v>
      </c>
      <c r="Q48" s="25">
        <f t="shared" si="11"/>
        <v>11.12</v>
      </c>
      <c r="R48" s="24">
        <f t="shared" si="12"/>
        <v>0</v>
      </c>
      <c r="S48" s="24">
        <f t="shared" si="13"/>
        <v>0</v>
      </c>
      <c r="T48" s="25">
        <f t="shared" si="14"/>
        <v>0.22</v>
      </c>
      <c r="U48" s="26">
        <f t="shared" si="15"/>
        <v>2</v>
      </c>
      <c r="V48" s="25">
        <f t="shared" si="16"/>
        <v>2.2200000000000002</v>
      </c>
      <c r="W48" s="25">
        <f t="shared" si="17"/>
        <v>8.8999999999999986</v>
      </c>
      <c r="X48" s="25">
        <f t="shared" si="18"/>
        <v>-179.52</v>
      </c>
      <c r="Y48" s="25">
        <f t="shared" si="19"/>
        <v>120.47999999999999</v>
      </c>
    </row>
    <row r="49" spans="1:25" x14ac:dyDescent="0.2">
      <c r="A49" s="147" t="s">
        <v>71</v>
      </c>
      <c r="B49" s="148"/>
      <c r="C49" s="109">
        <f>SQRT(2*C10/(C8*C11*C20))</f>
        <v>28</v>
      </c>
      <c r="E49" s="22">
        <v>45</v>
      </c>
      <c r="F49" s="24">
        <f t="shared" si="0"/>
        <v>2.5</v>
      </c>
      <c r="G49" s="24">
        <f t="shared" si="1"/>
        <v>14</v>
      </c>
      <c r="H49" s="24">
        <f t="shared" si="2"/>
        <v>16.5</v>
      </c>
      <c r="I49" s="24">
        <f t="shared" si="3"/>
        <v>0</v>
      </c>
      <c r="J49" s="24">
        <f t="shared" si="4"/>
        <v>0</v>
      </c>
      <c r="K49" s="24">
        <f t="shared" si="20"/>
        <v>0</v>
      </c>
      <c r="L49" s="24">
        <f t="shared" si="6"/>
        <v>2.5</v>
      </c>
      <c r="M49" s="24">
        <f t="shared" si="7"/>
        <v>0.5</v>
      </c>
      <c r="N49" s="24">
        <f t="shared" si="8"/>
        <v>0.5</v>
      </c>
      <c r="O49" s="24">
        <f t="shared" si="9"/>
        <v>2</v>
      </c>
      <c r="P49" s="24">
        <f t="shared" si="10"/>
        <v>0</v>
      </c>
      <c r="Q49" s="25">
        <f t="shared" si="11"/>
        <v>11.12</v>
      </c>
      <c r="R49" s="24">
        <f t="shared" si="12"/>
        <v>0</v>
      </c>
      <c r="S49" s="24">
        <f t="shared" si="13"/>
        <v>0</v>
      </c>
      <c r="T49" s="25">
        <f t="shared" si="14"/>
        <v>0.18</v>
      </c>
      <c r="U49" s="26">
        <f t="shared" si="15"/>
        <v>2</v>
      </c>
      <c r="V49" s="25">
        <f t="shared" si="16"/>
        <v>2.1800000000000002</v>
      </c>
      <c r="W49" s="25">
        <f t="shared" si="17"/>
        <v>8.94</v>
      </c>
      <c r="X49" s="25">
        <f t="shared" si="18"/>
        <v>-170.58</v>
      </c>
      <c r="Y49" s="25">
        <f t="shared" si="19"/>
        <v>129.41999999999999</v>
      </c>
    </row>
    <row r="50" spans="1:25" x14ac:dyDescent="0.2">
      <c r="A50" s="149" t="s">
        <v>72</v>
      </c>
      <c r="B50" s="150"/>
      <c r="C50" s="110">
        <f>C49*C20</f>
        <v>14</v>
      </c>
      <c r="E50" s="22">
        <v>46</v>
      </c>
      <c r="F50" s="24">
        <f t="shared" si="0"/>
        <v>2</v>
      </c>
      <c r="G50" s="24">
        <f t="shared" si="1"/>
        <v>14</v>
      </c>
      <c r="H50" s="24">
        <f t="shared" si="2"/>
        <v>16</v>
      </c>
      <c r="I50" s="24">
        <f t="shared" si="3"/>
        <v>0</v>
      </c>
      <c r="J50" s="24">
        <f t="shared" si="4"/>
        <v>0</v>
      </c>
      <c r="K50" s="24">
        <f t="shared" si="20"/>
        <v>0</v>
      </c>
      <c r="L50" s="24">
        <f t="shared" si="6"/>
        <v>2</v>
      </c>
      <c r="M50" s="24">
        <f t="shared" si="7"/>
        <v>0.5</v>
      </c>
      <c r="N50" s="24">
        <f t="shared" si="8"/>
        <v>0.5</v>
      </c>
      <c r="O50" s="24">
        <f t="shared" si="9"/>
        <v>1.5</v>
      </c>
      <c r="P50" s="24">
        <f t="shared" si="10"/>
        <v>0</v>
      </c>
      <c r="Q50" s="25">
        <f t="shared" si="11"/>
        <v>11.12</v>
      </c>
      <c r="R50" s="24">
        <f t="shared" si="12"/>
        <v>0</v>
      </c>
      <c r="S50" s="24">
        <f t="shared" si="13"/>
        <v>0</v>
      </c>
      <c r="T50" s="25">
        <f t="shared" si="14"/>
        <v>0.14000000000000001</v>
      </c>
      <c r="U50" s="26">
        <f t="shared" si="15"/>
        <v>2</v>
      </c>
      <c r="V50" s="25">
        <f t="shared" si="16"/>
        <v>2.14</v>
      </c>
      <c r="W50" s="25">
        <f t="shared" si="17"/>
        <v>8.9799999999999986</v>
      </c>
      <c r="X50" s="25">
        <f t="shared" si="18"/>
        <v>-161.60000000000002</v>
      </c>
      <c r="Y50" s="25">
        <f t="shared" si="19"/>
        <v>138.39999999999998</v>
      </c>
    </row>
    <row r="51" spans="1:25" ht="13.5" thickBot="1" x14ac:dyDescent="0.25">
      <c r="A51" s="151" t="s">
        <v>73</v>
      </c>
      <c r="B51" s="152"/>
      <c r="C51" s="111">
        <f>SQRT(2*C10*(C8*C11*C20))</f>
        <v>1.1199999999999999</v>
      </c>
      <c r="E51" s="22">
        <v>47</v>
      </c>
      <c r="F51" s="24">
        <f t="shared" si="0"/>
        <v>1.5</v>
      </c>
      <c r="G51" s="24">
        <f t="shared" si="1"/>
        <v>14</v>
      </c>
      <c r="H51" s="24">
        <f t="shared" si="2"/>
        <v>15.5</v>
      </c>
      <c r="I51" s="24">
        <f t="shared" si="3"/>
        <v>0</v>
      </c>
      <c r="J51" s="24">
        <f t="shared" si="4"/>
        <v>0</v>
      </c>
      <c r="K51" s="24">
        <f t="shared" si="20"/>
        <v>0</v>
      </c>
      <c r="L51" s="24">
        <f t="shared" si="6"/>
        <v>1.5</v>
      </c>
      <c r="M51" s="24">
        <f t="shared" si="7"/>
        <v>0.5</v>
      </c>
      <c r="N51" s="24">
        <f t="shared" si="8"/>
        <v>0.5</v>
      </c>
      <c r="O51" s="24">
        <f t="shared" si="9"/>
        <v>1</v>
      </c>
      <c r="P51" s="24">
        <f t="shared" si="10"/>
        <v>0</v>
      </c>
      <c r="Q51" s="25">
        <f t="shared" si="11"/>
        <v>11.12</v>
      </c>
      <c r="R51" s="24">
        <f t="shared" si="12"/>
        <v>0</v>
      </c>
      <c r="S51" s="24">
        <f t="shared" si="13"/>
        <v>0</v>
      </c>
      <c r="T51" s="25">
        <f t="shared" si="14"/>
        <v>0.1</v>
      </c>
      <c r="U51" s="26">
        <f t="shared" si="15"/>
        <v>2</v>
      </c>
      <c r="V51" s="25">
        <f t="shared" si="16"/>
        <v>2.1</v>
      </c>
      <c r="W51" s="25">
        <f t="shared" si="17"/>
        <v>9.02</v>
      </c>
      <c r="X51" s="25">
        <f t="shared" si="18"/>
        <v>-152.58000000000001</v>
      </c>
      <c r="Y51" s="25">
        <f t="shared" si="19"/>
        <v>147.41999999999999</v>
      </c>
    </row>
    <row r="52" spans="1:25" x14ac:dyDescent="0.2">
      <c r="E52" s="22">
        <v>48</v>
      </c>
      <c r="F52" s="24">
        <f t="shared" si="0"/>
        <v>1</v>
      </c>
      <c r="G52" s="24">
        <f t="shared" si="1"/>
        <v>14</v>
      </c>
      <c r="H52" s="24">
        <f t="shared" si="2"/>
        <v>15</v>
      </c>
      <c r="I52" s="24">
        <f t="shared" si="3"/>
        <v>0</v>
      </c>
      <c r="J52" s="24">
        <f t="shared" si="4"/>
        <v>0</v>
      </c>
      <c r="K52" s="24">
        <f t="shared" si="20"/>
        <v>0</v>
      </c>
      <c r="L52" s="24">
        <f t="shared" si="6"/>
        <v>1</v>
      </c>
      <c r="M52" s="24">
        <f t="shared" si="7"/>
        <v>0.5</v>
      </c>
      <c r="N52" s="24">
        <f t="shared" si="8"/>
        <v>0.5</v>
      </c>
      <c r="O52" s="24">
        <f t="shared" si="9"/>
        <v>0.5</v>
      </c>
      <c r="P52" s="24">
        <f t="shared" si="10"/>
        <v>0</v>
      </c>
      <c r="Q52" s="25">
        <f t="shared" si="11"/>
        <v>11.12</v>
      </c>
      <c r="R52" s="24">
        <f t="shared" si="12"/>
        <v>0</v>
      </c>
      <c r="S52" s="24">
        <f t="shared" si="13"/>
        <v>0</v>
      </c>
      <c r="T52" s="25">
        <f t="shared" si="14"/>
        <v>0.06</v>
      </c>
      <c r="U52" s="26">
        <f t="shared" si="15"/>
        <v>2</v>
      </c>
      <c r="V52" s="25">
        <f t="shared" si="16"/>
        <v>2.06</v>
      </c>
      <c r="W52" s="25">
        <f t="shared" si="17"/>
        <v>9.0599999999999987</v>
      </c>
      <c r="X52" s="25">
        <f t="shared" si="18"/>
        <v>-143.52000000000001</v>
      </c>
      <c r="Y52" s="25">
        <f t="shared" si="19"/>
        <v>156.47999999999999</v>
      </c>
    </row>
    <row r="53" spans="1:25" x14ac:dyDescent="0.2">
      <c r="E53" s="22">
        <v>49</v>
      </c>
      <c r="F53" s="24">
        <f t="shared" si="0"/>
        <v>0.5</v>
      </c>
      <c r="G53" s="24">
        <f t="shared" si="1"/>
        <v>14</v>
      </c>
      <c r="H53" s="24">
        <f t="shared" si="2"/>
        <v>14.5</v>
      </c>
      <c r="I53" s="24">
        <f t="shared" si="3"/>
        <v>0</v>
      </c>
      <c r="J53" s="24">
        <f t="shared" si="4"/>
        <v>0</v>
      </c>
      <c r="K53" s="24">
        <f t="shared" si="20"/>
        <v>0</v>
      </c>
      <c r="L53" s="24">
        <f t="shared" si="6"/>
        <v>0.5</v>
      </c>
      <c r="M53" s="24">
        <f t="shared" si="7"/>
        <v>0.5</v>
      </c>
      <c r="N53" s="24">
        <f t="shared" si="8"/>
        <v>0.5</v>
      </c>
      <c r="O53" s="24">
        <f t="shared" si="9"/>
        <v>0</v>
      </c>
      <c r="P53" s="24">
        <f t="shared" si="10"/>
        <v>0</v>
      </c>
      <c r="Q53" s="25">
        <f t="shared" si="11"/>
        <v>11.12</v>
      </c>
      <c r="R53" s="24">
        <f t="shared" si="12"/>
        <v>0</v>
      </c>
      <c r="S53" s="24">
        <f t="shared" si="13"/>
        <v>0</v>
      </c>
      <c r="T53" s="25">
        <f t="shared" si="14"/>
        <v>0.02</v>
      </c>
      <c r="U53" s="26">
        <f t="shared" si="15"/>
        <v>2</v>
      </c>
      <c r="V53" s="25">
        <f t="shared" si="16"/>
        <v>2.02</v>
      </c>
      <c r="W53" s="25">
        <f t="shared" si="17"/>
        <v>9.1</v>
      </c>
      <c r="X53" s="25">
        <f t="shared" si="18"/>
        <v>-134.42000000000002</v>
      </c>
      <c r="Y53" s="25">
        <f t="shared" si="19"/>
        <v>165.57999999999998</v>
      </c>
    </row>
    <row r="54" spans="1:25" x14ac:dyDescent="0.2">
      <c r="E54" s="22">
        <v>50</v>
      </c>
      <c r="F54" s="24">
        <f t="shared" si="0"/>
        <v>0</v>
      </c>
      <c r="G54" s="24">
        <f t="shared" si="1"/>
        <v>14</v>
      </c>
      <c r="H54" s="24">
        <f t="shared" si="2"/>
        <v>14</v>
      </c>
      <c r="I54" s="24">
        <f t="shared" si="3"/>
        <v>0</v>
      </c>
      <c r="J54" s="24">
        <f t="shared" si="4"/>
        <v>0</v>
      </c>
      <c r="K54" s="24">
        <f t="shared" si="20"/>
        <v>14</v>
      </c>
      <c r="L54" s="24">
        <f t="shared" si="6"/>
        <v>14</v>
      </c>
      <c r="M54" s="24">
        <f t="shared" si="7"/>
        <v>0.5</v>
      </c>
      <c r="N54" s="24">
        <f t="shared" si="8"/>
        <v>0.5</v>
      </c>
      <c r="O54" s="24">
        <f t="shared" si="9"/>
        <v>13.5</v>
      </c>
      <c r="P54" s="24">
        <f t="shared" si="10"/>
        <v>0</v>
      </c>
      <c r="Q54" s="25">
        <f t="shared" si="11"/>
        <v>11.12</v>
      </c>
      <c r="R54" s="24">
        <f t="shared" si="12"/>
        <v>0</v>
      </c>
      <c r="S54" s="24">
        <f t="shared" si="13"/>
        <v>0</v>
      </c>
      <c r="T54" s="25">
        <f t="shared" si="14"/>
        <v>1.1000000000000001</v>
      </c>
      <c r="U54" s="26">
        <f t="shared" si="15"/>
        <v>2</v>
      </c>
      <c r="V54" s="25">
        <f t="shared" si="16"/>
        <v>3.1</v>
      </c>
      <c r="W54" s="25">
        <f t="shared" si="17"/>
        <v>8.02</v>
      </c>
      <c r="X54" s="25">
        <f t="shared" si="18"/>
        <v>-126.40000000000002</v>
      </c>
      <c r="Y54" s="25">
        <f t="shared" si="19"/>
        <v>173.59999999999997</v>
      </c>
    </row>
    <row r="55" spans="1:25" x14ac:dyDescent="0.2">
      <c r="E55" s="22">
        <v>51</v>
      </c>
      <c r="F55" s="24">
        <f t="shared" si="0"/>
        <v>13.5</v>
      </c>
      <c r="G55" s="24">
        <f t="shared" si="1"/>
        <v>0</v>
      </c>
      <c r="H55" s="24">
        <f t="shared" si="2"/>
        <v>13.5</v>
      </c>
      <c r="I55" s="24">
        <f t="shared" si="3"/>
        <v>0</v>
      </c>
      <c r="J55" s="24">
        <f t="shared" si="4"/>
        <v>0</v>
      </c>
      <c r="K55" s="24">
        <f t="shared" si="20"/>
        <v>0</v>
      </c>
      <c r="L55" s="24">
        <f t="shared" si="6"/>
        <v>13.5</v>
      </c>
      <c r="M55" s="24">
        <f t="shared" si="7"/>
        <v>0.5</v>
      </c>
      <c r="N55" s="24">
        <f t="shared" si="8"/>
        <v>0.5</v>
      </c>
      <c r="O55" s="24">
        <f t="shared" si="9"/>
        <v>13</v>
      </c>
      <c r="P55" s="24">
        <f t="shared" si="10"/>
        <v>0</v>
      </c>
      <c r="Q55" s="25">
        <f t="shared" si="11"/>
        <v>11.12</v>
      </c>
      <c r="R55" s="24">
        <f t="shared" si="12"/>
        <v>0</v>
      </c>
      <c r="S55" s="24">
        <f t="shared" si="13"/>
        <v>0</v>
      </c>
      <c r="T55" s="25">
        <f t="shared" si="14"/>
        <v>1.06</v>
      </c>
      <c r="U55" s="26">
        <f t="shared" si="15"/>
        <v>2</v>
      </c>
      <c r="V55" s="25">
        <f t="shared" si="16"/>
        <v>3.06</v>
      </c>
      <c r="W55" s="25">
        <f t="shared" si="17"/>
        <v>8.0599999999999987</v>
      </c>
      <c r="X55" s="25">
        <f t="shared" si="18"/>
        <v>-118.34000000000002</v>
      </c>
      <c r="Y55" s="25">
        <f t="shared" si="19"/>
        <v>181.65999999999997</v>
      </c>
    </row>
    <row r="56" spans="1:25" x14ac:dyDescent="0.2">
      <c r="E56" s="22">
        <v>52</v>
      </c>
      <c r="F56" s="24">
        <f t="shared" si="0"/>
        <v>13</v>
      </c>
      <c r="G56" s="24">
        <f t="shared" si="1"/>
        <v>0</v>
      </c>
      <c r="H56" s="24">
        <f t="shared" si="2"/>
        <v>13</v>
      </c>
      <c r="I56" s="24">
        <f t="shared" si="3"/>
        <v>0</v>
      </c>
      <c r="J56" s="24">
        <f t="shared" si="4"/>
        <v>0</v>
      </c>
      <c r="K56" s="24">
        <f t="shared" si="20"/>
        <v>0</v>
      </c>
      <c r="L56" s="24">
        <f t="shared" si="6"/>
        <v>13</v>
      </c>
      <c r="M56" s="24">
        <f t="shared" si="7"/>
        <v>0.5</v>
      </c>
      <c r="N56" s="24">
        <f t="shared" si="8"/>
        <v>0.5</v>
      </c>
      <c r="O56" s="24">
        <f t="shared" si="9"/>
        <v>12.5</v>
      </c>
      <c r="P56" s="24">
        <f t="shared" si="10"/>
        <v>0</v>
      </c>
      <c r="Q56" s="25">
        <f t="shared" si="11"/>
        <v>11.12</v>
      </c>
      <c r="R56" s="24">
        <f t="shared" si="12"/>
        <v>0</v>
      </c>
      <c r="S56" s="24">
        <f t="shared" si="13"/>
        <v>0</v>
      </c>
      <c r="T56" s="25">
        <f t="shared" si="14"/>
        <v>1.02</v>
      </c>
      <c r="U56" s="26">
        <f t="shared" si="15"/>
        <v>2</v>
      </c>
      <c r="V56" s="25">
        <f t="shared" si="16"/>
        <v>3.02</v>
      </c>
      <c r="W56" s="25">
        <f t="shared" si="17"/>
        <v>8.1</v>
      </c>
      <c r="X56" s="25">
        <f t="shared" si="18"/>
        <v>-110.24000000000002</v>
      </c>
      <c r="Y56" s="25">
        <f t="shared" si="19"/>
        <v>189.76</v>
      </c>
    </row>
    <row r="57" spans="1:25" x14ac:dyDescent="0.2">
      <c r="E57" s="22">
        <v>53</v>
      </c>
      <c r="F57" s="24">
        <f t="shared" ref="F57:F120" si="21">O56</f>
        <v>12.5</v>
      </c>
      <c r="G57" s="24">
        <f t="shared" ref="G57:G120" si="22">G56+J56-K56</f>
        <v>0</v>
      </c>
      <c r="H57" s="24">
        <f t="shared" ref="H57:H120" si="23">F57+G57</f>
        <v>12.5</v>
      </c>
      <c r="I57" s="24">
        <f t="shared" si="3"/>
        <v>0</v>
      </c>
      <c r="J57" s="24">
        <f t="shared" si="4"/>
        <v>0</v>
      </c>
      <c r="K57" s="24">
        <f t="shared" si="20"/>
        <v>0</v>
      </c>
      <c r="L57" s="24">
        <f t="shared" ref="L57:L120" si="24">F57+K57</f>
        <v>12.5</v>
      </c>
      <c r="M57" s="24">
        <f t="shared" ref="M57:M120" si="25">C$20</f>
        <v>0.5</v>
      </c>
      <c r="N57" s="24">
        <f t="shared" ref="N57:N120" si="26">MIN(M57,L57)</f>
        <v>0.5</v>
      </c>
      <c r="O57" s="24">
        <f t="shared" ref="O57:O120" si="27">L57-N57</f>
        <v>12</v>
      </c>
      <c r="P57" s="24">
        <f t="shared" ref="P57:P120" si="28">M57-N57</f>
        <v>0</v>
      </c>
      <c r="Q57" s="25">
        <f t="shared" ref="Q57:Q120" si="29">N57*C$9</f>
        <v>11.12</v>
      </c>
      <c r="R57" s="24">
        <f t="shared" ref="R57:R120" si="30">J57*C$8</f>
        <v>0</v>
      </c>
      <c r="S57" s="24">
        <f t="shared" ref="S57:S120" si="31">IF(J57&gt;0,C$10,0)</f>
        <v>0</v>
      </c>
      <c r="T57" s="25">
        <f t="shared" ref="T57:T120" si="32">AVERAGE(L57,O57)*C$8*C$11</f>
        <v>0.98</v>
      </c>
      <c r="U57" s="26">
        <f t="shared" ref="U57:U120" si="33">C$12</f>
        <v>2</v>
      </c>
      <c r="V57" s="25">
        <f t="shared" ref="V57:V120" si="34">SUM(R57:U57)</f>
        <v>2.98</v>
      </c>
      <c r="W57" s="25">
        <f t="shared" ref="W57:W120" si="35">Q57-V57</f>
        <v>8.1399999999999988</v>
      </c>
      <c r="X57" s="25">
        <f t="shared" ref="X57:X120" si="36">W57+X56</f>
        <v>-102.10000000000002</v>
      </c>
      <c r="Y57" s="25">
        <f t="shared" ref="Y57:Y120" si="37">X57+C$7</f>
        <v>197.89999999999998</v>
      </c>
    </row>
    <row r="58" spans="1:25" x14ac:dyDescent="0.2">
      <c r="E58" s="22">
        <v>54</v>
      </c>
      <c r="F58" s="24">
        <f t="shared" si="21"/>
        <v>12</v>
      </c>
      <c r="G58" s="24">
        <f t="shared" si="22"/>
        <v>0</v>
      </c>
      <c r="H58" s="24">
        <f t="shared" si="23"/>
        <v>12</v>
      </c>
      <c r="I58" s="24">
        <f t="shared" si="3"/>
        <v>0</v>
      </c>
      <c r="J58" s="24">
        <f t="shared" si="4"/>
        <v>0</v>
      </c>
      <c r="K58" s="24">
        <f t="shared" si="20"/>
        <v>0</v>
      </c>
      <c r="L58" s="24">
        <f t="shared" si="24"/>
        <v>12</v>
      </c>
      <c r="M58" s="24">
        <f t="shared" si="25"/>
        <v>0.5</v>
      </c>
      <c r="N58" s="24">
        <f t="shared" si="26"/>
        <v>0.5</v>
      </c>
      <c r="O58" s="24">
        <f t="shared" si="27"/>
        <v>11.5</v>
      </c>
      <c r="P58" s="24">
        <f t="shared" si="28"/>
        <v>0</v>
      </c>
      <c r="Q58" s="25">
        <f t="shared" si="29"/>
        <v>11.12</v>
      </c>
      <c r="R58" s="24">
        <f t="shared" si="30"/>
        <v>0</v>
      </c>
      <c r="S58" s="24">
        <f t="shared" si="31"/>
        <v>0</v>
      </c>
      <c r="T58" s="25">
        <f t="shared" si="32"/>
        <v>0.94000000000000006</v>
      </c>
      <c r="U58" s="26">
        <f t="shared" si="33"/>
        <v>2</v>
      </c>
      <c r="V58" s="25">
        <f t="shared" si="34"/>
        <v>2.94</v>
      </c>
      <c r="W58" s="25">
        <f t="shared" si="35"/>
        <v>8.18</v>
      </c>
      <c r="X58" s="25">
        <f t="shared" si="36"/>
        <v>-93.920000000000016</v>
      </c>
      <c r="Y58" s="25">
        <f t="shared" si="37"/>
        <v>206.07999999999998</v>
      </c>
    </row>
    <row r="59" spans="1:25" x14ac:dyDescent="0.2">
      <c r="E59" s="22">
        <v>55</v>
      </c>
      <c r="F59" s="24">
        <f t="shared" si="21"/>
        <v>11.5</v>
      </c>
      <c r="G59" s="24">
        <f t="shared" si="22"/>
        <v>0</v>
      </c>
      <c r="H59" s="24">
        <f t="shared" si="23"/>
        <v>11.5</v>
      </c>
      <c r="I59" s="24">
        <f t="shared" si="3"/>
        <v>0</v>
      </c>
      <c r="J59" s="24">
        <f t="shared" si="4"/>
        <v>0</v>
      </c>
      <c r="K59" s="24">
        <f t="shared" si="20"/>
        <v>0</v>
      </c>
      <c r="L59" s="24">
        <f t="shared" si="24"/>
        <v>11.5</v>
      </c>
      <c r="M59" s="24">
        <f t="shared" si="25"/>
        <v>0.5</v>
      </c>
      <c r="N59" s="24">
        <f t="shared" si="26"/>
        <v>0.5</v>
      </c>
      <c r="O59" s="24">
        <f t="shared" si="27"/>
        <v>11</v>
      </c>
      <c r="P59" s="24">
        <f t="shared" si="28"/>
        <v>0</v>
      </c>
      <c r="Q59" s="25">
        <f t="shared" si="29"/>
        <v>11.12</v>
      </c>
      <c r="R59" s="24">
        <f t="shared" si="30"/>
        <v>0</v>
      </c>
      <c r="S59" s="24">
        <f t="shared" si="31"/>
        <v>0</v>
      </c>
      <c r="T59" s="25">
        <f t="shared" si="32"/>
        <v>0.9</v>
      </c>
      <c r="U59" s="26">
        <f t="shared" si="33"/>
        <v>2</v>
      </c>
      <c r="V59" s="25">
        <f t="shared" si="34"/>
        <v>2.9</v>
      </c>
      <c r="W59" s="25">
        <f t="shared" si="35"/>
        <v>8.2199999999999989</v>
      </c>
      <c r="X59" s="25">
        <f t="shared" si="36"/>
        <v>-85.700000000000017</v>
      </c>
      <c r="Y59" s="25">
        <f t="shared" si="37"/>
        <v>214.29999999999998</v>
      </c>
    </row>
    <row r="60" spans="1:25" x14ac:dyDescent="0.2">
      <c r="E60" s="22">
        <v>56</v>
      </c>
      <c r="F60" s="24">
        <f t="shared" si="21"/>
        <v>11</v>
      </c>
      <c r="G60" s="24">
        <f t="shared" si="22"/>
        <v>0</v>
      </c>
      <c r="H60" s="24">
        <f t="shared" si="23"/>
        <v>11</v>
      </c>
      <c r="I60" s="24">
        <f t="shared" si="3"/>
        <v>0</v>
      </c>
      <c r="J60" s="24">
        <f t="shared" si="4"/>
        <v>0</v>
      </c>
      <c r="K60" s="24">
        <f t="shared" si="20"/>
        <v>0</v>
      </c>
      <c r="L60" s="24">
        <f t="shared" si="24"/>
        <v>11</v>
      </c>
      <c r="M60" s="24">
        <f t="shared" si="25"/>
        <v>0.5</v>
      </c>
      <c r="N60" s="24">
        <f t="shared" si="26"/>
        <v>0.5</v>
      </c>
      <c r="O60" s="24">
        <f t="shared" si="27"/>
        <v>10.5</v>
      </c>
      <c r="P60" s="24">
        <f t="shared" si="28"/>
        <v>0</v>
      </c>
      <c r="Q60" s="25">
        <f t="shared" si="29"/>
        <v>11.12</v>
      </c>
      <c r="R60" s="24">
        <f t="shared" si="30"/>
        <v>0</v>
      </c>
      <c r="S60" s="24">
        <f t="shared" si="31"/>
        <v>0</v>
      </c>
      <c r="T60" s="25">
        <f t="shared" si="32"/>
        <v>0.86</v>
      </c>
      <c r="U60" s="26">
        <f t="shared" si="33"/>
        <v>2</v>
      </c>
      <c r="V60" s="25">
        <f t="shared" si="34"/>
        <v>2.86</v>
      </c>
      <c r="W60" s="25">
        <f t="shared" si="35"/>
        <v>8.26</v>
      </c>
      <c r="X60" s="25">
        <f t="shared" si="36"/>
        <v>-77.440000000000012</v>
      </c>
      <c r="Y60" s="25">
        <f t="shared" si="37"/>
        <v>222.56</v>
      </c>
    </row>
    <row r="61" spans="1:25" x14ac:dyDescent="0.2">
      <c r="E61" s="22">
        <v>57</v>
      </c>
      <c r="F61" s="24">
        <f t="shared" si="21"/>
        <v>10.5</v>
      </c>
      <c r="G61" s="24">
        <f t="shared" si="22"/>
        <v>0</v>
      </c>
      <c r="H61" s="24">
        <f t="shared" si="23"/>
        <v>10.5</v>
      </c>
      <c r="I61" s="24">
        <f t="shared" si="3"/>
        <v>0</v>
      </c>
      <c r="J61" s="24">
        <f t="shared" si="4"/>
        <v>0</v>
      </c>
      <c r="K61" s="24">
        <f t="shared" si="20"/>
        <v>0</v>
      </c>
      <c r="L61" s="24">
        <f t="shared" si="24"/>
        <v>10.5</v>
      </c>
      <c r="M61" s="24">
        <f t="shared" si="25"/>
        <v>0.5</v>
      </c>
      <c r="N61" s="24">
        <f t="shared" si="26"/>
        <v>0.5</v>
      </c>
      <c r="O61" s="24">
        <f t="shared" si="27"/>
        <v>10</v>
      </c>
      <c r="P61" s="24">
        <f t="shared" si="28"/>
        <v>0</v>
      </c>
      <c r="Q61" s="25">
        <f t="shared" si="29"/>
        <v>11.12</v>
      </c>
      <c r="R61" s="24">
        <f t="shared" si="30"/>
        <v>0</v>
      </c>
      <c r="S61" s="24">
        <f t="shared" si="31"/>
        <v>0</v>
      </c>
      <c r="T61" s="25">
        <f t="shared" si="32"/>
        <v>0.82000000000000006</v>
      </c>
      <c r="U61" s="26">
        <f t="shared" si="33"/>
        <v>2</v>
      </c>
      <c r="V61" s="25">
        <f t="shared" si="34"/>
        <v>2.8200000000000003</v>
      </c>
      <c r="W61" s="25">
        <f t="shared" si="35"/>
        <v>8.2999999999999989</v>
      </c>
      <c r="X61" s="25">
        <f t="shared" si="36"/>
        <v>-69.140000000000015</v>
      </c>
      <c r="Y61" s="25">
        <f t="shared" si="37"/>
        <v>230.85999999999999</v>
      </c>
    </row>
    <row r="62" spans="1:25" x14ac:dyDescent="0.2">
      <c r="E62" s="22">
        <v>58</v>
      </c>
      <c r="F62" s="24">
        <f t="shared" si="21"/>
        <v>10</v>
      </c>
      <c r="G62" s="24">
        <f t="shared" si="22"/>
        <v>0</v>
      </c>
      <c r="H62" s="24">
        <f t="shared" si="23"/>
        <v>10</v>
      </c>
      <c r="I62" s="24">
        <f t="shared" si="3"/>
        <v>0</v>
      </c>
      <c r="J62" s="24">
        <f t="shared" si="4"/>
        <v>0</v>
      </c>
      <c r="K62" s="24">
        <f t="shared" si="20"/>
        <v>0</v>
      </c>
      <c r="L62" s="24">
        <f t="shared" si="24"/>
        <v>10</v>
      </c>
      <c r="M62" s="24">
        <f t="shared" si="25"/>
        <v>0.5</v>
      </c>
      <c r="N62" s="24">
        <f t="shared" si="26"/>
        <v>0.5</v>
      </c>
      <c r="O62" s="24">
        <f t="shared" si="27"/>
        <v>9.5</v>
      </c>
      <c r="P62" s="24">
        <f t="shared" si="28"/>
        <v>0</v>
      </c>
      <c r="Q62" s="25">
        <f t="shared" si="29"/>
        <v>11.12</v>
      </c>
      <c r="R62" s="24">
        <f t="shared" si="30"/>
        <v>0</v>
      </c>
      <c r="S62" s="24">
        <f t="shared" si="31"/>
        <v>0</v>
      </c>
      <c r="T62" s="25">
        <f t="shared" si="32"/>
        <v>0.78</v>
      </c>
      <c r="U62" s="26">
        <f t="shared" si="33"/>
        <v>2</v>
      </c>
      <c r="V62" s="25">
        <f t="shared" si="34"/>
        <v>2.7800000000000002</v>
      </c>
      <c r="W62" s="25">
        <f t="shared" si="35"/>
        <v>8.34</v>
      </c>
      <c r="X62" s="25">
        <f t="shared" si="36"/>
        <v>-60.800000000000011</v>
      </c>
      <c r="Y62" s="25">
        <f t="shared" si="37"/>
        <v>239.2</v>
      </c>
    </row>
    <row r="63" spans="1:25" x14ac:dyDescent="0.2">
      <c r="E63" s="22">
        <v>59</v>
      </c>
      <c r="F63" s="24">
        <f t="shared" si="21"/>
        <v>9.5</v>
      </c>
      <c r="G63" s="24">
        <f t="shared" si="22"/>
        <v>0</v>
      </c>
      <c r="H63" s="24">
        <f t="shared" si="23"/>
        <v>9.5</v>
      </c>
      <c r="I63" s="24">
        <f t="shared" si="3"/>
        <v>0</v>
      </c>
      <c r="J63" s="24">
        <f t="shared" si="4"/>
        <v>0</v>
      </c>
      <c r="K63" s="24">
        <f t="shared" si="20"/>
        <v>0</v>
      </c>
      <c r="L63" s="24">
        <f t="shared" si="24"/>
        <v>9.5</v>
      </c>
      <c r="M63" s="24">
        <f t="shared" si="25"/>
        <v>0.5</v>
      </c>
      <c r="N63" s="24">
        <f t="shared" si="26"/>
        <v>0.5</v>
      </c>
      <c r="O63" s="24">
        <f t="shared" si="27"/>
        <v>9</v>
      </c>
      <c r="P63" s="24">
        <f t="shared" si="28"/>
        <v>0</v>
      </c>
      <c r="Q63" s="25">
        <f t="shared" si="29"/>
        <v>11.12</v>
      </c>
      <c r="R63" s="24">
        <f t="shared" si="30"/>
        <v>0</v>
      </c>
      <c r="S63" s="24">
        <f t="shared" si="31"/>
        <v>0</v>
      </c>
      <c r="T63" s="25">
        <f t="shared" si="32"/>
        <v>0.74</v>
      </c>
      <c r="U63" s="26">
        <f t="shared" si="33"/>
        <v>2</v>
      </c>
      <c r="V63" s="25">
        <f t="shared" si="34"/>
        <v>2.74</v>
      </c>
      <c r="W63" s="25">
        <f t="shared" si="35"/>
        <v>8.379999999999999</v>
      </c>
      <c r="X63" s="25">
        <f t="shared" si="36"/>
        <v>-52.420000000000016</v>
      </c>
      <c r="Y63" s="25">
        <f t="shared" si="37"/>
        <v>247.57999999999998</v>
      </c>
    </row>
    <row r="64" spans="1:25" x14ac:dyDescent="0.2">
      <c r="E64" s="22">
        <v>60</v>
      </c>
      <c r="F64" s="24">
        <f t="shared" si="21"/>
        <v>9</v>
      </c>
      <c r="G64" s="24">
        <f t="shared" si="22"/>
        <v>0</v>
      </c>
      <c r="H64" s="24">
        <f t="shared" si="23"/>
        <v>9</v>
      </c>
      <c r="I64" s="24">
        <f t="shared" si="3"/>
        <v>0</v>
      </c>
      <c r="J64" s="24">
        <f t="shared" si="4"/>
        <v>0</v>
      </c>
      <c r="K64" s="24">
        <f t="shared" si="20"/>
        <v>0</v>
      </c>
      <c r="L64" s="24">
        <f t="shared" si="24"/>
        <v>9</v>
      </c>
      <c r="M64" s="24">
        <f t="shared" si="25"/>
        <v>0.5</v>
      </c>
      <c r="N64" s="24">
        <f t="shared" si="26"/>
        <v>0.5</v>
      </c>
      <c r="O64" s="24">
        <f t="shared" si="27"/>
        <v>8.5</v>
      </c>
      <c r="P64" s="24">
        <f t="shared" si="28"/>
        <v>0</v>
      </c>
      <c r="Q64" s="25">
        <f t="shared" si="29"/>
        <v>11.12</v>
      </c>
      <c r="R64" s="24">
        <f t="shared" si="30"/>
        <v>0</v>
      </c>
      <c r="S64" s="24">
        <f t="shared" si="31"/>
        <v>0</v>
      </c>
      <c r="T64" s="25">
        <f t="shared" si="32"/>
        <v>0.70000000000000007</v>
      </c>
      <c r="U64" s="26">
        <f t="shared" si="33"/>
        <v>2</v>
      </c>
      <c r="V64" s="25">
        <f t="shared" si="34"/>
        <v>2.7</v>
      </c>
      <c r="W64" s="25">
        <f t="shared" si="35"/>
        <v>8.4199999999999982</v>
      </c>
      <c r="X64" s="25">
        <f t="shared" si="36"/>
        <v>-44.000000000000014</v>
      </c>
      <c r="Y64" s="25">
        <f t="shared" si="37"/>
        <v>256</v>
      </c>
    </row>
    <row r="65" spans="5:25" x14ac:dyDescent="0.2">
      <c r="E65" s="22">
        <v>61</v>
      </c>
      <c r="F65" s="24">
        <f t="shared" si="21"/>
        <v>8.5</v>
      </c>
      <c r="G65" s="24">
        <f t="shared" si="22"/>
        <v>0</v>
      </c>
      <c r="H65" s="24">
        <f t="shared" si="23"/>
        <v>8.5</v>
      </c>
      <c r="I65" s="24">
        <f t="shared" si="3"/>
        <v>0</v>
      </c>
      <c r="J65" s="24">
        <f t="shared" si="4"/>
        <v>0</v>
      </c>
      <c r="K65" s="24">
        <f t="shared" si="20"/>
        <v>0</v>
      </c>
      <c r="L65" s="24">
        <f t="shared" si="24"/>
        <v>8.5</v>
      </c>
      <c r="M65" s="24">
        <f t="shared" si="25"/>
        <v>0.5</v>
      </c>
      <c r="N65" s="24">
        <f t="shared" si="26"/>
        <v>0.5</v>
      </c>
      <c r="O65" s="24">
        <f t="shared" si="27"/>
        <v>8</v>
      </c>
      <c r="P65" s="24">
        <f t="shared" si="28"/>
        <v>0</v>
      </c>
      <c r="Q65" s="25">
        <f t="shared" si="29"/>
        <v>11.12</v>
      </c>
      <c r="R65" s="24">
        <f t="shared" si="30"/>
        <v>0</v>
      </c>
      <c r="S65" s="24">
        <f t="shared" si="31"/>
        <v>0</v>
      </c>
      <c r="T65" s="25">
        <f t="shared" si="32"/>
        <v>0.66</v>
      </c>
      <c r="U65" s="26">
        <f t="shared" si="33"/>
        <v>2</v>
      </c>
      <c r="V65" s="25">
        <f t="shared" si="34"/>
        <v>2.66</v>
      </c>
      <c r="W65" s="25">
        <f t="shared" si="35"/>
        <v>8.4599999999999991</v>
      </c>
      <c r="X65" s="25">
        <f t="shared" si="36"/>
        <v>-35.540000000000013</v>
      </c>
      <c r="Y65" s="25">
        <f t="shared" si="37"/>
        <v>264.45999999999998</v>
      </c>
    </row>
    <row r="66" spans="5:25" x14ac:dyDescent="0.2">
      <c r="E66" s="22">
        <v>62</v>
      </c>
      <c r="F66" s="24">
        <f t="shared" si="21"/>
        <v>8</v>
      </c>
      <c r="G66" s="24">
        <f t="shared" si="22"/>
        <v>0</v>
      </c>
      <c r="H66" s="24">
        <f t="shared" si="23"/>
        <v>8</v>
      </c>
      <c r="I66" s="24">
        <f t="shared" si="3"/>
        <v>0</v>
      </c>
      <c r="J66" s="24">
        <f t="shared" si="4"/>
        <v>0</v>
      </c>
      <c r="K66" s="24">
        <f t="shared" si="20"/>
        <v>0</v>
      </c>
      <c r="L66" s="24">
        <f t="shared" si="24"/>
        <v>8</v>
      </c>
      <c r="M66" s="24">
        <f t="shared" si="25"/>
        <v>0.5</v>
      </c>
      <c r="N66" s="24">
        <f t="shared" si="26"/>
        <v>0.5</v>
      </c>
      <c r="O66" s="24">
        <f t="shared" si="27"/>
        <v>7.5</v>
      </c>
      <c r="P66" s="24">
        <f t="shared" si="28"/>
        <v>0</v>
      </c>
      <c r="Q66" s="25">
        <f t="shared" si="29"/>
        <v>11.12</v>
      </c>
      <c r="R66" s="24">
        <f t="shared" si="30"/>
        <v>0</v>
      </c>
      <c r="S66" s="24">
        <f t="shared" si="31"/>
        <v>0</v>
      </c>
      <c r="T66" s="25">
        <f t="shared" si="32"/>
        <v>0.62</v>
      </c>
      <c r="U66" s="26">
        <f t="shared" si="33"/>
        <v>2</v>
      </c>
      <c r="V66" s="25">
        <f t="shared" si="34"/>
        <v>2.62</v>
      </c>
      <c r="W66" s="25">
        <f t="shared" si="35"/>
        <v>8.5</v>
      </c>
      <c r="X66" s="25">
        <f t="shared" si="36"/>
        <v>-27.040000000000013</v>
      </c>
      <c r="Y66" s="25">
        <f t="shared" si="37"/>
        <v>272.95999999999998</v>
      </c>
    </row>
    <row r="67" spans="5:25" x14ac:dyDescent="0.2">
      <c r="E67" s="22">
        <v>63</v>
      </c>
      <c r="F67" s="24">
        <f t="shared" si="21"/>
        <v>7.5</v>
      </c>
      <c r="G67" s="24">
        <f t="shared" si="22"/>
        <v>0</v>
      </c>
      <c r="H67" s="24">
        <f t="shared" si="23"/>
        <v>7.5</v>
      </c>
      <c r="I67" s="24">
        <f t="shared" si="3"/>
        <v>0</v>
      </c>
      <c r="J67" s="24">
        <f t="shared" si="4"/>
        <v>0</v>
      </c>
      <c r="K67" s="24">
        <f t="shared" si="20"/>
        <v>0</v>
      </c>
      <c r="L67" s="24">
        <f t="shared" si="24"/>
        <v>7.5</v>
      </c>
      <c r="M67" s="24">
        <f t="shared" si="25"/>
        <v>0.5</v>
      </c>
      <c r="N67" s="24">
        <f t="shared" si="26"/>
        <v>0.5</v>
      </c>
      <c r="O67" s="24">
        <f t="shared" si="27"/>
        <v>7</v>
      </c>
      <c r="P67" s="24">
        <f t="shared" si="28"/>
        <v>0</v>
      </c>
      <c r="Q67" s="25">
        <f t="shared" si="29"/>
        <v>11.12</v>
      </c>
      <c r="R67" s="24">
        <f t="shared" si="30"/>
        <v>0</v>
      </c>
      <c r="S67" s="24">
        <f t="shared" si="31"/>
        <v>0</v>
      </c>
      <c r="T67" s="25">
        <f t="shared" si="32"/>
        <v>0.57999999999999996</v>
      </c>
      <c r="U67" s="26">
        <f t="shared" si="33"/>
        <v>2</v>
      </c>
      <c r="V67" s="25">
        <f t="shared" si="34"/>
        <v>2.58</v>
      </c>
      <c r="W67" s="25">
        <f t="shared" si="35"/>
        <v>8.5399999999999991</v>
      </c>
      <c r="X67" s="25">
        <f t="shared" si="36"/>
        <v>-18.500000000000014</v>
      </c>
      <c r="Y67" s="25">
        <f t="shared" si="37"/>
        <v>281.5</v>
      </c>
    </row>
    <row r="68" spans="5:25" x14ac:dyDescent="0.2">
      <c r="E68" s="22">
        <v>64</v>
      </c>
      <c r="F68" s="24">
        <f t="shared" si="21"/>
        <v>7</v>
      </c>
      <c r="G68" s="24">
        <f t="shared" si="22"/>
        <v>0</v>
      </c>
      <c r="H68" s="24">
        <f t="shared" si="23"/>
        <v>7</v>
      </c>
      <c r="I68" s="24">
        <f t="shared" si="3"/>
        <v>0</v>
      </c>
      <c r="J68" s="24">
        <f t="shared" si="4"/>
        <v>0</v>
      </c>
      <c r="K68" s="24">
        <f t="shared" si="20"/>
        <v>0</v>
      </c>
      <c r="L68" s="24">
        <f t="shared" si="24"/>
        <v>7</v>
      </c>
      <c r="M68" s="24">
        <f t="shared" si="25"/>
        <v>0.5</v>
      </c>
      <c r="N68" s="24">
        <f t="shared" si="26"/>
        <v>0.5</v>
      </c>
      <c r="O68" s="24">
        <f t="shared" si="27"/>
        <v>6.5</v>
      </c>
      <c r="P68" s="24">
        <f t="shared" si="28"/>
        <v>0</v>
      </c>
      <c r="Q68" s="25">
        <f t="shared" si="29"/>
        <v>11.12</v>
      </c>
      <c r="R68" s="24">
        <f t="shared" si="30"/>
        <v>0</v>
      </c>
      <c r="S68" s="24">
        <f t="shared" si="31"/>
        <v>0</v>
      </c>
      <c r="T68" s="25">
        <f t="shared" si="32"/>
        <v>0.54</v>
      </c>
      <c r="U68" s="26">
        <f t="shared" si="33"/>
        <v>2</v>
      </c>
      <c r="V68" s="25">
        <f t="shared" si="34"/>
        <v>2.54</v>
      </c>
      <c r="W68" s="25">
        <f t="shared" si="35"/>
        <v>8.5799999999999983</v>
      </c>
      <c r="X68" s="25">
        <f t="shared" si="36"/>
        <v>-9.9200000000000159</v>
      </c>
      <c r="Y68" s="25">
        <f t="shared" si="37"/>
        <v>290.08</v>
      </c>
    </row>
    <row r="69" spans="5:25" x14ac:dyDescent="0.2">
      <c r="E69" s="22">
        <v>65</v>
      </c>
      <c r="F69" s="24">
        <f t="shared" si="21"/>
        <v>6.5</v>
      </c>
      <c r="G69" s="24">
        <f t="shared" si="22"/>
        <v>0</v>
      </c>
      <c r="H69" s="24">
        <f t="shared" si="23"/>
        <v>6.5</v>
      </c>
      <c r="I69" s="24">
        <f t="shared" si="3"/>
        <v>0</v>
      </c>
      <c r="J69" s="24">
        <f t="shared" si="4"/>
        <v>0</v>
      </c>
      <c r="K69" s="24">
        <f t="shared" si="20"/>
        <v>0</v>
      </c>
      <c r="L69" s="24">
        <f t="shared" si="24"/>
        <v>6.5</v>
      </c>
      <c r="M69" s="24">
        <f t="shared" si="25"/>
        <v>0.5</v>
      </c>
      <c r="N69" s="24">
        <f t="shared" si="26"/>
        <v>0.5</v>
      </c>
      <c r="O69" s="24">
        <f t="shared" si="27"/>
        <v>6</v>
      </c>
      <c r="P69" s="24">
        <f t="shared" si="28"/>
        <v>0</v>
      </c>
      <c r="Q69" s="25">
        <f t="shared" si="29"/>
        <v>11.12</v>
      </c>
      <c r="R69" s="24">
        <f t="shared" si="30"/>
        <v>0</v>
      </c>
      <c r="S69" s="24">
        <f t="shared" si="31"/>
        <v>0</v>
      </c>
      <c r="T69" s="25">
        <f t="shared" si="32"/>
        <v>0.5</v>
      </c>
      <c r="U69" s="26">
        <f t="shared" si="33"/>
        <v>2</v>
      </c>
      <c r="V69" s="25">
        <f t="shared" si="34"/>
        <v>2.5</v>
      </c>
      <c r="W69" s="25">
        <f t="shared" si="35"/>
        <v>8.6199999999999992</v>
      </c>
      <c r="X69" s="25">
        <f t="shared" si="36"/>
        <v>-1.3000000000000167</v>
      </c>
      <c r="Y69" s="25">
        <f t="shared" si="37"/>
        <v>298.7</v>
      </c>
    </row>
    <row r="70" spans="5:25" x14ac:dyDescent="0.2">
      <c r="E70" s="22">
        <v>66</v>
      </c>
      <c r="F70" s="24">
        <f t="shared" si="21"/>
        <v>6</v>
      </c>
      <c r="G70" s="24">
        <f t="shared" si="22"/>
        <v>0</v>
      </c>
      <c r="H70" s="24">
        <f t="shared" si="23"/>
        <v>6</v>
      </c>
      <c r="I70" s="24">
        <f t="shared" si="3"/>
        <v>0</v>
      </c>
      <c r="J70" s="24">
        <f t="shared" si="4"/>
        <v>0</v>
      </c>
      <c r="K70" s="24">
        <f t="shared" si="20"/>
        <v>0</v>
      </c>
      <c r="L70" s="24">
        <f t="shared" si="24"/>
        <v>6</v>
      </c>
      <c r="M70" s="24">
        <f t="shared" si="25"/>
        <v>0.5</v>
      </c>
      <c r="N70" s="24">
        <f t="shared" si="26"/>
        <v>0.5</v>
      </c>
      <c r="O70" s="24">
        <f t="shared" si="27"/>
        <v>5.5</v>
      </c>
      <c r="P70" s="24">
        <f t="shared" si="28"/>
        <v>0</v>
      </c>
      <c r="Q70" s="25">
        <f t="shared" si="29"/>
        <v>11.12</v>
      </c>
      <c r="R70" s="24">
        <f t="shared" si="30"/>
        <v>0</v>
      </c>
      <c r="S70" s="24">
        <f t="shared" si="31"/>
        <v>0</v>
      </c>
      <c r="T70" s="25">
        <f t="shared" si="32"/>
        <v>0.46</v>
      </c>
      <c r="U70" s="26">
        <f t="shared" si="33"/>
        <v>2</v>
      </c>
      <c r="V70" s="25">
        <f t="shared" si="34"/>
        <v>2.46</v>
      </c>
      <c r="W70" s="25">
        <f t="shared" si="35"/>
        <v>8.66</v>
      </c>
      <c r="X70" s="25">
        <f t="shared" si="36"/>
        <v>7.3599999999999834</v>
      </c>
      <c r="Y70" s="25">
        <f t="shared" si="37"/>
        <v>307.35999999999996</v>
      </c>
    </row>
    <row r="71" spans="5:25" x14ac:dyDescent="0.2">
      <c r="E71" s="22">
        <v>67</v>
      </c>
      <c r="F71" s="24">
        <f t="shared" si="21"/>
        <v>5.5</v>
      </c>
      <c r="G71" s="24">
        <f t="shared" si="22"/>
        <v>0</v>
      </c>
      <c r="H71" s="24">
        <f t="shared" si="23"/>
        <v>5.5</v>
      </c>
      <c r="I71" s="24">
        <f t="shared" ref="I71:I134" si="38">IF(H71&lt;=$C$27,1,0)</f>
        <v>0</v>
      </c>
      <c r="J71" s="24">
        <f t="shared" ref="J71:J134" si="39">IF(I71=1,$C$15,0)</f>
        <v>0</v>
      </c>
      <c r="K71" s="24">
        <f t="shared" si="20"/>
        <v>0</v>
      </c>
      <c r="L71" s="24">
        <f t="shared" si="24"/>
        <v>5.5</v>
      </c>
      <c r="M71" s="24">
        <f t="shared" si="25"/>
        <v>0.5</v>
      </c>
      <c r="N71" s="24">
        <f t="shared" si="26"/>
        <v>0.5</v>
      </c>
      <c r="O71" s="24">
        <f t="shared" si="27"/>
        <v>5</v>
      </c>
      <c r="P71" s="24">
        <f t="shared" si="28"/>
        <v>0</v>
      </c>
      <c r="Q71" s="25">
        <f t="shared" si="29"/>
        <v>11.12</v>
      </c>
      <c r="R71" s="24">
        <f t="shared" si="30"/>
        <v>0</v>
      </c>
      <c r="S71" s="24">
        <f t="shared" si="31"/>
        <v>0</v>
      </c>
      <c r="T71" s="25">
        <f t="shared" si="32"/>
        <v>0.42</v>
      </c>
      <c r="U71" s="26">
        <f t="shared" si="33"/>
        <v>2</v>
      </c>
      <c r="V71" s="25">
        <f t="shared" si="34"/>
        <v>2.42</v>
      </c>
      <c r="W71" s="25">
        <f t="shared" si="35"/>
        <v>8.6999999999999993</v>
      </c>
      <c r="X71" s="25">
        <f t="shared" si="36"/>
        <v>16.059999999999981</v>
      </c>
      <c r="Y71" s="25">
        <f t="shared" si="37"/>
        <v>316.06</v>
      </c>
    </row>
    <row r="72" spans="5:25" x14ac:dyDescent="0.2">
      <c r="E72" s="22">
        <v>68</v>
      </c>
      <c r="F72" s="24">
        <f t="shared" si="21"/>
        <v>5</v>
      </c>
      <c r="G72" s="24">
        <f t="shared" si="22"/>
        <v>0</v>
      </c>
      <c r="H72" s="24">
        <f t="shared" si="23"/>
        <v>5</v>
      </c>
      <c r="I72" s="24">
        <f t="shared" si="38"/>
        <v>0</v>
      </c>
      <c r="J72" s="24">
        <f t="shared" si="39"/>
        <v>0</v>
      </c>
      <c r="K72" s="24">
        <f t="shared" si="20"/>
        <v>0</v>
      </c>
      <c r="L72" s="24">
        <f t="shared" si="24"/>
        <v>5</v>
      </c>
      <c r="M72" s="24">
        <f t="shared" si="25"/>
        <v>0.5</v>
      </c>
      <c r="N72" s="24">
        <f t="shared" si="26"/>
        <v>0.5</v>
      </c>
      <c r="O72" s="24">
        <f t="shared" si="27"/>
        <v>4.5</v>
      </c>
      <c r="P72" s="24">
        <f t="shared" si="28"/>
        <v>0</v>
      </c>
      <c r="Q72" s="25">
        <f t="shared" si="29"/>
        <v>11.12</v>
      </c>
      <c r="R72" s="24">
        <f t="shared" si="30"/>
        <v>0</v>
      </c>
      <c r="S72" s="24">
        <f t="shared" si="31"/>
        <v>0</v>
      </c>
      <c r="T72" s="25">
        <f t="shared" si="32"/>
        <v>0.38</v>
      </c>
      <c r="U72" s="26">
        <f t="shared" si="33"/>
        <v>2</v>
      </c>
      <c r="V72" s="25">
        <f t="shared" si="34"/>
        <v>2.38</v>
      </c>
      <c r="W72" s="25">
        <f t="shared" si="35"/>
        <v>8.7399999999999984</v>
      </c>
      <c r="X72" s="25">
        <f t="shared" si="36"/>
        <v>24.799999999999979</v>
      </c>
      <c r="Y72" s="25">
        <f t="shared" si="37"/>
        <v>324.79999999999995</v>
      </c>
    </row>
    <row r="73" spans="5:25" x14ac:dyDescent="0.2">
      <c r="E73" s="22">
        <v>69</v>
      </c>
      <c r="F73" s="24">
        <f t="shared" si="21"/>
        <v>4.5</v>
      </c>
      <c r="G73" s="24">
        <f t="shared" si="22"/>
        <v>0</v>
      </c>
      <c r="H73" s="24">
        <f t="shared" si="23"/>
        <v>4.5</v>
      </c>
      <c r="I73" s="24">
        <f t="shared" si="38"/>
        <v>0</v>
      </c>
      <c r="J73" s="24">
        <f t="shared" si="39"/>
        <v>0</v>
      </c>
      <c r="K73" s="24">
        <f t="shared" si="20"/>
        <v>0</v>
      </c>
      <c r="L73" s="24">
        <f t="shared" si="24"/>
        <v>4.5</v>
      </c>
      <c r="M73" s="24">
        <f t="shared" si="25"/>
        <v>0.5</v>
      </c>
      <c r="N73" s="24">
        <f t="shared" si="26"/>
        <v>0.5</v>
      </c>
      <c r="O73" s="24">
        <f t="shared" si="27"/>
        <v>4</v>
      </c>
      <c r="P73" s="24">
        <f t="shared" si="28"/>
        <v>0</v>
      </c>
      <c r="Q73" s="25">
        <f t="shared" si="29"/>
        <v>11.12</v>
      </c>
      <c r="R73" s="24">
        <f t="shared" si="30"/>
        <v>0</v>
      </c>
      <c r="S73" s="24">
        <f t="shared" si="31"/>
        <v>0</v>
      </c>
      <c r="T73" s="25">
        <f t="shared" si="32"/>
        <v>0.34</v>
      </c>
      <c r="U73" s="26">
        <f t="shared" si="33"/>
        <v>2</v>
      </c>
      <c r="V73" s="25">
        <f t="shared" si="34"/>
        <v>2.34</v>
      </c>
      <c r="W73" s="25">
        <f t="shared" si="35"/>
        <v>8.7799999999999994</v>
      </c>
      <c r="X73" s="25">
        <f t="shared" si="36"/>
        <v>33.579999999999977</v>
      </c>
      <c r="Y73" s="25">
        <f t="shared" si="37"/>
        <v>333.58</v>
      </c>
    </row>
    <row r="74" spans="5:25" x14ac:dyDescent="0.2">
      <c r="E74" s="22">
        <v>70</v>
      </c>
      <c r="F74" s="24">
        <f t="shared" si="21"/>
        <v>4</v>
      </c>
      <c r="G74" s="24">
        <f t="shared" si="22"/>
        <v>0</v>
      </c>
      <c r="H74" s="24">
        <f t="shared" si="23"/>
        <v>4</v>
      </c>
      <c r="I74" s="24">
        <f t="shared" si="38"/>
        <v>0</v>
      </c>
      <c r="J74" s="24">
        <f t="shared" si="39"/>
        <v>0</v>
      </c>
      <c r="K74" s="24">
        <f t="shared" si="20"/>
        <v>0</v>
      </c>
      <c r="L74" s="24">
        <f t="shared" si="24"/>
        <v>4</v>
      </c>
      <c r="M74" s="24">
        <f t="shared" si="25"/>
        <v>0.5</v>
      </c>
      <c r="N74" s="24">
        <f t="shared" si="26"/>
        <v>0.5</v>
      </c>
      <c r="O74" s="24">
        <f t="shared" si="27"/>
        <v>3.5</v>
      </c>
      <c r="P74" s="24">
        <f t="shared" si="28"/>
        <v>0</v>
      </c>
      <c r="Q74" s="25">
        <f t="shared" si="29"/>
        <v>11.12</v>
      </c>
      <c r="R74" s="24">
        <f t="shared" si="30"/>
        <v>0</v>
      </c>
      <c r="S74" s="24">
        <f t="shared" si="31"/>
        <v>0</v>
      </c>
      <c r="T74" s="25">
        <f t="shared" si="32"/>
        <v>0.3</v>
      </c>
      <c r="U74" s="26">
        <f t="shared" si="33"/>
        <v>2</v>
      </c>
      <c r="V74" s="25">
        <f t="shared" si="34"/>
        <v>2.2999999999999998</v>
      </c>
      <c r="W74" s="25">
        <f t="shared" si="35"/>
        <v>8.82</v>
      </c>
      <c r="X74" s="25">
        <f t="shared" si="36"/>
        <v>42.399999999999977</v>
      </c>
      <c r="Y74" s="25">
        <f t="shared" si="37"/>
        <v>342.4</v>
      </c>
    </row>
    <row r="75" spans="5:25" x14ac:dyDescent="0.2">
      <c r="E75" s="22">
        <v>71</v>
      </c>
      <c r="F75" s="24">
        <f t="shared" si="21"/>
        <v>3.5</v>
      </c>
      <c r="G75" s="24">
        <f t="shared" si="22"/>
        <v>0</v>
      </c>
      <c r="H75" s="24">
        <f t="shared" si="23"/>
        <v>3.5</v>
      </c>
      <c r="I75" s="24">
        <f t="shared" si="38"/>
        <v>1</v>
      </c>
      <c r="J75" s="24">
        <f t="shared" si="39"/>
        <v>14</v>
      </c>
      <c r="K75" s="24">
        <f t="shared" si="20"/>
        <v>0</v>
      </c>
      <c r="L75" s="24">
        <f t="shared" si="24"/>
        <v>3.5</v>
      </c>
      <c r="M75" s="24">
        <f t="shared" si="25"/>
        <v>0.5</v>
      </c>
      <c r="N75" s="24">
        <f t="shared" si="26"/>
        <v>0.5</v>
      </c>
      <c r="O75" s="24">
        <f t="shared" si="27"/>
        <v>3</v>
      </c>
      <c r="P75" s="24">
        <f t="shared" si="28"/>
        <v>0</v>
      </c>
      <c r="Q75" s="25">
        <f t="shared" si="29"/>
        <v>11.12</v>
      </c>
      <c r="R75" s="24">
        <f t="shared" si="30"/>
        <v>224</v>
      </c>
      <c r="S75" s="24">
        <f t="shared" si="31"/>
        <v>15.68</v>
      </c>
      <c r="T75" s="25">
        <f t="shared" si="32"/>
        <v>0.26</v>
      </c>
      <c r="U75" s="26">
        <f t="shared" si="33"/>
        <v>2</v>
      </c>
      <c r="V75" s="25">
        <f t="shared" si="34"/>
        <v>241.94</v>
      </c>
      <c r="W75" s="25">
        <f t="shared" si="35"/>
        <v>-230.82</v>
      </c>
      <c r="X75" s="25">
        <f t="shared" si="36"/>
        <v>-188.42000000000002</v>
      </c>
      <c r="Y75" s="25">
        <f t="shared" si="37"/>
        <v>111.57999999999998</v>
      </c>
    </row>
    <row r="76" spans="5:25" x14ac:dyDescent="0.2">
      <c r="E76" s="22">
        <v>72</v>
      </c>
      <c r="F76" s="24">
        <f t="shared" si="21"/>
        <v>3</v>
      </c>
      <c r="G76" s="24">
        <f t="shared" si="22"/>
        <v>14</v>
      </c>
      <c r="H76" s="24">
        <f t="shared" si="23"/>
        <v>17</v>
      </c>
      <c r="I76" s="24">
        <f t="shared" si="38"/>
        <v>0</v>
      </c>
      <c r="J76" s="24">
        <f t="shared" si="39"/>
        <v>0</v>
      </c>
      <c r="K76" s="24">
        <f t="shared" si="20"/>
        <v>0</v>
      </c>
      <c r="L76" s="24">
        <f t="shared" si="24"/>
        <v>3</v>
      </c>
      <c r="M76" s="24">
        <f t="shared" si="25"/>
        <v>0.5</v>
      </c>
      <c r="N76" s="24">
        <f t="shared" si="26"/>
        <v>0.5</v>
      </c>
      <c r="O76" s="24">
        <f t="shared" si="27"/>
        <v>2.5</v>
      </c>
      <c r="P76" s="24">
        <f t="shared" si="28"/>
        <v>0</v>
      </c>
      <c r="Q76" s="25">
        <f t="shared" si="29"/>
        <v>11.12</v>
      </c>
      <c r="R76" s="24">
        <f t="shared" si="30"/>
        <v>0</v>
      </c>
      <c r="S76" s="24">
        <f t="shared" si="31"/>
        <v>0</v>
      </c>
      <c r="T76" s="25">
        <f t="shared" si="32"/>
        <v>0.22</v>
      </c>
      <c r="U76" s="26">
        <f t="shared" si="33"/>
        <v>2</v>
      </c>
      <c r="V76" s="25">
        <f t="shared" si="34"/>
        <v>2.2200000000000002</v>
      </c>
      <c r="W76" s="25">
        <f t="shared" si="35"/>
        <v>8.8999999999999986</v>
      </c>
      <c r="X76" s="25">
        <f t="shared" si="36"/>
        <v>-179.52</v>
      </c>
      <c r="Y76" s="25">
        <f t="shared" si="37"/>
        <v>120.47999999999999</v>
      </c>
    </row>
    <row r="77" spans="5:25" x14ac:dyDescent="0.2">
      <c r="E77" s="22">
        <v>73</v>
      </c>
      <c r="F77" s="24">
        <f t="shared" si="21"/>
        <v>2.5</v>
      </c>
      <c r="G77" s="24">
        <f t="shared" si="22"/>
        <v>14</v>
      </c>
      <c r="H77" s="24">
        <f t="shared" si="23"/>
        <v>16.5</v>
      </c>
      <c r="I77" s="24">
        <f t="shared" si="38"/>
        <v>0</v>
      </c>
      <c r="J77" s="24">
        <f t="shared" si="39"/>
        <v>0</v>
      </c>
      <c r="K77" s="24">
        <f t="shared" ref="K77:K140" si="40">J70</f>
        <v>0</v>
      </c>
      <c r="L77" s="24">
        <f t="shared" si="24"/>
        <v>2.5</v>
      </c>
      <c r="M77" s="24">
        <f t="shared" si="25"/>
        <v>0.5</v>
      </c>
      <c r="N77" s="24">
        <f t="shared" si="26"/>
        <v>0.5</v>
      </c>
      <c r="O77" s="24">
        <f t="shared" si="27"/>
        <v>2</v>
      </c>
      <c r="P77" s="24">
        <f t="shared" si="28"/>
        <v>0</v>
      </c>
      <c r="Q77" s="25">
        <f t="shared" si="29"/>
        <v>11.12</v>
      </c>
      <c r="R77" s="24">
        <f t="shared" si="30"/>
        <v>0</v>
      </c>
      <c r="S77" s="24">
        <f t="shared" si="31"/>
        <v>0</v>
      </c>
      <c r="T77" s="25">
        <f t="shared" si="32"/>
        <v>0.18</v>
      </c>
      <c r="U77" s="26">
        <f t="shared" si="33"/>
        <v>2</v>
      </c>
      <c r="V77" s="25">
        <f t="shared" si="34"/>
        <v>2.1800000000000002</v>
      </c>
      <c r="W77" s="25">
        <f t="shared" si="35"/>
        <v>8.94</v>
      </c>
      <c r="X77" s="25">
        <f t="shared" si="36"/>
        <v>-170.58</v>
      </c>
      <c r="Y77" s="25">
        <f t="shared" si="37"/>
        <v>129.41999999999999</v>
      </c>
    </row>
    <row r="78" spans="5:25" x14ac:dyDescent="0.2">
      <c r="E78" s="22">
        <v>74</v>
      </c>
      <c r="F78" s="24">
        <f t="shared" si="21"/>
        <v>2</v>
      </c>
      <c r="G78" s="24">
        <f t="shared" si="22"/>
        <v>14</v>
      </c>
      <c r="H78" s="24">
        <f t="shared" si="23"/>
        <v>16</v>
      </c>
      <c r="I78" s="24">
        <f t="shared" si="38"/>
        <v>0</v>
      </c>
      <c r="J78" s="24">
        <f t="shared" si="39"/>
        <v>0</v>
      </c>
      <c r="K78" s="24">
        <f t="shared" si="40"/>
        <v>0</v>
      </c>
      <c r="L78" s="24">
        <f t="shared" si="24"/>
        <v>2</v>
      </c>
      <c r="M78" s="24">
        <f t="shared" si="25"/>
        <v>0.5</v>
      </c>
      <c r="N78" s="24">
        <f t="shared" si="26"/>
        <v>0.5</v>
      </c>
      <c r="O78" s="24">
        <f t="shared" si="27"/>
        <v>1.5</v>
      </c>
      <c r="P78" s="24">
        <f t="shared" si="28"/>
        <v>0</v>
      </c>
      <c r="Q78" s="25">
        <f t="shared" si="29"/>
        <v>11.12</v>
      </c>
      <c r="R78" s="24">
        <f t="shared" si="30"/>
        <v>0</v>
      </c>
      <c r="S78" s="24">
        <f t="shared" si="31"/>
        <v>0</v>
      </c>
      <c r="T78" s="25">
        <f t="shared" si="32"/>
        <v>0.14000000000000001</v>
      </c>
      <c r="U78" s="26">
        <f t="shared" si="33"/>
        <v>2</v>
      </c>
      <c r="V78" s="25">
        <f t="shared" si="34"/>
        <v>2.14</v>
      </c>
      <c r="W78" s="25">
        <f t="shared" si="35"/>
        <v>8.9799999999999986</v>
      </c>
      <c r="X78" s="25">
        <f t="shared" si="36"/>
        <v>-161.60000000000002</v>
      </c>
      <c r="Y78" s="25">
        <f t="shared" si="37"/>
        <v>138.39999999999998</v>
      </c>
    </row>
    <row r="79" spans="5:25" x14ac:dyDescent="0.2">
      <c r="E79" s="22">
        <v>75</v>
      </c>
      <c r="F79" s="24">
        <f t="shared" si="21"/>
        <v>1.5</v>
      </c>
      <c r="G79" s="24">
        <f t="shared" si="22"/>
        <v>14</v>
      </c>
      <c r="H79" s="24">
        <f t="shared" si="23"/>
        <v>15.5</v>
      </c>
      <c r="I79" s="24">
        <f t="shared" si="38"/>
        <v>0</v>
      </c>
      <c r="J79" s="24">
        <f t="shared" si="39"/>
        <v>0</v>
      </c>
      <c r="K79" s="24">
        <f t="shared" si="40"/>
        <v>0</v>
      </c>
      <c r="L79" s="24">
        <f t="shared" si="24"/>
        <v>1.5</v>
      </c>
      <c r="M79" s="24">
        <f t="shared" si="25"/>
        <v>0.5</v>
      </c>
      <c r="N79" s="24">
        <f t="shared" si="26"/>
        <v>0.5</v>
      </c>
      <c r="O79" s="24">
        <f t="shared" si="27"/>
        <v>1</v>
      </c>
      <c r="P79" s="24">
        <f t="shared" si="28"/>
        <v>0</v>
      </c>
      <c r="Q79" s="25">
        <f t="shared" si="29"/>
        <v>11.12</v>
      </c>
      <c r="R79" s="24">
        <f t="shared" si="30"/>
        <v>0</v>
      </c>
      <c r="S79" s="24">
        <f t="shared" si="31"/>
        <v>0</v>
      </c>
      <c r="T79" s="25">
        <f t="shared" si="32"/>
        <v>0.1</v>
      </c>
      <c r="U79" s="26">
        <f t="shared" si="33"/>
        <v>2</v>
      </c>
      <c r="V79" s="25">
        <f t="shared" si="34"/>
        <v>2.1</v>
      </c>
      <c r="W79" s="25">
        <f t="shared" si="35"/>
        <v>9.02</v>
      </c>
      <c r="X79" s="25">
        <f t="shared" si="36"/>
        <v>-152.58000000000001</v>
      </c>
      <c r="Y79" s="25">
        <f t="shared" si="37"/>
        <v>147.41999999999999</v>
      </c>
    </row>
    <row r="80" spans="5:25" x14ac:dyDescent="0.2">
      <c r="E80" s="22">
        <v>76</v>
      </c>
      <c r="F80" s="24">
        <f t="shared" si="21"/>
        <v>1</v>
      </c>
      <c r="G80" s="24">
        <f t="shared" si="22"/>
        <v>14</v>
      </c>
      <c r="H80" s="24">
        <f t="shared" si="23"/>
        <v>15</v>
      </c>
      <c r="I80" s="24">
        <f t="shared" si="38"/>
        <v>0</v>
      </c>
      <c r="J80" s="24">
        <f t="shared" si="39"/>
        <v>0</v>
      </c>
      <c r="K80" s="24">
        <f t="shared" si="40"/>
        <v>0</v>
      </c>
      <c r="L80" s="24">
        <f t="shared" si="24"/>
        <v>1</v>
      </c>
      <c r="M80" s="24">
        <f t="shared" si="25"/>
        <v>0.5</v>
      </c>
      <c r="N80" s="24">
        <f t="shared" si="26"/>
        <v>0.5</v>
      </c>
      <c r="O80" s="24">
        <f t="shared" si="27"/>
        <v>0.5</v>
      </c>
      <c r="P80" s="24">
        <f t="shared" si="28"/>
        <v>0</v>
      </c>
      <c r="Q80" s="25">
        <f t="shared" si="29"/>
        <v>11.12</v>
      </c>
      <c r="R80" s="24">
        <f t="shared" si="30"/>
        <v>0</v>
      </c>
      <c r="S80" s="24">
        <f t="shared" si="31"/>
        <v>0</v>
      </c>
      <c r="T80" s="25">
        <f t="shared" si="32"/>
        <v>0.06</v>
      </c>
      <c r="U80" s="26">
        <f t="shared" si="33"/>
        <v>2</v>
      </c>
      <c r="V80" s="25">
        <f t="shared" si="34"/>
        <v>2.06</v>
      </c>
      <c r="W80" s="25">
        <f t="shared" si="35"/>
        <v>9.0599999999999987</v>
      </c>
      <c r="X80" s="25">
        <f t="shared" si="36"/>
        <v>-143.52000000000001</v>
      </c>
      <c r="Y80" s="25">
        <f t="shared" si="37"/>
        <v>156.47999999999999</v>
      </c>
    </row>
    <row r="81" spans="5:25" x14ac:dyDescent="0.2">
      <c r="E81" s="22">
        <v>77</v>
      </c>
      <c r="F81" s="24">
        <f t="shared" si="21"/>
        <v>0.5</v>
      </c>
      <c r="G81" s="24">
        <f t="shared" si="22"/>
        <v>14</v>
      </c>
      <c r="H81" s="24">
        <f t="shared" si="23"/>
        <v>14.5</v>
      </c>
      <c r="I81" s="24">
        <f t="shared" si="38"/>
        <v>0</v>
      </c>
      <c r="J81" s="24">
        <f t="shared" si="39"/>
        <v>0</v>
      </c>
      <c r="K81" s="24">
        <f t="shared" si="40"/>
        <v>0</v>
      </c>
      <c r="L81" s="24">
        <f t="shared" si="24"/>
        <v>0.5</v>
      </c>
      <c r="M81" s="24">
        <f t="shared" si="25"/>
        <v>0.5</v>
      </c>
      <c r="N81" s="24">
        <f t="shared" si="26"/>
        <v>0.5</v>
      </c>
      <c r="O81" s="24">
        <f t="shared" si="27"/>
        <v>0</v>
      </c>
      <c r="P81" s="24">
        <f t="shared" si="28"/>
        <v>0</v>
      </c>
      <c r="Q81" s="25">
        <f t="shared" si="29"/>
        <v>11.12</v>
      </c>
      <c r="R81" s="24">
        <f t="shared" si="30"/>
        <v>0</v>
      </c>
      <c r="S81" s="24">
        <f t="shared" si="31"/>
        <v>0</v>
      </c>
      <c r="T81" s="25">
        <f t="shared" si="32"/>
        <v>0.02</v>
      </c>
      <c r="U81" s="26">
        <f t="shared" si="33"/>
        <v>2</v>
      </c>
      <c r="V81" s="25">
        <f t="shared" si="34"/>
        <v>2.02</v>
      </c>
      <c r="W81" s="25">
        <f t="shared" si="35"/>
        <v>9.1</v>
      </c>
      <c r="X81" s="25">
        <f t="shared" si="36"/>
        <v>-134.42000000000002</v>
      </c>
      <c r="Y81" s="25">
        <f t="shared" si="37"/>
        <v>165.57999999999998</v>
      </c>
    </row>
    <row r="82" spans="5:25" x14ac:dyDescent="0.2">
      <c r="E82" s="22">
        <v>78</v>
      </c>
      <c r="F82" s="24">
        <f t="shared" si="21"/>
        <v>0</v>
      </c>
      <c r="G82" s="24">
        <f t="shared" si="22"/>
        <v>14</v>
      </c>
      <c r="H82" s="24">
        <f t="shared" si="23"/>
        <v>14</v>
      </c>
      <c r="I82" s="24">
        <f t="shared" si="38"/>
        <v>0</v>
      </c>
      <c r="J82" s="24">
        <f t="shared" si="39"/>
        <v>0</v>
      </c>
      <c r="K82" s="24">
        <f t="shared" si="40"/>
        <v>14</v>
      </c>
      <c r="L82" s="24">
        <f t="shared" si="24"/>
        <v>14</v>
      </c>
      <c r="M82" s="24">
        <f t="shared" si="25"/>
        <v>0.5</v>
      </c>
      <c r="N82" s="24">
        <f t="shared" si="26"/>
        <v>0.5</v>
      </c>
      <c r="O82" s="24">
        <f t="shared" si="27"/>
        <v>13.5</v>
      </c>
      <c r="P82" s="24">
        <f t="shared" si="28"/>
        <v>0</v>
      </c>
      <c r="Q82" s="25">
        <f t="shared" si="29"/>
        <v>11.12</v>
      </c>
      <c r="R82" s="24">
        <f t="shared" si="30"/>
        <v>0</v>
      </c>
      <c r="S82" s="24">
        <f t="shared" si="31"/>
        <v>0</v>
      </c>
      <c r="T82" s="25">
        <f t="shared" si="32"/>
        <v>1.1000000000000001</v>
      </c>
      <c r="U82" s="26">
        <f t="shared" si="33"/>
        <v>2</v>
      </c>
      <c r="V82" s="25">
        <f t="shared" si="34"/>
        <v>3.1</v>
      </c>
      <c r="W82" s="25">
        <f t="shared" si="35"/>
        <v>8.02</v>
      </c>
      <c r="X82" s="25">
        <f t="shared" si="36"/>
        <v>-126.40000000000002</v>
      </c>
      <c r="Y82" s="25">
        <f t="shared" si="37"/>
        <v>173.59999999999997</v>
      </c>
    </row>
    <row r="83" spans="5:25" x14ac:dyDescent="0.2">
      <c r="E83" s="22">
        <v>79</v>
      </c>
      <c r="F83" s="24">
        <f t="shared" si="21"/>
        <v>13.5</v>
      </c>
      <c r="G83" s="24">
        <f t="shared" si="22"/>
        <v>0</v>
      </c>
      <c r="H83" s="24">
        <f t="shared" si="23"/>
        <v>13.5</v>
      </c>
      <c r="I83" s="24">
        <f t="shared" si="38"/>
        <v>0</v>
      </c>
      <c r="J83" s="24">
        <f t="shared" si="39"/>
        <v>0</v>
      </c>
      <c r="K83" s="24">
        <f t="shared" si="40"/>
        <v>0</v>
      </c>
      <c r="L83" s="24">
        <f t="shared" si="24"/>
        <v>13.5</v>
      </c>
      <c r="M83" s="24">
        <f t="shared" si="25"/>
        <v>0.5</v>
      </c>
      <c r="N83" s="24">
        <f t="shared" si="26"/>
        <v>0.5</v>
      </c>
      <c r="O83" s="24">
        <f t="shared" si="27"/>
        <v>13</v>
      </c>
      <c r="P83" s="24">
        <f t="shared" si="28"/>
        <v>0</v>
      </c>
      <c r="Q83" s="25">
        <f t="shared" si="29"/>
        <v>11.12</v>
      </c>
      <c r="R83" s="24">
        <f t="shared" si="30"/>
        <v>0</v>
      </c>
      <c r="S83" s="24">
        <f t="shared" si="31"/>
        <v>0</v>
      </c>
      <c r="T83" s="25">
        <f t="shared" si="32"/>
        <v>1.06</v>
      </c>
      <c r="U83" s="26">
        <f t="shared" si="33"/>
        <v>2</v>
      </c>
      <c r="V83" s="25">
        <f t="shared" si="34"/>
        <v>3.06</v>
      </c>
      <c r="W83" s="25">
        <f t="shared" si="35"/>
        <v>8.0599999999999987</v>
      </c>
      <c r="X83" s="25">
        <f t="shared" si="36"/>
        <v>-118.34000000000002</v>
      </c>
      <c r="Y83" s="25">
        <f t="shared" si="37"/>
        <v>181.65999999999997</v>
      </c>
    </row>
    <row r="84" spans="5:25" x14ac:dyDescent="0.2">
      <c r="E84" s="22">
        <v>80</v>
      </c>
      <c r="F84" s="24">
        <f t="shared" si="21"/>
        <v>13</v>
      </c>
      <c r="G84" s="24">
        <f t="shared" si="22"/>
        <v>0</v>
      </c>
      <c r="H84" s="24">
        <f t="shared" si="23"/>
        <v>13</v>
      </c>
      <c r="I84" s="24">
        <f t="shared" si="38"/>
        <v>0</v>
      </c>
      <c r="J84" s="24">
        <f t="shared" si="39"/>
        <v>0</v>
      </c>
      <c r="K84" s="24">
        <f t="shared" si="40"/>
        <v>0</v>
      </c>
      <c r="L84" s="24">
        <f t="shared" si="24"/>
        <v>13</v>
      </c>
      <c r="M84" s="24">
        <f t="shared" si="25"/>
        <v>0.5</v>
      </c>
      <c r="N84" s="24">
        <f t="shared" si="26"/>
        <v>0.5</v>
      </c>
      <c r="O84" s="24">
        <f t="shared" si="27"/>
        <v>12.5</v>
      </c>
      <c r="P84" s="24">
        <f t="shared" si="28"/>
        <v>0</v>
      </c>
      <c r="Q84" s="25">
        <f t="shared" si="29"/>
        <v>11.12</v>
      </c>
      <c r="R84" s="24">
        <f t="shared" si="30"/>
        <v>0</v>
      </c>
      <c r="S84" s="24">
        <f t="shared" si="31"/>
        <v>0</v>
      </c>
      <c r="T84" s="25">
        <f t="shared" si="32"/>
        <v>1.02</v>
      </c>
      <c r="U84" s="26">
        <f t="shared" si="33"/>
        <v>2</v>
      </c>
      <c r="V84" s="25">
        <f t="shared" si="34"/>
        <v>3.02</v>
      </c>
      <c r="W84" s="25">
        <f t="shared" si="35"/>
        <v>8.1</v>
      </c>
      <c r="X84" s="25">
        <f t="shared" si="36"/>
        <v>-110.24000000000002</v>
      </c>
      <c r="Y84" s="25">
        <f t="shared" si="37"/>
        <v>189.76</v>
      </c>
    </row>
    <row r="85" spans="5:25" x14ac:dyDescent="0.2">
      <c r="E85" s="22">
        <v>81</v>
      </c>
      <c r="F85" s="24">
        <f t="shared" si="21"/>
        <v>12.5</v>
      </c>
      <c r="G85" s="24">
        <f t="shared" si="22"/>
        <v>0</v>
      </c>
      <c r="H85" s="24">
        <f t="shared" si="23"/>
        <v>12.5</v>
      </c>
      <c r="I85" s="24">
        <f t="shared" si="38"/>
        <v>0</v>
      </c>
      <c r="J85" s="24">
        <f t="shared" si="39"/>
        <v>0</v>
      </c>
      <c r="K85" s="24">
        <f t="shared" si="40"/>
        <v>0</v>
      </c>
      <c r="L85" s="24">
        <f t="shared" si="24"/>
        <v>12.5</v>
      </c>
      <c r="M85" s="24">
        <f t="shared" si="25"/>
        <v>0.5</v>
      </c>
      <c r="N85" s="24">
        <f t="shared" si="26"/>
        <v>0.5</v>
      </c>
      <c r="O85" s="24">
        <f t="shared" si="27"/>
        <v>12</v>
      </c>
      <c r="P85" s="24">
        <f t="shared" si="28"/>
        <v>0</v>
      </c>
      <c r="Q85" s="25">
        <f t="shared" si="29"/>
        <v>11.12</v>
      </c>
      <c r="R85" s="24">
        <f t="shared" si="30"/>
        <v>0</v>
      </c>
      <c r="S85" s="24">
        <f t="shared" si="31"/>
        <v>0</v>
      </c>
      <c r="T85" s="25">
        <f t="shared" si="32"/>
        <v>0.98</v>
      </c>
      <c r="U85" s="26">
        <f t="shared" si="33"/>
        <v>2</v>
      </c>
      <c r="V85" s="25">
        <f t="shared" si="34"/>
        <v>2.98</v>
      </c>
      <c r="W85" s="25">
        <f t="shared" si="35"/>
        <v>8.1399999999999988</v>
      </c>
      <c r="X85" s="25">
        <f t="shared" si="36"/>
        <v>-102.10000000000002</v>
      </c>
      <c r="Y85" s="25">
        <f t="shared" si="37"/>
        <v>197.89999999999998</v>
      </c>
    </row>
    <row r="86" spans="5:25" x14ac:dyDescent="0.2">
      <c r="E86" s="22">
        <v>82</v>
      </c>
      <c r="F86" s="24">
        <f t="shared" si="21"/>
        <v>12</v>
      </c>
      <c r="G86" s="24">
        <f t="shared" si="22"/>
        <v>0</v>
      </c>
      <c r="H86" s="24">
        <f t="shared" si="23"/>
        <v>12</v>
      </c>
      <c r="I86" s="24">
        <f t="shared" si="38"/>
        <v>0</v>
      </c>
      <c r="J86" s="24">
        <f t="shared" si="39"/>
        <v>0</v>
      </c>
      <c r="K86" s="24">
        <f t="shared" si="40"/>
        <v>0</v>
      </c>
      <c r="L86" s="24">
        <f t="shared" si="24"/>
        <v>12</v>
      </c>
      <c r="M86" s="24">
        <f t="shared" si="25"/>
        <v>0.5</v>
      </c>
      <c r="N86" s="24">
        <f t="shared" si="26"/>
        <v>0.5</v>
      </c>
      <c r="O86" s="24">
        <f t="shared" si="27"/>
        <v>11.5</v>
      </c>
      <c r="P86" s="24">
        <f t="shared" si="28"/>
        <v>0</v>
      </c>
      <c r="Q86" s="25">
        <f t="shared" si="29"/>
        <v>11.12</v>
      </c>
      <c r="R86" s="24">
        <f t="shared" si="30"/>
        <v>0</v>
      </c>
      <c r="S86" s="24">
        <f t="shared" si="31"/>
        <v>0</v>
      </c>
      <c r="T86" s="25">
        <f t="shared" si="32"/>
        <v>0.94000000000000006</v>
      </c>
      <c r="U86" s="26">
        <f t="shared" si="33"/>
        <v>2</v>
      </c>
      <c r="V86" s="25">
        <f t="shared" si="34"/>
        <v>2.94</v>
      </c>
      <c r="W86" s="25">
        <f t="shared" si="35"/>
        <v>8.18</v>
      </c>
      <c r="X86" s="25">
        <f t="shared" si="36"/>
        <v>-93.920000000000016</v>
      </c>
      <c r="Y86" s="25">
        <f t="shared" si="37"/>
        <v>206.07999999999998</v>
      </c>
    </row>
    <row r="87" spans="5:25" x14ac:dyDescent="0.2">
      <c r="E87" s="22">
        <v>83</v>
      </c>
      <c r="F87" s="24">
        <f t="shared" si="21"/>
        <v>11.5</v>
      </c>
      <c r="G87" s="24">
        <f t="shared" si="22"/>
        <v>0</v>
      </c>
      <c r="H87" s="24">
        <f t="shared" si="23"/>
        <v>11.5</v>
      </c>
      <c r="I87" s="24">
        <f t="shared" si="38"/>
        <v>0</v>
      </c>
      <c r="J87" s="24">
        <f t="shared" si="39"/>
        <v>0</v>
      </c>
      <c r="K87" s="24">
        <f t="shared" si="40"/>
        <v>0</v>
      </c>
      <c r="L87" s="24">
        <f t="shared" si="24"/>
        <v>11.5</v>
      </c>
      <c r="M87" s="24">
        <f t="shared" si="25"/>
        <v>0.5</v>
      </c>
      <c r="N87" s="24">
        <f t="shared" si="26"/>
        <v>0.5</v>
      </c>
      <c r="O87" s="24">
        <f t="shared" si="27"/>
        <v>11</v>
      </c>
      <c r="P87" s="24">
        <f t="shared" si="28"/>
        <v>0</v>
      </c>
      <c r="Q87" s="25">
        <f t="shared" si="29"/>
        <v>11.12</v>
      </c>
      <c r="R87" s="24">
        <f t="shared" si="30"/>
        <v>0</v>
      </c>
      <c r="S87" s="24">
        <f t="shared" si="31"/>
        <v>0</v>
      </c>
      <c r="T87" s="25">
        <f t="shared" si="32"/>
        <v>0.9</v>
      </c>
      <c r="U87" s="26">
        <f t="shared" si="33"/>
        <v>2</v>
      </c>
      <c r="V87" s="25">
        <f t="shared" si="34"/>
        <v>2.9</v>
      </c>
      <c r="W87" s="25">
        <f t="shared" si="35"/>
        <v>8.2199999999999989</v>
      </c>
      <c r="X87" s="25">
        <f t="shared" si="36"/>
        <v>-85.700000000000017</v>
      </c>
      <c r="Y87" s="25">
        <f t="shared" si="37"/>
        <v>214.29999999999998</v>
      </c>
    </row>
    <row r="88" spans="5:25" x14ac:dyDescent="0.2">
      <c r="E88" s="22">
        <v>84</v>
      </c>
      <c r="F88" s="24">
        <f t="shared" si="21"/>
        <v>11</v>
      </c>
      <c r="G88" s="24">
        <f t="shared" si="22"/>
        <v>0</v>
      </c>
      <c r="H88" s="24">
        <f t="shared" si="23"/>
        <v>11</v>
      </c>
      <c r="I88" s="24">
        <f t="shared" si="38"/>
        <v>0</v>
      </c>
      <c r="J88" s="24">
        <f t="shared" si="39"/>
        <v>0</v>
      </c>
      <c r="K88" s="24">
        <f t="shared" si="40"/>
        <v>0</v>
      </c>
      <c r="L88" s="24">
        <f t="shared" si="24"/>
        <v>11</v>
      </c>
      <c r="M88" s="24">
        <f t="shared" si="25"/>
        <v>0.5</v>
      </c>
      <c r="N88" s="24">
        <f t="shared" si="26"/>
        <v>0.5</v>
      </c>
      <c r="O88" s="24">
        <f t="shared" si="27"/>
        <v>10.5</v>
      </c>
      <c r="P88" s="24">
        <f t="shared" si="28"/>
        <v>0</v>
      </c>
      <c r="Q88" s="25">
        <f t="shared" si="29"/>
        <v>11.12</v>
      </c>
      <c r="R88" s="24">
        <f t="shared" si="30"/>
        <v>0</v>
      </c>
      <c r="S88" s="24">
        <f t="shared" si="31"/>
        <v>0</v>
      </c>
      <c r="T88" s="25">
        <f t="shared" si="32"/>
        <v>0.86</v>
      </c>
      <c r="U88" s="26">
        <f t="shared" si="33"/>
        <v>2</v>
      </c>
      <c r="V88" s="25">
        <f t="shared" si="34"/>
        <v>2.86</v>
      </c>
      <c r="W88" s="25">
        <f t="shared" si="35"/>
        <v>8.26</v>
      </c>
      <c r="X88" s="25">
        <f t="shared" si="36"/>
        <v>-77.440000000000012</v>
      </c>
      <c r="Y88" s="25">
        <f t="shared" si="37"/>
        <v>222.56</v>
      </c>
    </row>
    <row r="89" spans="5:25" x14ac:dyDescent="0.2">
      <c r="E89" s="22">
        <v>85</v>
      </c>
      <c r="F89" s="24">
        <f t="shared" si="21"/>
        <v>10.5</v>
      </c>
      <c r="G89" s="24">
        <f t="shared" si="22"/>
        <v>0</v>
      </c>
      <c r="H89" s="24">
        <f t="shared" si="23"/>
        <v>10.5</v>
      </c>
      <c r="I89" s="24">
        <f t="shared" si="38"/>
        <v>0</v>
      </c>
      <c r="J89" s="24">
        <f t="shared" si="39"/>
        <v>0</v>
      </c>
      <c r="K89" s="24">
        <f t="shared" si="40"/>
        <v>0</v>
      </c>
      <c r="L89" s="24">
        <f t="shared" si="24"/>
        <v>10.5</v>
      </c>
      <c r="M89" s="24">
        <f t="shared" si="25"/>
        <v>0.5</v>
      </c>
      <c r="N89" s="24">
        <f t="shared" si="26"/>
        <v>0.5</v>
      </c>
      <c r="O89" s="24">
        <f t="shared" si="27"/>
        <v>10</v>
      </c>
      <c r="P89" s="24">
        <f t="shared" si="28"/>
        <v>0</v>
      </c>
      <c r="Q89" s="25">
        <f t="shared" si="29"/>
        <v>11.12</v>
      </c>
      <c r="R89" s="24">
        <f t="shared" si="30"/>
        <v>0</v>
      </c>
      <c r="S89" s="24">
        <f t="shared" si="31"/>
        <v>0</v>
      </c>
      <c r="T89" s="25">
        <f t="shared" si="32"/>
        <v>0.82000000000000006</v>
      </c>
      <c r="U89" s="26">
        <f t="shared" si="33"/>
        <v>2</v>
      </c>
      <c r="V89" s="25">
        <f t="shared" si="34"/>
        <v>2.8200000000000003</v>
      </c>
      <c r="W89" s="25">
        <f t="shared" si="35"/>
        <v>8.2999999999999989</v>
      </c>
      <c r="X89" s="25">
        <f t="shared" si="36"/>
        <v>-69.140000000000015</v>
      </c>
      <c r="Y89" s="25">
        <f t="shared" si="37"/>
        <v>230.85999999999999</v>
      </c>
    </row>
    <row r="90" spans="5:25" x14ac:dyDescent="0.2">
      <c r="E90" s="22">
        <v>86</v>
      </c>
      <c r="F90" s="24">
        <f t="shared" si="21"/>
        <v>10</v>
      </c>
      <c r="G90" s="24">
        <f t="shared" si="22"/>
        <v>0</v>
      </c>
      <c r="H90" s="24">
        <f t="shared" si="23"/>
        <v>10</v>
      </c>
      <c r="I90" s="24">
        <f t="shared" si="38"/>
        <v>0</v>
      </c>
      <c r="J90" s="24">
        <f t="shared" si="39"/>
        <v>0</v>
      </c>
      <c r="K90" s="24">
        <f t="shared" si="40"/>
        <v>0</v>
      </c>
      <c r="L90" s="24">
        <f t="shared" si="24"/>
        <v>10</v>
      </c>
      <c r="M90" s="24">
        <f t="shared" si="25"/>
        <v>0.5</v>
      </c>
      <c r="N90" s="24">
        <f t="shared" si="26"/>
        <v>0.5</v>
      </c>
      <c r="O90" s="24">
        <f t="shared" si="27"/>
        <v>9.5</v>
      </c>
      <c r="P90" s="24">
        <f t="shared" si="28"/>
        <v>0</v>
      </c>
      <c r="Q90" s="25">
        <f t="shared" si="29"/>
        <v>11.12</v>
      </c>
      <c r="R90" s="24">
        <f t="shared" si="30"/>
        <v>0</v>
      </c>
      <c r="S90" s="24">
        <f t="shared" si="31"/>
        <v>0</v>
      </c>
      <c r="T90" s="25">
        <f t="shared" si="32"/>
        <v>0.78</v>
      </c>
      <c r="U90" s="26">
        <f t="shared" si="33"/>
        <v>2</v>
      </c>
      <c r="V90" s="25">
        <f t="shared" si="34"/>
        <v>2.7800000000000002</v>
      </c>
      <c r="W90" s="25">
        <f t="shared" si="35"/>
        <v>8.34</v>
      </c>
      <c r="X90" s="25">
        <f t="shared" si="36"/>
        <v>-60.800000000000011</v>
      </c>
      <c r="Y90" s="25">
        <f t="shared" si="37"/>
        <v>239.2</v>
      </c>
    </row>
    <row r="91" spans="5:25" x14ac:dyDescent="0.2">
      <c r="E91" s="22">
        <v>87</v>
      </c>
      <c r="F91" s="24">
        <f t="shared" si="21"/>
        <v>9.5</v>
      </c>
      <c r="G91" s="24">
        <f t="shared" si="22"/>
        <v>0</v>
      </c>
      <c r="H91" s="24">
        <f t="shared" si="23"/>
        <v>9.5</v>
      </c>
      <c r="I91" s="24">
        <f t="shared" si="38"/>
        <v>0</v>
      </c>
      <c r="J91" s="24">
        <f t="shared" si="39"/>
        <v>0</v>
      </c>
      <c r="K91" s="24">
        <f t="shared" si="40"/>
        <v>0</v>
      </c>
      <c r="L91" s="24">
        <f t="shared" si="24"/>
        <v>9.5</v>
      </c>
      <c r="M91" s="24">
        <f t="shared" si="25"/>
        <v>0.5</v>
      </c>
      <c r="N91" s="24">
        <f t="shared" si="26"/>
        <v>0.5</v>
      </c>
      <c r="O91" s="24">
        <f t="shared" si="27"/>
        <v>9</v>
      </c>
      <c r="P91" s="24">
        <f t="shared" si="28"/>
        <v>0</v>
      </c>
      <c r="Q91" s="25">
        <f t="shared" si="29"/>
        <v>11.12</v>
      </c>
      <c r="R91" s="24">
        <f t="shared" si="30"/>
        <v>0</v>
      </c>
      <c r="S91" s="24">
        <f t="shared" si="31"/>
        <v>0</v>
      </c>
      <c r="T91" s="25">
        <f t="shared" si="32"/>
        <v>0.74</v>
      </c>
      <c r="U91" s="26">
        <f t="shared" si="33"/>
        <v>2</v>
      </c>
      <c r="V91" s="25">
        <f t="shared" si="34"/>
        <v>2.74</v>
      </c>
      <c r="W91" s="25">
        <f t="shared" si="35"/>
        <v>8.379999999999999</v>
      </c>
      <c r="X91" s="25">
        <f t="shared" si="36"/>
        <v>-52.420000000000016</v>
      </c>
      <c r="Y91" s="25">
        <f t="shared" si="37"/>
        <v>247.57999999999998</v>
      </c>
    </row>
    <row r="92" spans="5:25" x14ac:dyDescent="0.2">
      <c r="E92" s="22">
        <v>88</v>
      </c>
      <c r="F92" s="24">
        <f t="shared" si="21"/>
        <v>9</v>
      </c>
      <c r="G92" s="24">
        <f t="shared" si="22"/>
        <v>0</v>
      </c>
      <c r="H92" s="24">
        <f t="shared" si="23"/>
        <v>9</v>
      </c>
      <c r="I92" s="24">
        <f t="shared" si="38"/>
        <v>0</v>
      </c>
      <c r="J92" s="24">
        <f t="shared" si="39"/>
        <v>0</v>
      </c>
      <c r="K92" s="24">
        <f t="shared" si="40"/>
        <v>0</v>
      </c>
      <c r="L92" s="24">
        <f t="shared" si="24"/>
        <v>9</v>
      </c>
      <c r="M92" s="24">
        <f t="shared" si="25"/>
        <v>0.5</v>
      </c>
      <c r="N92" s="24">
        <f t="shared" si="26"/>
        <v>0.5</v>
      </c>
      <c r="O92" s="24">
        <f t="shared" si="27"/>
        <v>8.5</v>
      </c>
      <c r="P92" s="24">
        <f t="shared" si="28"/>
        <v>0</v>
      </c>
      <c r="Q92" s="25">
        <f t="shared" si="29"/>
        <v>11.12</v>
      </c>
      <c r="R92" s="24">
        <f t="shared" si="30"/>
        <v>0</v>
      </c>
      <c r="S92" s="24">
        <f t="shared" si="31"/>
        <v>0</v>
      </c>
      <c r="T92" s="25">
        <f t="shared" si="32"/>
        <v>0.70000000000000007</v>
      </c>
      <c r="U92" s="26">
        <f t="shared" si="33"/>
        <v>2</v>
      </c>
      <c r="V92" s="25">
        <f t="shared" si="34"/>
        <v>2.7</v>
      </c>
      <c r="W92" s="25">
        <f t="shared" si="35"/>
        <v>8.4199999999999982</v>
      </c>
      <c r="X92" s="25">
        <f t="shared" si="36"/>
        <v>-44.000000000000014</v>
      </c>
      <c r="Y92" s="25">
        <f t="shared" si="37"/>
        <v>256</v>
      </c>
    </row>
    <row r="93" spans="5:25" x14ac:dyDescent="0.2">
      <c r="E93" s="22">
        <v>89</v>
      </c>
      <c r="F93" s="24">
        <f t="shared" si="21"/>
        <v>8.5</v>
      </c>
      <c r="G93" s="24">
        <f t="shared" si="22"/>
        <v>0</v>
      </c>
      <c r="H93" s="24">
        <f t="shared" si="23"/>
        <v>8.5</v>
      </c>
      <c r="I93" s="24">
        <f t="shared" si="38"/>
        <v>0</v>
      </c>
      <c r="J93" s="24">
        <f t="shared" si="39"/>
        <v>0</v>
      </c>
      <c r="K93" s="24">
        <f t="shared" si="40"/>
        <v>0</v>
      </c>
      <c r="L93" s="24">
        <f t="shared" si="24"/>
        <v>8.5</v>
      </c>
      <c r="M93" s="24">
        <f t="shared" si="25"/>
        <v>0.5</v>
      </c>
      <c r="N93" s="24">
        <f t="shared" si="26"/>
        <v>0.5</v>
      </c>
      <c r="O93" s="24">
        <f t="shared" si="27"/>
        <v>8</v>
      </c>
      <c r="P93" s="24">
        <f t="shared" si="28"/>
        <v>0</v>
      </c>
      <c r="Q93" s="25">
        <f t="shared" si="29"/>
        <v>11.12</v>
      </c>
      <c r="R93" s="24">
        <f t="shared" si="30"/>
        <v>0</v>
      </c>
      <c r="S93" s="24">
        <f t="shared" si="31"/>
        <v>0</v>
      </c>
      <c r="T93" s="25">
        <f t="shared" si="32"/>
        <v>0.66</v>
      </c>
      <c r="U93" s="26">
        <f t="shared" si="33"/>
        <v>2</v>
      </c>
      <c r="V93" s="25">
        <f t="shared" si="34"/>
        <v>2.66</v>
      </c>
      <c r="W93" s="25">
        <f t="shared" si="35"/>
        <v>8.4599999999999991</v>
      </c>
      <c r="X93" s="25">
        <f t="shared" si="36"/>
        <v>-35.540000000000013</v>
      </c>
      <c r="Y93" s="25">
        <f t="shared" si="37"/>
        <v>264.45999999999998</v>
      </c>
    </row>
    <row r="94" spans="5:25" x14ac:dyDescent="0.2">
      <c r="E94" s="22">
        <v>90</v>
      </c>
      <c r="F94" s="24">
        <f t="shared" si="21"/>
        <v>8</v>
      </c>
      <c r="G94" s="24">
        <f t="shared" si="22"/>
        <v>0</v>
      </c>
      <c r="H94" s="24">
        <f t="shared" si="23"/>
        <v>8</v>
      </c>
      <c r="I94" s="24">
        <f t="shared" si="38"/>
        <v>0</v>
      </c>
      <c r="J94" s="24">
        <f t="shared" si="39"/>
        <v>0</v>
      </c>
      <c r="K94" s="24">
        <f t="shared" si="40"/>
        <v>0</v>
      </c>
      <c r="L94" s="24">
        <f t="shared" si="24"/>
        <v>8</v>
      </c>
      <c r="M94" s="24">
        <f t="shared" si="25"/>
        <v>0.5</v>
      </c>
      <c r="N94" s="24">
        <f t="shared" si="26"/>
        <v>0.5</v>
      </c>
      <c r="O94" s="24">
        <f t="shared" si="27"/>
        <v>7.5</v>
      </c>
      <c r="P94" s="24">
        <f t="shared" si="28"/>
        <v>0</v>
      </c>
      <c r="Q94" s="25">
        <f t="shared" si="29"/>
        <v>11.12</v>
      </c>
      <c r="R94" s="24">
        <f t="shared" si="30"/>
        <v>0</v>
      </c>
      <c r="S94" s="24">
        <f t="shared" si="31"/>
        <v>0</v>
      </c>
      <c r="T94" s="25">
        <f t="shared" si="32"/>
        <v>0.62</v>
      </c>
      <c r="U94" s="26">
        <f t="shared" si="33"/>
        <v>2</v>
      </c>
      <c r="V94" s="25">
        <f t="shared" si="34"/>
        <v>2.62</v>
      </c>
      <c r="W94" s="25">
        <f t="shared" si="35"/>
        <v>8.5</v>
      </c>
      <c r="X94" s="25">
        <f t="shared" si="36"/>
        <v>-27.040000000000013</v>
      </c>
      <c r="Y94" s="25">
        <f t="shared" si="37"/>
        <v>272.95999999999998</v>
      </c>
    </row>
    <row r="95" spans="5:25" x14ac:dyDescent="0.2">
      <c r="E95" s="22">
        <v>91</v>
      </c>
      <c r="F95" s="24">
        <f t="shared" si="21"/>
        <v>7.5</v>
      </c>
      <c r="G95" s="24">
        <f t="shared" si="22"/>
        <v>0</v>
      </c>
      <c r="H95" s="24">
        <f t="shared" si="23"/>
        <v>7.5</v>
      </c>
      <c r="I95" s="24">
        <f t="shared" si="38"/>
        <v>0</v>
      </c>
      <c r="J95" s="24">
        <f t="shared" si="39"/>
        <v>0</v>
      </c>
      <c r="K95" s="24">
        <f t="shared" si="40"/>
        <v>0</v>
      </c>
      <c r="L95" s="24">
        <f t="shared" si="24"/>
        <v>7.5</v>
      </c>
      <c r="M95" s="24">
        <f t="shared" si="25"/>
        <v>0.5</v>
      </c>
      <c r="N95" s="24">
        <f t="shared" si="26"/>
        <v>0.5</v>
      </c>
      <c r="O95" s="24">
        <f t="shared" si="27"/>
        <v>7</v>
      </c>
      <c r="P95" s="24">
        <f t="shared" si="28"/>
        <v>0</v>
      </c>
      <c r="Q95" s="25">
        <f t="shared" si="29"/>
        <v>11.12</v>
      </c>
      <c r="R95" s="24">
        <f t="shared" si="30"/>
        <v>0</v>
      </c>
      <c r="S95" s="24">
        <f t="shared" si="31"/>
        <v>0</v>
      </c>
      <c r="T95" s="25">
        <f t="shared" si="32"/>
        <v>0.57999999999999996</v>
      </c>
      <c r="U95" s="26">
        <f t="shared" si="33"/>
        <v>2</v>
      </c>
      <c r="V95" s="25">
        <f t="shared" si="34"/>
        <v>2.58</v>
      </c>
      <c r="W95" s="25">
        <f t="shared" si="35"/>
        <v>8.5399999999999991</v>
      </c>
      <c r="X95" s="25">
        <f t="shared" si="36"/>
        <v>-18.500000000000014</v>
      </c>
      <c r="Y95" s="25">
        <f t="shared" si="37"/>
        <v>281.5</v>
      </c>
    </row>
    <row r="96" spans="5:25" x14ac:dyDescent="0.2">
      <c r="E96" s="22">
        <v>92</v>
      </c>
      <c r="F96" s="24">
        <f t="shared" si="21"/>
        <v>7</v>
      </c>
      <c r="G96" s="24">
        <f t="shared" si="22"/>
        <v>0</v>
      </c>
      <c r="H96" s="24">
        <f t="shared" si="23"/>
        <v>7</v>
      </c>
      <c r="I96" s="24">
        <f t="shared" si="38"/>
        <v>0</v>
      </c>
      <c r="J96" s="24">
        <f t="shared" si="39"/>
        <v>0</v>
      </c>
      <c r="K96" s="24">
        <f t="shared" si="40"/>
        <v>0</v>
      </c>
      <c r="L96" s="24">
        <f t="shared" si="24"/>
        <v>7</v>
      </c>
      <c r="M96" s="24">
        <f t="shared" si="25"/>
        <v>0.5</v>
      </c>
      <c r="N96" s="24">
        <f t="shared" si="26"/>
        <v>0.5</v>
      </c>
      <c r="O96" s="24">
        <f t="shared" si="27"/>
        <v>6.5</v>
      </c>
      <c r="P96" s="24">
        <f t="shared" si="28"/>
        <v>0</v>
      </c>
      <c r="Q96" s="25">
        <f t="shared" si="29"/>
        <v>11.12</v>
      </c>
      <c r="R96" s="24">
        <f t="shared" si="30"/>
        <v>0</v>
      </c>
      <c r="S96" s="24">
        <f t="shared" si="31"/>
        <v>0</v>
      </c>
      <c r="T96" s="25">
        <f t="shared" si="32"/>
        <v>0.54</v>
      </c>
      <c r="U96" s="26">
        <f t="shared" si="33"/>
        <v>2</v>
      </c>
      <c r="V96" s="25">
        <f t="shared" si="34"/>
        <v>2.54</v>
      </c>
      <c r="W96" s="25">
        <f t="shared" si="35"/>
        <v>8.5799999999999983</v>
      </c>
      <c r="X96" s="25">
        <f t="shared" si="36"/>
        <v>-9.9200000000000159</v>
      </c>
      <c r="Y96" s="25">
        <f t="shared" si="37"/>
        <v>290.08</v>
      </c>
    </row>
    <row r="97" spans="5:25" x14ac:dyDescent="0.2">
      <c r="E97" s="22">
        <v>93</v>
      </c>
      <c r="F97" s="24">
        <f t="shared" si="21"/>
        <v>6.5</v>
      </c>
      <c r="G97" s="24">
        <f t="shared" si="22"/>
        <v>0</v>
      </c>
      <c r="H97" s="24">
        <f t="shared" si="23"/>
        <v>6.5</v>
      </c>
      <c r="I97" s="24">
        <f t="shared" si="38"/>
        <v>0</v>
      </c>
      <c r="J97" s="24">
        <f t="shared" si="39"/>
        <v>0</v>
      </c>
      <c r="K97" s="24">
        <f t="shared" si="40"/>
        <v>0</v>
      </c>
      <c r="L97" s="24">
        <f t="shared" si="24"/>
        <v>6.5</v>
      </c>
      <c r="M97" s="24">
        <f t="shared" si="25"/>
        <v>0.5</v>
      </c>
      <c r="N97" s="24">
        <f t="shared" si="26"/>
        <v>0.5</v>
      </c>
      <c r="O97" s="24">
        <f t="shared" si="27"/>
        <v>6</v>
      </c>
      <c r="P97" s="24">
        <f t="shared" si="28"/>
        <v>0</v>
      </c>
      <c r="Q97" s="25">
        <f t="shared" si="29"/>
        <v>11.12</v>
      </c>
      <c r="R97" s="24">
        <f t="shared" si="30"/>
        <v>0</v>
      </c>
      <c r="S97" s="24">
        <f t="shared" si="31"/>
        <v>0</v>
      </c>
      <c r="T97" s="25">
        <f t="shared" si="32"/>
        <v>0.5</v>
      </c>
      <c r="U97" s="26">
        <f t="shared" si="33"/>
        <v>2</v>
      </c>
      <c r="V97" s="25">
        <f t="shared" si="34"/>
        <v>2.5</v>
      </c>
      <c r="W97" s="25">
        <f t="shared" si="35"/>
        <v>8.6199999999999992</v>
      </c>
      <c r="X97" s="25">
        <f t="shared" si="36"/>
        <v>-1.3000000000000167</v>
      </c>
      <c r="Y97" s="25">
        <f t="shared" si="37"/>
        <v>298.7</v>
      </c>
    </row>
    <row r="98" spans="5:25" x14ac:dyDescent="0.2">
      <c r="E98" s="22">
        <v>94</v>
      </c>
      <c r="F98" s="24">
        <f t="shared" si="21"/>
        <v>6</v>
      </c>
      <c r="G98" s="24">
        <f t="shared" si="22"/>
        <v>0</v>
      </c>
      <c r="H98" s="24">
        <f t="shared" si="23"/>
        <v>6</v>
      </c>
      <c r="I98" s="24">
        <f t="shared" si="38"/>
        <v>0</v>
      </c>
      <c r="J98" s="24">
        <f t="shared" si="39"/>
        <v>0</v>
      </c>
      <c r="K98" s="24">
        <f t="shared" si="40"/>
        <v>0</v>
      </c>
      <c r="L98" s="24">
        <f t="shared" si="24"/>
        <v>6</v>
      </c>
      <c r="M98" s="24">
        <f t="shared" si="25"/>
        <v>0.5</v>
      </c>
      <c r="N98" s="24">
        <f t="shared" si="26"/>
        <v>0.5</v>
      </c>
      <c r="O98" s="24">
        <f t="shared" si="27"/>
        <v>5.5</v>
      </c>
      <c r="P98" s="24">
        <f t="shared" si="28"/>
        <v>0</v>
      </c>
      <c r="Q98" s="25">
        <f t="shared" si="29"/>
        <v>11.12</v>
      </c>
      <c r="R98" s="24">
        <f t="shared" si="30"/>
        <v>0</v>
      </c>
      <c r="S98" s="24">
        <f t="shared" si="31"/>
        <v>0</v>
      </c>
      <c r="T98" s="25">
        <f t="shared" si="32"/>
        <v>0.46</v>
      </c>
      <c r="U98" s="26">
        <f t="shared" si="33"/>
        <v>2</v>
      </c>
      <c r="V98" s="25">
        <f t="shared" si="34"/>
        <v>2.46</v>
      </c>
      <c r="W98" s="25">
        <f t="shared" si="35"/>
        <v>8.66</v>
      </c>
      <c r="X98" s="25">
        <f t="shared" si="36"/>
        <v>7.3599999999999834</v>
      </c>
      <c r="Y98" s="25">
        <f t="shared" si="37"/>
        <v>307.35999999999996</v>
      </c>
    </row>
    <row r="99" spans="5:25" x14ac:dyDescent="0.2">
      <c r="E99" s="22">
        <v>95</v>
      </c>
      <c r="F99" s="24">
        <f t="shared" si="21"/>
        <v>5.5</v>
      </c>
      <c r="G99" s="24">
        <f t="shared" si="22"/>
        <v>0</v>
      </c>
      <c r="H99" s="24">
        <f t="shared" si="23"/>
        <v>5.5</v>
      </c>
      <c r="I99" s="24">
        <f t="shared" si="38"/>
        <v>0</v>
      </c>
      <c r="J99" s="24">
        <f t="shared" si="39"/>
        <v>0</v>
      </c>
      <c r="K99" s="24">
        <f t="shared" si="40"/>
        <v>0</v>
      </c>
      <c r="L99" s="24">
        <f t="shared" si="24"/>
        <v>5.5</v>
      </c>
      <c r="M99" s="24">
        <f t="shared" si="25"/>
        <v>0.5</v>
      </c>
      <c r="N99" s="24">
        <f t="shared" si="26"/>
        <v>0.5</v>
      </c>
      <c r="O99" s="24">
        <f t="shared" si="27"/>
        <v>5</v>
      </c>
      <c r="P99" s="24">
        <f t="shared" si="28"/>
        <v>0</v>
      </c>
      <c r="Q99" s="25">
        <f t="shared" si="29"/>
        <v>11.12</v>
      </c>
      <c r="R99" s="24">
        <f t="shared" si="30"/>
        <v>0</v>
      </c>
      <c r="S99" s="24">
        <f t="shared" si="31"/>
        <v>0</v>
      </c>
      <c r="T99" s="25">
        <f t="shared" si="32"/>
        <v>0.42</v>
      </c>
      <c r="U99" s="26">
        <f t="shared" si="33"/>
        <v>2</v>
      </c>
      <c r="V99" s="25">
        <f t="shared" si="34"/>
        <v>2.42</v>
      </c>
      <c r="W99" s="25">
        <f t="shared" si="35"/>
        <v>8.6999999999999993</v>
      </c>
      <c r="X99" s="25">
        <f t="shared" si="36"/>
        <v>16.059999999999981</v>
      </c>
      <c r="Y99" s="25">
        <f t="shared" si="37"/>
        <v>316.06</v>
      </c>
    </row>
    <row r="100" spans="5:25" x14ac:dyDescent="0.2">
      <c r="E100" s="22">
        <v>96</v>
      </c>
      <c r="F100" s="24">
        <f t="shared" si="21"/>
        <v>5</v>
      </c>
      <c r="G100" s="24">
        <f t="shared" si="22"/>
        <v>0</v>
      </c>
      <c r="H100" s="24">
        <f t="shared" si="23"/>
        <v>5</v>
      </c>
      <c r="I100" s="24">
        <f t="shared" si="38"/>
        <v>0</v>
      </c>
      <c r="J100" s="24">
        <f t="shared" si="39"/>
        <v>0</v>
      </c>
      <c r="K100" s="24">
        <f t="shared" si="40"/>
        <v>0</v>
      </c>
      <c r="L100" s="24">
        <f t="shared" si="24"/>
        <v>5</v>
      </c>
      <c r="M100" s="24">
        <f t="shared" si="25"/>
        <v>0.5</v>
      </c>
      <c r="N100" s="24">
        <f t="shared" si="26"/>
        <v>0.5</v>
      </c>
      <c r="O100" s="24">
        <f t="shared" si="27"/>
        <v>4.5</v>
      </c>
      <c r="P100" s="24">
        <f t="shared" si="28"/>
        <v>0</v>
      </c>
      <c r="Q100" s="25">
        <f t="shared" si="29"/>
        <v>11.12</v>
      </c>
      <c r="R100" s="24">
        <f t="shared" si="30"/>
        <v>0</v>
      </c>
      <c r="S100" s="24">
        <f t="shared" si="31"/>
        <v>0</v>
      </c>
      <c r="T100" s="25">
        <f t="shared" si="32"/>
        <v>0.38</v>
      </c>
      <c r="U100" s="26">
        <f t="shared" si="33"/>
        <v>2</v>
      </c>
      <c r="V100" s="25">
        <f t="shared" si="34"/>
        <v>2.38</v>
      </c>
      <c r="W100" s="25">
        <f t="shared" si="35"/>
        <v>8.7399999999999984</v>
      </c>
      <c r="X100" s="25">
        <f t="shared" si="36"/>
        <v>24.799999999999979</v>
      </c>
      <c r="Y100" s="25">
        <f t="shared" si="37"/>
        <v>324.79999999999995</v>
      </c>
    </row>
    <row r="101" spans="5:25" x14ac:dyDescent="0.2">
      <c r="E101" s="22">
        <v>97</v>
      </c>
      <c r="F101" s="24">
        <f t="shared" si="21"/>
        <v>4.5</v>
      </c>
      <c r="G101" s="24">
        <f t="shared" si="22"/>
        <v>0</v>
      </c>
      <c r="H101" s="24">
        <f t="shared" si="23"/>
        <v>4.5</v>
      </c>
      <c r="I101" s="24">
        <f t="shared" si="38"/>
        <v>0</v>
      </c>
      <c r="J101" s="24">
        <f t="shared" si="39"/>
        <v>0</v>
      </c>
      <c r="K101" s="24">
        <f t="shared" si="40"/>
        <v>0</v>
      </c>
      <c r="L101" s="24">
        <f t="shared" si="24"/>
        <v>4.5</v>
      </c>
      <c r="M101" s="24">
        <f t="shared" si="25"/>
        <v>0.5</v>
      </c>
      <c r="N101" s="24">
        <f t="shared" si="26"/>
        <v>0.5</v>
      </c>
      <c r="O101" s="24">
        <f t="shared" si="27"/>
        <v>4</v>
      </c>
      <c r="P101" s="24">
        <f t="shared" si="28"/>
        <v>0</v>
      </c>
      <c r="Q101" s="25">
        <f t="shared" si="29"/>
        <v>11.12</v>
      </c>
      <c r="R101" s="24">
        <f t="shared" si="30"/>
        <v>0</v>
      </c>
      <c r="S101" s="24">
        <f t="shared" si="31"/>
        <v>0</v>
      </c>
      <c r="T101" s="25">
        <f t="shared" si="32"/>
        <v>0.34</v>
      </c>
      <c r="U101" s="26">
        <f t="shared" si="33"/>
        <v>2</v>
      </c>
      <c r="V101" s="25">
        <f t="shared" si="34"/>
        <v>2.34</v>
      </c>
      <c r="W101" s="25">
        <f t="shared" si="35"/>
        <v>8.7799999999999994</v>
      </c>
      <c r="X101" s="25">
        <f t="shared" si="36"/>
        <v>33.579999999999977</v>
      </c>
      <c r="Y101" s="25">
        <f t="shared" si="37"/>
        <v>333.58</v>
      </c>
    </row>
    <row r="102" spans="5:25" x14ac:dyDescent="0.2">
      <c r="E102" s="22">
        <v>98</v>
      </c>
      <c r="F102" s="24">
        <f t="shared" si="21"/>
        <v>4</v>
      </c>
      <c r="G102" s="24">
        <f t="shared" si="22"/>
        <v>0</v>
      </c>
      <c r="H102" s="24">
        <f t="shared" si="23"/>
        <v>4</v>
      </c>
      <c r="I102" s="24">
        <f t="shared" si="38"/>
        <v>0</v>
      </c>
      <c r="J102" s="24">
        <f t="shared" si="39"/>
        <v>0</v>
      </c>
      <c r="K102" s="24">
        <f t="shared" si="40"/>
        <v>0</v>
      </c>
      <c r="L102" s="24">
        <f t="shared" si="24"/>
        <v>4</v>
      </c>
      <c r="M102" s="24">
        <f t="shared" si="25"/>
        <v>0.5</v>
      </c>
      <c r="N102" s="24">
        <f t="shared" si="26"/>
        <v>0.5</v>
      </c>
      <c r="O102" s="24">
        <f t="shared" si="27"/>
        <v>3.5</v>
      </c>
      <c r="P102" s="24">
        <f t="shared" si="28"/>
        <v>0</v>
      </c>
      <c r="Q102" s="25">
        <f t="shared" si="29"/>
        <v>11.12</v>
      </c>
      <c r="R102" s="24">
        <f t="shared" si="30"/>
        <v>0</v>
      </c>
      <c r="S102" s="24">
        <f t="shared" si="31"/>
        <v>0</v>
      </c>
      <c r="T102" s="25">
        <f t="shared" si="32"/>
        <v>0.3</v>
      </c>
      <c r="U102" s="26">
        <f t="shared" si="33"/>
        <v>2</v>
      </c>
      <c r="V102" s="25">
        <f t="shared" si="34"/>
        <v>2.2999999999999998</v>
      </c>
      <c r="W102" s="25">
        <f t="shared" si="35"/>
        <v>8.82</v>
      </c>
      <c r="X102" s="25">
        <f t="shared" si="36"/>
        <v>42.399999999999977</v>
      </c>
      <c r="Y102" s="25">
        <f t="shared" si="37"/>
        <v>342.4</v>
      </c>
    </row>
    <row r="103" spans="5:25" x14ac:dyDescent="0.2">
      <c r="E103" s="22">
        <v>99</v>
      </c>
      <c r="F103" s="24">
        <f t="shared" si="21"/>
        <v>3.5</v>
      </c>
      <c r="G103" s="24">
        <f t="shared" si="22"/>
        <v>0</v>
      </c>
      <c r="H103" s="24">
        <f t="shared" si="23"/>
        <v>3.5</v>
      </c>
      <c r="I103" s="24">
        <f t="shared" si="38"/>
        <v>1</v>
      </c>
      <c r="J103" s="24">
        <f t="shared" si="39"/>
        <v>14</v>
      </c>
      <c r="K103" s="24">
        <f t="shared" si="40"/>
        <v>0</v>
      </c>
      <c r="L103" s="24">
        <f t="shared" si="24"/>
        <v>3.5</v>
      </c>
      <c r="M103" s="24">
        <f t="shared" si="25"/>
        <v>0.5</v>
      </c>
      <c r="N103" s="24">
        <f t="shared" si="26"/>
        <v>0.5</v>
      </c>
      <c r="O103" s="24">
        <f t="shared" si="27"/>
        <v>3</v>
      </c>
      <c r="P103" s="24">
        <f t="shared" si="28"/>
        <v>0</v>
      </c>
      <c r="Q103" s="25">
        <f t="shared" si="29"/>
        <v>11.12</v>
      </c>
      <c r="R103" s="24">
        <f t="shared" si="30"/>
        <v>224</v>
      </c>
      <c r="S103" s="24">
        <f t="shared" si="31"/>
        <v>15.68</v>
      </c>
      <c r="T103" s="25">
        <f t="shared" si="32"/>
        <v>0.26</v>
      </c>
      <c r="U103" s="26">
        <f t="shared" si="33"/>
        <v>2</v>
      </c>
      <c r="V103" s="25">
        <f t="shared" si="34"/>
        <v>241.94</v>
      </c>
      <c r="W103" s="25">
        <f t="shared" si="35"/>
        <v>-230.82</v>
      </c>
      <c r="X103" s="25">
        <f t="shared" si="36"/>
        <v>-188.42000000000002</v>
      </c>
      <c r="Y103" s="25">
        <f t="shared" si="37"/>
        <v>111.57999999999998</v>
      </c>
    </row>
    <row r="104" spans="5:25" x14ac:dyDescent="0.2">
      <c r="E104" s="22">
        <v>100</v>
      </c>
      <c r="F104" s="24">
        <f t="shared" si="21"/>
        <v>3</v>
      </c>
      <c r="G104" s="24">
        <f t="shared" si="22"/>
        <v>14</v>
      </c>
      <c r="H104" s="24">
        <f t="shared" si="23"/>
        <v>17</v>
      </c>
      <c r="I104" s="24">
        <f t="shared" si="38"/>
        <v>0</v>
      </c>
      <c r="J104" s="24">
        <f t="shared" si="39"/>
        <v>0</v>
      </c>
      <c r="K104" s="24">
        <f t="shared" si="40"/>
        <v>0</v>
      </c>
      <c r="L104" s="24">
        <f t="shared" si="24"/>
        <v>3</v>
      </c>
      <c r="M104" s="24">
        <f t="shared" si="25"/>
        <v>0.5</v>
      </c>
      <c r="N104" s="24">
        <f t="shared" si="26"/>
        <v>0.5</v>
      </c>
      <c r="O104" s="24">
        <f t="shared" si="27"/>
        <v>2.5</v>
      </c>
      <c r="P104" s="24">
        <f t="shared" si="28"/>
        <v>0</v>
      </c>
      <c r="Q104" s="25">
        <f t="shared" si="29"/>
        <v>11.12</v>
      </c>
      <c r="R104" s="24">
        <f t="shared" si="30"/>
        <v>0</v>
      </c>
      <c r="S104" s="24">
        <f t="shared" si="31"/>
        <v>0</v>
      </c>
      <c r="T104" s="25">
        <f t="shared" si="32"/>
        <v>0.22</v>
      </c>
      <c r="U104" s="26">
        <f t="shared" si="33"/>
        <v>2</v>
      </c>
      <c r="V104" s="25">
        <f t="shared" si="34"/>
        <v>2.2200000000000002</v>
      </c>
      <c r="W104" s="25">
        <f t="shared" si="35"/>
        <v>8.8999999999999986</v>
      </c>
      <c r="X104" s="25">
        <f t="shared" si="36"/>
        <v>-179.52</v>
      </c>
      <c r="Y104" s="25">
        <f t="shared" si="37"/>
        <v>120.47999999999999</v>
      </c>
    </row>
    <row r="105" spans="5:25" x14ac:dyDescent="0.2">
      <c r="E105" s="22">
        <v>101</v>
      </c>
      <c r="F105" s="24">
        <f t="shared" si="21"/>
        <v>2.5</v>
      </c>
      <c r="G105" s="24">
        <f t="shared" si="22"/>
        <v>14</v>
      </c>
      <c r="H105" s="24">
        <f t="shared" si="23"/>
        <v>16.5</v>
      </c>
      <c r="I105" s="24">
        <f t="shared" si="38"/>
        <v>0</v>
      </c>
      <c r="J105" s="24">
        <f t="shared" si="39"/>
        <v>0</v>
      </c>
      <c r="K105" s="24">
        <f t="shared" si="40"/>
        <v>0</v>
      </c>
      <c r="L105" s="24">
        <f t="shared" si="24"/>
        <v>2.5</v>
      </c>
      <c r="M105" s="24">
        <f t="shared" si="25"/>
        <v>0.5</v>
      </c>
      <c r="N105" s="24">
        <f t="shared" si="26"/>
        <v>0.5</v>
      </c>
      <c r="O105" s="24">
        <f t="shared" si="27"/>
        <v>2</v>
      </c>
      <c r="P105" s="24">
        <f t="shared" si="28"/>
        <v>0</v>
      </c>
      <c r="Q105" s="25">
        <f t="shared" si="29"/>
        <v>11.12</v>
      </c>
      <c r="R105" s="24">
        <f t="shared" si="30"/>
        <v>0</v>
      </c>
      <c r="S105" s="24">
        <f t="shared" si="31"/>
        <v>0</v>
      </c>
      <c r="T105" s="25">
        <f t="shared" si="32"/>
        <v>0.18</v>
      </c>
      <c r="U105" s="26">
        <f t="shared" si="33"/>
        <v>2</v>
      </c>
      <c r="V105" s="25">
        <f t="shared" si="34"/>
        <v>2.1800000000000002</v>
      </c>
      <c r="W105" s="25">
        <f t="shared" si="35"/>
        <v>8.94</v>
      </c>
      <c r="X105" s="25">
        <f t="shared" si="36"/>
        <v>-170.58</v>
      </c>
      <c r="Y105" s="25">
        <f t="shared" si="37"/>
        <v>129.41999999999999</v>
      </c>
    </row>
    <row r="106" spans="5:25" x14ac:dyDescent="0.2">
      <c r="E106" s="22">
        <v>102</v>
      </c>
      <c r="F106" s="24">
        <f t="shared" si="21"/>
        <v>2</v>
      </c>
      <c r="G106" s="24">
        <f t="shared" si="22"/>
        <v>14</v>
      </c>
      <c r="H106" s="24">
        <f t="shared" si="23"/>
        <v>16</v>
      </c>
      <c r="I106" s="24">
        <f t="shared" si="38"/>
        <v>0</v>
      </c>
      <c r="J106" s="24">
        <f t="shared" si="39"/>
        <v>0</v>
      </c>
      <c r="K106" s="24">
        <f t="shared" si="40"/>
        <v>0</v>
      </c>
      <c r="L106" s="24">
        <f t="shared" si="24"/>
        <v>2</v>
      </c>
      <c r="M106" s="24">
        <f t="shared" si="25"/>
        <v>0.5</v>
      </c>
      <c r="N106" s="24">
        <f t="shared" si="26"/>
        <v>0.5</v>
      </c>
      <c r="O106" s="24">
        <f t="shared" si="27"/>
        <v>1.5</v>
      </c>
      <c r="P106" s="24">
        <f t="shared" si="28"/>
        <v>0</v>
      </c>
      <c r="Q106" s="25">
        <f t="shared" si="29"/>
        <v>11.12</v>
      </c>
      <c r="R106" s="24">
        <f t="shared" si="30"/>
        <v>0</v>
      </c>
      <c r="S106" s="24">
        <f t="shared" si="31"/>
        <v>0</v>
      </c>
      <c r="T106" s="25">
        <f t="shared" si="32"/>
        <v>0.14000000000000001</v>
      </c>
      <c r="U106" s="26">
        <f t="shared" si="33"/>
        <v>2</v>
      </c>
      <c r="V106" s="25">
        <f t="shared" si="34"/>
        <v>2.14</v>
      </c>
      <c r="W106" s="25">
        <f t="shared" si="35"/>
        <v>8.9799999999999986</v>
      </c>
      <c r="X106" s="25">
        <f t="shared" si="36"/>
        <v>-161.60000000000002</v>
      </c>
      <c r="Y106" s="25">
        <f t="shared" si="37"/>
        <v>138.39999999999998</v>
      </c>
    </row>
    <row r="107" spans="5:25" x14ac:dyDescent="0.2">
      <c r="E107" s="22">
        <v>103</v>
      </c>
      <c r="F107" s="24">
        <f t="shared" si="21"/>
        <v>1.5</v>
      </c>
      <c r="G107" s="24">
        <f t="shared" si="22"/>
        <v>14</v>
      </c>
      <c r="H107" s="24">
        <f t="shared" si="23"/>
        <v>15.5</v>
      </c>
      <c r="I107" s="24">
        <f t="shared" si="38"/>
        <v>0</v>
      </c>
      <c r="J107" s="24">
        <f t="shared" si="39"/>
        <v>0</v>
      </c>
      <c r="K107" s="24">
        <f t="shared" si="40"/>
        <v>0</v>
      </c>
      <c r="L107" s="24">
        <f t="shared" si="24"/>
        <v>1.5</v>
      </c>
      <c r="M107" s="24">
        <f t="shared" si="25"/>
        <v>0.5</v>
      </c>
      <c r="N107" s="24">
        <f t="shared" si="26"/>
        <v>0.5</v>
      </c>
      <c r="O107" s="24">
        <f t="shared" si="27"/>
        <v>1</v>
      </c>
      <c r="P107" s="24">
        <f t="shared" si="28"/>
        <v>0</v>
      </c>
      <c r="Q107" s="25">
        <f t="shared" si="29"/>
        <v>11.12</v>
      </c>
      <c r="R107" s="24">
        <f t="shared" si="30"/>
        <v>0</v>
      </c>
      <c r="S107" s="24">
        <f t="shared" si="31"/>
        <v>0</v>
      </c>
      <c r="T107" s="25">
        <f t="shared" si="32"/>
        <v>0.1</v>
      </c>
      <c r="U107" s="26">
        <f t="shared" si="33"/>
        <v>2</v>
      </c>
      <c r="V107" s="25">
        <f t="shared" si="34"/>
        <v>2.1</v>
      </c>
      <c r="W107" s="25">
        <f t="shared" si="35"/>
        <v>9.02</v>
      </c>
      <c r="X107" s="25">
        <f t="shared" si="36"/>
        <v>-152.58000000000001</v>
      </c>
      <c r="Y107" s="25">
        <f t="shared" si="37"/>
        <v>147.41999999999999</v>
      </c>
    </row>
    <row r="108" spans="5:25" x14ac:dyDescent="0.2">
      <c r="E108" s="22">
        <v>104</v>
      </c>
      <c r="F108" s="24">
        <f t="shared" si="21"/>
        <v>1</v>
      </c>
      <c r="G108" s="24">
        <f t="shared" si="22"/>
        <v>14</v>
      </c>
      <c r="H108" s="24">
        <f t="shared" si="23"/>
        <v>15</v>
      </c>
      <c r="I108" s="24">
        <f t="shared" si="38"/>
        <v>0</v>
      </c>
      <c r="J108" s="24">
        <f t="shared" si="39"/>
        <v>0</v>
      </c>
      <c r="K108" s="24">
        <f t="shared" si="40"/>
        <v>0</v>
      </c>
      <c r="L108" s="24">
        <f t="shared" si="24"/>
        <v>1</v>
      </c>
      <c r="M108" s="24">
        <f t="shared" si="25"/>
        <v>0.5</v>
      </c>
      <c r="N108" s="24">
        <f t="shared" si="26"/>
        <v>0.5</v>
      </c>
      <c r="O108" s="24">
        <f t="shared" si="27"/>
        <v>0.5</v>
      </c>
      <c r="P108" s="24">
        <f t="shared" si="28"/>
        <v>0</v>
      </c>
      <c r="Q108" s="25">
        <f t="shared" si="29"/>
        <v>11.12</v>
      </c>
      <c r="R108" s="24">
        <f t="shared" si="30"/>
        <v>0</v>
      </c>
      <c r="S108" s="24">
        <f t="shared" si="31"/>
        <v>0</v>
      </c>
      <c r="T108" s="25">
        <f t="shared" si="32"/>
        <v>0.06</v>
      </c>
      <c r="U108" s="26">
        <f t="shared" si="33"/>
        <v>2</v>
      </c>
      <c r="V108" s="25">
        <f t="shared" si="34"/>
        <v>2.06</v>
      </c>
      <c r="W108" s="25">
        <f t="shared" si="35"/>
        <v>9.0599999999999987</v>
      </c>
      <c r="X108" s="25">
        <f t="shared" si="36"/>
        <v>-143.52000000000001</v>
      </c>
      <c r="Y108" s="25">
        <f t="shared" si="37"/>
        <v>156.47999999999999</v>
      </c>
    </row>
    <row r="109" spans="5:25" x14ac:dyDescent="0.2">
      <c r="E109" s="22">
        <v>105</v>
      </c>
      <c r="F109" s="24">
        <f t="shared" si="21"/>
        <v>0.5</v>
      </c>
      <c r="G109" s="24">
        <f t="shared" si="22"/>
        <v>14</v>
      </c>
      <c r="H109" s="24">
        <f t="shared" si="23"/>
        <v>14.5</v>
      </c>
      <c r="I109" s="24">
        <f t="shared" si="38"/>
        <v>0</v>
      </c>
      <c r="J109" s="24">
        <f t="shared" si="39"/>
        <v>0</v>
      </c>
      <c r="K109" s="24">
        <f t="shared" si="40"/>
        <v>0</v>
      </c>
      <c r="L109" s="24">
        <f t="shared" si="24"/>
        <v>0.5</v>
      </c>
      <c r="M109" s="24">
        <f t="shared" si="25"/>
        <v>0.5</v>
      </c>
      <c r="N109" s="24">
        <f t="shared" si="26"/>
        <v>0.5</v>
      </c>
      <c r="O109" s="24">
        <f t="shared" si="27"/>
        <v>0</v>
      </c>
      <c r="P109" s="24">
        <f t="shared" si="28"/>
        <v>0</v>
      </c>
      <c r="Q109" s="25">
        <f t="shared" si="29"/>
        <v>11.12</v>
      </c>
      <c r="R109" s="24">
        <f t="shared" si="30"/>
        <v>0</v>
      </c>
      <c r="S109" s="24">
        <f t="shared" si="31"/>
        <v>0</v>
      </c>
      <c r="T109" s="25">
        <f t="shared" si="32"/>
        <v>0.02</v>
      </c>
      <c r="U109" s="26">
        <f t="shared" si="33"/>
        <v>2</v>
      </c>
      <c r="V109" s="25">
        <f t="shared" si="34"/>
        <v>2.02</v>
      </c>
      <c r="W109" s="25">
        <f t="shared" si="35"/>
        <v>9.1</v>
      </c>
      <c r="X109" s="25">
        <f t="shared" si="36"/>
        <v>-134.42000000000002</v>
      </c>
      <c r="Y109" s="25">
        <f t="shared" si="37"/>
        <v>165.57999999999998</v>
      </c>
    </row>
    <row r="110" spans="5:25" x14ac:dyDescent="0.2">
      <c r="E110" s="22">
        <v>106</v>
      </c>
      <c r="F110" s="24">
        <f t="shared" si="21"/>
        <v>0</v>
      </c>
      <c r="G110" s="24">
        <f t="shared" si="22"/>
        <v>14</v>
      </c>
      <c r="H110" s="24">
        <f t="shared" si="23"/>
        <v>14</v>
      </c>
      <c r="I110" s="24">
        <f t="shared" si="38"/>
        <v>0</v>
      </c>
      <c r="J110" s="24">
        <f t="shared" si="39"/>
        <v>0</v>
      </c>
      <c r="K110" s="24">
        <f t="shared" si="40"/>
        <v>14</v>
      </c>
      <c r="L110" s="24">
        <f t="shared" si="24"/>
        <v>14</v>
      </c>
      <c r="M110" s="24">
        <f t="shared" si="25"/>
        <v>0.5</v>
      </c>
      <c r="N110" s="24">
        <f t="shared" si="26"/>
        <v>0.5</v>
      </c>
      <c r="O110" s="24">
        <f t="shared" si="27"/>
        <v>13.5</v>
      </c>
      <c r="P110" s="24">
        <f t="shared" si="28"/>
        <v>0</v>
      </c>
      <c r="Q110" s="25">
        <f t="shared" si="29"/>
        <v>11.12</v>
      </c>
      <c r="R110" s="24">
        <f t="shared" si="30"/>
        <v>0</v>
      </c>
      <c r="S110" s="24">
        <f t="shared" si="31"/>
        <v>0</v>
      </c>
      <c r="T110" s="25">
        <f t="shared" si="32"/>
        <v>1.1000000000000001</v>
      </c>
      <c r="U110" s="26">
        <f t="shared" si="33"/>
        <v>2</v>
      </c>
      <c r="V110" s="25">
        <f t="shared" si="34"/>
        <v>3.1</v>
      </c>
      <c r="W110" s="25">
        <f t="shared" si="35"/>
        <v>8.02</v>
      </c>
      <c r="X110" s="25">
        <f t="shared" si="36"/>
        <v>-126.40000000000002</v>
      </c>
      <c r="Y110" s="25">
        <f t="shared" si="37"/>
        <v>173.59999999999997</v>
      </c>
    </row>
    <row r="111" spans="5:25" x14ac:dyDescent="0.2">
      <c r="E111" s="22">
        <v>107</v>
      </c>
      <c r="F111" s="24">
        <f t="shared" si="21"/>
        <v>13.5</v>
      </c>
      <c r="G111" s="24">
        <f t="shared" si="22"/>
        <v>0</v>
      </c>
      <c r="H111" s="24">
        <f t="shared" si="23"/>
        <v>13.5</v>
      </c>
      <c r="I111" s="24">
        <f t="shared" si="38"/>
        <v>0</v>
      </c>
      <c r="J111" s="24">
        <f t="shared" si="39"/>
        <v>0</v>
      </c>
      <c r="K111" s="24">
        <f t="shared" si="40"/>
        <v>0</v>
      </c>
      <c r="L111" s="24">
        <f t="shared" si="24"/>
        <v>13.5</v>
      </c>
      <c r="M111" s="24">
        <f t="shared" si="25"/>
        <v>0.5</v>
      </c>
      <c r="N111" s="24">
        <f t="shared" si="26"/>
        <v>0.5</v>
      </c>
      <c r="O111" s="24">
        <f t="shared" si="27"/>
        <v>13</v>
      </c>
      <c r="P111" s="24">
        <f t="shared" si="28"/>
        <v>0</v>
      </c>
      <c r="Q111" s="25">
        <f t="shared" si="29"/>
        <v>11.12</v>
      </c>
      <c r="R111" s="24">
        <f t="shared" si="30"/>
        <v>0</v>
      </c>
      <c r="S111" s="24">
        <f t="shared" si="31"/>
        <v>0</v>
      </c>
      <c r="T111" s="25">
        <f t="shared" si="32"/>
        <v>1.06</v>
      </c>
      <c r="U111" s="26">
        <f t="shared" si="33"/>
        <v>2</v>
      </c>
      <c r="V111" s="25">
        <f t="shared" si="34"/>
        <v>3.06</v>
      </c>
      <c r="W111" s="25">
        <f t="shared" si="35"/>
        <v>8.0599999999999987</v>
      </c>
      <c r="X111" s="25">
        <f t="shared" si="36"/>
        <v>-118.34000000000002</v>
      </c>
      <c r="Y111" s="25">
        <f t="shared" si="37"/>
        <v>181.65999999999997</v>
      </c>
    </row>
    <row r="112" spans="5:25" x14ac:dyDescent="0.2">
      <c r="E112" s="22">
        <v>108</v>
      </c>
      <c r="F112" s="24">
        <f t="shared" si="21"/>
        <v>13</v>
      </c>
      <c r="G112" s="24">
        <f t="shared" si="22"/>
        <v>0</v>
      </c>
      <c r="H112" s="24">
        <f t="shared" si="23"/>
        <v>13</v>
      </c>
      <c r="I112" s="24">
        <f t="shared" si="38"/>
        <v>0</v>
      </c>
      <c r="J112" s="24">
        <f t="shared" si="39"/>
        <v>0</v>
      </c>
      <c r="K112" s="24">
        <f t="shared" si="40"/>
        <v>0</v>
      </c>
      <c r="L112" s="24">
        <f t="shared" si="24"/>
        <v>13</v>
      </c>
      <c r="M112" s="24">
        <f t="shared" si="25"/>
        <v>0.5</v>
      </c>
      <c r="N112" s="24">
        <f t="shared" si="26"/>
        <v>0.5</v>
      </c>
      <c r="O112" s="24">
        <f t="shared" si="27"/>
        <v>12.5</v>
      </c>
      <c r="P112" s="24">
        <f t="shared" si="28"/>
        <v>0</v>
      </c>
      <c r="Q112" s="25">
        <f t="shared" si="29"/>
        <v>11.12</v>
      </c>
      <c r="R112" s="24">
        <f t="shared" si="30"/>
        <v>0</v>
      </c>
      <c r="S112" s="24">
        <f t="shared" si="31"/>
        <v>0</v>
      </c>
      <c r="T112" s="25">
        <f t="shared" si="32"/>
        <v>1.02</v>
      </c>
      <c r="U112" s="26">
        <f t="shared" si="33"/>
        <v>2</v>
      </c>
      <c r="V112" s="25">
        <f t="shared" si="34"/>
        <v>3.02</v>
      </c>
      <c r="W112" s="25">
        <f t="shared" si="35"/>
        <v>8.1</v>
      </c>
      <c r="X112" s="25">
        <f t="shared" si="36"/>
        <v>-110.24000000000002</v>
      </c>
      <c r="Y112" s="25">
        <f t="shared" si="37"/>
        <v>189.76</v>
      </c>
    </row>
    <row r="113" spans="5:25" x14ac:dyDescent="0.2">
      <c r="E113" s="22">
        <v>109</v>
      </c>
      <c r="F113" s="24">
        <f t="shared" si="21"/>
        <v>12.5</v>
      </c>
      <c r="G113" s="24">
        <f t="shared" si="22"/>
        <v>0</v>
      </c>
      <c r="H113" s="24">
        <f t="shared" si="23"/>
        <v>12.5</v>
      </c>
      <c r="I113" s="24">
        <f t="shared" si="38"/>
        <v>0</v>
      </c>
      <c r="J113" s="24">
        <f t="shared" si="39"/>
        <v>0</v>
      </c>
      <c r="K113" s="24">
        <f t="shared" si="40"/>
        <v>0</v>
      </c>
      <c r="L113" s="24">
        <f t="shared" si="24"/>
        <v>12.5</v>
      </c>
      <c r="M113" s="24">
        <f t="shared" si="25"/>
        <v>0.5</v>
      </c>
      <c r="N113" s="24">
        <f t="shared" si="26"/>
        <v>0.5</v>
      </c>
      <c r="O113" s="24">
        <f t="shared" si="27"/>
        <v>12</v>
      </c>
      <c r="P113" s="24">
        <f t="shared" si="28"/>
        <v>0</v>
      </c>
      <c r="Q113" s="25">
        <f t="shared" si="29"/>
        <v>11.12</v>
      </c>
      <c r="R113" s="24">
        <f t="shared" si="30"/>
        <v>0</v>
      </c>
      <c r="S113" s="24">
        <f t="shared" si="31"/>
        <v>0</v>
      </c>
      <c r="T113" s="25">
        <f t="shared" si="32"/>
        <v>0.98</v>
      </c>
      <c r="U113" s="26">
        <f t="shared" si="33"/>
        <v>2</v>
      </c>
      <c r="V113" s="25">
        <f t="shared" si="34"/>
        <v>2.98</v>
      </c>
      <c r="W113" s="25">
        <f t="shared" si="35"/>
        <v>8.1399999999999988</v>
      </c>
      <c r="X113" s="25">
        <f t="shared" si="36"/>
        <v>-102.10000000000002</v>
      </c>
      <c r="Y113" s="25">
        <f t="shared" si="37"/>
        <v>197.89999999999998</v>
      </c>
    </row>
    <row r="114" spans="5:25" x14ac:dyDescent="0.2">
      <c r="E114" s="22">
        <v>110</v>
      </c>
      <c r="F114" s="24">
        <f t="shared" si="21"/>
        <v>12</v>
      </c>
      <c r="G114" s="24">
        <f t="shared" si="22"/>
        <v>0</v>
      </c>
      <c r="H114" s="24">
        <f t="shared" si="23"/>
        <v>12</v>
      </c>
      <c r="I114" s="24">
        <f t="shared" si="38"/>
        <v>0</v>
      </c>
      <c r="J114" s="24">
        <f t="shared" si="39"/>
        <v>0</v>
      </c>
      <c r="K114" s="24">
        <f t="shared" si="40"/>
        <v>0</v>
      </c>
      <c r="L114" s="24">
        <f t="shared" si="24"/>
        <v>12</v>
      </c>
      <c r="M114" s="24">
        <f t="shared" si="25"/>
        <v>0.5</v>
      </c>
      <c r="N114" s="24">
        <f t="shared" si="26"/>
        <v>0.5</v>
      </c>
      <c r="O114" s="24">
        <f t="shared" si="27"/>
        <v>11.5</v>
      </c>
      <c r="P114" s="24">
        <f t="shared" si="28"/>
        <v>0</v>
      </c>
      <c r="Q114" s="25">
        <f t="shared" si="29"/>
        <v>11.12</v>
      </c>
      <c r="R114" s="24">
        <f t="shared" si="30"/>
        <v>0</v>
      </c>
      <c r="S114" s="24">
        <f t="shared" si="31"/>
        <v>0</v>
      </c>
      <c r="T114" s="25">
        <f t="shared" si="32"/>
        <v>0.94000000000000006</v>
      </c>
      <c r="U114" s="26">
        <f t="shared" si="33"/>
        <v>2</v>
      </c>
      <c r="V114" s="25">
        <f t="shared" si="34"/>
        <v>2.94</v>
      </c>
      <c r="W114" s="25">
        <f t="shared" si="35"/>
        <v>8.18</v>
      </c>
      <c r="X114" s="25">
        <f t="shared" si="36"/>
        <v>-93.920000000000016</v>
      </c>
      <c r="Y114" s="25">
        <f t="shared" si="37"/>
        <v>206.07999999999998</v>
      </c>
    </row>
    <row r="115" spans="5:25" x14ac:dyDescent="0.2">
      <c r="E115" s="22">
        <v>111</v>
      </c>
      <c r="F115" s="24">
        <f t="shared" si="21"/>
        <v>11.5</v>
      </c>
      <c r="G115" s="24">
        <f t="shared" si="22"/>
        <v>0</v>
      </c>
      <c r="H115" s="24">
        <f t="shared" si="23"/>
        <v>11.5</v>
      </c>
      <c r="I115" s="24">
        <f t="shared" si="38"/>
        <v>0</v>
      </c>
      <c r="J115" s="24">
        <f t="shared" si="39"/>
        <v>0</v>
      </c>
      <c r="K115" s="24">
        <f t="shared" si="40"/>
        <v>0</v>
      </c>
      <c r="L115" s="24">
        <f t="shared" si="24"/>
        <v>11.5</v>
      </c>
      <c r="M115" s="24">
        <f t="shared" si="25"/>
        <v>0.5</v>
      </c>
      <c r="N115" s="24">
        <f t="shared" si="26"/>
        <v>0.5</v>
      </c>
      <c r="O115" s="24">
        <f t="shared" si="27"/>
        <v>11</v>
      </c>
      <c r="P115" s="24">
        <f t="shared" si="28"/>
        <v>0</v>
      </c>
      <c r="Q115" s="25">
        <f t="shared" si="29"/>
        <v>11.12</v>
      </c>
      <c r="R115" s="24">
        <f t="shared" si="30"/>
        <v>0</v>
      </c>
      <c r="S115" s="24">
        <f t="shared" si="31"/>
        <v>0</v>
      </c>
      <c r="T115" s="25">
        <f t="shared" si="32"/>
        <v>0.9</v>
      </c>
      <c r="U115" s="26">
        <f t="shared" si="33"/>
        <v>2</v>
      </c>
      <c r="V115" s="25">
        <f t="shared" si="34"/>
        <v>2.9</v>
      </c>
      <c r="W115" s="25">
        <f t="shared" si="35"/>
        <v>8.2199999999999989</v>
      </c>
      <c r="X115" s="25">
        <f t="shared" si="36"/>
        <v>-85.700000000000017</v>
      </c>
      <c r="Y115" s="25">
        <f t="shared" si="37"/>
        <v>214.29999999999998</v>
      </c>
    </row>
    <row r="116" spans="5:25" x14ac:dyDescent="0.2">
      <c r="E116" s="22">
        <v>112</v>
      </c>
      <c r="F116" s="24">
        <f t="shared" si="21"/>
        <v>11</v>
      </c>
      <c r="G116" s="24">
        <f t="shared" si="22"/>
        <v>0</v>
      </c>
      <c r="H116" s="24">
        <f t="shared" si="23"/>
        <v>11</v>
      </c>
      <c r="I116" s="24">
        <f t="shared" si="38"/>
        <v>0</v>
      </c>
      <c r="J116" s="24">
        <f t="shared" si="39"/>
        <v>0</v>
      </c>
      <c r="K116" s="24">
        <f t="shared" si="40"/>
        <v>0</v>
      </c>
      <c r="L116" s="24">
        <f t="shared" si="24"/>
        <v>11</v>
      </c>
      <c r="M116" s="24">
        <f t="shared" si="25"/>
        <v>0.5</v>
      </c>
      <c r="N116" s="24">
        <f t="shared" si="26"/>
        <v>0.5</v>
      </c>
      <c r="O116" s="24">
        <f t="shared" si="27"/>
        <v>10.5</v>
      </c>
      <c r="P116" s="24">
        <f t="shared" si="28"/>
        <v>0</v>
      </c>
      <c r="Q116" s="25">
        <f t="shared" si="29"/>
        <v>11.12</v>
      </c>
      <c r="R116" s="24">
        <f t="shared" si="30"/>
        <v>0</v>
      </c>
      <c r="S116" s="24">
        <f t="shared" si="31"/>
        <v>0</v>
      </c>
      <c r="T116" s="25">
        <f t="shared" si="32"/>
        <v>0.86</v>
      </c>
      <c r="U116" s="26">
        <f t="shared" si="33"/>
        <v>2</v>
      </c>
      <c r="V116" s="25">
        <f t="shared" si="34"/>
        <v>2.86</v>
      </c>
      <c r="W116" s="25">
        <f t="shared" si="35"/>
        <v>8.26</v>
      </c>
      <c r="X116" s="25">
        <f t="shared" si="36"/>
        <v>-77.440000000000012</v>
      </c>
      <c r="Y116" s="25">
        <f t="shared" si="37"/>
        <v>222.56</v>
      </c>
    </row>
    <row r="117" spans="5:25" x14ac:dyDescent="0.2">
      <c r="E117" s="22">
        <v>113</v>
      </c>
      <c r="F117" s="24">
        <f t="shared" si="21"/>
        <v>10.5</v>
      </c>
      <c r="G117" s="24">
        <f t="shared" si="22"/>
        <v>0</v>
      </c>
      <c r="H117" s="24">
        <f t="shared" si="23"/>
        <v>10.5</v>
      </c>
      <c r="I117" s="24">
        <f t="shared" si="38"/>
        <v>0</v>
      </c>
      <c r="J117" s="24">
        <f t="shared" si="39"/>
        <v>0</v>
      </c>
      <c r="K117" s="24">
        <f t="shared" si="40"/>
        <v>0</v>
      </c>
      <c r="L117" s="24">
        <f t="shared" si="24"/>
        <v>10.5</v>
      </c>
      <c r="M117" s="24">
        <f t="shared" si="25"/>
        <v>0.5</v>
      </c>
      <c r="N117" s="24">
        <f t="shared" si="26"/>
        <v>0.5</v>
      </c>
      <c r="O117" s="24">
        <f t="shared" si="27"/>
        <v>10</v>
      </c>
      <c r="P117" s="24">
        <f t="shared" si="28"/>
        <v>0</v>
      </c>
      <c r="Q117" s="25">
        <f t="shared" si="29"/>
        <v>11.12</v>
      </c>
      <c r="R117" s="24">
        <f t="shared" si="30"/>
        <v>0</v>
      </c>
      <c r="S117" s="24">
        <f t="shared" si="31"/>
        <v>0</v>
      </c>
      <c r="T117" s="25">
        <f t="shared" si="32"/>
        <v>0.82000000000000006</v>
      </c>
      <c r="U117" s="26">
        <f t="shared" si="33"/>
        <v>2</v>
      </c>
      <c r="V117" s="25">
        <f t="shared" si="34"/>
        <v>2.8200000000000003</v>
      </c>
      <c r="W117" s="25">
        <f t="shared" si="35"/>
        <v>8.2999999999999989</v>
      </c>
      <c r="X117" s="25">
        <f t="shared" si="36"/>
        <v>-69.140000000000015</v>
      </c>
      <c r="Y117" s="25">
        <f t="shared" si="37"/>
        <v>230.85999999999999</v>
      </c>
    </row>
    <row r="118" spans="5:25" x14ac:dyDescent="0.2">
      <c r="E118" s="22">
        <v>114</v>
      </c>
      <c r="F118" s="24">
        <f t="shared" si="21"/>
        <v>10</v>
      </c>
      <c r="G118" s="24">
        <f t="shared" si="22"/>
        <v>0</v>
      </c>
      <c r="H118" s="24">
        <f t="shared" si="23"/>
        <v>10</v>
      </c>
      <c r="I118" s="24">
        <f t="shared" si="38"/>
        <v>0</v>
      </c>
      <c r="J118" s="24">
        <f t="shared" si="39"/>
        <v>0</v>
      </c>
      <c r="K118" s="24">
        <f t="shared" si="40"/>
        <v>0</v>
      </c>
      <c r="L118" s="24">
        <f t="shared" si="24"/>
        <v>10</v>
      </c>
      <c r="M118" s="24">
        <f t="shared" si="25"/>
        <v>0.5</v>
      </c>
      <c r="N118" s="24">
        <f t="shared" si="26"/>
        <v>0.5</v>
      </c>
      <c r="O118" s="24">
        <f t="shared" si="27"/>
        <v>9.5</v>
      </c>
      <c r="P118" s="24">
        <f t="shared" si="28"/>
        <v>0</v>
      </c>
      <c r="Q118" s="25">
        <f t="shared" si="29"/>
        <v>11.12</v>
      </c>
      <c r="R118" s="24">
        <f t="shared" si="30"/>
        <v>0</v>
      </c>
      <c r="S118" s="24">
        <f t="shared" si="31"/>
        <v>0</v>
      </c>
      <c r="T118" s="25">
        <f t="shared" si="32"/>
        <v>0.78</v>
      </c>
      <c r="U118" s="26">
        <f t="shared" si="33"/>
        <v>2</v>
      </c>
      <c r="V118" s="25">
        <f t="shared" si="34"/>
        <v>2.7800000000000002</v>
      </c>
      <c r="W118" s="25">
        <f t="shared" si="35"/>
        <v>8.34</v>
      </c>
      <c r="X118" s="25">
        <f t="shared" si="36"/>
        <v>-60.800000000000011</v>
      </c>
      <c r="Y118" s="25">
        <f t="shared" si="37"/>
        <v>239.2</v>
      </c>
    </row>
    <row r="119" spans="5:25" x14ac:dyDescent="0.2">
      <c r="E119" s="22">
        <v>115</v>
      </c>
      <c r="F119" s="24">
        <f t="shared" si="21"/>
        <v>9.5</v>
      </c>
      <c r="G119" s="24">
        <f t="shared" si="22"/>
        <v>0</v>
      </c>
      <c r="H119" s="24">
        <f t="shared" si="23"/>
        <v>9.5</v>
      </c>
      <c r="I119" s="24">
        <f t="shared" si="38"/>
        <v>0</v>
      </c>
      <c r="J119" s="24">
        <f t="shared" si="39"/>
        <v>0</v>
      </c>
      <c r="K119" s="24">
        <f t="shared" si="40"/>
        <v>0</v>
      </c>
      <c r="L119" s="24">
        <f t="shared" si="24"/>
        <v>9.5</v>
      </c>
      <c r="M119" s="24">
        <f t="shared" si="25"/>
        <v>0.5</v>
      </c>
      <c r="N119" s="24">
        <f t="shared" si="26"/>
        <v>0.5</v>
      </c>
      <c r="O119" s="24">
        <f t="shared" si="27"/>
        <v>9</v>
      </c>
      <c r="P119" s="24">
        <f t="shared" si="28"/>
        <v>0</v>
      </c>
      <c r="Q119" s="25">
        <f t="shared" si="29"/>
        <v>11.12</v>
      </c>
      <c r="R119" s="24">
        <f t="shared" si="30"/>
        <v>0</v>
      </c>
      <c r="S119" s="24">
        <f t="shared" si="31"/>
        <v>0</v>
      </c>
      <c r="T119" s="25">
        <f t="shared" si="32"/>
        <v>0.74</v>
      </c>
      <c r="U119" s="26">
        <f t="shared" si="33"/>
        <v>2</v>
      </c>
      <c r="V119" s="25">
        <f t="shared" si="34"/>
        <v>2.74</v>
      </c>
      <c r="W119" s="25">
        <f t="shared" si="35"/>
        <v>8.379999999999999</v>
      </c>
      <c r="X119" s="25">
        <f t="shared" si="36"/>
        <v>-52.420000000000016</v>
      </c>
      <c r="Y119" s="25">
        <f t="shared" si="37"/>
        <v>247.57999999999998</v>
      </c>
    </row>
    <row r="120" spans="5:25" x14ac:dyDescent="0.2">
      <c r="E120" s="22">
        <v>116</v>
      </c>
      <c r="F120" s="24">
        <f t="shared" si="21"/>
        <v>9</v>
      </c>
      <c r="G120" s="24">
        <f t="shared" si="22"/>
        <v>0</v>
      </c>
      <c r="H120" s="24">
        <f t="shared" si="23"/>
        <v>9</v>
      </c>
      <c r="I120" s="24">
        <f t="shared" si="38"/>
        <v>0</v>
      </c>
      <c r="J120" s="24">
        <f t="shared" si="39"/>
        <v>0</v>
      </c>
      <c r="K120" s="24">
        <f t="shared" si="40"/>
        <v>0</v>
      </c>
      <c r="L120" s="24">
        <f t="shared" si="24"/>
        <v>9</v>
      </c>
      <c r="M120" s="24">
        <f t="shared" si="25"/>
        <v>0.5</v>
      </c>
      <c r="N120" s="24">
        <f t="shared" si="26"/>
        <v>0.5</v>
      </c>
      <c r="O120" s="24">
        <f t="shared" si="27"/>
        <v>8.5</v>
      </c>
      <c r="P120" s="24">
        <f t="shared" si="28"/>
        <v>0</v>
      </c>
      <c r="Q120" s="25">
        <f t="shared" si="29"/>
        <v>11.12</v>
      </c>
      <c r="R120" s="24">
        <f t="shared" si="30"/>
        <v>0</v>
      </c>
      <c r="S120" s="24">
        <f t="shared" si="31"/>
        <v>0</v>
      </c>
      <c r="T120" s="25">
        <f t="shared" si="32"/>
        <v>0.70000000000000007</v>
      </c>
      <c r="U120" s="26">
        <f t="shared" si="33"/>
        <v>2</v>
      </c>
      <c r="V120" s="25">
        <f t="shared" si="34"/>
        <v>2.7</v>
      </c>
      <c r="W120" s="25">
        <f t="shared" si="35"/>
        <v>8.4199999999999982</v>
      </c>
      <c r="X120" s="25">
        <f t="shared" si="36"/>
        <v>-44.000000000000014</v>
      </c>
      <c r="Y120" s="25">
        <f t="shared" si="37"/>
        <v>256</v>
      </c>
    </row>
    <row r="121" spans="5:25" x14ac:dyDescent="0.2">
      <c r="E121" s="22">
        <v>117</v>
      </c>
      <c r="F121" s="24">
        <f t="shared" ref="F121:F184" si="41">O120</f>
        <v>8.5</v>
      </c>
      <c r="G121" s="24">
        <f t="shared" ref="G121:G184" si="42">G120+J120-K120</f>
        <v>0</v>
      </c>
      <c r="H121" s="24">
        <f t="shared" ref="H121:H184" si="43">F121+G121</f>
        <v>8.5</v>
      </c>
      <c r="I121" s="24">
        <f t="shared" si="38"/>
        <v>0</v>
      </c>
      <c r="J121" s="24">
        <f t="shared" si="39"/>
        <v>0</v>
      </c>
      <c r="K121" s="24">
        <f t="shared" si="40"/>
        <v>0</v>
      </c>
      <c r="L121" s="24">
        <f t="shared" ref="L121:L184" si="44">F121+K121</f>
        <v>8.5</v>
      </c>
      <c r="M121" s="24">
        <f t="shared" ref="M121:M184" si="45">C$20</f>
        <v>0.5</v>
      </c>
      <c r="N121" s="24">
        <f t="shared" ref="N121:N184" si="46">MIN(M121,L121)</f>
        <v>0.5</v>
      </c>
      <c r="O121" s="24">
        <f t="shared" ref="O121:O184" si="47">L121-N121</f>
        <v>8</v>
      </c>
      <c r="P121" s="24">
        <f t="shared" ref="P121:P184" si="48">M121-N121</f>
        <v>0</v>
      </c>
      <c r="Q121" s="25">
        <f t="shared" ref="Q121:Q184" si="49">N121*C$9</f>
        <v>11.12</v>
      </c>
      <c r="R121" s="24">
        <f t="shared" ref="R121:R184" si="50">J121*C$8</f>
        <v>0</v>
      </c>
      <c r="S121" s="24">
        <f t="shared" ref="S121:S184" si="51">IF(J121&gt;0,C$10,0)</f>
        <v>0</v>
      </c>
      <c r="T121" s="25">
        <f t="shared" ref="T121:T184" si="52">AVERAGE(L121,O121)*C$8*C$11</f>
        <v>0.66</v>
      </c>
      <c r="U121" s="26">
        <f t="shared" ref="U121:U184" si="53">C$12</f>
        <v>2</v>
      </c>
      <c r="V121" s="25">
        <f t="shared" ref="V121:V184" si="54">SUM(R121:U121)</f>
        <v>2.66</v>
      </c>
      <c r="W121" s="25">
        <f t="shared" ref="W121:W184" si="55">Q121-V121</f>
        <v>8.4599999999999991</v>
      </c>
      <c r="X121" s="25">
        <f t="shared" ref="X121:X184" si="56">W121+X120</f>
        <v>-35.540000000000013</v>
      </c>
      <c r="Y121" s="25">
        <f t="shared" ref="Y121:Y184" si="57">X121+C$7</f>
        <v>264.45999999999998</v>
      </c>
    </row>
    <row r="122" spans="5:25" x14ac:dyDescent="0.2">
      <c r="E122" s="22">
        <v>118</v>
      </c>
      <c r="F122" s="24">
        <f t="shared" si="41"/>
        <v>8</v>
      </c>
      <c r="G122" s="24">
        <f t="shared" si="42"/>
        <v>0</v>
      </c>
      <c r="H122" s="24">
        <f t="shared" si="43"/>
        <v>8</v>
      </c>
      <c r="I122" s="24">
        <f t="shared" si="38"/>
        <v>0</v>
      </c>
      <c r="J122" s="24">
        <f t="shared" si="39"/>
        <v>0</v>
      </c>
      <c r="K122" s="24">
        <f t="shared" si="40"/>
        <v>0</v>
      </c>
      <c r="L122" s="24">
        <f t="shared" si="44"/>
        <v>8</v>
      </c>
      <c r="M122" s="24">
        <f t="shared" si="45"/>
        <v>0.5</v>
      </c>
      <c r="N122" s="24">
        <f t="shared" si="46"/>
        <v>0.5</v>
      </c>
      <c r="O122" s="24">
        <f t="shared" si="47"/>
        <v>7.5</v>
      </c>
      <c r="P122" s="24">
        <f t="shared" si="48"/>
        <v>0</v>
      </c>
      <c r="Q122" s="25">
        <f t="shared" si="49"/>
        <v>11.12</v>
      </c>
      <c r="R122" s="24">
        <f t="shared" si="50"/>
        <v>0</v>
      </c>
      <c r="S122" s="24">
        <f t="shared" si="51"/>
        <v>0</v>
      </c>
      <c r="T122" s="25">
        <f t="shared" si="52"/>
        <v>0.62</v>
      </c>
      <c r="U122" s="26">
        <f t="shared" si="53"/>
        <v>2</v>
      </c>
      <c r="V122" s="25">
        <f t="shared" si="54"/>
        <v>2.62</v>
      </c>
      <c r="W122" s="25">
        <f t="shared" si="55"/>
        <v>8.5</v>
      </c>
      <c r="X122" s="25">
        <f t="shared" si="56"/>
        <v>-27.040000000000013</v>
      </c>
      <c r="Y122" s="25">
        <f t="shared" si="57"/>
        <v>272.95999999999998</v>
      </c>
    </row>
    <row r="123" spans="5:25" x14ac:dyDescent="0.2">
      <c r="E123" s="22">
        <v>119</v>
      </c>
      <c r="F123" s="24">
        <f t="shared" si="41"/>
        <v>7.5</v>
      </c>
      <c r="G123" s="24">
        <f t="shared" si="42"/>
        <v>0</v>
      </c>
      <c r="H123" s="24">
        <f t="shared" si="43"/>
        <v>7.5</v>
      </c>
      <c r="I123" s="24">
        <f t="shared" si="38"/>
        <v>0</v>
      </c>
      <c r="J123" s="24">
        <f t="shared" si="39"/>
        <v>0</v>
      </c>
      <c r="K123" s="24">
        <f t="shared" si="40"/>
        <v>0</v>
      </c>
      <c r="L123" s="24">
        <f t="shared" si="44"/>
        <v>7.5</v>
      </c>
      <c r="M123" s="24">
        <f t="shared" si="45"/>
        <v>0.5</v>
      </c>
      <c r="N123" s="24">
        <f t="shared" si="46"/>
        <v>0.5</v>
      </c>
      <c r="O123" s="24">
        <f t="shared" si="47"/>
        <v>7</v>
      </c>
      <c r="P123" s="24">
        <f t="shared" si="48"/>
        <v>0</v>
      </c>
      <c r="Q123" s="25">
        <f t="shared" si="49"/>
        <v>11.12</v>
      </c>
      <c r="R123" s="24">
        <f t="shared" si="50"/>
        <v>0</v>
      </c>
      <c r="S123" s="24">
        <f t="shared" si="51"/>
        <v>0</v>
      </c>
      <c r="T123" s="25">
        <f t="shared" si="52"/>
        <v>0.57999999999999996</v>
      </c>
      <c r="U123" s="26">
        <f t="shared" si="53"/>
        <v>2</v>
      </c>
      <c r="V123" s="25">
        <f t="shared" si="54"/>
        <v>2.58</v>
      </c>
      <c r="W123" s="25">
        <f t="shared" si="55"/>
        <v>8.5399999999999991</v>
      </c>
      <c r="X123" s="25">
        <f t="shared" si="56"/>
        <v>-18.500000000000014</v>
      </c>
      <c r="Y123" s="25">
        <f t="shared" si="57"/>
        <v>281.5</v>
      </c>
    </row>
    <row r="124" spans="5:25" x14ac:dyDescent="0.2">
      <c r="E124" s="22">
        <v>120</v>
      </c>
      <c r="F124" s="24">
        <f t="shared" si="41"/>
        <v>7</v>
      </c>
      <c r="G124" s="24">
        <f t="shared" si="42"/>
        <v>0</v>
      </c>
      <c r="H124" s="24">
        <f t="shared" si="43"/>
        <v>7</v>
      </c>
      <c r="I124" s="24">
        <f t="shared" si="38"/>
        <v>0</v>
      </c>
      <c r="J124" s="24">
        <f t="shared" si="39"/>
        <v>0</v>
      </c>
      <c r="K124" s="24">
        <f t="shared" si="40"/>
        <v>0</v>
      </c>
      <c r="L124" s="24">
        <f t="shared" si="44"/>
        <v>7</v>
      </c>
      <c r="M124" s="24">
        <f t="shared" si="45"/>
        <v>0.5</v>
      </c>
      <c r="N124" s="24">
        <f t="shared" si="46"/>
        <v>0.5</v>
      </c>
      <c r="O124" s="24">
        <f t="shared" si="47"/>
        <v>6.5</v>
      </c>
      <c r="P124" s="24">
        <f t="shared" si="48"/>
        <v>0</v>
      </c>
      <c r="Q124" s="25">
        <f t="shared" si="49"/>
        <v>11.12</v>
      </c>
      <c r="R124" s="24">
        <f t="shared" si="50"/>
        <v>0</v>
      </c>
      <c r="S124" s="24">
        <f t="shared" si="51"/>
        <v>0</v>
      </c>
      <c r="T124" s="25">
        <f t="shared" si="52"/>
        <v>0.54</v>
      </c>
      <c r="U124" s="26">
        <f t="shared" si="53"/>
        <v>2</v>
      </c>
      <c r="V124" s="25">
        <f t="shared" si="54"/>
        <v>2.54</v>
      </c>
      <c r="W124" s="25">
        <f t="shared" si="55"/>
        <v>8.5799999999999983</v>
      </c>
      <c r="X124" s="25">
        <f t="shared" si="56"/>
        <v>-9.9200000000000159</v>
      </c>
      <c r="Y124" s="25">
        <f t="shared" si="57"/>
        <v>290.08</v>
      </c>
    </row>
    <row r="125" spans="5:25" x14ac:dyDescent="0.2">
      <c r="E125" s="22">
        <v>121</v>
      </c>
      <c r="F125" s="24">
        <f t="shared" si="41"/>
        <v>6.5</v>
      </c>
      <c r="G125" s="24">
        <f t="shared" si="42"/>
        <v>0</v>
      </c>
      <c r="H125" s="24">
        <f t="shared" si="43"/>
        <v>6.5</v>
      </c>
      <c r="I125" s="24">
        <f t="shared" si="38"/>
        <v>0</v>
      </c>
      <c r="J125" s="24">
        <f t="shared" si="39"/>
        <v>0</v>
      </c>
      <c r="K125" s="24">
        <f t="shared" si="40"/>
        <v>0</v>
      </c>
      <c r="L125" s="24">
        <f t="shared" si="44"/>
        <v>6.5</v>
      </c>
      <c r="M125" s="24">
        <f t="shared" si="45"/>
        <v>0.5</v>
      </c>
      <c r="N125" s="24">
        <f t="shared" si="46"/>
        <v>0.5</v>
      </c>
      <c r="O125" s="24">
        <f t="shared" si="47"/>
        <v>6</v>
      </c>
      <c r="P125" s="24">
        <f t="shared" si="48"/>
        <v>0</v>
      </c>
      <c r="Q125" s="25">
        <f t="shared" si="49"/>
        <v>11.12</v>
      </c>
      <c r="R125" s="24">
        <f t="shared" si="50"/>
        <v>0</v>
      </c>
      <c r="S125" s="24">
        <f t="shared" si="51"/>
        <v>0</v>
      </c>
      <c r="T125" s="25">
        <f t="shared" si="52"/>
        <v>0.5</v>
      </c>
      <c r="U125" s="26">
        <f t="shared" si="53"/>
        <v>2</v>
      </c>
      <c r="V125" s="25">
        <f t="shared" si="54"/>
        <v>2.5</v>
      </c>
      <c r="W125" s="25">
        <f t="shared" si="55"/>
        <v>8.6199999999999992</v>
      </c>
      <c r="X125" s="25">
        <f t="shared" si="56"/>
        <v>-1.3000000000000167</v>
      </c>
      <c r="Y125" s="25">
        <f t="shared" si="57"/>
        <v>298.7</v>
      </c>
    </row>
    <row r="126" spans="5:25" x14ac:dyDescent="0.2">
      <c r="E126" s="22">
        <v>122</v>
      </c>
      <c r="F126" s="24">
        <f t="shared" si="41"/>
        <v>6</v>
      </c>
      <c r="G126" s="24">
        <f t="shared" si="42"/>
        <v>0</v>
      </c>
      <c r="H126" s="24">
        <f t="shared" si="43"/>
        <v>6</v>
      </c>
      <c r="I126" s="24">
        <f t="shared" si="38"/>
        <v>0</v>
      </c>
      <c r="J126" s="24">
        <f t="shared" si="39"/>
        <v>0</v>
      </c>
      <c r="K126" s="24">
        <f t="shared" si="40"/>
        <v>0</v>
      </c>
      <c r="L126" s="24">
        <f t="shared" si="44"/>
        <v>6</v>
      </c>
      <c r="M126" s="24">
        <f t="shared" si="45"/>
        <v>0.5</v>
      </c>
      <c r="N126" s="24">
        <f t="shared" si="46"/>
        <v>0.5</v>
      </c>
      <c r="O126" s="24">
        <f t="shared" si="47"/>
        <v>5.5</v>
      </c>
      <c r="P126" s="24">
        <f t="shared" si="48"/>
        <v>0</v>
      </c>
      <c r="Q126" s="25">
        <f t="shared" si="49"/>
        <v>11.12</v>
      </c>
      <c r="R126" s="24">
        <f t="shared" si="50"/>
        <v>0</v>
      </c>
      <c r="S126" s="24">
        <f t="shared" si="51"/>
        <v>0</v>
      </c>
      <c r="T126" s="25">
        <f t="shared" si="52"/>
        <v>0.46</v>
      </c>
      <c r="U126" s="26">
        <f t="shared" si="53"/>
        <v>2</v>
      </c>
      <c r="V126" s="25">
        <f t="shared" si="54"/>
        <v>2.46</v>
      </c>
      <c r="W126" s="25">
        <f t="shared" si="55"/>
        <v>8.66</v>
      </c>
      <c r="X126" s="25">
        <f t="shared" si="56"/>
        <v>7.3599999999999834</v>
      </c>
      <c r="Y126" s="25">
        <f t="shared" si="57"/>
        <v>307.35999999999996</v>
      </c>
    </row>
    <row r="127" spans="5:25" x14ac:dyDescent="0.2">
      <c r="E127" s="22">
        <v>123</v>
      </c>
      <c r="F127" s="24">
        <f t="shared" si="41"/>
        <v>5.5</v>
      </c>
      <c r="G127" s="24">
        <f t="shared" si="42"/>
        <v>0</v>
      </c>
      <c r="H127" s="24">
        <f t="shared" si="43"/>
        <v>5.5</v>
      </c>
      <c r="I127" s="24">
        <f t="shared" si="38"/>
        <v>0</v>
      </c>
      <c r="J127" s="24">
        <f t="shared" si="39"/>
        <v>0</v>
      </c>
      <c r="K127" s="24">
        <f t="shared" si="40"/>
        <v>0</v>
      </c>
      <c r="L127" s="24">
        <f t="shared" si="44"/>
        <v>5.5</v>
      </c>
      <c r="M127" s="24">
        <f t="shared" si="45"/>
        <v>0.5</v>
      </c>
      <c r="N127" s="24">
        <f t="shared" si="46"/>
        <v>0.5</v>
      </c>
      <c r="O127" s="24">
        <f t="shared" si="47"/>
        <v>5</v>
      </c>
      <c r="P127" s="24">
        <f t="shared" si="48"/>
        <v>0</v>
      </c>
      <c r="Q127" s="25">
        <f t="shared" si="49"/>
        <v>11.12</v>
      </c>
      <c r="R127" s="24">
        <f t="shared" si="50"/>
        <v>0</v>
      </c>
      <c r="S127" s="24">
        <f t="shared" si="51"/>
        <v>0</v>
      </c>
      <c r="T127" s="25">
        <f t="shared" si="52"/>
        <v>0.42</v>
      </c>
      <c r="U127" s="26">
        <f t="shared" si="53"/>
        <v>2</v>
      </c>
      <c r="V127" s="25">
        <f t="shared" si="54"/>
        <v>2.42</v>
      </c>
      <c r="W127" s="25">
        <f t="shared" si="55"/>
        <v>8.6999999999999993</v>
      </c>
      <c r="X127" s="25">
        <f t="shared" si="56"/>
        <v>16.059999999999981</v>
      </c>
      <c r="Y127" s="25">
        <f t="shared" si="57"/>
        <v>316.06</v>
      </c>
    </row>
    <row r="128" spans="5:25" x14ac:dyDescent="0.2">
      <c r="E128" s="22">
        <v>124</v>
      </c>
      <c r="F128" s="24">
        <f t="shared" si="41"/>
        <v>5</v>
      </c>
      <c r="G128" s="24">
        <f t="shared" si="42"/>
        <v>0</v>
      </c>
      <c r="H128" s="24">
        <f t="shared" si="43"/>
        <v>5</v>
      </c>
      <c r="I128" s="24">
        <f t="shared" si="38"/>
        <v>0</v>
      </c>
      <c r="J128" s="24">
        <f t="shared" si="39"/>
        <v>0</v>
      </c>
      <c r="K128" s="24">
        <f t="shared" si="40"/>
        <v>0</v>
      </c>
      <c r="L128" s="24">
        <f t="shared" si="44"/>
        <v>5</v>
      </c>
      <c r="M128" s="24">
        <f t="shared" si="45"/>
        <v>0.5</v>
      </c>
      <c r="N128" s="24">
        <f t="shared" si="46"/>
        <v>0.5</v>
      </c>
      <c r="O128" s="24">
        <f t="shared" si="47"/>
        <v>4.5</v>
      </c>
      <c r="P128" s="24">
        <f t="shared" si="48"/>
        <v>0</v>
      </c>
      <c r="Q128" s="25">
        <f t="shared" si="49"/>
        <v>11.12</v>
      </c>
      <c r="R128" s="24">
        <f t="shared" si="50"/>
        <v>0</v>
      </c>
      <c r="S128" s="24">
        <f t="shared" si="51"/>
        <v>0</v>
      </c>
      <c r="T128" s="25">
        <f t="shared" si="52"/>
        <v>0.38</v>
      </c>
      <c r="U128" s="26">
        <f t="shared" si="53"/>
        <v>2</v>
      </c>
      <c r="V128" s="25">
        <f t="shared" si="54"/>
        <v>2.38</v>
      </c>
      <c r="W128" s="25">
        <f t="shared" si="55"/>
        <v>8.7399999999999984</v>
      </c>
      <c r="X128" s="25">
        <f t="shared" si="56"/>
        <v>24.799999999999979</v>
      </c>
      <c r="Y128" s="25">
        <f t="shared" si="57"/>
        <v>324.79999999999995</v>
      </c>
    </row>
    <row r="129" spans="5:25" x14ac:dyDescent="0.2">
      <c r="E129" s="22">
        <v>125</v>
      </c>
      <c r="F129" s="24">
        <f t="shared" si="41"/>
        <v>4.5</v>
      </c>
      <c r="G129" s="24">
        <f t="shared" si="42"/>
        <v>0</v>
      </c>
      <c r="H129" s="24">
        <f t="shared" si="43"/>
        <v>4.5</v>
      </c>
      <c r="I129" s="24">
        <f t="shared" si="38"/>
        <v>0</v>
      </c>
      <c r="J129" s="24">
        <f t="shared" si="39"/>
        <v>0</v>
      </c>
      <c r="K129" s="24">
        <f t="shared" si="40"/>
        <v>0</v>
      </c>
      <c r="L129" s="24">
        <f t="shared" si="44"/>
        <v>4.5</v>
      </c>
      <c r="M129" s="24">
        <f t="shared" si="45"/>
        <v>0.5</v>
      </c>
      <c r="N129" s="24">
        <f t="shared" si="46"/>
        <v>0.5</v>
      </c>
      <c r="O129" s="24">
        <f t="shared" si="47"/>
        <v>4</v>
      </c>
      <c r="P129" s="24">
        <f t="shared" si="48"/>
        <v>0</v>
      </c>
      <c r="Q129" s="25">
        <f t="shared" si="49"/>
        <v>11.12</v>
      </c>
      <c r="R129" s="24">
        <f t="shared" si="50"/>
        <v>0</v>
      </c>
      <c r="S129" s="24">
        <f t="shared" si="51"/>
        <v>0</v>
      </c>
      <c r="T129" s="25">
        <f t="shared" si="52"/>
        <v>0.34</v>
      </c>
      <c r="U129" s="26">
        <f t="shared" si="53"/>
        <v>2</v>
      </c>
      <c r="V129" s="25">
        <f t="shared" si="54"/>
        <v>2.34</v>
      </c>
      <c r="W129" s="25">
        <f t="shared" si="55"/>
        <v>8.7799999999999994</v>
      </c>
      <c r="X129" s="25">
        <f t="shared" si="56"/>
        <v>33.579999999999977</v>
      </c>
      <c r="Y129" s="25">
        <f t="shared" si="57"/>
        <v>333.58</v>
      </c>
    </row>
    <row r="130" spans="5:25" x14ac:dyDescent="0.2">
      <c r="E130" s="22">
        <v>126</v>
      </c>
      <c r="F130" s="24">
        <f t="shared" si="41"/>
        <v>4</v>
      </c>
      <c r="G130" s="24">
        <f t="shared" si="42"/>
        <v>0</v>
      </c>
      <c r="H130" s="24">
        <f t="shared" si="43"/>
        <v>4</v>
      </c>
      <c r="I130" s="24">
        <f t="shared" si="38"/>
        <v>0</v>
      </c>
      <c r="J130" s="24">
        <f t="shared" si="39"/>
        <v>0</v>
      </c>
      <c r="K130" s="24">
        <f t="shared" si="40"/>
        <v>0</v>
      </c>
      <c r="L130" s="24">
        <f t="shared" si="44"/>
        <v>4</v>
      </c>
      <c r="M130" s="24">
        <f t="shared" si="45"/>
        <v>0.5</v>
      </c>
      <c r="N130" s="24">
        <f t="shared" si="46"/>
        <v>0.5</v>
      </c>
      <c r="O130" s="24">
        <f t="shared" si="47"/>
        <v>3.5</v>
      </c>
      <c r="P130" s="24">
        <f t="shared" si="48"/>
        <v>0</v>
      </c>
      <c r="Q130" s="25">
        <f t="shared" si="49"/>
        <v>11.12</v>
      </c>
      <c r="R130" s="24">
        <f t="shared" si="50"/>
        <v>0</v>
      </c>
      <c r="S130" s="24">
        <f t="shared" si="51"/>
        <v>0</v>
      </c>
      <c r="T130" s="25">
        <f t="shared" si="52"/>
        <v>0.3</v>
      </c>
      <c r="U130" s="26">
        <f t="shared" si="53"/>
        <v>2</v>
      </c>
      <c r="V130" s="25">
        <f t="shared" si="54"/>
        <v>2.2999999999999998</v>
      </c>
      <c r="W130" s="25">
        <f t="shared" si="55"/>
        <v>8.82</v>
      </c>
      <c r="X130" s="25">
        <f t="shared" si="56"/>
        <v>42.399999999999977</v>
      </c>
      <c r="Y130" s="25">
        <f t="shared" si="57"/>
        <v>342.4</v>
      </c>
    </row>
    <row r="131" spans="5:25" x14ac:dyDescent="0.2">
      <c r="E131" s="22">
        <v>127</v>
      </c>
      <c r="F131" s="24">
        <f t="shared" si="41"/>
        <v>3.5</v>
      </c>
      <c r="G131" s="24">
        <f t="shared" si="42"/>
        <v>0</v>
      </c>
      <c r="H131" s="24">
        <f t="shared" si="43"/>
        <v>3.5</v>
      </c>
      <c r="I131" s="24">
        <f t="shared" si="38"/>
        <v>1</v>
      </c>
      <c r="J131" s="24">
        <f t="shared" si="39"/>
        <v>14</v>
      </c>
      <c r="K131" s="24">
        <f t="shared" si="40"/>
        <v>0</v>
      </c>
      <c r="L131" s="24">
        <f t="shared" si="44"/>
        <v>3.5</v>
      </c>
      <c r="M131" s="24">
        <f t="shared" si="45"/>
        <v>0.5</v>
      </c>
      <c r="N131" s="24">
        <f t="shared" si="46"/>
        <v>0.5</v>
      </c>
      <c r="O131" s="24">
        <f t="shared" si="47"/>
        <v>3</v>
      </c>
      <c r="P131" s="24">
        <f t="shared" si="48"/>
        <v>0</v>
      </c>
      <c r="Q131" s="25">
        <f t="shared" si="49"/>
        <v>11.12</v>
      </c>
      <c r="R131" s="24">
        <f t="shared" si="50"/>
        <v>224</v>
      </c>
      <c r="S131" s="24">
        <f t="shared" si="51"/>
        <v>15.68</v>
      </c>
      <c r="T131" s="25">
        <f t="shared" si="52"/>
        <v>0.26</v>
      </c>
      <c r="U131" s="26">
        <f t="shared" si="53"/>
        <v>2</v>
      </c>
      <c r="V131" s="25">
        <f t="shared" si="54"/>
        <v>241.94</v>
      </c>
      <c r="W131" s="25">
        <f t="shared" si="55"/>
        <v>-230.82</v>
      </c>
      <c r="X131" s="25">
        <f t="shared" si="56"/>
        <v>-188.42000000000002</v>
      </c>
      <c r="Y131" s="25">
        <f t="shared" si="57"/>
        <v>111.57999999999998</v>
      </c>
    </row>
    <row r="132" spans="5:25" x14ac:dyDescent="0.2">
      <c r="E132" s="22">
        <v>128</v>
      </c>
      <c r="F132" s="24">
        <f t="shared" si="41"/>
        <v>3</v>
      </c>
      <c r="G132" s="24">
        <f t="shared" si="42"/>
        <v>14</v>
      </c>
      <c r="H132" s="24">
        <f t="shared" si="43"/>
        <v>17</v>
      </c>
      <c r="I132" s="24">
        <f t="shared" si="38"/>
        <v>0</v>
      </c>
      <c r="J132" s="24">
        <f t="shared" si="39"/>
        <v>0</v>
      </c>
      <c r="K132" s="24">
        <f t="shared" si="40"/>
        <v>0</v>
      </c>
      <c r="L132" s="24">
        <f t="shared" si="44"/>
        <v>3</v>
      </c>
      <c r="M132" s="24">
        <f t="shared" si="45"/>
        <v>0.5</v>
      </c>
      <c r="N132" s="24">
        <f t="shared" si="46"/>
        <v>0.5</v>
      </c>
      <c r="O132" s="24">
        <f t="shared" si="47"/>
        <v>2.5</v>
      </c>
      <c r="P132" s="24">
        <f t="shared" si="48"/>
        <v>0</v>
      </c>
      <c r="Q132" s="25">
        <f t="shared" si="49"/>
        <v>11.12</v>
      </c>
      <c r="R132" s="24">
        <f t="shared" si="50"/>
        <v>0</v>
      </c>
      <c r="S132" s="24">
        <f t="shared" si="51"/>
        <v>0</v>
      </c>
      <c r="T132" s="25">
        <f t="shared" si="52"/>
        <v>0.22</v>
      </c>
      <c r="U132" s="26">
        <f t="shared" si="53"/>
        <v>2</v>
      </c>
      <c r="V132" s="25">
        <f t="shared" si="54"/>
        <v>2.2200000000000002</v>
      </c>
      <c r="W132" s="25">
        <f t="shared" si="55"/>
        <v>8.8999999999999986</v>
      </c>
      <c r="X132" s="25">
        <f t="shared" si="56"/>
        <v>-179.52</v>
      </c>
      <c r="Y132" s="25">
        <f t="shared" si="57"/>
        <v>120.47999999999999</v>
      </c>
    </row>
    <row r="133" spans="5:25" x14ac:dyDescent="0.2">
      <c r="E133" s="22">
        <v>129</v>
      </c>
      <c r="F133" s="24">
        <f t="shared" si="41"/>
        <v>2.5</v>
      </c>
      <c r="G133" s="24">
        <f t="shared" si="42"/>
        <v>14</v>
      </c>
      <c r="H133" s="24">
        <f t="shared" si="43"/>
        <v>16.5</v>
      </c>
      <c r="I133" s="24">
        <f t="shared" si="38"/>
        <v>0</v>
      </c>
      <c r="J133" s="24">
        <f t="shared" si="39"/>
        <v>0</v>
      </c>
      <c r="K133" s="24">
        <f t="shared" si="40"/>
        <v>0</v>
      </c>
      <c r="L133" s="24">
        <f t="shared" si="44"/>
        <v>2.5</v>
      </c>
      <c r="M133" s="24">
        <f t="shared" si="45"/>
        <v>0.5</v>
      </c>
      <c r="N133" s="24">
        <f t="shared" si="46"/>
        <v>0.5</v>
      </c>
      <c r="O133" s="24">
        <f t="shared" si="47"/>
        <v>2</v>
      </c>
      <c r="P133" s="24">
        <f t="shared" si="48"/>
        <v>0</v>
      </c>
      <c r="Q133" s="25">
        <f t="shared" si="49"/>
        <v>11.12</v>
      </c>
      <c r="R133" s="24">
        <f t="shared" si="50"/>
        <v>0</v>
      </c>
      <c r="S133" s="24">
        <f t="shared" si="51"/>
        <v>0</v>
      </c>
      <c r="T133" s="25">
        <f t="shared" si="52"/>
        <v>0.18</v>
      </c>
      <c r="U133" s="26">
        <f t="shared" si="53"/>
        <v>2</v>
      </c>
      <c r="V133" s="25">
        <f t="shared" si="54"/>
        <v>2.1800000000000002</v>
      </c>
      <c r="W133" s="25">
        <f t="shared" si="55"/>
        <v>8.94</v>
      </c>
      <c r="X133" s="25">
        <f t="shared" si="56"/>
        <v>-170.58</v>
      </c>
      <c r="Y133" s="25">
        <f t="shared" si="57"/>
        <v>129.41999999999999</v>
      </c>
    </row>
    <row r="134" spans="5:25" x14ac:dyDescent="0.2">
      <c r="E134" s="22">
        <v>130</v>
      </c>
      <c r="F134" s="24">
        <f t="shared" si="41"/>
        <v>2</v>
      </c>
      <c r="G134" s="24">
        <f t="shared" si="42"/>
        <v>14</v>
      </c>
      <c r="H134" s="24">
        <f t="shared" si="43"/>
        <v>16</v>
      </c>
      <c r="I134" s="24">
        <f t="shared" si="38"/>
        <v>0</v>
      </c>
      <c r="J134" s="24">
        <f t="shared" si="39"/>
        <v>0</v>
      </c>
      <c r="K134" s="24">
        <f t="shared" si="40"/>
        <v>0</v>
      </c>
      <c r="L134" s="24">
        <f t="shared" si="44"/>
        <v>2</v>
      </c>
      <c r="M134" s="24">
        <f t="shared" si="45"/>
        <v>0.5</v>
      </c>
      <c r="N134" s="24">
        <f t="shared" si="46"/>
        <v>0.5</v>
      </c>
      <c r="O134" s="24">
        <f t="shared" si="47"/>
        <v>1.5</v>
      </c>
      <c r="P134" s="24">
        <f t="shared" si="48"/>
        <v>0</v>
      </c>
      <c r="Q134" s="25">
        <f t="shared" si="49"/>
        <v>11.12</v>
      </c>
      <c r="R134" s="24">
        <f t="shared" si="50"/>
        <v>0</v>
      </c>
      <c r="S134" s="24">
        <f t="shared" si="51"/>
        <v>0</v>
      </c>
      <c r="T134" s="25">
        <f t="shared" si="52"/>
        <v>0.14000000000000001</v>
      </c>
      <c r="U134" s="26">
        <f t="shared" si="53"/>
        <v>2</v>
      </c>
      <c r="V134" s="25">
        <f t="shared" si="54"/>
        <v>2.14</v>
      </c>
      <c r="W134" s="25">
        <f t="shared" si="55"/>
        <v>8.9799999999999986</v>
      </c>
      <c r="X134" s="25">
        <f t="shared" si="56"/>
        <v>-161.60000000000002</v>
      </c>
      <c r="Y134" s="25">
        <f t="shared" si="57"/>
        <v>138.39999999999998</v>
      </c>
    </row>
    <row r="135" spans="5:25" x14ac:dyDescent="0.2">
      <c r="E135" s="22">
        <v>131</v>
      </c>
      <c r="F135" s="24">
        <f t="shared" si="41"/>
        <v>1.5</v>
      </c>
      <c r="G135" s="24">
        <f t="shared" si="42"/>
        <v>14</v>
      </c>
      <c r="H135" s="24">
        <f t="shared" si="43"/>
        <v>15.5</v>
      </c>
      <c r="I135" s="24">
        <f t="shared" ref="I135:I198" si="58">IF(H135&lt;=$C$27,1,0)</f>
        <v>0</v>
      </c>
      <c r="J135" s="24">
        <f t="shared" ref="J135:J198" si="59">IF(I135=1,$C$15,0)</f>
        <v>0</v>
      </c>
      <c r="K135" s="24">
        <f t="shared" si="40"/>
        <v>0</v>
      </c>
      <c r="L135" s="24">
        <f t="shared" si="44"/>
        <v>1.5</v>
      </c>
      <c r="M135" s="24">
        <f t="shared" si="45"/>
        <v>0.5</v>
      </c>
      <c r="N135" s="24">
        <f t="shared" si="46"/>
        <v>0.5</v>
      </c>
      <c r="O135" s="24">
        <f t="shared" si="47"/>
        <v>1</v>
      </c>
      <c r="P135" s="24">
        <f t="shared" si="48"/>
        <v>0</v>
      </c>
      <c r="Q135" s="25">
        <f t="shared" si="49"/>
        <v>11.12</v>
      </c>
      <c r="R135" s="24">
        <f t="shared" si="50"/>
        <v>0</v>
      </c>
      <c r="S135" s="24">
        <f t="shared" si="51"/>
        <v>0</v>
      </c>
      <c r="T135" s="25">
        <f t="shared" si="52"/>
        <v>0.1</v>
      </c>
      <c r="U135" s="26">
        <f t="shared" si="53"/>
        <v>2</v>
      </c>
      <c r="V135" s="25">
        <f t="shared" si="54"/>
        <v>2.1</v>
      </c>
      <c r="W135" s="25">
        <f t="shared" si="55"/>
        <v>9.02</v>
      </c>
      <c r="X135" s="25">
        <f t="shared" si="56"/>
        <v>-152.58000000000001</v>
      </c>
      <c r="Y135" s="25">
        <f t="shared" si="57"/>
        <v>147.41999999999999</v>
      </c>
    </row>
    <row r="136" spans="5:25" x14ac:dyDescent="0.2">
      <c r="E136" s="22">
        <v>132</v>
      </c>
      <c r="F136" s="24">
        <f t="shared" si="41"/>
        <v>1</v>
      </c>
      <c r="G136" s="24">
        <f t="shared" si="42"/>
        <v>14</v>
      </c>
      <c r="H136" s="24">
        <f t="shared" si="43"/>
        <v>15</v>
      </c>
      <c r="I136" s="24">
        <f t="shared" si="58"/>
        <v>0</v>
      </c>
      <c r="J136" s="24">
        <f t="shared" si="59"/>
        <v>0</v>
      </c>
      <c r="K136" s="24">
        <f t="shared" si="40"/>
        <v>0</v>
      </c>
      <c r="L136" s="24">
        <f t="shared" si="44"/>
        <v>1</v>
      </c>
      <c r="M136" s="24">
        <f t="shared" si="45"/>
        <v>0.5</v>
      </c>
      <c r="N136" s="24">
        <f t="shared" si="46"/>
        <v>0.5</v>
      </c>
      <c r="O136" s="24">
        <f t="shared" si="47"/>
        <v>0.5</v>
      </c>
      <c r="P136" s="24">
        <f t="shared" si="48"/>
        <v>0</v>
      </c>
      <c r="Q136" s="25">
        <f t="shared" si="49"/>
        <v>11.12</v>
      </c>
      <c r="R136" s="24">
        <f t="shared" si="50"/>
        <v>0</v>
      </c>
      <c r="S136" s="24">
        <f t="shared" si="51"/>
        <v>0</v>
      </c>
      <c r="T136" s="25">
        <f t="shared" si="52"/>
        <v>0.06</v>
      </c>
      <c r="U136" s="26">
        <f t="shared" si="53"/>
        <v>2</v>
      </c>
      <c r="V136" s="25">
        <f t="shared" si="54"/>
        <v>2.06</v>
      </c>
      <c r="W136" s="25">
        <f t="shared" si="55"/>
        <v>9.0599999999999987</v>
      </c>
      <c r="X136" s="25">
        <f t="shared" si="56"/>
        <v>-143.52000000000001</v>
      </c>
      <c r="Y136" s="25">
        <f t="shared" si="57"/>
        <v>156.47999999999999</v>
      </c>
    </row>
    <row r="137" spans="5:25" x14ac:dyDescent="0.2">
      <c r="E137" s="22">
        <v>133</v>
      </c>
      <c r="F137" s="24">
        <f t="shared" si="41"/>
        <v>0.5</v>
      </c>
      <c r="G137" s="24">
        <f t="shared" si="42"/>
        <v>14</v>
      </c>
      <c r="H137" s="24">
        <f t="shared" si="43"/>
        <v>14.5</v>
      </c>
      <c r="I137" s="24">
        <f t="shared" si="58"/>
        <v>0</v>
      </c>
      <c r="J137" s="24">
        <f t="shared" si="59"/>
        <v>0</v>
      </c>
      <c r="K137" s="24">
        <f t="shared" si="40"/>
        <v>0</v>
      </c>
      <c r="L137" s="24">
        <f t="shared" si="44"/>
        <v>0.5</v>
      </c>
      <c r="M137" s="24">
        <f t="shared" si="45"/>
        <v>0.5</v>
      </c>
      <c r="N137" s="24">
        <f t="shared" si="46"/>
        <v>0.5</v>
      </c>
      <c r="O137" s="24">
        <f t="shared" si="47"/>
        <v>0</v>
      </c>
      <c r="P137" s="24">
        <f t="shared" si="48"/>
        <v>0</v>
      </c>
      <c r="Q137" s="25">
        <f t="shared" si="49"/>
        <v>11.12</v>
      </c>
      <c r="R137" s="24">
        <f t="shared" si="50"/>
        <v>0</v>
      </c>
      <c r="S137" s="24">
        <f t="shared" si="51"/>
        <v>0</v>
      </c>
      <c r="T137" s="25">
        <f t="shared" si="52"/>
        <v>0.02</v>
      </c>
      <c r="U137" s="26">
        <f t="shared" si="53"/>
        <v>2</v>
      </c>
      <c r="V137" s="25">
        <f t="shared" si="54"/>
        <v>2.02</v>
      </c>
      <c r="W137" s="25">
        <f t="shared" si="55"/>
        <v>9.1</v>
      </c>
      <c r="X137" s="25">
        <f t="shared" si="56"/>
        <v>-134.42000000000002</v>
      </c>
      <c r="Y137" s="25">
        <f t="shared" si="57"/>
        <v>165.57999999999998</v>
      </c>
    </row>
    <row r="138" spans="5:25" x14ac:dyDescent="0.2">
      <c r="E138" s="22">
        <v>134</v>
      </c>
      <c r="F138" s="24">
        <f t="shared" si="41"/>
        <v>0</v>
      </c>
      <c r="G138" s="24">
        <f t="shared" si="42"/>
        <v>14</v>
      </c>
      <c r="H138" s="24">
        <f t="shared" si="43"/>
        <v>14</v>
      </c>
      <c r="I138" s="24">
        <f t="shared" si="58"/>
        <v>0</v>
      </c>
      <c r="J138" s="24">
        <f t="shared" si="59"/>
        <v>0</v>
      </c>
      <c r="K138" s="24">
        <f t="shared" si="40"/>
        <v>14</v>
      </c>
      <c r="L138" s="24">
        <f t="shared" si="44"/>
        <v>14</v>
      </c>
      <c r="M138" s="24">
        <f t="shared" si="45"/>
        <v>0.5</v>
      </c>
      <c r="N138" s="24">
        <f t="shared" si="46"/>
        <v>0.5</v>
      </c>
      <c r="O138" s="24">
        <f t="shared" si="47"/>
        <v>13.5</v>
      </c>
      <c r="P138" s="24">
        <f t="shared" si="48"/>
        <v>0</v>
      </c>
      <c r="Q138" s="25">
        <f t="shared" si="49"/>
        <v>11.12</v>
      </c>
      <c r="R138" s="24">
        <f t="shared" si="50"/>
        <v>0</v>
      </c>
      <c r="S138" s="24">
        <f t="shared" si="51"/>
        <v>0</v>
      </c>
      <c r="T138" s="25">
        <f t="shared" si="52"/>
        <v>1.1000000000000001</v>
      </c>
      <c r="U138" s="26">
        <f t="shared" si="53"/>
        <v>2</v>
      </c>
      <c r="V138" s="25">
        <f t="shared" si="54"/>
        <v>3.1</v>
      </c>
      <c r="W138" s="25">
        <f t="shared" si="55"/>
        <v>8.02</v>
      </c>
      <c r="X138" s="25">
        <f t="shared" si="56"/>
        <v>-126.40000000000002</v>
      </c>
      <c r="Y138" s="25">
        <f t="shared" si="57"/>
        <v>173.59999999999997</v>
      </c>
    </row>
    <row r="139" spans="5:25" x14ac:dyDescent="0.2">
      <c r="E139" s="22">
        <v>135</v>
      </c>
      <c r="F139" s="24">
        <f t="shared" si="41"/>
        <v>13.5</v>
      </c>
      <c r="G139" s="24">
        <f t="shared" si="42"/>
        <v>0</v>
      </c>
      <c r="H139" s="24">
        <f t="shared" si="43"/>
        <v>13.5</v>
      </c>
      <c r="I139" s="24">
        <f t="shared" si="58"/>
        <v>0</v>
      </c>
      <c r="J139" s="24">
        <f t="shared" si="59"/>
        <v>0</v>
      </c>
      <c r="K139" s="24">
        <f t="shared" si="40"/>
        <v>0</v>
      </c>
      <c r="L139" s="24">
        <f t="shared" si="44"/>
        <v>13.5</v>
      </c>
      <c r="M139" s="24">
        <f t="shared" si="45"/>
        <v>0.5</v>
      </c>
      <c r="N139" s="24">
        <f t="shared" si="46"/>
        <v>0.5</v>
      </c>
      <c r="O139" s="24">
        <f t="shared" si="47"/>
        <v>13</v>
      </c>
      <c r="P139" s="24">
        <f t="shared" si="48"/>
        <v>0</v>
      </c>
      <c r="Q139" s="25">
        <f t="shared" si="49"/>
        <v>11.12</v>
      </c>
      <c r="R139" s="24">
        <f t="shared" si="50"/>
        <v>0</v>
      </c>
      <c r="S139" s="24">
        <f t="shared" si="51"/>
        <v>0</v>
      </c>
      <c r="T139" s="25">
        <f t="shared" si="52"/>
        <v>1.06</v>
      </c>
      <c r="U139" s="26">
        <f t="shared" si="53"/>
        <v>2</v>
      </c>
      <c r="V139" s="25">
        <f t="shared" si="54"/>
        <v>3.06</v>
      </c>
      <c r="W139" s="25">
        <f t="shared" si="55"/>
        <v>8.0599999999999987</v>
      </c>
      <c r="X139" s="25">
        <f t="shared" si="56"/>
        <v>-118.34000000000002</v>
      </c>
      <c r="Y139" s="25">
        <f t="shared" si="57"/>
        <v>181.65999999999997</v>
      </c>
    </row>
    <row r="140" spans="5:25" x14ac:dyDescent="0.2">
      <c r="E140" s="22">
        <v>136</v>
      </c>
      <c r="F140" s="24">
        <f t="shared" si="41"/>
        <v>13</v>
      </c>
      <c r="G140" s="24">
        <f t="shared" si="42"/>
        <v>0</v>
      </c>
      <c r="H140" s="24">
        <f t="shared" si="43"/>
        <v>13</v>
      </c>
      <c r="I140" s="24">
        <f t="shared" si="58"/>
        <v>0</v>
      </c>
      <c r="J140" s="24">
        <f t="shared" si="59"/>
        <v>0</v>
      </c>
      <c r="K140" s="24">
        <f t="shared" si="40"/>
        <v>0</v>
      </c>
      <c r="L140" s="24">
        <f t="shared" si="44"/>
        <v>13</v>
      </c>
      <c r="M140" s="24">
        <f t="shared" si="45"/>
        <v>0.5</v>
      </c>
      <c r="N140" s="24">
        <f t="shared" si="46"/>
        <v>0.5</v>
      </c>
      <c r="O140" s="24">
        <f t="shared" si="47"/>
        <v>12.5</v>
      </c>
      <c r="P140" s="24">
        <f t="shared" si="48"/>
        <v>0</v>
      </c>
      <c r="Q140" s="25">
        <f t="shared" si="49"/>
        <v>11.12</v>
      </c>
      <c r="R140" s="24">
        <f t="shared" si="50"/>
        <v>0</v>
      </c>
      <c r="S140" s="24">
        <f t="shared" si="51"/>
        <v>0</v>
      </c>
      <c r="T140" s="25">
        <f t="shared" si="52"/>
        <v>1.02</v>
      </c>
      <c r="U140" s="26">
        <f t="shared" si="53"/>
        <v>2</v>
      </c>
      <c r="V140" s="25">
        <f t="shared" si="54"/>
        <v>3.02</v>
      </c>
      <c r="W140" s="25">
        <f t="shared" si="55"/>
        <v>8.1</v>
      </c>
      <c r="X140" s="25">
        <f t="shared" si="56"/>
        <v>-110.24000000000002</v>
      </c>
      <c r="Y140" s="25">
        <f t="shared" si="57"/>
        <v>189.76</v>
      </c>
    </row>
    <row r="141" spans="5:25" x14ac:dyDescent="0.2">
      <c r="E141" s="22">
        <v>137</v>
      </c>
      <c r="F141" s="24">
        <f t="shared" si="41"/>
        <v>12.5</v>
      </c>
      <c r="G141" s="24">
        <f t="shared" si="42"/>
        <v>0</v>
      </c>
      <c r="H141" s="24">
        <f t="shared" si="43"/>
        <v>12.5</v>
      </c>
      <c r="I141" s="24">
        <f t="shared" si="58"/>
        <v>0</v>
      </c>
      <c r="J141" s="24">
        <f t="shared" si="59"/>
        <v>0</v>
      </c>
      <c r="K141" s="24">
        <f t="shared" ref="K141:K204" si="60">J134</f>
        <v>0</v>
      </c>
      <c r="L141" s="24">
        <f t="shared" si="44"/>
        <v>12.5</v>
      </c>
      <c r="M141" s="24">
        <f t="shared" si="45"/>
        <v>0.5</v>
      </c>
      <c r="N141" s="24">
        <f t="shared" si="46"/>
        <v>0.5</v>
      </c>
      <c r="O141" s="24">
        <f t="shared" si="47"/>
        <v>12</v>
      </c>
      <c r="P141" s="24">
        <f t="shared" si="48"/>
        <v>0</v>
      </c>
      <c r="Q141" s="25">
        <f t="shared" si="49"/>
        <v>11.12</v>
      </c>
      <c r="R141" s="24">
        <f t="shared" si="50"/>
        <v>0</v>
      </c>
      <c r="S141" s="24">
        <f t="shared" si="51"/>
        <v>0</v>
      </c>
      <c r="T141" s="25">
        <f t="shared" si="52"/>
        <v>0.98</v>
      </c>
      <c r="U141" s="26">
        <f t="shared" si="53"/>
        <v>2</v>
      </c>
      <c r="V141" s="25">
        <f t="shared" si="54"/>
        <v>2.98</v>
      </c>
      <c r="W141" s="25">
        <f t="shared" si="55"/>
        <v>8.1399999999999988</v>
      </c>
      <c r="X141" s="25">
        <f t="shared" si="56"/>
        <v>-102.10000000000002</v>
      </c>
      <c r="Y141" s="25">
        <f t="shared" si="57"/>
        <v>197.89999999999998</v>
      </c>
    </row>
    <row r="142" spans="5:25" x14ac:dyDescent="0.2">
      <c r="E142" s="22">
        <v>138</v>
      </c>
      <c r="F142" s="24">
        <f t="shared" si="41"/>
        <v>12</v>
      </c>
      <c r="G142" s="24">
        <f t="shared" si="42"/>
        <v>0</v>
      </c>
      <c r="H142" s="24">
        <f t="shared" si="43"/>
        <v>12</v>
      </c>
      <c r="I142" s="24">
        <f t="shared" si="58"/>
        <v>0</v>
      </c>
      <c r="J142" s="24">
        <f t="shared" si="59"/>
        <v>0</v>
      </c>
      <c r="K142" s="24">
        <f t="shared" si="60"/>
        <v>0</v>
      </c>
      <c r="L142" s="24">
        <f t="shared" si="44"/>
        <v>12</v>
      </c>
      <c r="M142" s="24">
        <f t="shared" si="45"/>
        <v>0.5</v>
      </c>
      <c r="N142" s="24">
        <f t="shared" si="46"/>
        <v>0.5</v>
      </c>
      <c r="O142" s="24">
        <f t="shared" si="47"/>
        <v>11.5</v>
      </c>
      <c r="P142" s="24">
        <f t="shared" si="48"/>
        <v>0</v>
      </c>
      <c r="Q142" s="25">
        <f t="shared" si="49"/>
        <v>11.12</v>
      </c>
      <c r="R142" s="24">
        <f t="shared" si="50"/>
        <v>0</v>
      </c>
      <c r="S142" s="24">
        <f t="shared" si="51"/>
        <v>0</v>
      </c>
      <c r="T142" s="25">
        <f t="shared" si="52"/>
        <v>0.94000000000000006</v>
      </c>
      <c r="U142" s="26">
        <f t="shared" si="53"/>
        <v>2</v>
      </c>
      <c r="V142" s="25">
        <f t="shared" si="54"/>
        <v>2.94</v>
      </c>
      <c r="W142" s="25">
        <f t="shared" si="55"/>
        <v>8.18</v>
      </c>
      <c r="X142" s="25">
        <f t="shared" si="56"/>
        <v>-93.920000000000016</v>
      </c>
      <c r="Y142" s="25">
        <f t="shared" si="57"/>
        <v>206.07999999999998</v>
      </c>
    </row>
    <row r="143" spans="5:25" x14ac:dyDescent="0.2">
      <c r="E143" s="22">
        <v>139</v>
      </c>
      <c r="F143" s="24">
        <f t="shared" si="41"/>
        <v>11.5</v>
      </c>
      <c r="G143" s="24">
        <f t="shared" si="42"/>
        <v>0</v>
      </c>
      <c r="H143" s="24">
        <f t="shared" si="43"/>
        <v>11.5</v>
      </c>
      <c r="I143" s="24">
        <f t="shared" si="58"/>
        <v>0</v>
      </c>
      <c r="J143" s="24">
        <f t="shared" si="59"/>
        <v>0</v>
      </c>
      <c r="K143" s="24">
        <f t="shared" si="60"/>
        <v>0</v>
      </c>
      <c r="L143" s="24">
        <f t="shared" si="44"/>
        <v>11.5</v>
      </c>
      <c r="M143" s="24">
        <f t="shared" si="45"/>
        <v>0.5</v>
      </c>
      <c r="N143" s="24">
        <f t="shared" si="46"/>
        <v>0.5</v>
      </c>
      <c r="O143" s="24">
        <f t="shared" si="47"/>
        <v>11</v>
      </c>
      <c r="P143" s="24">
        <f t="shared" si="48"/>
        <v>0</v>
      </c>
      <c r="Q143" s="25">
        <f t="shared" si="49"/>
        <v>11.12</v>
      </c>
      <c r="R143" s="24">
        <f t="shared" si="50"/>
        <v>0</v>
      </c>
      <c r="S143" s="24">
        <f t="shared" si="51"/>
        <v>0</v>
      </c>
      <c r="T143" s="25">
        <f t="shared" si="52"/>
        <v>0.9</v>
      </c>
      <c r="U143" s="26">
        <f t="shared" si="53"/>
        <v>2</v>
      </c>
      <c r="V143" s="25">
        <f t="shared" si="54"/>
        <v>2.9</v>
      </c>
      <c r="W143" s="25">
        <f t="shared" si="55"/>
        <v>8.2199999999999989</v>
      </c>
      <c r="X143" s="25">
        <f t="shared" si="56"/>
        <v>-85.700000000000017</v>
      </c>
      <c r="Y143" s="25">
        <f t="shared" si="57"/>
        <v>214.29999999999998</v>
      </c>
    </row>
    <row r="144" spans="5:25" x14ac:dyDescent="0.2">
      <c r="E144" s="22">
        <v>140</v>
      </c>
      <c r="F144" s="24">
        <f t="shared" si="41"/>
        <v>11</v>
      </c>
      <c r="G144" s="24">
        <f t="shared" si="42"/>
        <v>0</v>
      </c>
      <c r="H144" s="24">
        <f t="shared" si="43"/>
        <v>11</v>
      </c>
      <c r="I144" s="24">
        <f t="shared" si="58"/>
        <v>0</v>
      </c>
      <c r="J144" s="24">
        <f t="shared" si="59"/>
        <v>0</v>
      </c>
      <c r="K144" s="24">
        <f t="shared" si="60"/>
        <v>0</v>
      </c>
      <c r="L144" s="24">
        <f t="shared" si="44"/>
        <v>11</v>
      </c>
      <c r="M144" s="24">
        <f t="shared" si="45"/>
        <v>0.5</v>
      </c>
      <c r="N144" s="24">
        <f t="shared" si="46"/>
        <v>0.5</v>
      </c>
      <c r="O144" s="24">
        <f t="shared" si="47"/>
        <v>10.5</v>
      </c>
      <c r="P144" s="24">
        <f t="shared" si="48"/>
        <v>0</v>
      </c>
      <c r="Q144" s="25">
        <f t="shared" si="49"/>
        <v>11.12</v>
      </c>
      <c r="R144" s="24">
        <f t="shared" si="50"/>
        <v>0</v>
      </c>
      <c r="S144" s="24">
        <f t="shared" si="51"/>
        <v>0</v>
      </c>
      <c r="T144" s="25">
        <f t="shared" si="52"/>
        <v>0.86</v>
      </c>
      <c r="U144" s="26">
        <f t="shared" si="53"/>
        <v>2</v>
      </c>
      <c r="V144" s="25">
        <f t="shared" si="54"/>
        <v>2.86</v>
      </c>
      <c r="W144" s="25">
        <f t="shared" si="55"/>
        <v>8.26</v>
      </c>
      <c r="X144" s="25">
        <f t="shared" si="56"/>
        <v>-77.440000000000012</v>
      </c>
      <c r="Y144" s="25">
        <f t="shared" si="57"/>
        <v>222.56</v>
      </c>
    </row>
    <row r="145" spans="5:25" x14ac:dyDescent="0.2">
      <c r="E145" s="22">
        <v>141</v>
      </c>
      <c r="F145" s="24">
        <f t="shared" si="41"/>
        <v>10.5</v>
      </c>
      <c r="G145" s="24">
        <f t="shared" si="42"/>
        <v>0</v>
      </c>
      <c r="H145" s="24">
        <f t="shared" si="43"/>
        <v>10.5</v>
      </c>
      <c r="I145" s="24">
        <f t="shared" si="58"/>
        <v>0</v>
      </c>
      <c r="J145" s="24">
        <f t="shared" si="59"/>
        <v>0</v>
      </c>
      <c r="K145" s="24">
        <f t="shared" si="60"/>
        <v>0</v>
      </c>
      <c r="L145" s="24">
        <f t="shared" si="44"/>
        <v>10.5</v>
      </c>
      <c r="M145" s="24">
        <f t="shared" si="45"/>
        <v>0.5</v>
      </c>
      <c r="N145" s="24">
        <f t="shared" si="46"/>
        <v>0.5</v>
      </c>
      <c r="O145" s="24">
        <f t="shared" si="47"/>
        <v>10</v>
      </c>
      <c r="P145" s="24">
        <f t="shared" si="48"/>
        <v>0</v>
      </c>
      <c r="Q145" s="25">
        <f t="shared" si="49"/>
        <v>11.12</v>
      </c>
      <c r="R145" s="24">
        <f t="shared" si="50"/>
        <v>0</v>
      </c>
      <c r="S145" s="24">
        <f t="shared" si="51"/>
        <v>0</v>
      </c>
      <c r="T145" s="25">
        <f t="shared" si="52"/>
        <v>0.82000000000000006</v>
      </c>
      <c r="U145" s="26">
        <f t="shared" si="53"/>
        <v>2</v>
      </c>
      <c r="V145" s="25">
        <f t="shared" si="54"/>
        <v>2.8200000000000003</v>
      </c>
      <c r="W145" s="25">
        <f t="shared" si="55"/>
        <v>8.2999999999999989</v>
      </c>
      <c r="X145" s="25">
        <f t="shared" si="56"/>
        <v>-69.140000000000015</v>
      </c>
      <c r="Y145" s="25">
        <f t="shared" si="57"/>
        <v>230.85999999999999</v>
      </c>
    </row>
    <row r="146" spans="5:25" x14ac:dyDescent="0.2">
      <c r="E146" s="22">
        <v>142</v>
      </c>
      <c r="F146" s="24">
        <f t="shared" si="41"/>
        <v>10</v>
      </c>
      <c r="G146" s="24">
        <f t="shared" si="42"/>
        <v>0</v>
      </c>
      <c r="H146" s="24">
        <f t="shared" si="43"/>
        <v>10</v>
      </c>
      <c r="I146" s="24">
        <f t="shared" si="58"/>
        <v>0</v>
      </c>
      <c r="J146" s="24">
        <f t="shared" si="59"/>
        <v>0</v>
      </c>
      <c r="K146" s="24">
        <f t="shared" si="60"/>
        <v>0</v>
      </c>
      <c r="L146" s="24">
        <f t="shared" si="44"/>
        <v>10</v>
      </c>
      <c r="M146" s="24">
        <f t="shared" si="45"/>
        <v>0.5</v>
      </c>
      <c r="N146" s="24">
        <f t="shared" si="46"/>
        <v>0.5</v>
      </c>
      <c r="O146" s="24">
        <f t="shared" si="47"/>
        <v>9.5</v>
      </c>
      <c r="P146" s="24">
        <f t="shared" si="48"/>
        <v>0</v>
      </c>
      <c r="Q146" s="25">
        <f t="shared" si="49"/>
        <v>11.12</v>
      </c>
      <c r="R146" s="24">
        <f t="shared" si="50"/>
        <v>0</v>
      </c>
      <c r="S146" s="24">
        <f t="shared" si="51"/>
        <v>0</v>
      </c>
      <c r="T146" s="25">
        <f t="shared" si="52"/>
        <v>0.78</v>
      </c>
      <c r="U146" s="26">
        <f t="shared" si="53"/>
        <v>2</v>
      </c>
      <c r="V146" s="25">
        <f t="shared" si="54"/>
        <v>2.7800000000000002</v>
      </c>
      <c r="W146" s="25">
        <f t="shared" si="55"/>
        <v>8.34</v>
      </c>
      <c r="X146" s="25">
        <f t="shared" si="56"/>
        <v>-60.800000000000011</v>
      </c>
      <c r="Y146" s="25">
        <f t="shared" si="57"/>
        <v>239.2</v>
      </c>
    </row>
    <row r="147" spans="5:25" x14ac:dyDescent="0.2">
      <c r="E147" s="22">
        <v>143</v>
      </c>
      <c r="F147" s="24">
        <f t="shared" si="41"/>
        <v>9.5</v>
      </c>
      <c r="G147" s="24">
        <f t="shared" si="42"/>
        <v>0</v>
      </c>
      <c r="H147" s="24">
        <f t="shared" si="43"/>
        <v>9.5</v>
      </c>
      <c r="I147" s="24">
        <f t="shared" si="58"/>
        <v>0</v>
      </c>
      <c r="J147" s="24">
        <f t="shared" si="59"/>
        <v>0</v>
      </c>
      <c r="K147" s="24">
        <f t="shared" si="60"/>
        <v>0</v>
      </c>
      <c r="L147" s="24">
        <f t="shared" si="44"/>
        <v>9.5</v>
      </c>
      <c r="M147" s="24">
        <f t="shared" si="45"/>
        <v>0.5</v>
      </c>
      <c r="N147" s="24">
        <f t="shared" si="46"/>
        <v>0.5</v>
      </c>
      <c r="O147" s="24">
        <f t="shared" si="47"/>
        <v>9</v>
      </c>
      <c r="P147" s="24">
        <f t="shared" si="48"/>
        <v>0</v>
      </c>
      <c r="Q147" s="25">
        <f t="shared" si="49"/>
        <v>11.12</v>
      </c>
      <c r="R147" s="24">
        <f t="shared" si="50"/>
        <v>0</v>
      </c>
      <c r="S147" s="24">
        <f t="shared" si="51"/>
        <v>0</v>
      </c>
      <c r="T147" s="25">
        <f t="shared" si="52"/>
        <v>0.74</v>
      </c>
      <c r="U147" s="26">
        <f t="shared" si="53"/>
        <v>2</v>
      </c>
      <c r="V147" s="25">
        <f t="shared" si="54"/>
        <v>2.74</v>
      </c>
      <c r="W147" s="25">
        <f t="shared" si="55"/>
        <v>8.379999999999999</v>
      </c>
      <c r="X147" s="25">
        <f t="shared" si="56"/>
        <v>-52.420000000000016</v>
      </c>
      <c r="Y147" s="25">
        <f t="shared" si="57"/>
        <v>247.57999999999998</v>
      </c>
    </row>
    <row r="148" spans="5:25" x14ac:dyDescent="0.2">
      <c r="E148" s="22">
        <v>144</v>
      </c>
      <c r="F148" s="24">
        <f t="shared" si="41"/>
        <v>9</v>
      </c>
      <c r="G148" s="24">
        <f t="shared" si="42"/>
        <v>0</v>
      </c>
      <c r="H148" s="24">
        <f t="shared" si="43"/>
        <v>9</v>
      </c>
      <c r="I148" s="24">
        <f t="shared" si="58"/>
        <v>0</v>
      </c>
      <c r="J148" s="24">
        <f t="shared" si="59"/>
        <v>0</v>
      </c>
      <c r="K148" s="24">
        <f t="shared" si="60"/>
        <v>0</v>
      </c>
      <c r="L148" s="24">
        <f t="shared" si="44"/>
        <v>9</v>
      </c>
      <c r="M148" s="24">
        <f t="shared" si="45"/>
        <v>0.5</v>
      </c>
      <c r="N148" s="24">
        <f t="shared" si="46"/>
        <v>0.5</v>
      </c>
      <c r="O148" s="24">
        <f t="shared" si="47"/>
        <v>8.5</v>
      </c>
      <c r="P148" s="24">
        <f t="shared" si="48"/>
        <v>0</v>
      </c>
      <c r="Q148" s="25">
        <f t="shared" si="49"/>
        <v>11.12</v>
      </c>
      <c r="R148" s="24">
        <f t="shared" si="50"/>
        <v>0</v>
      </c>
      <c r="S148" s="24">
        <f t="shared" si="51"/>
        <v>0</v>
      </c>
      <c r="T148" s="25">
        <f t="shared" si="52"/>
        <v>0.70000000000000007</v>
      </c>
      <c r="U148" s="26">
        <f t="shared" si="53"/>
        <v>2</v>
      </c>
      <c r="V148" s="25">
        <f t="shared" si="54"/>
        <v>2.7</v>
      </c>
      <c r="W148" s="25">
        <f t="shared" si="55"/>
        <v>8.4199999999999982</v>
      </c>
      <c r="X148" s="25">
        <f t="shared" si="56"/>
        <v>-44.000000000000014</v>
      </c>
      <c r="Y148" s="25">
        <f t="shared" si="57"/>
        <v>256</v>
      </c>
    </row>
    <row r="149" spans="5:25" x14ac:dyDescent="0.2">
      <c r="E149" s="22">
        <v>145</v>
      </c>
      <c r="F149" s="24">
        <f t="shared" si="41"/>
        <v>8.5</v>
      </c>
      <c r="G149" s="24">
        <f t="shared" si="42"/>
        <v>0</v>
      </c>
      <c r="H149" s="24">
        <f t="shared" si="43"/>
        <v>8.5</v>
      </c>
      <c r="I149" s="24">
        <f t="shared" si="58"/>
        <v>0</v>
      </c>
      <c r="J149" s="24">
        <f t="shared" si="59"/>
        <v>0</v>
      </c>
      <c r="K149" s="24">
        <f t="shared" si="60"/>
        <v>0</v>
      </c>
      <c r="L149" s="24">
        <f t="shared" si="44"/>
        <v>8.5</v>
      </c>
      <c r="M149" s="24">
        <f t="shared" si="45"/>
        <v>0.5</v>
      </c>
      <c r="N149" s="24">
        <f t="shared" si="46"/>
        <v>0.5</v>
      </c>
      <c r="O149" s="24">
        <f t="shared" si="47"/>
        <v>8</v>
      </c>
      <c r="P149" s="24">
        <f t="shared" si="48"/>
        <v>0</v>
      </c>
      <c r="Q149" s="25">
        <f t="shared" si="49"/>
        <v>11.12</v>
      </c>
      <c r="R149" s="24">
        <f t="shared" si="50"/>
        <v>0</v>
      </c>
      <c r="S149" s="24">
        <f t="shared" si="51"/>
        <v>0</v>
      </c>
      <c r="T149" s="25">
        <f t="shared" si="52"/>
        <v>0.66</v>
      </c>
      <c r="U149" s="26">
        <f t="shared" si="53"/>
        <v>2</v>
      </c>
      <c r="V149" s="25">
        <f t="shared" si="54"/>
        <v>2.66</v>
      </c>
      <c r="W149" s="25">
        <f t="shared" si="55"/>
        <v>8.4599999999999991</v>
      </c>
      <c r="X149" s="25">
        <f t="shared" si="56"/>
        <v>-35.540000000000013</v>
      </c>
      <c r="Y149" s="25">
        <f t="shared" si="57"/>
        <v>264.45999999999998</v>
      </c>
    </row>
    <row r="150" spans="5:25" x14ac:dyDescent="0.2">
      <c r="E150" s="22">
        <v>146</v>
      </c>
      <c r="F150" s="24">
        <f t="shared" si="41"/>
        <v>8</v>
      </c>
      <c r="G150" s="24">
        <f t="shared" si="42"/>
        <v>0</v>
      </c>
      <c r="H150" s="24">
        <f t="shared" si="43"/>
        <v>8</v>
      </c>
      <c r="I150" s="24">
        <f t="shared" si="58"/>
        <v>0</v>
      </c>
      <c r="J150" s="24">
        <f t="shared" si="59"/>
        <v>0</v>
      </c>
      <c r="K150" s="24">
        <f t="shared" si="60"/>
        <v>0</v>
      </c>
      <c r="L150" s="24">
        <f t="shared" si="44"/>
        <v>8</v>
      </c>
      <c r="M150" s="24">
        <f t="shared" si="45"/>
        <v>0.5</v>
      </c>
      <c r="N150" s="24">
        <f t="shared" si="46"/>
        <v>0.5</v>
      </c>
      <c r="O150" s="24">
        <f t="shared" si="47"/>
        <v>7.5</v>
      </c>
      <c r="P150" s="24">
        <f t="shared" si="48"/>
        <v>0</v>
      </c>
      <c r="Q150" s="25">
        <f t="shared" si="49"/>
        <v>11.12</v>
      </c>
      <c r="R150" s="24">
        <f t="shared" si="50"/>
        <v>0</v>
      </c>
      <c r="S150" s="24">
        <f t="shared" si="51"/>
        <v>0</v>
      </c>
      <c r="T150" s="25">
        <f t="shared" si="52"/>
        <v>0.62</v>
      </c>
      <c r="U150" s="26">
        <f t="shared" si="53"/>
        <v>2</v>
      </c>
      <c r="V150" s="25">
        <f t="shared" si="54"/>
        <v>2.62</v>
      </c>
      <c r="W150" s="25">
        <f t="shared" si="55"/>
        <v>8.5</v>
      </c>
      <c r="X150" s="25">
        <f t="shared" si="56"/>
        <v>-27.040000000000013</v>
      </c>
      <c r="Y150" s="25">
        <f t="shared" si="57"/>
        <v>272.95999999999998</v>
      </c>
    </row>
    <row r="151" spans="5:25" x14ac:dyDescent="0.2">
      <c r="E151" s="22">
        <v>147</v>
      </c>
      <c r="F151" s="24">
        <f t="shared" si="41"/>
        <v>7.5</v>
      </c>
      <c r="G151" s="24">
        <f t="shared" si="42"/>
        <v>0</v>
      </c>
      <c r="H151" s="24">
        <f t="shared" si="43"/>
        <v>7.5</v>
      </c>
      <c r="I151" s="24">
        <f t="shared" si="58"/>
        <v>0</v>
      </c>
      <c r="J151" s="24">
        <f t="shared" si="59"/>
        <v>0</v>
      </c>
      <c r="K151" s="24">
        <f t="shared" si="60"/>
        <v>0</v>
      </c>
      <c r="L151" s="24">
        <f t="shared" si="44"/>
        <v>7.5</v>
      </c>
      <c r="M151" s="24">
        <f t="shared" si="45"/>
        <v>0.5</v>
      </c>
      <c r="N151" s="24">
        <f t="shared" si="46"/>
        <v>0.5</v>
      </c>
      <c r="O151" s="24">
        <f t="shared" si="47"/>
        <v>7</v>
      </c>
      <c r="P151" s="24">
        <f t="shared" si="48"/>
        <v>0</v>
      </c>
      <c r="Q151" s="25">
        <f t="shared" si="49"/>
        <v>11.12</v>
      </c>
      <c r="R151" s="24">
        <f t="shared" si="50"/>
        <v>0</v>
      </c>
      <c r="S151" s="24">
        <f t="shared" si="51"/>
        <v>0</v>
      </c>
      <c r="T151" s="25">
        <f t="shared" si="52"/>
        <v>0.57999999999999996</v>
      </c>
      <c r="U151" s="26">
        <f t="shared" si="53"/>
        <v>2</v>
      </c>
      <c r="V151" s="25">
        <f t="shared" si="54"/>
        <v>2.58</v>
      </c>
      <c r="W151" s="25">
        <f t="shared" si="55"/>
        <v>8.5399999999999991</v>
      </c>
      <c r="X151" s="25">
        <f t="shared" si="56"/>
        <v>-18.500000000000014</v>
      </c>
      <c r="Y151" s="25">
        <f t="shared" si="57"/>
        <v>281.5</v>
      </c>
    </row>
    <row r="152" spans="5:25" x14ac:dyDescent="0.2">
      <c r="E152" s="22">
        <v>148</v>
      </c>
      <c r="F152" s="24">
        <f t="shared" si="41"/>
        <v>7</v>
      </c>
      <c r="G152" s="24">
        <f t="shared" si="42"/>
        <v>0</v>
      </c>
      <c r="H152" s="24">
        <f t="shared" si="43"/>
        <v>7</v>
      </c>
      <c r="I152" s="24">
        <f t="shared" si="58"/>
        <v>0</v>
      </c>
      <c r="J152" s="24">
        <f t="shared" si="59"/>
        <v>0</v>
      </c>
      <c r="K152" s="24">
        <f t="shared" si="60"/>
        <v>0</v>
      </c>
      <c r="L152" s="24">
        <f t="shared" si="44"/>
        <v>7</v>
      </c>
      <c r="M152" s="24">
        <f t="shared" si="45"/>
        <v>0.5</v>
      </c>
      <c r="N152" s="24">
        <f t="shared" si="46"/>
        <v>0.5</v>
      </c>
      <c r="O152" s="24">
        <f t="shared" si="47"/>
        <v>6.5</v>
      </c>
      <c r="P152" s="24">
        <f t="shared" si="48"/>
        <v>0</v>
      </c>
      <c r="Q152" s="25">
        <f t="shared" si="49"/>
        <v>11.12</v>
      </c>
      <c r="R152" s="24">
        <f t="shared" si="50"/>
        <v>0</v>
      </c>
      <c r="S152" s="24">
        <f t="shared" si="51"/>
        <v>0</v>
      </c>
      <c r="T152" s="25">
        <f t="shared" si="52"/>
        <v>0.54</v>
      </c>
      <c r="U152" s="26">
        <f t="shared" si="53"/>
        <v>2</v>
      </c>
      <c r="V152" s="25">
        <f t="shared" si="54"/>
        <v>2.54</v>
      </c>
      <c r="W152" s="25">
        <f t="shared" si="55"/>
        <v>8.5799999999999983</v>
      </c>
      <c r="X152" s="25">
        <f t="shared" si="56"/>
        <v>-9.9200000000000159</v>
      </c>
      <c r="Y152" s="25">
        <f t="shared" si="57"/>
        <v>290.08</v>
      </c>
    </row>
    <row r="153" spans="5:25" x14ac:dyDescent="0.2">
      <c r="E153" s="22">
        <v>149</v>
      </c>
      <c r="F153" s="24">
        <f t="shared" si="41"/>
        <v>6.5</v>
      </c>
      <c r="G153" s="24">
        <f t="shared" si="42"/>
        <v>0</v>
      </c>
      <c r="H153" s="24">
        <f t="shared" si="43"/>
        <v>6.5</v>
      </c>
      <c r="I153" s="24">
        <f t="shared" si="58"/>
        <v>0</v>
      </c>
      <c r="J153" s="24">
        <f t="shared" si="59"/>
        <v>0</v>
      </c>
      <c r="K153" s="24">
        <f t="shared" si="60"/>
        <v>0</v>
      </c>
      <c r="L153" s="24">
        <f t="shared" si="44"/>
        <v>6.5</v>
      </c>
      <c r="M153" s="24">
        <f t="shared" si="45"/>
        <v>0.5</v>
      </c>
      <c r="N153" s="24">
        <f t="shared" si="46"/>
        <v>0.5</v>
      </c>
      <c r="O153" s="24">
        <f t="shared" si="47"/>
        <v>6</v>
      </c>
      <c r="P153" s="24">
        <f t="shared" si="48"/>
        <v>0</v>
      </c>
      <c r="Q153" s="25">
        <f t="shared" si="49"/>
        <v>11.12</v>
      </c>
      <c r="R153" s="24">
        <f t="shared" si="50"/>
        <v>0</v>
      </c>
      <c r="S153" s="24">
        <f t="shared" si="51"/>
        <v>0</v>
      </c>
      <c r="T153" s="25">
        <f t="shared" si="52"/>
        <v>0.5</v>
      </c>
      <c r="U153" s="26">
        <f t="shared" si="53"/>
        <v>2</v>
      </c>
      <c r="V153" s="25">
        <f t="shared" si="54"/>
        <v>2.5</v>
      </c>
      <c r="W153" s="25">
        <f t="shared" si="55"/>
        <v>8.6199999999999992</v>
      </c>
      <c r="X153" s="25">
        <f t="shared" si="56"/>
        <v>-1.3000000000000167</v>
      </c>
      <c r="Y153" s="25">
        <f t="shared" si="57"/>
        <v>298.7</v>
      </c>
    </row>
    <row r="154" spans="5:25" x14ac:dyDescent="0.2">
      <c r="E154" s="22">
        <v>150</v>
      </c>
      <c r="F154" s="24">
        <f t="shared" si="41"/>
        <v>6</v>
      </c>
      <c r="G154" s="24">
        <f t="shared" si="42"/>
        <v>0</v>
      </c>
      <c r="H154" s="24">
        <f t="shared" si="43"/>
        <v>6</v>
      </c>
      <c r="I154" s="24">
        <f t="shared" si="58"/>
        <v>0</v>
      </c>
      <c r="J154" s="24">
        <f t="shared" si="59"/>
        <v>0</v>
      </c>
      <c r="K154" s="24">
        <f t="shared" si="60"/>
        <v>0</v>
      </c>
      <c r="L154" s="24">
        <f t="shared" si="44"/>
        <v>6</v>
      </c>
      <c r="M154" s="24">
        <f t="shared" si="45"/>
        <v>0.5</v>
      </c>
      <c r="N154" s="24">
        <f t="shared" si="46"/>
        <v>0.5</v>
      </c>
      <c r="O154" s="24">
        <f t="shared" si="47"/>
        <v>5.5</v>
      </c>
      <c r="P154" s="24">
        <f t="shared" si="48"/>
        <v>0</v>
      </c>
      <c r="Q154" s="25">
        <f t="shared" si="49"/>
        <v>11.12</v>
      </c>
      <c r="R154" s="24">
        <f t="shared" si="50"/>
        <v>0</v>
      </c>
      <c r="S154" s="24">
        <f t="shared" si="51"/>
        <v>0</v>
      </c>
      <c r="T154" s="25">
        <f t="shared" si="52"/>
        <v>0.46</v>
      </c>
      <c r="U154" s="26">
        <f t="shared" si="53"/>
        <v>2</v>
      </c>
      <c r="V154" s="25">
        <f t="shared" si="54"/>
        <v>2.46</v>
      </c>
      <c r="W154" s="25">
        <f t="shared" si="55"/>
        <v>8.66</v>
      </c>
      <c r="X154" s="25">
        <f t="shared" si="56"/>
        <v>7.3599999999999834</v>
      </c>
      <c r="Y154" s="25">
        <f t="shared" si="57"/>
        <v>307.35999999999996</v>
      </c>
    </row>
    <row r="155" spans="5:25" x14ac:dyDescent="0.2">
      <c r="E155" s="22">
        <v>151</v>
      </c>
      <c r="F155" s="24">
        <f t="shared" si="41"/>
        <v>5.5</v>
      </c>
      <c r="G155" s="24">
        <f t="shared" si="42"/>
        <v>0</v>
      </c>
      <c r="H155" s="24">
        <f t="shared" si="43"/>
        <v>5.5</v>
      </c>
      <c r="I155" s="24">
        <f t="shared" si="58"/>
        <v>0</v>
      </c>
      <c r="J155" s="24">
        <f t="shared" si="59"/>
        <v>0</v>
      </c>
      <c r="K155" s="24">
        <f t="shared" si="60"/>
        <v>0</v>
      </c>
      <c r="L155" s="24">
        <f t="shared" si="44"/>
        <v>5.5</v>
      </c>
      <c r="M155" s="24">
        <f t="shared" si="45"/>
        <v>0.5</v>
      </c>
      <c r="N155" s="24">
        <f t="shared" si="46"/>
        <v>0.5</v>
      </c>
      <c r="O155" s="24">
        <f t="shared" si="47"/>
        <v>5</v>
      </c>
      <c r="P155" s="24">
        <f t="shared" si="48"/>
        <v>0</v>
      </c>
      <c r="Q155" s="25">
        <f t="shared" si="49"/>
        <v>11.12</v>
      </c>
      <c r="R155" s="24">
        <f t="shared" si="50"/>
        <v>0</v>
      </c>
      <c r="S155" s="24">
        <f t="shared" si="51"/>
        <v>0</v>
      </c>
      <c r="T155" s="25">
        <f t="shared" si="52"/>
        <v>0.42</v>
      </c>
      <c r="U155" s="26">
        <f t="shared" si="53"/>
        <v>2</v>
      </c>
      <c r="V155" s="25">
        <f t="shared" si="54"/>
        <v>2.42</v>
      </c>
      <c r="W155" s="25">
        <f t="shared" si="55"/>
        <v>8.6999999999999993</v>
      </c>
      <c r="X155" s="25">
        <f t="shared" si="56"/>
        <v>16.059999999999981</v>
      </c>
      <c r="Y155" s="25">
        <f t="shared" si="57"/>
        <v>316.06</v>
      </c>
    </row>
    <row r="156" spans="5:25" x14ac:dyDescent="0.2">
      <c r="E156" s="22">
        <v>152</v>
      </c>
      <c r="F156" s="24">
        <f t="shared" si="41"/>
        <v>5</v>
      </c>
      <c r="G156" s="24">
        <f t="shared" si="42"/>
        <v>0</v>
      </c>
      <c r="H156" s="24">
        <f t="shared" si="43"/>
        <v>5</v>
      </c>
      <c r="I156" s="24">
        <f t="shared" si="58"/>
        <v>0</v>
      </c>
      <c r="J156" s="24">
        <f t="shared" si="59"/>
        <v>0</v>
      </c>
      <c r="K156" s="24">
        <f t="shared" si="60"/>
        <v>0</v>
      </c>
      <c r="L156" s="24">
        <f t="shared" si="44"/>
        <v>5</v>
      </c>
      <c r="M156" s="24">
        <f t="shared" si="45"/>
        <v>0.5</v>
      </c>
      <c r="N156" s="24">
        <f t="shared" si="46"/>
        <v>0.5</v>
      </c>
      <c r="O156" s="24">
        <f t="shared" si="47"/>
        <v>4.5</v>
      </c>
      <c r="P156" s="24">
        <f t="shared" si="48"/>
        <v>0</v>
      </c>
      <c r="Q156" s="25">
        <f t="shared" si="49"/>
        <v>11.12</v>
      </c>
      <c r="R156" s="24">
        <f t="shared" si="50"/>
        <v>0</v>
      </c>
      <c r="S156" s="24">
        <f t="shared" si="51"/>
        <v>0</v>
      </c>
      <c r="T156" s="25">
        <f t="shared" si="52"/>
        <v>0.38</v>
      </c>
      <c r="U156" s="26">
        <f t="shared" si="53"/>
        <v>2</v>
      </c>
      <c r="V156" s="25">
        <f t="shared" si="54"/>
        <v>2.38</v>
      </c>
      <c r="W156" s="25">
        <f t="shared" si="55"/>
        <v>8.7399999999999984</v>
      </c>
      <c r="X156" s="25">
        <f t="shared" si="56"/>
        <v>24.799999999999979</v>
      </c>
      <c r="Y156" s="25">
        <f t="shared" si="57"/>
        <v>324.79999999999995</v>
      </c>
    </row>
    <row r="157" spans="5:25" x14ac:dyDescent="0.2">
      <c r="E157" s="22">
        <v>153</v>
      </c>
      <c r="F157" s="24">
        <f t="shared" si="41"/>
        <v>4.5</v>
      </c>
      <c r="G157" s="24">
        <f t="shared" si="42"/>
        <v>0</v>
      </c>
      <c r="H157" s="24">
        <f t="shared" si="43"/>
        <v>4.5</v>
      </c>
      <c r="I157" s="24">
        <f t="shared" si="58"/>
        <v>0</v>
      </c>
      <c r="J157" s="24">
        <f t="shared" si="59"/>
        <v>0</v>
      </c>
      <c r="K157" s="24">
        <f t="shared" si="60"/>
        <v>0</v>
      </c>
      <c r="L157" s="24">
        <f t="shared" si="44"/>
        <v>4.5</v>
      </c>
      <c r="M157" s="24">
        <f t="shared" si="45"/>
        <v>0.5</v>
      </c>
      <c r="N157" s="24">
        <f t="shared" si="46"/>
        <v>0.5</v>
      </c>
      <c r="O157" s="24">
        <f t="shared" si="47"/>
        <v>4</v>
      </c>
      <c r="P157" s="24">
        <f t="shared" si="48"/>
        <v>0</v>
      </c>
      <c r="Q157" s="25">
        <f t="shared" si="49"/>
        <v>11.12</v>
      </c>
      <c r="R157" s="24">
        <f t="shared" si="50"/>
        <v>0</v>
      </c>
      <c r="S157" s="24">
        <f t="shared" si="51"/>
        <v>0</v>
      </c>
      <c r="T157" s="25">
        <f t="shared" si="52"/>
        <v>0.34</v>
      </c>
      <c r="U157" s="26">
        <f t="shared" si="53"/>
        <v>2</v>
      </c>
      <c r="V157" s="25">
        <f t="shared" si="54"/>
        <v>2.34</v>
      </c>
      <c r="W157" s="25">
        <f t="shared" si="55"/>
        <v>8.7799999999999994</v>
      </c>
      <c r="X157" s="25">
        <f t="shared" si="56"/>
        <v>33.579999999999977</v>
      </c>
      <c r="Y157" s="25">
        <f t="shared" si="57"/>
        <v>333.58</v>
      </c>
    </row>
    <row r="158" spans="5:25" x14ac:dyDescent="0.2">
      <c r="E158" s="22">
        <v>154</v>
      </c>
      <c r="F158" s="24">
        <f t="shared" si="41"/>
        <v>4</v>
      </c>
      <c r="G158" s="24">
        <f t="shared" si="42"/>
        <v>0</v>
      </c>
      <c r="H158" s="24">
        <f t="shared" si="43"/>
        <v>4</v>
      </c>
      <c r="I158" s="24">
        <f t="shared" si="58"/>
        <v>0</v>
      </c>
      <c r="J158" s="24">
        <f t="shared" si="59"/>
        <v>0</v>
      </c>
      <c r="K158" s="24">
        <f t="shared" si="60"/>
        <v>0</v>
      </c>
      <c r="L158" s="24">
        <f t="shared" si="44"/>
        <v>4</v>
      </c>
      <c r="M158" s="24">
        <f t="shared" si="45"/>
        <v>0.5</v>
      </c>
      <c r="N158" s="24">
        <f t="shared" si="46"/>
        <v>0.5</v>
      </c>
      <c r="O158" s="24">
        <f t="shared" si="47"/>
        <v>3.5</v>
      </c>
      <c r="P158" s="24">
        <f t="shared" si="48"/>
        <v>0</v>
      </c>
      <c r="Q158" s="25">
        <f t="shared" si="49"/>
        <v>11.12</v>
      </c>
      <c r="R158" s="24">
        <f t="shared" si="50"/>
        <v>0</v>
      </c>
      <c r="S158" s="24">
        <f t="shared" si="51"/>
        <v>0</v>
      </c>
      <c r="T158" s="25">
        <f t="shared" si="52"/>
        <v>0.3</v>
      </c>
      <c r="U158" s="26">
        <f t="shared" si="53"/>
        <v>2</v>
      </c>
      <c r="V158" s="25">
        <f t="shared" si="54"/>
        <v>2.2999999999999998</v>
      </c>
      <c r="W158" s="25">
        <f t="shared" si="55"/>
        <v>8.82</v>
      </c>
      <c r="X158" s="25">
        <f t="shared" si="56"/>
        <v>42.399999999999977</v>
      </c>
      <c r="Y158" s="25">
        <f t="shared" si="57"/>
        <v>342.4</v>
      </c>
    </row>
    <row r="159" spans="5:25" x14ac:dyDescent="0.2">
      <c r="E159" s="22">
        <v>155</v>
      </c>
      <c r="F159" s="24">
        <f t="shared" si="41"/>
        <v>3.5</v>
      </c>
      <c r="G159" s="24">
        <f t="shared" si="42"/>
        <v>0</v>
      </c>
      <c r="H159" s="24">
        <f t="shared" si="43"/>
        <v>3.5</v>
      </c>
      <c r="I159" s="24">
        <f t="shared" si="58"/>
        <v>1</v>
      </c>
      <c r="J159" s="24">
        <f t="shared" si="59"/>
        <v>14</v>
      </c>
      <c r="K159" s="24">
        <f t="shared" si="60"/>
        <v>0</v>
      </c>
      <c r="L159" s="24">
        <f t="shared" si="44"/>
        <v>3.5</v>
      </c>
      <c r="M159" s="24">
        <f t="shared" si="45"/>
        <v>0.5</v>
      </c>
      <c r="N159" s="24">
        <f t="shared" si="46"/>
        <v>0.5</v>
      </c>
      <c r="O159" s="24">
        <f t="shared" si="47"/>
        <v>3</v>
      </c>
      <c r="P159" s="24">
        <f t="shared" si="48"/>
        <v>0</v>
      </c>
      <c r="Q159" s="25">
        <f t="shared" si="49"/>
        <v>11.12</v>
      </c>
      <c r="R159" s="24">
        <f t="shared" si="50"/>
        <v>224</v>
      </c>
      <c r="S159" s="24">
        <f t="shared" si="51"/>
        <v>15.68</v>
      </c>
      <c r="T159" s="25">
        <f t="shared" si="52"/>
        <v>0.26</v>
      </c>
      <c r="U159" s="26">
        <f t="shared" si="53"/>
        <v>2</v>
      </c>
      <c r="V159" s="25">
        <f t="shared" si="54"/>
        <v>241.94</v>
      </c>
      <c r="W159" s="25">
        <f t="shared" si="55"/>
        <v>-230.82</v>
      </c>
      <c r="X159" s="25">
        <f t="shared" si="56"/>
        <v>-188.42000000000002</v>
      </c>
      <c r="Y159" s="25">
        <f t="shared" si="57"/>
        <v>111.57999999999998</v>
      </c>
    </row>
    <row r="160" spans="5:25" x14ac:dyDescent="0.2">
      <c r="E160" s="22">
        <v>156</v>
      </c>
      <c r="F160" s="24">
        <f t="shared" si="41"/>
        <v>3</v>
      </c>
      <c r="G160" s="24">
        <f t="shared" si="42"/>
        <v>14</v>
      </c>
      <c r="H160" s="24">
        <f t="shared" si="43"/>
        <v>17</v>
      </c>
      <c r="I160" s="24">
        <f t="shared" si="58"/>
        <v>0</v>
      </c>
      <c r="J160" s="24">
        <f t="shared" si="59"/>
        <v>0</v>
      </c>
      <c r="K160" s="24">
        <f t="shared" si="60"/>
        <v>0</v>
      </c>
      <c r="L160" s="24">
        <f t="shared" si="44"/>
        <v>3</v>
      </c>
      <c r="M160" s="24">
        <f t="shared" si="45"/>
        <v>0.5</v>
      </c>
      <c r="N160" s="24">
        <f t="shared" si="46"/>
        <v>0.5</v>
      </c>
      <c r="O160" s="24">
        <f t="shared" si="47"/>
        <v>2.5</v>
      </c>
      <c r="P160" s="24">
        <f t="shared" si="48"/>
        <v>0</v>
      </c>
      <c r="Q160" s="25">
        <f t="shared" si="49"/>
        <v>11.12</v>
      </c>
      <c r="R160" s="24">
        <f t="shared" si="50"/>
        <v>0</v>
      </c>
      <c r="S160" s="24">
        <f t="shared" si="51"/>
        <v>0</v>
      </c>
      <c r="T160" s="25">
        <f t="shared" si="52"/>
        <v>0.22</v>
      </c>
      <c r="U160" s="26">
        <f t="shared" si="53"/>
        <v>2</v>
      </c>
      <c r="V160" s="25">
        <f t="shared" si="54"/>
        <v>2.2200000000000002</v>
      </c>
      <c r="W160" s="25">
        <f t="shared" si="55"/>
        <v>8.8999999999999986</v>
      </c>
      <c r="X160" s="25">
        <f t="shared" si="56"/>
        <v>-179.52</v>
      </c>
      <c r="Y160" s="25">
        <f t="shared" si="57"/>
        <v>120.47999999999999</v>
      </c>
    </row>
    <row r="161" spans="5:25" x14ac:dyDescent="0.2">
      <c r="E161" s="22">
        <v>157</v>
      </c>
      <c r="F161" s="24">
        <f t="shared" si="41"/>
        <v>2.5</v>
      </c>
      <c r="G161" s="24">
        <f t="shared" si="42"/>
        <v>14</v>
      </c>
      <c r="H161" s="24">
        <f t="shared" si="43"/>
        <v>16.5</v>
      </c>
      <c r="I161" s="24">
        <f t="shared" si="58"/>
        <v>0</v>
      </c>
      <c r="J161" s="24">
        <f t="shared" si="59"/>
        <v>0</v>
      </c>
      <c r="K161" s="24">
        <f t="shared" si="60"/>
        <v>0</v>
      </c>
      <c r="L161" s="24">
        <f t="shared" si="44"/>
        <v>2.5</v>
      </c>
      <c r="M161" s="24">
        <f t="shared" si="45"/>
        <v>0.5</v>
      </c>
      <c r="N161" s="24">
        <f t="shared" si="46"/>
        <v>0.5</v>
      </c>
      <c r="O161" s="24">
        <f t="shared" si="47"/>
        <v>2</v>
      </c>
      <c r="P161" s="24">
        <f t="shared" si="48"/>
        <v>0</v>
      </c>
      <c r="Q161" s="25">
        <f t="shared" si="49"/>
        <v>11.12</v>
      </c>
      <c r="R161" s="24">
        <f t="shared" si="50"/>
        <v>0</v>
      </c>
      <c r="S161" s="24">
        <f t="shared" si="51"/>
        <v>0</v>
      </c>
      <c r="T161" s="25">
        <f t="shared" si="52"/>
        <v>0.18</v>
      </c>
      <c r="U161" s="26">
        <f t="shared" si="53"/>
        <v>2</v>
      </c>
      <c r="V161" s="25">
        <f t="shared" si="54"/>
        <v>2.1800000000000002</v>
      </c>
      <c r="W161" s="25">
        <f t="shared" si="55"/>
        <v>8.94</v>
      </c>
      <c r="X161" s="25">
        <f t="shared" si="56"/>
        <v>-170.58</v>
      </c>
      <c r="Y161" s="25">
        <f t="shared" si="57"/>
        <v>129.41999999999999</v>
      </c>
    </row>
    <row r="162" spans="5:25" x14ac:dyDescent="0.2">
      <c r="E162" s="22">
        <v>158</v>
      </c>
      <c r="F162" s="24">
        <f t="shared" si="41"/>
        <v>2</v>
      </c>
      <c r="G162" s="24">
        <f t="shared" si="42"/>
        <v>14</v>
      </c>
      <c r="H162" s="24">
        <f t="shared" si="43"/>
        <v>16</v>
      </c>
      <c r="I162" s="24">
        <f t="shared" si="58"/>
        <v>0</v>
      </c>
      <c r="J162" s="24">
        <f t="shared" si="59"/>
        <v>0</v>
      </c>
      <c r="K162" s="24">
        <f t="shared" si="60"/>
        <v>0</v>
      </c>
      <c r="L162" s="24">
        <f t="shared" si="44"/>
        <v>2</v>
      </c>
      <c r="M162" s="24">
        <f t="shared" si="45"/>
        <v>0.5</v>
      </c>
      <c r="N162" s="24">
        <f t="shared" si="46"/>
        <v>0.5</v>
      </c>
      <c r="O162" s="24">
        <f t="shared" si="47"/>
        <v>1.5</v>
      </c>
      <c r="P162" s="24">
        <f t="shared" si="48"/>
        <v>0</v>
      </c>
      <c r="Q162" s="25">
        <f t="shared" si="49"/>
        <v>11.12</v>
      </c>
      <c r="R162" s="24">
        <f t="shared" si="50"/>
        <v>0</v>
      </c>
      <c r="S162" s="24">
        <f t="shared" si="51"/>
        <v>0</v>
      </c>
      <c r="T162" s="25">
        <f t="shared" si="52"/>
        <v>0.14000000000000001</v>
      </c>
      <c r="U162" s="26">
        <f t="shared" si="53"/>
        <v>2</v>
      </c>
      <c r="V162" s="25">
        <f t="shared" si="54"/>
        <v>2.14</v>
      </c>
      <c r="W162" s="25">
        <f t="shared" si="55"/>
        <v>8.9799999999999986</v>
      </c>
      <c r="X162" s="25">
        <f t="shared" si="56"/>
        <v>-161.60000000000002</v>
      </c>
      <c r="Y162" s="25">
        <f t="shared" si="57"/>
        <v>138.39999999999998</v>
      </c>
    </row>
    <row r="163" spans="5:25" x14ac:dyDescent="0.2">
      <c r="E163" s="22">
        <v>159</v>
      </c>
      <c r="F163" s="24">
        <f t="shared" si="41"/>
        <v>1.5</v>
      </c>
      <c r="G163" s="24">
        <f t="shared" si="42"/>
        <v>14</v>
      </c>
      <c r="H163" s="24">
        <f t="shared" si="43"/>
        <v>15.5</v>
      </c>
      <c r="I163" s="24">
        <f t="shared" si="58"/>
        <v>0</v>
      </c>
      <c r="J163" s="24">
        <f t="shared" si="59"/>
        <v>0</v>
      </c>
      <c r="K163" s="24">
        <f t="shared" si="60"/>
        <v>0</v>
      </c>
      <c r="L163" s="24">
        <f t="shared" si="44"/>
        <v>1.5</v>
      </c>
      <c r="M163" s="24">
        <f t="shared" si="45"/>
        <v>0.5</v>
      </c>
      <c r="N163" s="24">
        <f t="shared" si="46"/>
        <v>0.5</v>
      </c>
      <c r="O163" s="24">
        <f t="shared" si="47"/>
        <v>1</v>
      </c>
      <c r="P163" s="24">
        <f t="shared" si="48"/>
        <v>0</v>
      </c>
      <c r="Q163" s="25">
        <f t="shared" si="49"/>
        <v>11.12</v>
      </c>
      <c r="R163" s="24">
        <f t="shared" si="50"/>
        <v>0</v>
      </c>
      <c r="S163" s="24">
        <f t="shared" si="51"/>
        <v>0</v>
      </c>
      <c r="T163" s="25">
        <f t="shared" si="52"/>
        <v>0.1</v>
      </c>
      <c r="U163" s="26">
        <f t="shared" si="53"/>
        <v>2</v>
      </c>
      <c r="V163" s="25">
        <f t="shared" si="54"/>
        <v>2.1</v>
      </c>
      <c r="W163" s="25">
        <f t="shared" si="55"/>
        <v>9.02</v>
      </c>
      <c r="X163" s="25">
        <f t="shared" si="56"/>
        <v>-152.58000000000001</v>
      </c>
      <c r="Y163" s="25">
        <f t="shared" si="57"/>
        <v>147.41999999999999</v>
      </c>
    </row>
    <row r="164" spans="5:25" x14ac:dyDescent="0.2">
      <c r="E164" s="22">
        <v>160</v>
      </c>
      <c r="F164" s="24">
        <f t="shared" si="41"/>
        <v>1</v>
      </c>
      <c r="G164" s="24">
        <f t="shared" si="42"/>
        <v>14</v>
      </c>
      <c r="H164" s="24">
        <f t="shared" si="43"/>
        <v>15</v>
      </c>
      <c r="I164" s="24">
        <f t="shared" si="58"/>
        <v>0</v>
      </c>
      <c r="J164" s="24">
        <f t="shared" si="59"/>
        <v>0</v>
      </c>
      <c r="K164" s="24">
        <f t="shared" si="60"/>
        <v>0</v>
      </c>
      <c r="L164" s="24">
        <f t="shared" si="44"/>
        <v>1</v>
      </c>
      <c r="M164" s="24">
        <f t="shared" si="45"/>
        <v>0.5</v>
      </c>
      <c r="N164" s="24">
        <f t="shared" si="46"/>
        <v>0.5</v>
      </c>
      <c r="O164" s="24">
        <f t="shared" si="47"/>
        <v>0.5</v>
      </c>
      <c r="P164" s="24">
        <f t="shared" si="48"/>
        <v>0</v>
      </c>
      <c r="Q164" s="25">
        <f t="shared" si="49"/>
        <v>11.12</v>
      </c>
      <c r="R164" s="24">
        <f t="shared" si="50"/>
        <v>0</v>
      </c>
      <c r="S164" s="24">
        <f t="shared" si="51"/>
        <v>0</v>
      </c>
      <c r="T164" s="25">
        <f t="shared" si="52"/>
        <v>0.06</v>
      </c>
      <c r="U164" s="26">
        <f t="shared" si="53"/>
        <v>2</v>
      </c>
      <c r="V164" s="25">
        <f t="shared" si="54"/>
        <v>2.06</v>
      </c>
      <c r="W164" s="25">
        <f t="shared" si="55"/>
        <v>9.0599999999999987</v>
      </c>
      <c r="X164" s="25">
        <f t="shared" si="56"/>
        <v>-143.52000000000001</v>
      </c>
      <c r="Y164" s="25">
        <f t="shared" si="57"/>
        <v>156.47999999999999</v>
      </c>
    </row>
    <row r="165" spans="5:25" x14ac:dyDescent="0.2">
      <c r="E165" s="22">
        <v>161</v>
      </c>
      <c r="F165" s="24">
        <f t="shared" si="41"/>
        <v>0.5</v>
      </c>
      <c r="G165" s="24">
        <f t="shared" si="42"/>
        <v>14</v>
      </c>
      <c r="H165" s="24">
        <f t="shared" si="43"/>
        <v>14.5</v>
      </c>
      <c r="I165" s="24">
        <f t="shared" si="58"/>
        <v>0</v>
      </c>
      <c r="J165" s="24">
        <f t="shared" si="59"/>
        <v>0</v>
      </c>
      <c r="K165" s="24">
        <f t="shared" si="60"/>
        <v>0</v>
      </c>
      <c r="L165" s="24">
        <f t="shared" si="44"/>
        <v>0.5</v>
      </c>
      <c r="M165" s="24">
        <f t="shared" si="45"/>
        <v>0.5</v>
      </c>
      <c r="N165" s="24">
        <f t="shared" si="46"/>
        <v>0.5</v>
      </c>
      <c r="O165" s="24">
        <f t="shared" si="47"/>
        <v>0</v>
      </c>
      <c r="P165" s="24">
        <f t="shared" si="48"/>
        <v>0</v>
      </c>
      <c r="Q165" s="25">
        <f t="shared" si="49"/>
        <v>11.12</v>
      </c>
      <c r="R165" s="24">
        <f t="shared" si="50"/>
        <v>0</v>
      </c>
      <c r="S165" s="24">
        <f t="shared" si="51"/>
        <v>0</v>
      </c>
      <c r="T165" s="25">
        <f t="shared" si="52"/>
        <v>0.02</v>
      </c>
      <c r="U165" s="26">
        <f t="shared" si="53"/>
        <v>2</v>
      </c>
      <c r="V165" s="25">
        <f t="shared" si="54"/>
        <v>2.02</v>
      </c>
      <c r="W165" s="25">
        <f t="shared" si="55"/>
        <v>9.1</v>
      </c>
      <c r="X165" s="25">
        <f t="shared" si="56"/>
        <v>-134.42000000000002</v>
      </c>
      <c r="Y165" s="25">
        <f t="shared" si="57"/>
        <v>165.57999999999998</v>
      </c>
    </row>
    <row r="166" spans="5:25" x14ac:dyDescent="0.2">
      <c r="E166" s="22">
        <v>162</v>
      </c>
      <c r="F166" s="24">
        <f t="shared" si="41"/>
        <v>0</v>
      </c>
      <c r="G166" s="24">
        <f t="shared" si="42"/>
        <v>14</v>
      </c>
      <c r="H166" s="24">
        <f t="shared" si="43"/>
        <v>14</v>
      </c>
      <c r="I166" s="24">
        <f t="shared" si="58"/>
        <v>0</v>
      </c>
      <c r="J166" s="24">
        <f t="shared" si="59"/>
        <v>0</v>
      </c>
      <c r="K166" s="24">
        <f t="shared" si="60"/>
        <v>14</v>
      </c>
      <c r="L166" s="24">
        <f t="shared" si="44"/>
        <v>14</v>
      </c>
      <c r="M166" s="24">
        <f t="shared" si="45"/>
        <v>0.5</v>
      </c>
      <c r="N166" s="24">
        <f t="shared" si="46"/>
        <v>0.5</v>
      </c>
      <c r="O166" s="24">
        <f t="shared" si="47"/>
        <v>13.5</v>
      </c>
      <c r="P166" s="24">
        <f t="shared" si="48"/>
        <v>0</v>
      </c>
      <c r="Q166" s="25">
        <f t="shared" si="49"/>
        <v>11.12</v>
      </c>
      <c r="R166" s="24">
        <f t="shared" si="50"/>
        <v>0</v>
      </c>
      <c r="S166" s="24">
        <f t="shared" si="51"/>
        <v>0</v>
      </c>
      <c r="T166" s="25">
        <f t="shared" si="52"/>
        <v>1.1000000000000001</v>
      </c>
      <c r="U166" s="26">
        <f t="shared" si="53"/>
        <v>2</v>
      </c>
      <c r="V166" s="25">
        <f t="shared" si="54"/>
        <v>3.1</v>
      </c>
      <c r="W166" s="25">
        <f t="shared" si="55"/>
        <v>8.02</v>
      </c>
      <c r="X166" s="25">
        <f t="shared" si="56"/>
        <v>-126.40000000000002</v>
      </c>
      <c r="Y166" s="25">
        <f t="shared" si="57"/>
        <v>173.59999999999997</v>
      </c>
    </row>
    <row r="167" spans="5:25" x14ac:dyDescent="0.2">
      <c r="E167" s="22">
        <v>163</v>
      </c>
      <c r="F167" s="24">
        <f t="shared" si="41"/>
        <v>13.5</v>
      </c>
      <c r="G167" s="24">
        <f t="shared" si="42"/>
        <v>0</v>
      </c>
      <c r="H167" s="24">
        <f t="shared" si="43"/>
        <v>13.5</v>
      </c>
      <c r="I167" s="24">
        <f t="shared" si="58"/>
        <v>0</v>
      </c>
      <c r="J167" s="24">
        <f t="shared" si="59"/>
        <v>0</v>
      </c>
      <c r="K167" s="24">
        <f t="shared" si="60"/>
        <v>0</v>
      </c>
      <c r="L167" s="24">
        <f t="shared" si="44"/>
        <v>13.5</v>
      </c>
      <c r="M167" s="24">
        <f t="shared" si="45"/>
        <v>0.5</v>
      </c>
      <c r="N167" s="24">
        <f t="shared" si="46"/>
        <v>0.5</v>
      </c>
      <c r="O167" s="24">
        <f t="shared" si="47"/>
        <v>13</v>
      </c>
      <c r="P167" s="24">
        <f t="shared" si="48"/>
        <v>0</v>
      </c>
      <c r="Q167" s="25">
        <f t="shared" si="49"/>
        <v>11.12</v>
      </c>
      <c r="R167" s="24">
        <f t="shared" si="50"/>
        <v>0</v>
      </c>
      <c r="S167" s="24">
        <f t="shared" si="51"/>
        <v>0</v>
      </c>
      <c r="T167" s="25">
        <f t="shared" si="52"/>
        <v>1.06</v>
      </c>
      <c r="U167" s="26">
        <f t="shared" si="53"/>
        <v>2</v>
      </c>
      <c r="V167" s="25">
        <f t="shared" si="54"/>
        <v>3.06</v>
      </c>
      <c r="W167" s="25">
        <f t="shared" si="55"/>
        <v>8.0599999999999987</v>
      </c>
      <c r="X167" s="25">
        <f t="shared" si="56"/>
        <v>-118.34000000000002</v>
      </c>
      <c r="Y167" s="25">
        <f t="shared" si="57"/>
        <v>181.65999999999997</v>
      </c>
    </row>
    <row r="168" spans="5:25" x14ac:dyDescent="0.2">
      <c r="E168" s="22">
        <v>164</v>
      </c>
      <c r="F168" s="24">
        <f t="shared" si="41"/>
        <v>13</v>
      </c>
      <c r="G168" s="24">
        <f t="shared" si="42"/>
        <v>0</v>
      </c>
      <c r="H168" s="24">
        <f t="shared" si="43"/>
        <v>13</v>
      </c>
      <c r="I168" s="24">
        <f t="shared" si="58"/>
        <v>0</v>
      </c>
      <c r="J168" s="24">
        <f t="shared" si="59"/>
        <v>0</v>
      </c>
      <c r="K168" s="24">
        <f t="shared" si="60"/>
        <v>0</v>
      </c>
      <c r="L168" s="24">
        <f t="shared" si="44"/>
        <v>13</v>
      </c>
      <c r="M168" s="24">
        <f t="shared" si="45"/>
        <v>0.5</v>
      </c>
      <c r="N168" s="24">
        <f t="shared" si="46"/>
        <v>0.5</v>
      </c>
      <c r="O168" s="24">
        <f t="shared" si="47"/>
        <v>12.5</v>
      </c>
      <c r="P168" s="24">
        <f t="shared" si="48"/>
        <v>0</v>
      </c>
      <c r="Q168" s="25">
        <f t="shared" si="49"/>
        <v>11.12</v>
      </c>
      <c r="R168" s="24">
        <f t="shared" si="50"/>
        <v>0</v>
      </c>
      <c r="S168" s="24">
        <f t="shared" si="51"/>
        <v>0</v>
      </c>
      <c r="T168" s="25">
        <f t="shared" si="52"/>
        <v>1.02</v>
      </c>
      <c r="U168" s="26">
        <f t="shared" si="53"/>
        <v>2</v>
      </c>
      <c r="V168" s="25">
        <f t="shared" si="54"/>
        <v>3.02</v>
      </c>
      <c r="W168" s="25">
        <f t="shared" si="55"/>
        <v>8.1</v>
      </c>
      <c r="X168" s="25">
        <f t="shared" si="56"/>
        <v>-110.24000000000002</v>
      </c>
      <c r="Y168" s="25">
        <f t="shared" si="57"/>
        <v>189.76</v>
      </c>
    </row>
    <row r="169" spans="5:25" x14ac:dyDescent="0.2">
      <c r="E169" s="22">
        <v>165</v>
      </c>
      <c r="F169" s="24">
        <f t="shared" si="41"/>
        <v>12.5</v>
      </c>
      <c r="G169" s="24">
        <f t="shared" si="42"/>
        <v>0</v>
      </c>
      <c r="H169" s="24">
        <f t="shared" si="43"/>
        <v>12.5</v>
      </c>
      <c r="I169" s="24">
        <f t="shared" si="58"/>
        <v>0</v>
      </c>
      <c r="J169" s="24">
        <f t="shared" si="59"/>
        <v>0</v>
      </c>
      <c r="K169" s="24">
        <f t="shared" si="60"/>
        <v>0</v>
      </c>
      <c r="L169" s="24">
        <f t="shared" si="44"/>
        <v>12.5</v>
      </c>
      <c r="M169" s="24">
        <f t="shared" si="45"/>
        <v>0.5</v>
      </c>
      <c r="N169" s="24">
        <f t="shared" si="46"/>
        <v>0.5</v>
      </c>
      <c r="O169" s="24">
        <f t="shared" si="47"/>
        <v>12</v>
      </c>
      <c r="P169" s="24">
        <f t="shared" si="48"/>
        <v>0</v>
      </c>
      <c r="Q169" s="25">
        <f t="shared" si="49"/>
        <v>11.12</v>
      </c>
      <c r="R169" s="24">
        <f t="shared" si="50"/>
        <v>0</v>
      </c>
      <c r="S169" s="24">
        <f t="shared" si="51"/>
        <v>0</v>
      </c>
      <c r="T169" s="25">
        <f t="shared" si="52"/>
        <v>0.98</v>
      </c>
      <c r="U169" s="26">
        <f t="shared" si="53"/>
        <v>2</v>
      </c>
      <c r="V169" s="25">
        <f t="shared" si="54"/>
        <v>2.98</v>
      </c>
      <c r="W169" s="25">
        <f t="shared" si="55"/>
        <v>8.1399999999999988</v>
      </c>
      <c r="X169" s="25">
        <f t="shared" si="56"/>
        <v>-102.10000000000002</v>
      </c>
      <c r="Y169" s="25">
        <f t="shared" si="57"/>
        <v>197.89999999999998</v>
      </c>
    </row>
    <row r="170" spans="5:25" x14ac:dyDescent="0.2">
      <c r="E170" s="22">
        <v>166</v>
      </c>
      <c r="F170" s="24">
        <f t="shared" si="41"/>
        <v>12</v>
      </c>
      <c r="G170" s="24">
        <f t="shared" si="42"/>
        <v>0</v>
      </c>
      <c r="H170" s="24">
        <f t="shared" si="43"/>
        <v>12</v>
      </c>
      <c r="I170" s="24">
        <f t="shared" si="58"/>
        <v>0</v>
      </c>
      <c r="J170" s="24">
        <f t="shared" si="59"/>
        <v>0</v>
      </c>
      <c r="K170" s="24">
        <f t="shared" si="60"/>
        <v>0</v>
      </c>
      <c r="L170" s="24">
        <f t="shared" si="44"/>
        <v>12</v>
      </c>
      <c r="M170" s="24">
        <f t="shared" si="45"/>
        <v>0.5</v>
      </c>
      <c r="N170" s="24">
        <f t="shared" si="46"/>
        <v>0.5</v>
      </c>
      <c r="O170" s="24">
        <f t="shared" si="47"/>
        <v>11.5</v>
      </c>
      <c r="P170" s="24">
        <f t="shared" si="48"/>
        <v>0</v>
      </c>
      <c r="Q170" s="25">
        <f t="shared" si="49"/>
        <v>11.12</v>
      </c>
      <c r="R170" s="24">
        <f t="shared" si="50"/>
        <v>0</v>
      </c>
      <c r="S170" s="24">
        <f t="shared" si="51"/>
        <v>0</v>
      </c>
      <c r="T170" s="25">
        <f t="shared" si="52"/>
        <v>0.94000000000000006</v>
      </c>
      <c r="U170" s="26">
        <f t="shared" si="53"/>
        <v>2</v>
      </c>
      <c r="V170" s="25">
        <f t="shared" si="54"/>
        <v>2.94</v>
      </c>
      <c r="W170" s="25">
        <f t="shared" si="55"/>
        <v>8.18</v>
      </c>
      <c r="X170" s="25">
        <f t="shared" si="56"/>
        <v>-93.920000000000016</v>
      </c>
      <c r="Y170" s="25">
        <f t="shared" si="57"/>
        <v>206.07999999999998</v>
      </c>
    </row>
    <row r="171" spans="5:25" x14ac:dyDescent="0.2">
      <c r="E171" s="22">
        <v>167</v>
      </c>
      <c r="F171" s="24">
        <f t="shared" si="41"/>
        <v>11.5</v>
      </c>
      <c r="G171" s="24">
        <f t="shared" si="42"/>
        <v>0</v>
      </c>
      <c r="H171" s="24">
        <f t="shared" si="43"/>
        <v>11.5</v>
      </c>
      <c r="I171" s="24">
        <f t="shared" si="58"/>
        <v>0</v>
      </c>
      <c r="J171" s="24">
        <f t="shared" si="59"/>
        <v>0</v>
      </c>
      <c r="K171" s="24">
        <f t="shared" si="60"/>
        <v>0</v>
      </c>
      <c r="L171" s="24">
        <f t="shared" si="44"/>
        <v>11.5</v>
      </c>
      <c r="M171" s="24">
        <f t="shared" si="45"/>
        <v>0.5</v>
      </c>
      <c r="N171" s="24">
        <f t="shared" si="46"/>
        <v>0.5</v>
      </c>
      <c r="O171" s="24">
        <f t="shared" si="47"/>
        <v>11</v>
      </c>
      <c r="P171" s="24">
        <f t="shared" si="48"/>
        <v>0</v>
      </c>
      <c r="Q171" s="25">
        <f t="shared" si="49"/>
        <v>11.12</v>
      </c>
      <c r="R171" s="24">
        <f t="shared" si="50"/>
        <v>0</v>
      </c>
      <c r="S171" s="24">
        <f t="shared" si="51"/>
        <v>0</v>
      </c>
      <c r="T171" s="25">
        <f t="shared" si="52"/>
        <v>0.9</v>
      </c>
      <c r="U171" s="26">
        <f t="shared" si="53"/>
        <v>2</v>
      </c>
      <c r="V171" s="25">
        <f t="shared" si="54"/>
        <v>2.9</v>
      </c>
      <c r="W171" s="25">
        <f t="shared" si="55"/>
        <v>8.2199999999999989</v>
      </c>
      <c r="X171" s="25">
        <f t="shared" si="56"/>
        <v>-85.700000000000017</v>
      </c>
      <c r="Y171" s="25">
        <f t="shared" si="57"/>
        <v>214.29999999999998</v>
      </c>
    </row>
    <row r="172" spans="5:25" x14ac:dyDescent="0.2">
      <c r="E172" s="22">
        <v>168</v>
      </c>
      <c r="F172" s="24">
        <f t="shared" si="41"/>
        <v>11</v>
      </c>
      <c r="G172" s="24">
        <f t="shared" si="42"/>
        <v>0</v>
      </c>
      <c r="H172" s="24">
        <f t="shared" si="43"/>
        <v>11</v>
      </c>
      <c r="I172" s="24">
        <f t="shared" si="58"/>
        <v>0</v>
      </c>
      <c r="J172" s="24">
        <f t="shared" si="59"/>
        <v>0</v>
      </c>
      <c r="K172" s="24">
        <f t="shared" si="60"/>
        <v>0</v>
      </c>
      <c r="L172" s="24">
        <f t="shared" si="44"/>
        <v>11</v>
      </c>
      <c r="M172" s="24">
        <f t="shared" si="45"/>
        <v>0.5</v>
      </c>
      <c r="N172" s="24">
        <f t="shared" si="46"/>
        <v>0.5</v>
      </c>
      <c r="O172" s="24">
        <f t="shared" si="47"/>
        <v>10.5</v>
      </c>
      <c r="P172" s="24">
        <f t="shared" si="48"/>
        <v>0</v>
      </c>
      <c r="Q172" s="25">
        <f t="shared" si="49"/>
        <v>11.12</v>
      </c>
      <c r="R172" s="24">
        <f t="shared" si="50"/>
        <v>0</v>
      </c>
      <c r="S172" s="24">
        <f t="shared" si="51"/>
        <v>0</v>
      </c>
      <c r="T172" s="25">
        <f t="shared" si="52"/>
        <v>0.86</v>
      </c>
      <c r="U172" s="26">
        <f t="shared" si="53"/>
        <v>2</v>
      </c>
      <c r="V172" s="25">
        <f t="shared" si="54"/>
        <v>2.86</v>
      </c>
      <c r="W172" s="25">
        <f t="shared" si="55"/>
        <v>8.26</v>
      </c>
      <c r="X172" s="25">
        <f t="shared" si="56"/>
        <v>-77.440000000000012</v>
      </c>
      <c r="Y172" s="25">
        <f t="shared" si="57"/>
        <v>222.56</v>
      </c>
    </row>
    <row r="173" spans="5:25" x14ac:dyDescent="0.2">
      <c r="E173" s="22">
        <v>169</v>
      </c>
      <c r="F173" s="24">
        <f t="shared" si="41"/>
        <v>10.5</v>
      </c>
      <c r="G173" s="24">
        <f t="shared" si="42"/>
        <v>0</v>
      </c>
      <c r="H173" s="24">
        <f t="shared" si="43"/>
        <v>10.5</v>
      </c>
      <c r="I173" s="24">
        <f t="shared" si="58"/>
        <v>0</v>
      </c>
      <c r="J173" s="24">
        <f t="shared" si="59"/>
        <v>0</v>
      </c>
      <c r="K173" s="24">
        <f t="shared" si="60"/>
        <v>0</v>
      </c>
      <c r="L173" s="24">
        <f t="shared" si="44"/>
        <v>10.5</v>
      </c>
      <c r="M173" s="24">
        <f t="shared" si="45"/>
        <v>0.5</v>
      </c>
      <c r="N173" s="24">
        <f t="shared" si="46"/>
        <v>0.5</v>
      </c>
      <c r="O173" s="24">
        <f t="shared" si="47"/>
        <v>10</v>
      </c>
      <c r="P173" s="24">
        <f t="shared" si="48"/>
        <v>0</v>
      </c>
      <c r="Q173" s="25">
        <f t="shared" si="49"/>
        <v>11.12</v>
      </c>
      <c r="R173" s="24">
        <f t="shared" si="50"/>
        <v>0</v>
      </c>
      <c r="S173" s="24">
        <f t="shared" si="51"/>
        <v>0</v>
      </c>
      <c r="T173" s="25">
        <f t="shared" si="52"/>
        <v>0.82000000000000006</v>
      </c>
      <c r="U173" s="26">
        <f t="shared" si="53"/>
        <v>2</v>
      </c>
      <c r="V173" s="25">
        <f t="shared" si="54"/>
        <v>2.8200000000000003</v>
      </c>
      <c r="W173" s="25">
        <f t="shared" si="55"/>
        <v>8.2999999999999989</v>
      </c>
      <c r="X173" s="25">
        <f t="shared" si="56"/>
        <v>-69.140000000000015</v>
      </c>
      <c r="Y173" s="25">
        <f t="shared" si="57"/>
        <v>230.85999999999999</v>
      </c>
    </row>
    <row r="174" spans="5:25" x14ac:dyDescent="0.2">
      <c r="E174" s="22">
        <v>170</v>
      </c>
      <c r="F174" s="24">
        <f t="shared" si="41"/>
        <v>10</v>
      </c>
      <c r="G174" s="24">
        <f t="shared" si="42"/>
        <v>0</v>
      </c>
      <c r="H174" s="24">
        <f t="shared" si="43"/>
        <v>10</v>
      </c>
      <c r="I174" s="24">
        <f t="shared" si="58"/>
        <v>0</v>
      </c>
      <c r="J174" s="24">
        <f t="shared" si="59"/>
        <v>0</v>
      </c>
      <c r="K174" s="24">
        <f t="shared" si="60"/>
        <v>0</v>
      </c>
      <c r="L174" s="24">
        <f t="shared" si="44"/>
        <v>10</v>
      </c>
      <c r="M174" s="24">
        <f t="shared" si="45"/>
        <v>0.5</v>
      </c>
      <c r="N174" s="24">
        <f t="shared" si="46"/>
        <v>0.5</v>
      </c>
      <c r="O174" s="24">
        <f t="shared" si="47"/>
        <v>9.5</v>
      </c>
      <c r="P174" s="24">
        <f t="shared" si="48"/>
        <v>0</v>
      </c>
      <c r="Q174" s="25">
        <f t="shared" si="49"/>
        <v>11.12</v>
      </c>
      <c r="R174" s="24">
        <f t="shared" si="50"/>
        <v>0</v>
      </c>
      <c r="S174" s="24">
        <f t="shared" si="51"/>
        <v>0</v>
      </c>
      <c r="T174" s="25">
        <f t="shared" si="52"/>
        <v>0.78</v>
      </c>
      <c r="U174" s="26">
        <f t="shared" si="53"/>
        <v>2</v>
      </c>
      <c r="V174" s="25">
        <f t="shared" si="54"/>
        <v>2.7800000000000002</v>
      </c>
      <c r="W174" s="25">
        <f t="shared" si="55"/>
        <v>8.34</v>
      </c>
      <c r="X174" s="25">
        <f t="shared" si="56"/>
        <v>-60.800000000000011</v>
      </c>
      <c r="Y174" s="25">
        <f t="shared" si="57"/>
        <v>239.2</v>
      </c>
    </row>
    <row r="175" spans="5:25" x14ac:dyDescent="0.2">
      <c r="E175" s="22">
        <v>171</v>
      </c>
      <c r="F175" s="24">
        <f t="shared" si="41"/>
        <v>9.5</v>
      </c>
      <c r="G175" s="24">
        <f t="shared" si="42"/>
        <v>0</v>
      </c>
      <c r="H175" s="24">
        <f t="shared" si="43"/>
        <v>9.5</v>
      </c>
      <c r="I175" s="24">
        <f t="shared" si="58"/>
        <v>0</v>
      </c>
      <c r="J175" s="24">
        <f t="shared" si="59"/>
        <v>0</v>
      </c>
      <c r="K175" s="24">
        <f t="shared" si="60"/>
        <v>0</v>
      </c>
      <c r="L175" s="24">
        <f t="shared" si="44"/>
        <v>9.5</v>
      </c>
      <c r="M175" s="24">
        <f t="shared" si="45"/>
        <v>0.5</v>
      </c>
      <c r="N175" s="24">
        <f t="shared" si="46"/>
        <v>0.5</v>
      </c>
      <c r="O175" s="24">
        <f t="shared" si="47"/>
        <v>9</v>
      </c>
      <c r="P175" s="24">
        <f t="shared" si="48"/>
        <v>0</v>
      </c>
      <c r="Q175" s="25">
        <f t="shared" si="49"/>
        <v>11.12</v>
      </c>
      <c r="R175" s="24">
        <f t="shared" si="50"/>
        <v>0</v>
      </c>
      <c r="S175" s="24">
        <f t="shared" si="51"/>
        <v>0</v>
      </c>
      <c r="T175" s="25">
        <f t="shared" si="52"/>
        <v>0.74</v>
      </c>
      <c r="U175" s="26">
        <f t="shared" si="53"/>
        <v>2</v>
      </c>
      <c r="V175" s="25">
        <f t="shared" si="54"/>
        <v>2.74</v>
      </c>
      <c r="W175" s="25">
        <f t="shared" si="55"/>
        <v>8.379999999999999</v>
      </c>
      <c r="X175" s="25">
        <f t="shared" si="56"/>
        <v>-52.420000000000016</v>
      </c>
      <c r="Y175" s="25">
        <f t="shared" si="57"/>
        <v>247.57999999999998</v>
      </c>
    </row>
    <row r="176" spans="5:25" x14ac:dyDescent="0.2">
      <c r="E176" s="22">
        <v>172</v>
      </c>
      <c r="F176" s="24">
        <f t="shared" si="41"/>
        <v>9</v>
      </c>
      <c r="G176" s="24">
        <f t="shared" si="42"/>
        <v>0</v>
      </c>
      <c r="H176" s="24">
        <f t="shared" si="43"/>
        <v>9</v>
      </c>
      <c r="I176" s="24">
        <f t="shared" si="58"/>
        <v>0</v>
      </c>
      <c r="J176" s="24">
        <f t="shared" si="59"/>
        <v>0</v>
      </c>
      <c r="K176" s="24">
        <f t="shared" si="60"/>
        <v>0</v>
      </c>
      <c r="L176" s="24">
        <f t="shared" si="44"/>
        <v>9</v>
      </c>
      <c r="M176" s="24">
        <f t="shared" si="45"/>
        <v>0.5</v>
      </c>
      <c r="N176" s="24">
        <f t="shared" si="46"/>
        <v>0.5</v>
      </c>
      <c r="O176" s="24">
        <f t="shared" si="47"/>
        <v>8.5</v>
      </c>
      <c r="P176" s="24">
        <f t="shared" si="48"/>
        <v>0</v>
      </c>
      <c r="Q176" s="25">
        <f t="shared" si="49"/>
        <v>11.12</v>
      </c>
      <c r="R176" s="24">
        <f t="shared" si="50"/>
        <v>0</v>
      </c>
      <c r="S176" s="24">
        <f t="shared" si="51"/>
        <v>0</v>
      </c>
      <c r="T176" s="25">
        <f t="shared" si="52"/>
        <v>0.70000000000000007</v>
      </c>
      <c r="U176" s="26">
        <f t="shared" si="53"/>
        <v>2</v>
      </c>
      <c r="V176" s="25">
        <f t="shared" si="54"/>
        <v>2.7</v>
      </c>
      <c r="W176" s="25">
        <f t="shared" si="55"/>
        <v>8.4199999999999982</v>
      </c>
      <c r="X176" s="25">
        <f t="shared" si="56"/>
        <v>-44.000000000000014</v>
      </c>
      <c r="Y176" s="25">
        <f t="shared" si="57"/>
        <v>256</v>
      </c>
    </row>
    <row r="177" spans="5:25" x14ac:dyDescent="0.2">
      <c r="E177" s="22">
        <v>173</v>
      </c>
      <c r="F177" s="24">
        <f t="shared" si="41"/>
        <v>8.5</v>
      </c>
      <c r="G177" s="24">
        <f t="shared" si="42"/>
        <v>0</v>
      </c>
      <c r="H177" s="24">
        <f t="shared" si="43"/>
        <v>8.5</v>
      </c>
      <c r="I177" s="24">
        <f t="shared" si="58"/>
        <v>0</v>
      </c>
      <c r="J177" s="24">
        <f t="shared" si="59"/>
        <v>0</v>
      </c>
      <c r="K177" s="24">
        <f t="shared" si="60"/>
        <v>0</v>
      </c>
      <c r="L177" s="24">
        <f t="shared" si="44"/>
        <v>8.5</v>
      </c>
      <c r="M177" s="24">
        <f t="shared" si="45"/>
        <v>0.5</v>
      </c>
      <c r="N177" s="24">
        <f t="shared" si="46"/>
        <v>0.5</v>
      </c>
      <c r="O177" s="24">
        <f t="shared" si="47"/>
        <v>8</v>
      </c>
      <c r="P177" s="24">
        <f t="shared" si="48"/>
        <v>0</v>
      </c>
      <c r="Q177" s="25">
        <f t="shared" si="49"/>
        <v>11.12</v>
      </c>
      <c r="R177" s="24">
        <f t="shared" si="50"/>
        <v>0</v>
      </c>
      <c r="S177" s="24">
        <f t="shared" si="51"/>
        <v>0</v>
      </c>
      <c r="T177" s="25">
        <f t="shared" si="52"/>
        <v>0.66</v>
      </c>
      <c r="U177" s="26">
        <f t="shared" si="53"/>
        <v>2</v>
      </c>
      <c r="V177" s="25">
        <f t="shared" si="54"/>
        <v>2.66</v>
      </c>
      <c r="W177" s="25">
        <f t="shared" si="55"/>
        <v>8.4599999999999991</v>
      </c>
      <c r="X177" s="25">
        <f t="shared" si="56"/>
        <v>-35.540000000000013</v>
      </c>
      <c r="Y177" s="25">
        <f t="shared" si="57"/>
        <v>264.45999999999998</v>
      </c>
    </row>
    <row r="178" spans="5:25" x14ac:dyDescent="0.2">
      <c r="E178" s="22">
        <v>174</v>
      </c>
      <c r="F178" s="24">
        <f t="shared" si="41"/>
        <v>8</v>
      </c>
      <c r="G178" s="24">
        <f t="shared" si="42"/>
        <v>0</v>
      </c>
      <c r="H178" s="24">
        <f t="shared" si="43"/>
        <v>8</v>
      </c>
      <c r="I178" s="24">
        <f t="shared" si="58"/>
        <v>0</v>
      </c>
      <c r="J178" s="24">
        <f t="shared" si="59"/>
        <v>0</v>
      </c>
      <c r="K178" s="24">
        <f t="shared" si="60"/>
        <v>0</v>
      </c>
      <c r="L178" s="24">
        <f t="shared" si="44"/>
        <v>8</v>
      </c>
      <c r="M178" s="24">
        <f t="shared" si="45"/>
        <v>0.5</v>
      </c>
      <c r="N178" s="24">
        <f t="shared" si="46"/>
        <v>0.5</v>
      </c>
      <c r="O178" s="24">
        <f t="shared" si="47"/>
        <v>7.5</v>
      </c>
      <c r="P178" s="24">
        <f t="shared" si="48"/>
        <v>0</v>
      </c>
      <c r="Q178" s="25">
        <f t="shared" si="49"/>
        <v>11.12</v>
      </c>
      <c r="R178" s="24">
        <f t="shared" si="50"/>
        <v>0</v>
      </c>
      <c r="S178" s="24">
        <f t="shared" si="51"/>
        <v>0</v>
      </c>
      <c r="T178" s="25">
        <f t="shared" si="52"/>
        <v>0.62</v>
      </c>
      <c r="U178" s="26">
        <f t="shared" si="53"/>
        <v>2</v>
      </c>
      <c r="V178" s="25">
        <f t="shared" si="54"/>
        <v>2.62</v>
      </c>
      <c r="W178" s="25">
        <f t="shared" si="55"/>
        <v>8.5</v>
      </c>
      <c r="X178" s="25">
        <f t="shared" si="56"/>
        <v>-27.040000000000013</v>
      </c>
      <c r="Y178" s="25">
        <f t="shared" si="57"/>
        <v>272.95999999999998</v>
      </c>
    </row>
    <row r="179" spans="5:25" x14ac:dyDescent="0.2">
      <c r="E179" s="22">
        <v>175</v>
      </c>
      <c r="F179" s="24">
        <f t="shared" si="41"/>
        <v>7.5</v>
      </c>
      <c r="G179" s="24">
        <f t="shared" si="42"/>
        <v>0</v>
      </c>
      <c r="H179" s="24">
        <f t="shared" si="43"/>
        <v>7.5</v>
      </c>
      <c r="I179" s="24">
        <f t="shared" si="58"/>
        <v>0</v>
      </c>
      <c r="J179" s="24">
        <f t="shared" si="59"/>
        <v>0</v>
      </c>
      <c r="K179" s="24">
        <f t="shared" si="60"/>
        <v>0</v>
      </c>
      <c r="L179" s="24">
        <f t="shared" si="44"/>
        <v>7.5</v>
      </c>
      <c r="M179" s="24">
        <f t="shared" si="45"/>
        <v>0.5</v>
      </c>
      <c r="N179" s="24">
        <f t="shared" si="46"/>
        <v>0.5</v>
      </c>
      <c r="O179" s="24">
        <f t="shared" si="47"/>
        <v>7</v>
      </c>
      <c r="P179" s="24">
        <f t="shared" si="48"/>
        <v>0</v>
      </c>
      <c r="Q179" s="25">
        <f t="shared" si="49"/>
        <v>11.12</v>
      </c>
      <c r="R179" s="24">
        <f t="shared" si="50"/>
        <v>0</v>
      </c>
      <c r="S179" s="24">
        <f t="shared" si="51"/>
        <v>0</v>
      </c>
      <c r="T179" s="25">
        <f t="shared" si="52"/>
        <v>0.57999999999999996</v>
      </c>
      <c r="U179" s="26">
        <f t="shared" si="53"/>
        <v>2</v>
      </c>
      <c r="V179" s="25">
        <f t="shared" si="54"/>
        <v>2.58</v>
      </c>
      <c r="W179" s="25">
        <f t="shared" si="55"/>
        <v>8.5399999999999991</v>
      </c>
      <c r="X179" s="25">
        <f t="shared" si="56"/>
        <v>-18.500000000000014</v>
      </c>
      <c r="Y179" s="25">
        <f t="shared" si="57"/>
        <v>281.5</v>
      </c>
    </row>
    <row r="180" spans="5:25" x14ac:dyDescent="0.2">
      <c r="E180" s="22">
        <v>176</v>
      </c>
      <c r="F180" s="24">
        <f t="shared" si="41"/>
        <v>7</v>
      </c>
      <c r="G180" s="24">
        <f t="shared" si="42"/>
        <v>0</v>
      </c>
      <c r="H180" s="24">
        <f t="shared" si="43"/>
        <v>7</v>
      </c>
      <c r="I180" s="24">
        <f t="shared" si="58"/>
        <v>0</v>
      </c>
      <c r="J180" s="24">
        <f t="shared" si="59"/>
        <v>0</v>
      </c>
      <c r="K180" s="24">
        <f t="shared" si="60"/>
        <v>0</v>
      </c>
      <c r="L180" s="24">
        <f t="shared" si="44"/>
        <v>7</v>
      </c>
      <c r="M180" s="24">
        <f t="shared" si="45"/>
        <v>0.5</v>
      </c>
      <c r="N180" s="24">
        <f t="shared" si="46"/>
        <v>0.5</v>
      </c>
      <c r="O180" s="24">
        <f t="shared" si="47"/>
        <v>6.5</v>
      </c>
      <c r="P180" s="24">
        <f t="shared" si="48"/>
        <v>0</v>
      </c>
      <c r="Q180" s="25">
        <f t="shared" si="49"/>
        <v>11.12</v>
      </c>
      <c r="R180" s="24">
        <f t="shared" si="50"/>
        <v>0</v>
      </c>
      <c r="S180" s="24">
        <f t="shared" si="51"/>
        <v>0</v>
      </c>
      <c r="T180" s="25">
        <f t="shared" si="52"/>
        <v>0.54</v>
      </c>
      <c r="U180" s="26">
        <f t="shared" si="53"/>
        <v>2</v>
      </c>
      <c r="V180" s="25">
        <f t="shared" si="54"/>
        <v>2.54</v>
      </c>
      <c r="W180" s="25">
        <f t="shared" si="55"/>
        <v>8.5799999999999983</v>
      </c>
      <c r="X180" s="25">
        <f t="shared" si="56"/>
        <v>-9.9200000000000159</v>
      </c>
      <c r="Y180" s="25">
        <f t="shared" si="57"/>
        <v>290.08</v>
      </c>
    </row>
    <row r="181" spans="5:25" x14ac:dyDescent="0.2">
      <c r="E181" s="22">
        <v>177</v>
      </c>
      <c r="F181" s="24">
        <f t="shared" si="41"/>
        <v>6.5</v>
      </c>
      <c r="G181" s="24">
        <f t="shared" si="42"/>
        <v>0</v>
      </c>
      <c r="H181" s="24">
        <f t="shared" si="43"/>
        <v>6.5</v>
      </c>
      <c r="I181" s="24">
        <f t="shared" si="58"/>
        <v>0</v>
      </c>
      <c r="J181" s="24">
        <f t="shared" si="59"/>
        <v>0</v>
      </c>
      <c r="K181" s="24">
        <f t="shared" si="60"/>
        <v>0</v>
      </c>
      <c r="L181" s="24">
        <f t="shared" si="44"/>
        <v>6.5</v>
      </c>
      <c r="M181" s="24">
        <f t="shared" si="45"/>
        <v>0.5</v>
      </c>
      <c r="N181" s="24">
        <f t="shared" si="46"/>
        <v>0.5</v>
      </c>
      <c r="O181" s="24">
        <f t="shared" si="47"/>
        <v>6</v>
      </c>
      <c r="P181" s="24">
        <f t="shared" si="48"/>
        <v>0</v>
      </c>
      <c r="Q181" s="25">
        <f t="shared" si="49"/>
        <v>11.12</v>
      </c>
      <c r="R181" s="24">
        <f t="shared" si="50"/>
        <v>0</v>
      </c>
      <c r="S181" s="24">
        <f t="shared" si="51"/>
        <v>0</v>
      </c>
      <c r="T181" s="25">
        <f t="shared" si="52"/>
        <v>0.5</v>
      </c>
      <c r="U181" s="26">
        <f t="shared" si="53"/>
        <v>2</v>
      </c>
      <c r="V181" s="25">
        <f t="shared" si="54"/>
        <v>2.5</v>
      </c>
      <c r="W181" s="25">
        <f t="shared" si="55"/>
        <v>8.6199999999999992</v>
      </c>
      <c r="X181" s="25">
        <f t="shared" si="56"/>
        <v>-1.3000000000000167</v>
      </c>
      <c r="Y181" s="25">
        <f t="shared" si="57"/>
        <v>298.7</v>
      </c>
    </row>
    <row r="182" spans="5:25" x14ac:dyDescent="0.2">
      <c r="E182" s="22">
        <v>178</v>
      </c>
      <c r="F182" s="24">
        <f t="shared" si="41"/>
        <v>6</v>
      </c>
      <c r="G182" s="24">
        <f t="shared" si="42"/>
        <v>0</v>
      </c>
      <c r="H182" s="24">
        <f t="shared" si="43"/>
        <v>6</v>
      </c>
      <c r="I182" s="24">
        <f t="shared" si="58"/>
        <v>0</v>
      </c>
      <c r="J182" s="24">
        <f t="shared" si="59"/>
        <v>0</v>
      </c>
      <c r="K182" s="24">
        <f t="shared" si="60"/>
        <v>0</v>
      </c>
      <c r="L182" s="24">
        <f t="shared" si="44"/>
        <v>6</v>
      </c>
      <c r="M182" s="24">
        <f t="shared" si="45"/>
        <v>0.5</v>
      </c>
      <c r="N182" s="24">
        <f t="shared" si="46"/>
        <v>0.5</v>
      </c>
      <c r="O182" s="24">
        <f t="shared" si="47"/>
        <v>5.5</v>
      </c>
      <c r="P182" s="24">
        <f t="shared" si="48"/>
        <v>0</v>
      </c>
      <c r="Q182" s="25">
        <f t="shared" si="49"/>
        <v>11.12</v>
      </c>
      <c r="R182" s="24">
        <f t="shared" si="50"/>
        <v>0</v>
      </c>
      <c r="S182" s="24">
        <f t="shared" si="51"/>
        <v>0</v>
      </c>
      <c r="T182" s="25">
        <f t="shared" si="52"/>
        <v>0.46</v>
      </c>
      <c r="U182" s="26">
        <f t="shared" si="53"/>
        <v>2</v>
      </c>
      <c r="V182" s="25">
        <f t="shared" si="54"/>
        <v>2.46</v>
      </c>
      <c r="W182" s="25">
        <f t="shared" si="55"/>
        <v>8.66</v>
      </c>
      <c r="X182" s="25">
        <f t="shared" si="56"/>
        <v>7.3599999999999834</v>
      </c>
      <c r="Y182" s="25">
        <f t="shared" si="57"/>
        <v>307.35999999999996</v>
      </c>
    </row>
    <row r="183" spans="5:25" x14ac:dyDescent="0.2">
      <c r="E183" s="22">
        <v>179</v>
      </c>
      <c r="F183" s="24">
        <f t="shared" si="41"/>
        <v>5.5</v>
      </c>
      <c r="G183" s="24">
        <f t="shared" si="42"/>
        <v>0</v>
      </c>
      <c r="H183" s="24">
        <f t="shared" si="43"/>
        <v>5.5</v>
      </c>
      <c r="I183" s="24">
        <f t="shared" si="58"/>
        <v>0</v>
      </c>
      <c r="J183" s="24">
        <f t="shared" si="59"/>
        <v>0</v>
      </c>
      <c r="K183" s="24">
        <f t="shared" si="60"/>
        <v>0</v>
      </c>
      <c r="L183" s="24">
        <f t="shared" si="44"/>
        <v>5.5</v>
      </c>
      <c r="M183" s="24">
        <f t="shared" si="45"/>
        <v>0.5</v>
      </c>
      <c r="N183" s="24">
        <f t="shared" si="46"/>
        <v>0.5</v>
      </c>
      <c r="O183" s="24">
        <f t="shared" si="47"/>
        <v>5</v>
      </c>
      <c r="P183" s="24">
        <f t="shared" si="48"/>
        <v>0</v>
      </c>
      <c r="Q183" s="25">
        <f t="shared" si="49"/>
        <v>11.12</v>
      </c>
      <c r="R183" s="24">
        <f t="shared" si="50"/>
        <v>0</v>
      </c>
      <c r="S183" s="24">
        <f t="shared" si="51"/>
        <v>0</v>
      </c>
      <c r="T183" s="25">
        <f t="shared" si="52"/>
        <v>0.42</v>
      </c>
      <c r="U183" s="26">
        <f t="shared" si="53"/>
        <v>2</v>
      </c>
      <c r="V183" s="25">
        <f t="shared" si="54"/>
        <v>2.42</v>
      </c>
      <c r="W183" s="25">
        <f t="shared" si="55"/>
        <v>8.6999999999999993</v>
      </c>
      <c r="X183" s="25">
        <f t="shared" si="56"/>
        <v>16.059999999999981</v>
      </c>
      <c r="Y183" s="25">
        <f t="shared" si="57"/>
        <v>316.06</v>
      </c>
    </row>
    <row r="184" spans="5:25" x14ac:dyDescent="0.2">
      <c r="E184" s="22">
        <v>180</v>
      </c>
      <c r="F184" s="24">
        <f t="shared" si="41"/>
        <v>5</v>
      </c>
      <c r="G184" s="24">
        <f t="shared" si="42"/>
        <v>0</v>
      </c>
      <c r="H184" s="24">
        <f t="shared" si="43"/>
        <v>5</v>
      </c>
      <c r="I184" s="24">
        <f t="shared" si="58"/>
        <v>0</v>
      </c>
      <c r="J184" s="24">
        <f t="shared" si="59"/>
        <v>0</v>
      </c>
      <c r="K184" s="24">
        <f t="shared" si="60"/>
        <v>0</v>
      </c>
      <c r="L184" s="24">
        <f t="shared" si="44"/>
        <v>5</v>
      </c>
      <c r="M184" s="24">
        <f t="shared" si="45"/>
        <v>0.5</v>
      </c>
      <c r="N184" s="24">
        <f t="shared" si="46"/>
        <v>0.5</v>
      </c>
      <c r="O184" s="24">
        <f t="shared" si="47"/>
        <v>4.5</v>
      </c>
      <c r="P184" s="24">
        <f t="shared" si="48"/>
        <v>0</v>
      </c>
      <c r="Q184" s="25">
        <f t="shared" si="49"/>
        <v>11.12</v>
      </c>
      <c r="R184" s="24">
        <f t="shared" si="50"/>
        <v>0</v>
      </c>
      <c r="S184" s="24">
        <f t="shared" si="51"/>
        <v>0</v>
      </c>
      <c r="T184" s="25">
        <f t="shared" si="52"/>
        <v>0.38</v>
      </c>
      <c r="U184" s="26">
        <f t="shared" si="53"/>
        <v>2</v>
      </c>
      <c r="V184" s="25">
        <f t="shared" si="54"/>
        <v>2.38</v>
      </c>
      <c r="W184" s="25">
        <f t="shared" si="55"/>
        <v>8.7399999999999984</v>
      </c>
      <c r="X184" s="25">
        <f t="shared" si="56"/>
        <v>24.799999999999979</v>
      </c>
      <c r="Y184" s="25">
        <f t="shared" si="57"/>
        <v>324.79999999999995</v>
      </c>
    </row>
    <row r="185" spans="5:25" x14ac:dyDescent="0.2">
      <c r="E185" s="22">
        <v>181</v>
      </c>
      <c r="F185" s="24">
        <f t="shared" ref="F185:F248" si="61">O184</f>
        <v>4.5</v>
      </c>
      <c r="G185" s="24">
        <f t="shared" ref="G185:G248" si="62">G184+J184-K184</f>
        <v>0</v>
      </c>
      <c r="H185" s="24">
        <f t="shared" ref="H185:H248" si="63">F185+G185</f>
        <v>4.5</v>
      </c>
      <c r="I185" s="24">
        <f t="shared" si="58"/>
        <v>0</v>
      </c>
      <c r="J185" s="24">
        <f t="shared" si="59"/>
        <v>0</v>
      </c>
      <c r="K185" s="24">
        <f t="shared" si="60"/>
        <v>0</v>
      </c>
      <c r="L185" s="24">
        <f t="shared" ref="L185:L248" si="64">F185+K185</f>
        <v>4.5</v>
      </c>
      <c r="M185" s="24">
        <f t="shared" ref="M185:M248" si="65">C$20</f>
        <v>0.5</v>
      </c>
      <c r="N185" s="24">
        <f t="shared" ref="N185:N248" si="66">MIN(M185,L185)</f>
        <v>0.5</v>
      </c>
      <c r="O185" s="24">
        <f t="shared" ref="O185:O248" si="67">L185-N185</f>
        <v>4</v>
      </c>
      <c r="P185" s="24">
        <f t="shared" ref="P185:P248" si="68">M185-N185</f>
        <v>0</v>
      </c>
      <c r="Q185" s="25">
        <f t="shared" ref="Q185:Q248" si="69">N185*C$9</f>
        <v>11.12</v>
      </c>
      <c r="R185" s="24">
        <f t="shared" ref="R185:R248" si="70">J185*C$8</f>
        <v>0</v>
      </c>
      <c r="S185" s="24">
        <f t="shared" ref="S185:S248" si="71">IF(J185&gt;0,C$10,0)</f>
        <v>0</v>
      </c>
      <c r="T185" s="25">
        <f t="shared" ref="T185:T248" si="72">AVERAGE(L185,O185)*C$8*C$11</f>
        <v>0.34</v>
      </c>
      <c r="U185" s="26">
        <f t="shared" ref="U185:U248" si="73">C$12</f>
        <v>2</v>
      </c>
      <c r="V185" s="25">
        <f t="shared" ref="V185:V248" si="74">SUM(R185:U185)</f>
        <v>2.34</v>
      </c>
      <c r="W185" s="25">
        <f t="shared" ref="W185:W248" si="75">Q185-V185</f>
        <v>8.7799999999999994</v>
      </c>
      <c r="X185" s="25">
        <f t="shared" ref="X185:X248" si="76">W185+X184</f>
        <v>33.579999999999977</v>
      </c>
      <c r="Y185" s="25">
        <f t="shared" ref="Y185:Y248" si="77">X185+C$7</f>
        <v>333.58</v>
      </c>
    </row>
    <row r="186" spans="5:25" x14ac:dyDescent="0.2">
      <c r="E186" s="22">
        <v>182</v>
      </c>
      <c r="F186" s="24">
        <f t="shared" si="61"/>
        <v>4</v>
      </c>
      <c r="G186" s="24">
        <f t="shared" si="62"/>
        <v>0</v>
      </c>
      <c r="H186" s="24">
        <f t="shared" si="63"/>
        <v>4</v>
      </c>
      <c r="I186" s="24">
        <f t="shared" si="58"/>
        <v>0</v>
      </c>
      <c r="J186" s="24">
        <f t="shared" si="59"/>
        <v>0</v>
      </c>
      <c r="K186" s="24">
        <f t="shared" si="60"/>
        <v>0</v>
      </c>
      <c r="L186" s="24">
        <f t="shared" si="64"/>
        <v>4</v>
      </c>
      <c r="M186" s="24">
        <f t="shared" si="65"/>
        <v>0.5</v>
      </c>
      <c r="N186" s="24">
        <f t="shared" si="66"/>
        <v>0.5</v>
      </c>
      <c r="O186" s="24">
        <f t="shared" si="67"/>
        <v>3.5</v>
      </c>
      <c r="P186" s="24">
        <f t="shared" si="68"/>
        <v>0</v>
      </c>
      <c r="Q186" s="25">
        <f t="shared" si="69"/>
        <v>11.12</v>
      </c>
      <c r="R186" s="24">
        <f t="shared" si="70"/>
        <v>0</v>
      </c>
      <c r="S186" s="24">
        <f t="shared" si="71"/>
        <v>0</v>
      </c>
      <c r="T186" s="25">
        <f t="shared" si="72"/>
        <v>0.3</v>
      </c>
      <c r="U186" s="26">
        <f t="shared" si="73"/>
        <v>2</v>
      </c>
      <c r="V186" s="25">
        <f t="shared" si="74"/>
        <v>2.2999999999999998</v>
      </c>
      <c r="W186" s="25">
        <f t="shared" si="75"/>
        <v>8.82</v>
      </c>
      <c r="X186" s="25">
        <f t="shared" si="76"/>
        <v>42.399999999999977</v>
      </c>
      <c r="Y186" s="25">
        <f t="shared" si="77"/>
        <v>342.4</v>
      </c>
    </row>
    <row r="187" spans="5:25" x14ac:dyDescent="0.2">
      <c r="E187" s="22">
        <v>183</v>
      </c>
      <c r="F187" s="24">
        <f t="shared" si="61"/>
        <v>3.5</v>
      </c>
      <c r="G187" s="24">
        <f t="shared" si="62"/>
        <v>0</v>
      </c>
      <c r="H187" s="24">
        <f t="shared" si="63"/>
        <v>3.5</v>
      </c>
      <c r="I187" s="24">
        <f t="shared" si="58"/>
        <v>1</v>
      </c>
      <c r="J187" s="24">
        <f t="shared" si="59"/>
        <v>14</v>
      </c>
      <c r="K187" s="24">
        <f t="shared" si="60"/>
        <v>0</v>
      </c>
      <c r="L187" s="24">
        <f t="shared" si="64"/>
        <v>3.5</v>
      </c>
      <c r="M187" s="24">
        <f t="shared" si="65"/>
        <v>0.5</v>
      </c>
      <c r="N187" s="24">
        <f t="shared" si="66"/>
        <v>0.5</v>
      </c>
      <c r="O187" s="24">
        <f t="shared" si="67"/>
        <v>3</v>
      </c>
      <c r="P187" s="24">
        <f t="shared" si="68"/>
        <v>0</v>
      </c>
      <c r="Q187" s="25">
        <f t="shared" si="69"/>
        <v>11.12</v>
      </c>
      <c r="R187" s="24">
        <f t="shared" si="70"/>
        <v>224</v>
      </c>
      <c r="S187" s="24">
        <f t="shared" si="71"/>
        <v>15.68</v>
      </c>
      <c r="T187" s="25">
        <f t="shared" si="72"/>
        <v>0.26</v>
      </c>
      <c r="U187" s="26">
        <f t="shared" si="73"/>
        <v>2</v>
      </c>
      <c r="V187" s="25">
        <f t="shared" si="74"/>
        <v>241.94</v>
      </c>
      <c r="W187" s="25">
        <f t="shared" si="75"/>
        <v>-230.82</v>
      </c>
      <c r="X187" s="25">
        <f t="shared" si="76"/>
        <v>-188.42000000000002</v>
      </c>
      <c r="Y187" s="25">
        <f t="shared" si="77"/>
        <v>111.57999999999998</v>
      </c>
    </row>
    <row r="188" spans="5:25" x14ac:dyDescent="0.2">
      <c r="E188" s="22">
        <v>184</v>
      </c>
      <c r="F188" s="24">
        <f t="shared" si="61"/>
        <v>3</v>
      </c>
      <c r="G188" s="24">
        <f t="shared" si="62"/>
        <v>14</v>
      </c>
      <c r="H188" s="24">
        <f t="shared" si="63"/>
        <v>17</v>
      </c>
      <c r="I188" s="24">
        <f t="shared" si="58"/>
        <v>0</v>
      </c>
      <c r="J188" s="24">
        <f t="shared" si="59"/>
        <v>0</v>
      </c>
      <c r="K188" s="24">
        <f t="shared" si="60"/>
        <v>0</v>
      </c>
      <c r="L188" s="24">
        <f t="shared" si="64"/>
        <v>3</v>
      </c>
      <c r="M188" s="24">
        <f t="shared" si="65"/>
        <v>0.5</v>
      </c>
      <c r="N188" s="24">
        <f t="shared" si="66"/>
        <v>0.5</v>
      </c>
      <c r="O188" s="24">
        <f t="shared" si="67"/>
        <v>2.5</v>
      </c>
      <c r="P188" s="24">
        <f t="shared" si="68"/>
        <v>0</v>
      </c>
      <c r="Q188" s="25">
        <f t="shared" si="69"/>
        <v>11.12</v>
      </c>
      <c r="R188" s="24">
        <f t="shared" si="70"/>
        <v>0</v>
      </c>
      <c r="S188" s="24">
        <f t="shared" si="71"/>
        <v>0</v>
      </c>
      <c r="T188" s="25">
        <f t="shared" si="72"/>
        <v>0.22</v>
      </c>
      <c r="U188" s="26">
        <f t="shared" si="73"/>
        <v>2</v>
      </c>
      <c r="V188" s="25">
        <f t="shared" si="74"/>
        <v>2.2200000000000002</v>
      </c>
      <c r="W188" s="25">
        <f t="shared" si="75"/>
        <v>8.8999999999999986</v>
      </c>
      <c r="X188" s="25">
        <f t="shared" si="76"/>
        <v>-179.52</v>
      </c>
      <c r="Y188" s="25">
        <f t="shared" si="77"/>
        <v>120.47999999999999</v>
      </c>
    </row>
    <row r="189" spans="5:25" x14ac:dyDescent="0.2">
      <c r="E189" s="22">
        <v>185</v>
      </c>
      <c r="F189" s="24">
        <f t="shared" si="61"/>
        <v>2.5</v>
      </c>
      <c r="G189" s="24">
        <f t="shared" si="62"/>
        <v>14</v>
      </c>
      <c r="H189" s="24">
        <f t="shared" si="63"/>
        <v>16.5</v>
      </c>
      <c r="I189" s="24">
        <f t="shared" si="58"/>
        <v>0</v>
      </c>
      <c r="J189" s="24">
        <f t="shared" si="59"/>
        <v>0</v>
      </c>
      <c r="K189" s="24">
        <f t="shared" si="60"/>
        <v>0</v>
      </c>
      <c r="L189" s="24">
        <f t="shared" si="64"/>
        <v>2.5</v>
      </c>
      <c r="M189" s="24">
        <f t="shared" si="65"/>
        <v>0.5</v>
      </c>
      <c r="N189" s="24">
        <f t="shared" si="66"/>
        <v>0.5</v>
      </c>
      <c r="O189" s="24">
        <f t="shared" si="67"/>
        <v>2</v>
      </c>
      <c r="P189" s="24">
        <f t="shared" si="68"/>
        <v>0</v>
      </c>
      <c r="Q189" s="25">
        <f t="shared" si="69"/>
        <v>11.12</v>
      </c>
      <c r="R189" s="24">
        <f t="shared" si="70"/>
        <v>0</v>
      </c>
      <c r="S189" s="24">
        <f t="shared" si="71"/>
        <v>0</v>
      </c>
      <c r="T189" s="25">
        <f t="shared" si="72"/>
        <v>0.18</v>
      </c>
      <c r="U189" s="26">
        <f t="shared" si="73"/>
        <v>2</v>
      </c>
      <c r="V189" s="25">
        <f t="shared" si="74"/>
        <v>2.1800000000000002</v>
      </c>
      <c r="W189" s="25">
        <f t="shared" si="75"/>
        <v>8.94</v>
      </c>
      <c r="X189" s="25">
        <f t="shared" si="76"/>
        <v>-170.58</v>
      </c>
      <c r="Y189" s="25">
        <f t="shared" si="77"/>
        <v>129.41999999999999</v>
      </c>
    </row>
    <row r="190" spans="5:25" x14ac:dyDescent="0.2">
      <c r="E190" s="22">
        <v>186</v>
      </c>
      <c r="F190" s="24">
        <f t="shared" si="61"/>
        <v>2</v>
      </c>
      <c r="G190" s="24">
        <f t="shared" si="62"/>
        <v>14</v>
      </c>
      <c r="H190" s="24">
        <f t="shared" si="63"/>
        <v>16</v>
      </c>
      <c r="I190" s="24">
        <f t="shared" si="58"/>
        <v>0</v>
      </c>
      <c r="J190" s="24">
        <f t="shared" si="59"/>
        <v>0</v>
      </c>
      <c r="K190" s="24">
        <f t="shared" si="60"/>
        <v>0</v>
      </c>
      <c r="L190" s="24">
        <f t="shared" si="64"/>
        <v>2</v>
      </c>
      <c r="M190" s="24">
        <f t="shared" si="65"/>
        <v>0.5</v>
      </c>
      <c r="N190" s="24">
        <f t="shared" si="66"/>
        <v>0.5</v>
      </c>
      <c r="O190" s="24">
        <f t="shared" si="67"/>
        <v>1.5</v>
      </c>
      <c r="P190" s="24">
        <f t="shared" si="68"/>
        <v>0</v>
      </c>
      <c r="Q190" s="25">
        <f t="shared" si="69"/>
        <v>11.12</v>
      </c>
      <c r="R190" s="24">
        <f t="shared" si="70"/>
        <v>0</v>
      </c>
      <c r="S190" s="24">
        <f t="shared" si="71"/>
        <v>0</v>
      </c>
      <c r="T190" s="25">
        <f t="shared" si="72"/>
        <v>0.14000000000000001</v>
      </c>
      <c r="U190" s="26">
        <f t="shared" si="73"/>
        <v>2</v>
      </c>
      <c r="V190" s="25">
        <f t="shared" si="74"/>
        <v>2.14</v>
      </c>
      <c r="W190" s="25">
        <f t="shared" si="75"/>
        <v>8.9799999999999986</v>
      </c>
      <c r="X190" s="25">
        <f t="shared" si="76"/>
        <v>-161.60000000000002</v>
      </c>
      <c r="Y190" s="25">
        <f t="shared" si="77"/>
        <v>138.39999999999998</v>
      </c>
    </row>
    <row r="191" spans="5:25" x14ac:dyDescent="0.2">
      <c r="E191" s="22">
        <v>187</v>
      </c>
      <c r="F191" s="24">
        <f t="shared" si="61"/>
        <v>1.5</v>
      </c>
      <c r="G191" s="24">
        <f t="shared" si="62"/>
        <v>14</v>
      </c>
      <c r="H191" s="24">
        <f t="shared" si="63"/>
        <v>15.5</v>
      </c>
      <c r="I191" s="24">
        <f t="shared" si="58"/>
        <v>0</v>
      </c>
      <c r="J191" s="24">
        <f t="shared" si="59"/>
        <v>0</v>
      </c>
      <c r="K191" s="24">
        <f t="shared" si="60"/>
        <v>0</v>
      </c>
      <c r="L191" s="24">
        <f t="shared" si="64"/>
        <v>1.5</v>
      </c>
      <c r="M191" s="24">
        <f t="shared" si="65"/>
        <v>0.5</v>
      </c>
      <c r="N191" s="24">
        <f t="shared" si="66"/>
        <v>0.5</v>
      </c>
      <c r="O191" s="24">
        <f t="shared" si="67"/>
        <v>1</v>
      </c>
      <c r="P191" s="24">
        <f t="shared" si="68"/>
        <v>0</v>
      </c>
      <c r="Q191" s="25">
        <f t="shared" si="69"/>
        <v>11.12</v>
      </c>
      <c r="R191" s="24">
        <f t="shared" si="70"/>
        <v>0</v>
      </c>
      <c r="S191" s="24">
        <f t="shared" si="71"/>
        <v>0</v>
      </c>
      <c r="T191" s="25">
        <f t="shared" si="72"/>
        <v>0.1</v>
      </c>
      <c r="U191" s="26">
        <f t="shared" si="73"/>
        <v>2</v>
      </c>
      <c r="V191" s="25">
        <f t="shared" si="74"/>
        <v>2.1</v>
      </c>
      <c r="W191" s="25">
        <f t="shared" si="75"/>
        <v>9.02</v>
      </c>
      <c r="X191" s="25">
        <f t="shared" si="76"/>
        <v>-152.58000000000001</v>
      </c>
      <c r="Y191" s="25">
        <f t="shared" si="77"/>
        <v>147.41999999999999</v>
      </c>
    </row>
    <row r="192" spans="5:25" x14ac:dyDescent="0.2">
      <c r="E192" s="22">
        <v>188</v>
      </c>
      <c r="F192" s="24">
        <f t="shared" si="61"/>
        <v>1</v>
      </c>
      <c r="G192" s="24">
        <f t="shared" si="62"/>
        <v>14</v>
      </c>
      <c r="H192" s="24">
        <f t="shared" si="63"/>
        <v>15</v>
      </c>
      <c r="I192" s="24">
        <f t="shared" si="58"/>
        <v>0</v>
      </c>
      <c r="J192" s="24">
        <f t="shared" si="59"/>
        <v>0</v>
      </c>
      <c r="K192" s="24">
        <f t="shared" si="60"/>
        <v>0</v>
      </c>
      <c r="L192" s="24">
        <f t="shared" si="64"/>
        <v>1</v>
      </c>
      <c r="M192" s="24">
        <f t="shared" si="65"/>
        <v>0.5</v>
      </c>
      <c r="N192" s="24">
        <f t="shared" si="66"/>
        <v>0.5</v>
      </c>
      <c r="O192" s="24">
        <f t="shared" si="67"/>
        <v>0.5</v>
      </c>
      <c r="P192" s="24">
        <f t="shared" si="68"/>
        <v>0</v>
      </c>
      <c r="Q192" s="25">
        <f t="shared" si="69"/>
        <v>11.12</v>
      </c>
      <c r="R192" s="24">
        <f t="shared" si="70"/>
        <v>0</v>
      </c>
      <c r="S192" s="24">
        <f t="shared" si="71"/>
        <v>0</v>
      </c>
      <c r="T192" s="25">
        <f t="shared" si="72"/>
        <v>0.06</v>
      </c>
      <c r="U192" s="26">
        <f t="shared" si="73"/>
        <v>2</v>
      </c>
      <c r="V192" s="25">
        <f t="shared" si="74"/>
        <v>2.06</v>
      </c>
      <c r="W192" s="25">
        <f t="shared" si="75"/>
        <v>9.0599999999999987</v>
      </c>
      <c r="X192" s="25">
        <f t="shared" si="76"/>
        <v>-143.52000000000001</v>
      </c>
      <c r="Y192" s="25">
        <f t="shared" si="77"/>
        <v>156.47999999999999</v>
      </c>
    </row>
    <row r="193" spans="5:25" x14ac:dyDescent="0.2">
      <c r="E193" s="22">
        <v>189</v>
      </c>
      <c r="F193" s="24">
        <f t="shared" si="61"/>
        <v>0.5</v>
      </c>
      <c r="G193" s="24">
        <f t="shared" si="62"/>
        <v>14</v>
      </c>
      <c r="H193" s="24">
        <f t="shared" si="63"/>
        <v>14.5</v>
      </c>
      <c r="I193" s="24">
        <f t="shared" si="58"/>
        <v>0</v>
      </c>
      <c r="J193" s="24">
        <f t="shared" si="59"/>
        <v>0</v>
      </c>
      <c r="K193" s="24">
        <f t="shared" si="60"/>
        <v>0</v>
      </c>
      <c r="L193" s="24">
        <f t="shared" si="64"/>
        <v>0.5</v>
      </c>
      <c r="M193" s="24">
        <f t="shared" si="65"/>
        <v>0.5</v>
      </c>
      <c r="N193" s="24">
        <f t="shared" si="66"/>
        <v>0.5</v>
      </c>
      <c r="O193" s="24">
        <f t="shared" si="67"/>
        <v>0</v>
      </c>
      <c r="P193" s="24">
        <f t="shared" si="68"/>
        <v>0</v>
      </c>
      <c r="Q193" s="25">
        <f t="shared" si="69"/>
        <v>11.12</v>
      </c>
      <c r="R193" s="24">
        <f t="shared" si="70"/>
        <v>0</v>
      </c>
      <c r="S193" s="24">
        <f t="shared" si="71"/>
        <v>0</v>
      </c>
      <c r="T193" s="25">
        <f t="shared" si="72"/>
        <v>0.02</v>
      </c>
      <c r="U193" s="26">
        <f t="shared" si="73"/>
        <v>2</v>
      </c>
      <c r="V193" s="25">
        <f t="shared" si="74"/>
        <v>2.02</v>
      </c>
      <c r="W193" s="25">
        <f t="shared" si="75"/>
        <v>9.1</v>
      </c>
      <c r="X193" s="25">
        <f t="shared" si="76"/>
        <v>-134.42000000000002</v>
      </c>
      <c r="Y193" s="25">
        <f t="shared" si="77"/>
        <v>165.57999999999998</v>
      </c>
    </row>
    <row r="194" spans="5:25" x14ac:dyDescent="0.2">
      <c r="E194" s="22">
        <v>190</v>
      </c>
      <c r="F194" s="24">
        <f t="shared" si="61"/>
        <v>0</v>
      </c>
      <c r="G194" s="24">
        <f t="shared" si="62"/>
        <v>14</v>
      </c>
      <c r="H194" s="24">
        <f t="shared" si="63"/>
        <v>14</v>
      </c>
      <c r="I194" s="24">
        <f t="shared" si="58"/>
        <v>0</v>
      </c>
      <c r="J194" s="24">
        <f t="shared" si="59"/>
        <v>0</v>
      </c>
      <c r="K194" s="24">
        <f t="shared" si="60"/>
        <v>14</v>
      </c>
      <c r="L194" s="24">
        <f t="shared" si="64"/>
        <v>14</v>
      </c>
      <c r="M194" s="24">
        <f t="shared" si="65"/>
        <v>0.5</v>
      </c>
      <c r="N194" s="24">
        <f t="shared" si="66"/>
        <v>0.5</v>
      </c>
      <c r="O194" s="24">
        <f t="shared" si="67"/>
        <v>13.5</v>
      </c>
      <c r="P194" s="24">
        <f t="shared" si="68"/>
        <v>0</v>
      </c>
      <c r="Q194" s="25">
        <f t="shared" si="69"/>
        <v>11.12</v>
      </c>
      <c r="R194" s="24">
        <f t="shared" si="70"/>
        <v>0</v>
      </c>
      <c r="S194" s="24">
        <f t="shared" si="71"/>
        <v>0</v>
      </c>
      <c r="T194" s="25">
        <f t="shared" si="72"/>
        <v>1.1000000000000001</v>
      </c>
      <c r="U194" s="26">
        <f t="shared" si="73"/>
        <v>2</v>
      </c>
      <c r="V194" s="25">
        <f t="shared" si="74"/>
        <v>3.1</v>
      </c>
      <c r="W194" s="25">
        <f t="shared" si="75"/>
        <v>8.02</v>
      </c>
      <c r="X194" s="25">
        <f t="shared" si="76"/>
        <v>-126.40000000000002</v>
      </c>
      <c r="Y194" s="25">
        <f t="shared" si="77"/>
        <v>173.59999999999997</v>
      </c>
    </row>
    <row r="195" spans="5:25" x14ac:dyDescent="0.2">
      <c r="E195" s="22">
        <v>191</v>
      </c>
      <c r="F195" s="24">
        <f t="shared" si="61"/>
        <v>13.5</v>
      </c>
      <c r="G195" s="24">
        <f t="shared" si="62"/>
        <v>0</v>
      </c>
      <c r="H195" s="24">
        <f t="shared" si="63"/>
        <v>13.5</v>
      </c>
      <c r="I195" s="24">
        <f t="shared" si="58"/>
        <v>0</v>
      </c>
      <c r="J195" s="24">
        <f t="shared" si="59"/>
        <v>0</v>
      </c>
      <c r="K195" s="24">
        <f t="shared" si="60"/>
        <v>0</v>
      </c>
      <c r="L195" s="24">
        <f t="shared" si="64"/>
        <v>13.5</v>
      </c>
      <c r="M195" s="24">
        <f t="shared" si="65"/>
        <v>0.5</v>
      </c>
      <c r="N195" s="24">
        <f t="shared" si="66"/>
        <v>0.5</v>
      </c>
      <c r="O195" s="24">
        <f t="shared" si="67"/>
        <v>13</v>
      </c>
      <c r="P195" s="24">
        <f t="shared" si="68"/>
        <v>0</v>
      </c>
      <c r="Q195" s="25">
        <f t="shared" si="69"/>
        <v>11.12</v>
      </c>
      <c r="R195" s="24">
        <f t="shared" si="70"/>
        <v>0</v>
      </c>
      <c r="S195" s="24">
        <f t="shared" si="71"/>
        <v>0</v>
      </c>
      <c r="T195" s="25">
        <f t="shared" si="72"/>
        <v>1.06</v>
      </c>
      <c r="U195" s="26">
        <f t="shared" si="73"/>
        <v>2</v>
      </c>
      <c r="V195" s="25">
        <f t="shared" si="74"/>
        <v>3.06</v>
      </c>
      <c r="W195" s="25">
        <f t="shared" si="75"/>
        <v>8.0599999999999987</v>
      </c>
      <c r="X195" s="25">
        <f t="shared" si="76"/>
        <v>-118.34000000000002</v>
      </c>
      <c r="Y195" s="25">
        <f t="shared" si="77"/>
        <v>181.65999999999997</v>
      </c>
    </row>
    <row r="196" spans="5:25" x14ac:dyDescent="0.2">
      <c r="E196" s="22">
        <v>192</v>
      </c>
      <c r="F196" s="24">
        <f t="shared" si="61"/>
        <v>13</v>
      </c>
      <c r="G196" s="24">
        <f t="shared" si="62"/>
        <v>0</v>
      </c>
      <c r="H196" s="24">
        <f t="shared" si="63"/>
        <v>13</v>
      </c>
      <c r="I196" s="24">
        <f t="shared" si="58"/>
        <v>0</v>
      </c>
      <c r="J196" s="24">
        <f t="shared" si="59"/>
        <v>0</v>
      </c>
      <c r="K196" s="24">
        <f t="shared" si="60"/>
        <v>0</v>
      </c>
      <c r="L196" s="24">
        <f t="shared" si="64"/>
        <v>13</v>
      </c>
      <c r="M196" s="24">
        <f t="shared" si="65"/>
        <v>0.5</v>
      </c>
      <c r="N196" s="24">
        <f t="shared" si="66"/>
        <v>0.5</v>
      </c>
      <c r="O196" s="24">
        <f t="shared" si="67"/>
        <v>12.5</v>
      </c>
      <c r="P196" s="24">
        <f t="shared" si="68"/>
        <v>0</v>
      </c>
      <c r="Q196" s="25">
        <f t="shared" si="69"/>
        <v>11.12</v>
      </c>
      <c r="R196" s="24">
        <f t="shared" si="70"/>
        <v>0</v>
      </c>
      <c r="S196" s="24">
        <f t="shared" si="71"/>
        <v>0</v>
      </c>
      <c r="T196" s="25">
        <f t="shared" si="72"/>
        <v>1.02</v>
      </c>
      <c r="U196" s="26">
        <f t="shared" si="73"/>
        <v>2</v>
      </c>
      <c r="V196" s="25">
        <f t="shared" si="74"/>
        <v>3.02</v>
      </c>
      <c r="W196" s="25">
        <f t="shared" si="75"/>
        <v>8.1</v>
      </c>
      <c r="X196" s="25">
        <f t="shared" si="76"/>
        <v>-110.24000000000002</v>
      </c>
      <c r="Y196" s="25">
        <f t="shared" si="77"/>
        <v>189.76</v>
      </c>
    </row>
    <row r="197" spans="5:25" x14ac:dyDescent="0.2">
      <c r="E197" s="22">
        <v>193</v>
      </c>
      <c r="F197" s="24">
        <f t="shared" si="61"/>
        <v>12.5</v>
      </c>
      <c r="G197" s="24">
        <f t="shared" si="62"/>
        <v>0</v>
      </c>
      <c r="H197" s="24">
        <f t="shared" si="63"/>
        <v>12.5</v>
      </c>
      <c r="I197" s="24">
        <f t="shared" si="58"/>
        <v>0</v>
      </c>
      <c r="J197" s="24">
        <f t="shared" si="59"/>
        <v>0</v>
      </c>
      <c r="K197" s="24">
        <f t="shared" si="60"/>
        <v>0</v>
      </c>
      <c r="L197" s="24">
        <f t="shared" si="64"/>
        <v>12.5</v>
      </c>
      <c r="M197" s="24">
        <f t="shared" si="65"/>
        <v>0.5</v>
      </c>
      <c r="N197" s="24">
        <f t="shared" si="66"/>
        <v>0.5</v>
      </c>
      <c r="O197" s="24">
        <f t="shared" si="67"/>
        <v>12</v>
      </c>
      <c r="P197" s="24">
        <f t="shared" si="68"/>
        <v>0</v>
      </c>
      <c r="Q197" s="25">
        <f t="shared" si="69"/>
        <v>11.12</v>
      </c>
      <c r="R197" s="24">
        <f t="shared" si="70"/>
        <v>0</v>
      </c>
      <c r="S197" s="24">
        <f t="shared" si="71"/>
        <v>0</v>
      </c>
      <c r="T197" s="25">
        <f t="shared" si="72"/>
        <v>0.98</v>
      </c>
      <c r="U197" s="26">
        <f t="shared" si="73"/>
        <v>2</v>
      </c>
      <c r="V197" s="25">
        <f t="shared" si="74"/>
        <v>2.98</v>
      </c>
      <c r="W197" s="25">
        <f t="shared" si="75"/>
        <v>8.1399999999999988</v>
      </c>
      <c r="X197" s="25">
        <f t="shared" si="76"/>
        <v>-102.10000000000002</v>
      </c>
      <c r="Y197" s="25">
        <f t="shared" si="77"/>
        <v>197.89999999999998</v>
      </c>
    </row>
    <row r="198" spans="5:25" x14ac:dyDescent="0.2">
      <c r="E198" s="22">
        <v>194</v>
      </c>
      <c r="F198" s="24">
        <f t="shared" si="61"/>
        <v>12</v>
      </c>
      <c r="G198" s="24">
        <f t="shared" si="62"/>
        <v>0</v>
      </c>
      <c r="H198" s="24">
        <f t="shared" si="63"/>
        <v>12</v>
      </c>
      <c r="I198" s="24">
        <f t="shared" si="58"/>
        <v>0</v>
      </c>
      <c r="J198" s="24">
        <f t="shared" si="59"/>
        <v>0</v>
      </c>
      <c r="K198" s="24">
        <f t="shared" si="60"/>
        <v>0</v>
      </c>
      <c r="L198" s="24">
        <f t="shared" si="64"/>
        <v>12</v>
      </c>
      <c r="M198" s="24">
        <f t="shared" si="65"/>
        <v>0.5</v>
      </c>
      <c r="N198" s="24">
        <f t="shared" si="66"/>
        <v>0.5</v>
      </c>
      <c r="O198" s="24">
        <f t="shared" si="67"/>
        <v>11.5</v>
      </c>
      <c r="P198" s="24">
        <f t="shared" si="68"/>
        <v>0</v>
      </c>
      <c r="Q198" s="25">
        <f t="shared" si="69"/>
        <v>11.12</v>
      </c>
      <c r="R198" s="24">
        <f t="shared" si="70"/>
        <v>0</v>
      </c>
      <c r="S198" s="24">
        <f t="shared" si="71"/>
        <v>0</v>
      </c>
      <c r="T198" s="25">
        <f t="shared" si="72"/>
        <v>0.94000000000000006</v>
      </c>
      <c r="U198" s="26">
        <f t="shared" si="73"/>
        <v>2</v>
      </c>
      <c r="V198" s="25">
        <f t="shared" si="74"/>
        <v>2.94</v>
      </c>
      <c r="W198" s="25">
        <f t="shared" si="75"/>
        <v>8.18</v>
      </c>
      <c r="X198" s="25">
        <f t="shared" si="76"/>
        <v>-93.920000000000016</v>
      </c>
      <c r="Y198" s="25">
        <f t="shared" si="77"/>
        <v>206.07999999999998</v>
      </c>
    </row>
    <row r="199" spans="5:25" x14ac:dyDescent="0.2">
      <c r="E199" s="22">
        <v>195</v>
      </c>
      <c r="F199" s="24">
        <f t="shared" si="61"/>
        <v>11.5</v>
      </c>
      <c r="G199" s="24">
        <f t="shared" si="62"/>
        <v>0</v>
      </c>
      <c r="H199" s="24">
        <f t="shared" si="63"/>
        <v>11.5</v>
      </c>
      <c r="I199" s="24">
        <f t="shared" ref="I199:I262" si="78">IF(H199&lt;=$C$27,1,0)</f>
        <v>0</v>
      </c>
      <c r="J199" s="24">
        <f t="shared" ref="J199:J262" si="79">IF(I199=1,$C$15,0)</f>
        <v>0</v>
      </c>
      <c r="K199" s="24">
        <f t="shared" si="60"/>
        <v>0</v>
      </c>
      <c r="L199" s="24">
        <f t="shared" si="64"/>
        <v>11.5</v>
      </c>
      <c r="M199" s="24">
        <f t="shared" si="65"/>
        <v>0.5</v>
      </c>
      <c r="N199" s="24">
        <f t="shared" si="66"/>
        <v>0.5</v>
      </c>
      <c r="O199" s="24">
        <f t="shared" si="67"/>
        <v>11</v>
      </c>
      <c r="P199" s="24">
        <f t="shared" si="68"/>
        <v>0</v>
      </c>
      <c r="Q199" s="25">
        <f t="shared" si="69"/>
        <v>11.12</v>
      </c>
      <c r="R199" s="24">
        <f t="shared" si="70"/>
        <v>0</v>
      </c>
      <c r="S199" s="24">
        <f t="shared" si="71"/>
        <v>0</v>
      </c>
      <c r="T199" s="25">
        <f t="shared" si="72"/>
        <v>0.9</v>
      </c>
      <c r="U199" s="26">
        <f t="shared" si="73"/>
        <v>2</v>
      </c>
      <c r="V199" s="25">
        <f t="shared" si="74"/>
        <v>2.9</v>
      </c>
      <c r="W199" s="25">
        <f t="shared" si="75"/>
        <v>8.2199999999999989</v>
      </c>
      <c r="X199" s="25">
        <f t="shared" si="76"/>
        <v>-85.700000000000017</v>
      </c>
      <c r="Y199" s="25">
        <f t="shared" si="77"/>
        <v>214.29999999999998</v>
      </c>
    </row>
    <row r="200" spans="5:25" x14ac:dyDescent="0.2">
      <c r="E200" s="22">
        <v>196</v>
      </c>
      <c r="F200" s="24">
        <f t="shared" si="61"/>
        <v>11</v>
      </c>
      <c r="G200" s="24">
        <f t="shared" si="62"/>
        <v>0</v>
      </c>
      <c r="H200" s="24">
        <f t="shared" si="63"/>
        <v>11</v>
      </c>
      <c r="I200" s="24">
        <f t="shared" si="78"/>
        <v>0</v>
      </c>
      <c r="J200" s="24">
        <f t="shared" si="79"/>
        <v>0</v>
      </c>
      <c r="K200" s="24">
        <f t="shared" si="60"/>
        <v>0</v>
      </c>
      <c r="L200" s="24">
        <f t="shared" si="64"/>
        <v>11</v>
      </c>
      <c r="M200" s="24">
        <f t="shared" si="65"/>
        <v>0.5</v>
      </c>
      <c r="N200" s="24">
        <f t="shared" si="66"/>
        <v>0.5</v>
      </c>
      <c r="O200" s="24">
        <f t="shared" si="67"/>
        <v>10.5</v>
      </c>
      <c r="P200" s="24">
        <f t="shared" si="68"/>
        <v>0</v>
      </c>
      <c r="Q200" s="25">
        <f t="shared" si="69"/>
        <v>11.12</v>
      </c>
      <c r="R200" s="24">
        <f t="shared" si="70"/>
        <v>0</v>
      </c>
      <c r="S200" s="24">
        <f t="shared" si="71"/>
        <v>0</v>
      </c>
      <c r="T200" s="25">
        <f t="shared" si="72"/>
        <v>0.86</v>
      </c>
      <c r="U200" s="26">
        <f t="shared" si="73"/>
        <v>2</v>
      </c>
      <c r="V200" s="25">
        <f t="shared" si="74"/>
        <v>2.86</v>
      </c>
      <c r="W200" s="25">
        <f t="shared" si="75"/>
        <v>8.26</v>
      </c>
      <c r="X200" s="25">
        <f t="shared" si="76"/>
        <v>-77.440000000000012</v>
      </c>
      <c r="Y200" s="25">
        <f t="shared" si="77"/>
        <v>222.56</v>
      </c>
    </row>
    <row r="201" spans="5:25" x14ac:dyDescent="0.2">
      <c r="E201" s="22">
        <v>197</v>
      </c>
      <c r="F201" s="24">
        <f t="shared" si="61"/>
        <v>10.5</v>
      </c>
      <c r="G201" s="24">
        <f t="shared" si="62"/>
        <v>0</v>
      </c>
      <c r="H201" s="24">
        <f t="shared" si="63"/>
        <v>10.5</v>
      </c>
      <c r="I201" s="24">
        <f t="shared" si="78"/>
        <v>0</v>
      </c>
      <c r="J201" s="24">
        <f t="shared" si="79"/>
        <v>0</v>
      </c>
      <c r="K201" s="24">
        <f t="shared" si="60"/>
        <v>0</v>
      </c>
      <c r="L201" s="24">
        <f t="shared" si="64"/>
        <v>10.5</v>
      </c>
      <c r="M201" s="24">
        <f t="shared" si="65"/>
        <v>0.5</v>
      </c>
      <c r="N201" s="24">
        <f t="shared" si="66"/>
        <v>0.5</v>
      </c>
      <c r="O201" s="24">
        <f t="shared" si="67"/>
        <v>10</v>
      </c>
      <c r="P201" s="24">
        <f t="shared" si="68"/>
        <v>0</v>
      </c>
      <c r="Q201" s="25">
        <f t="shared" si="69"/>
        <v>11.12</v>
      </c>
      <c r="R201" s="24">
        <f t="shared" si="70"/>
        <v>0</v>
      </c>
      <c r="S201" s="24">
        <f t="shared" si="71"/>
        <v>0</v>
      </c>
      <c r="T201" s="25">
        <f t="shared" si="72"/>
        <v>0.82000000000000006</v>
      </c>
      <c r="U201" s="26">
        <f t="shared" si="73"/>
        <v>2</v>
      </c>
      <c r="V201" s="25">
        <f t="shared" si="74"/>
        <v>2.8200000000000003</v>
      </c>
      <c r="W201" s="25">
        <f t="shared" si="75"/>
        <v>8.2999999999999989</v>
      </c>
      <c r="X201" s="25">
        <f t="shared" si="76"/>
        <v>-69.140000000000015</v>
      </c>
      <c r="Y201" s="25">
        <f t="shared" si="77"/>
        <v>230.85999999999999</v>
      </c>
    </row>
    <row r="202" spans="5:25" x14ac:dyDescent="0.2">
      <c r="E202" s="22">
        <v>198</v>
      </c>
      <c r="F202" s="24">
        <f t="shared" si="61"/>
        <v>10</v>
      </c>
      <c r="G202" s="24">
        <f t="shared" si="62"/>
        <v>0</v>
      </c>
      <c r="H202" s="24">
        <f t="shared" si="63"/>
        <v>10</v>
      </c>
      <c r="I202" s="24">
        <f t="shared" si="78"/>
        <v>0</v>
      </c>
      <c r="J202" s="24">
        <f t="shared" si="79"/>
        <v>0</v>
      </c>
      <c r="K202" s="24">
        <f t="shared" si="60"/>
        <v>0</v>
      </c>
      <c r="L202" s="24">
        <f t="shared" si="64"/>
        <v>10</v>
      </c>
      <c r="M202" s="24">
        <f t="shared" si="65"/>
        <v>0.5</v>
      </c>
      <c r="N202" s="24">
        <f t="shared" si="66"/>
        <v>0.5</v>
      </c>
      <c r="O202" s="24">
        <f t="shared" si="67"/>
        <v>9.5</v>
      </c>
      <c r="P202" s="24">
        <f t="shared" si="68"/>
        <v>0</v>
      </c>
      <c r="Q202" s="25">
        <f t="shared" si="69"/>
        <v>11.12</v>
      </c>
      <c r="R202" s="24">
        <f t="shared" si="70"/>
        <v>0</v>
      </c>
      <c r="S202" s="24">
        <f t="shared" si="71"/>
        <v>0</v>
      </c>
      <c r="T202" s="25">
        <f t="shared" si="72"/>
        <v>0.78</v>
      </c>
      <c r="U202" s="26">
        <f t="shared" si="73"/>
        <v>2</v>
      </c>
      <c r="V202" s="25">
        <f t="shared" si="74"/>
        <v>2.7800000000000002</v>
      </c>
      <c r="W202" s="25">
        <f t="shared" si="75"/>
        <v>8.34</v>
      </c>
      <c r="X202" s="25">
        <f t="shared" si="76"/>
        <v>-60.800000000000011</v>
      </c>
      <c r="Y202" s="25">
        <f t="shared" si="77"/>
        <v>239.2</v>
      </c>
    </row>
    <row r="203" spans="5:25" x14ac:dyDescent="0.2">
      <c r="E203" s="22">
        <v>199</v>
      </c>
      <c r="F203" s="24">
        <f t="shared" si="61"/>
        <v>9.5</v>
      </c>
      <c r="G203" s="24">
        <f t="shared" si="62"/>
        <v>0</v>
      </c>
      <c r="H203" s="24">
        <f t="shared" si="63"/>
        <v>9.5</v>
      </c>
      <c r="I203" s="24">
        <f t="shared" si="78"/>
        <v>0</v>
      </c>
      <c r="J203" s="24">
        <f t="shared" si="79"/>
        <v>0</v>
      </c>
      <c r="K203" s="24">
        <f t="shared" si="60"/>
        <v>0</v>
      </c>
      <c r="L203" s="24">
        <f t="shared" si="64"/>
        <v>9.5</v>
      </c>
      <c r="M203" s="24">
        <f t="shared" si="65"/>
        <v>0.5</v>
      </c>
      <c r="N203" s="24">
        <f t="shared" si="66"/>
        <v>0.5</v>
      </c>
      <c r="O203" s="24">
        <f t="shared" si="67"/>
        <v>9</v>
      </c>
      <c r="P203" s="24">
        <f t="shared" si="68"/>
        <v>0</v>
      </c>
      <c r="Q203" s="25">
        <f t="shared" si="69"/>
        <v>11.12</v>
      </c>
      <c r="R203" s="24">
        <f t="shared" si="70"/>
        <v>0</v>
      </c>
      <c r="S203" s="24">
        <f t="shared" si="71"/>
        <v>0</v>
      </c>
      <c r="T203" s="25">
        <f t="shared" si="72"/>
        <v>0.74</v>
      </c>
      <c r="U203" s="26">
        <f t="shared" si="73"/>
        <v>2</v>
      </c>
      <c r="V203" s="25">
        <f t="shared" si="74"/>
        <v>2.74</v>
      </c>
      <c r="W203" s="25">
        <f t="shared" si="75"/>
        <v>8.379999999999999</v>
      </c>
      <c r="X203" s="25">
        <f t="shared" si="76"/>
        <v>-52.420000000000016</v>
      </c>
      <c r="Y203" s="25">
        <f t="shared" si="77"/>
        <v>247.57999999999998</v>
      </c>
    </row>
    <row r="204" spans="5:25" x14ac:dyDescent="0.2">
      <c r="E204" s="22">
        <v>200</v>
      </c>
      <c r="F204" s="24">
        <f t="shared" si="61"/>
        <v>9</v>
      </c>
      <c r="G204" s="24">
        <f t="shared" si="62"/>
        <v>0</v>
      </c>
      <c r="H204" s="24">
        <f t="shared" si="63"/>
        <v>9</v>
      </c>
      <c r="I204" s="24">
        <f t="shared" si="78"/>
        <v>0</v>
      </c>
      <c r="J204" s="24">
        <f t="shared" si="79"/>
        <v>0</v>
      </c>
      <c r="K204" s="24">
        <f t="shared" si="60"/>
        <v>0</v>
      </c>
      <c r="L204" s="24">
        <f t="shared" si="64"/>
        <v>9</v>
      </c>
      <c r="M204" s="24">
        <f t="shared" si="65"/>
        <v>0.5</v>
      </c>
      <c r="N204" s="24">
        <f t="shared" si="66"/>
        <v>0.5</v>
      </c>
      <c r="O204" s="24">
        <f t="shared" si="67"/>
        <v>8.5</v>
      </c>
      <c r="P204" s="24">
        <f t="shared" si="68"/>
        <v>0</v>
      </c>
      <c r="Q204" s="25">
        <f t="shared" si="69"/>
        <v>11.12</v>
      </c>
      <c r="R204" s="24">
        <f t="shared" si="70"/>
        <v>0</v>
      </c>
      <c r="S204" s="24">
        <f t="shared" si="71"/>
        <v>0</v>
      </c>
      <c r="T204" s="25">
        <f t="shared" si="72"/>
        <v>0.70000000000000007</v>
      </c>
      <c r="U204" s="26">
        <f t="shared" si="73"/>
        <v>2</v>
      </c>
      <c r="V204" s="25">
        <f t="shared" si="74"/>
        <v>2.7</v>
      </c>
      <c r="W204" s="25">
        <f t="shared" si="75"/>
        <v>8.4199999999999982</v>
      </c>
      <c r="X204" s="25">
        <f t="shared" si="76"/>
        <v>-44.000000000000014</v>
      </c>
      <c r="Y204" s="25">
        <f t="shared" si="77"/>
        <v>256</v>
      </c>
    </row>
    <row r="205" spans="5:25" x14ac:dyDescent="0.2">
      <c r="E205" s="22">
        <v>201</v>
      </c>
      <c r="F205" s="24">
        <f t="shared" si="61"/>
        <v>8.5</v>
      </c>
      <c r="G205" s="24">
        <f t="shared" si="62"/>
        <v>0</v>
      </c>
      <c r="H205" s="24">
        <f t="shared" si="63"/>
        <v>8.5</v>
      </c>
      <c r="I205" s="24">
        <f t="shared" si="78"/>
        <v>0</v>
      </c>
      <c r="J205" s="24">
        <f t="shared" si="79"/>
        <v>0</v>
      </c>
      <c r="K205" s="24">
        <f t="shared" ref="K205:K268" si="80">J198</f>
        <v>0</v>
      </c>
      <c r="L205" s="24">
        <f t="shared" si="64"/>
        <v>8.5</v>
      </c>
      <c r="M205" s="24">
        <f t="shared" si="65"/>
        <v>0.5</v>
      </c>
      <c r="N205" s="24">
        <f t="shared" si="66"/>
        <v>0.5</v>
      </c>
      <c r="O205" s="24">
        <f t="shared" si="67"/>
        <v>8</v>
      </c>
      <c r="P205" s="24">
        <f t="shared" si="68"/>
        <v>0</v>
      </c>
      <c r="Q205" s="25">
        <f t="shared" si="69"/>
        <v>11.12</v>
      </c>
      <c r="R205" s="24">
        <f t="shared" si="70"/>
        <v>0</v>
      </c>
      <c r="S205" s="24">
        <f t="shared" si="71"/>
        <v>0</v>
      </c>
      <c r="T205" s="25">
        <f t="shared" si="72"/>
        <v>0.66</v>
      </c>
      <c r="U205" s="26">
        <f t="shared" si="73"/>
        <v>2</v>
      </c>
      <c r="V205" s="25">
        <f t="shared" si="74"/>
        <v>2.66</v>
      </c>
      <c r="W205" s="25">
        <f t="shared" si="75"/>
        <v>8.4599999999999991</v>
      </c>
      <c r="X205" s="25">
        <f t="shared" si="76"/>
        <v>-35.540000000000013</v>
      </c>
      <c r="Y205" s="25">
        <f t="shared" si="77"/>
        <v>264.45999999999998</v>
      </c>
    </row>
    <row r="206" spans="5:25" x14ac:dyDescent="0.2">
      <c r="E206" s="22">
        <v>202</v>
      </c>
      <c r="F206" s="24">
        <f t="shared" si="61"/>
        <v>8</v>
      </c>
      <c r="G206" s="24">
        <f t="shared" si="62"/>
        <v>0</v>
      </c>
      <c r="H206" s="24">
        <f t="shared" si="63"/>
        <v>8</v>
      </c>
      <c r="I206" s="24">
        <f t="shared" si="78"/>
        <v>0</v>
      </c>
      <c r="J206" s="24">
        <f t="shared" si="79"/>
        <v>0</v>
      </c>
      <c r="K206" s="24">
        <f t="shared" si="80"/>
        <v>0</v>
      </c>
      <c r="L206" s="24">
        <f t="shared" si="64"/>
        <v>8</v>
      </c>
      <c r="M206" s="24">
        <f t="shared" si="65"/>
        <v>0.5</v>
      </c>
      <c r="N206" s="24">
        <f t="shared" si="66"/>
        <v>0.5</v>
      </c>
      <c r="O206" s="24">
        <f t="shared" si="67"/>
        <v>7.5</v>
      </c>
      <c r="P206" s="24">
        <f t="shared" si="68"/>
        <v>0</v>
      </c>
      <c r="Q206" s="25">
        <f t="shared" si="69"/>
        <v>11.12</v>
      </c>
      <c r="R206" s="24">
        <f t="shared" si="70"/>
        <v>0</v>
      </c>
      <c r="S206" s="24">
        <f t="shared" si="71"/>
        <v>0</v>
      </c>
      <c r="T206" s="25">
        <f t="shared" si="72"/>
        <v>0.62</v>
      </c>
      <c r="U206" s="26">
        <f t="shared" si="73"/>
        <v>2</v>
      </c>
      <c r="V206" s="25">
        <f t="shared" si="74"/>
        <v>2.62</v>
      </c>
      <c r="W206" s="25">
        <f t="shared" si="75"/>
        <v>8.5</v>
      </c>
      <c r="X206" s="25">
        <f t="shared" si="76"/>
        <v>-27.040000000000013</v>
      </c>
      <c r="Y206" s="25">
        <f t="shared" si="77"/>
        <v>272.95999999999998</v>
      </c>
    </row>
    <row r="207" spans="5:25" x14ac:dyDescent="0.2">
      <c r="E207" s="22">
        <v>203</v>
      </c>
      <c r="F207" s="24">
        <f t="shared" si="61"/>
        <v>7.5</v>
      </c>
      <c r="G207" s="24">
        <f t="shared" si="62"/>
        <v>0</v>
      </c>
      <c r="H207" s="24">
        <f t="shared" si="63"/>
        <v>7.5</v>
      </c>
      <c r="I207" s="24">
        <f t="shared" si="78"/>
        <v>0</v>
      </c>
      <c r="J207" s="24">
        <f t="shared" si="79"/>
        <v>0</v>
      </c>
      <c r="K207" s="24">
        <f t="shared" si="80"/>
        <v>0</v>
      </c>
      <c r="L207" s="24">
        <f t="shared" si="64"/>
        <v>7.5</v>
      </c>
      <c r="M207" s="24">
        <f t="shared" si="65"/>
        <v>0.5</v>
      </c>
      <c r="N207" s="24">
        <f t="shared" si="66"/>
        <v>0.5</v>
      </c>
      <c r="O207" s="24">
        <f t="shared" si="67"/>
        <v>7</v>
      </c>
      <c r="P207" s="24">
        <f t="shared" si="68"/>
        <v>0</v>
      </c>
      <c r="Q207" s="25">
        <f t="shared" si="69"/>
        <v>11.12</v>
      </c>
      <c r="R207" s="24">
        <f t="shared" si="70"/>
        <v>0</v>
      </c>
      <c r="S207" s="24">
        <f t="shared" si="71"/>
        <v>0</v>
      </c>
      <c r="T207" s="25">
        <f t="shared" si="72"/>
        <v>0.57999999999999996</v>
      </c>
      <c r="U207" s="26">
        <f t="shared" si="73"/>
        <v>2</v>
      </c>
      <c r="V207" s="25">
        <f t="shared" si="74"/>
        <v>2.58</v>
      </c>
      <c r="W207" s="25">
        <f t="shared" si="75"/>
        <v>8.5399999999999991</v>
      </c>
      <c r="X207" s="25">
        <f t="shared" si="76"/>
        <v>-18.500000000000014</v>
      </c>
      <c r="Y207" s="25">
        <f t="shared" si="77"/>
        <v>281.5</v>
      </c>
    </row>
    <row r="208" spans="5:25" x14ac:dyDescent="0.2">
      <c r="E208" s="22">
        <v>204</v>
      </c>
      <c r="F208" s="24">
        <f t="shared" si="61"/>
        <v>7</v>
      </c>
      <c r="G208" s="24">
        <f t="shared" si="62"/>
        <v>0</v>
      </c>
      <c r="H208" s="24">
        <f t="shared" si="63"/>
        <v>7</v>
      </c>
      <c r="I208" s="24">
        <f t="shared" si="78"/>
        <v>0</v>
      </c>
      <c r="J208" s="24">
        <f t="shared" si="79"/>
        <v>0</v>
      </c>
      <c r="K208" s="24">
        <f t="shared" si="80"/>
        <v>0</v>
      </c>
      <c r="L208" s="24">
        <f t="shared" si="64"/>
        <v>7</v>
      </c>
      <c r="M208" s="24">
        <f t="shared" si="65"/>
        <v>0.5</v>
      </c>
      <c r="N208" s="24">
        <f t="shared" si="66"/>
        <v>0.5</v>
      </c>
      <c r="O208" s="24">
        <f t="shared" si="67"/>
        <v>6.5</v>
      </c>
      <c r="P208" s="24">
        <f t="shared" si="68"/>
        <v>0</v>
      </c>
      <c r="Q208" s="25">
        <f t="shared" si="69"/>
        <v>11.12</v>
      </c>
      <c r="R208" s="24">
        <f t="shared" si="70"/>
        <v>0</v>
      </c>
      <c r="S208" s="24">
        <f t="shared" si="71"/>
        <v>0</v>
      </c>
      <c r="T208" s="25">
        <f t="shared" si="72"/>
        <v>0.54</v>
      </c>
      <c r="U208" s="26">
        <f t="shared" si="73"/>
        <v>2</v>
      </c>
      <c r="V208" s="25">
        <f t="shared" si="74"/>
        <v>2.54</v>
      </c>
      <c r="W208" s="25">
        <f t="shared" si="75"/>
        <v>8.5799999999999983</v>
      </c>
      <c r="X208" s="25">
        <f t="shared" si="76"/>
        <v>-9.9200000000000159</v>
      </c>
      <c r="Y208" s="25">
        <f t="shared" si="77"/>
        <v>290.08</v>
      </c>
    </row>
    <row r="209" spans="5:25" x14ac:dyDescent="0.2">
      <c r="E209" s="22">
        <v>205</v>
      </c>
      <c r="F209" s="24">
        <f t="shared" si="61"/>
        <v>6.5</v>
      </c>
      <c r="G209" s="24">
        <f t="shared" si="62"/>
        <v>0</v>
      </c>
      <c r="H209" s="24">
        <f t="shared" si="63"/>
        <v>6.5</v>
      </c>
      <c r="I209" s="24">
        <f t="shared" si="78"/>
        <v>0</v>
      </c>
      <c r="J209" s="24">
        <f t="shared" si="79"/>
        <v>0</v>
      </c>
      <c r="K209" s="24">
        <f t="shared" si="80"/>
        <v>0</v>
      </c>
      <c r="L209" s="24">
        <f t="shared" si="64"/>
        <v>6.5</v>
      </c>
      <c r="M209" s="24">
        <f t="shared" si="65"/>
        <v>0.5</v>
      </c>
      <c r="N209" s="24">
        <f t="shared" si="66"/>
        <v>0.5</v>
      </c>
      <c r="O209" s="24">
        <f t="shared" si="67"/>
        <v>6</v>
      </c>
      <c r="P209" s="24">
        <f t="shared" si="68"/>
        <v>0</v>
      </c>
      <c r="Q209" s="25">
        <f t="shared" si="69"/>
        <v>11.12</v>
      </c>
      <c r="R209" s="24">
        <f t="shared" si="70"/>
        <v>0</v>
      </c>
      <c r="S209" s="24">
        <f t="shared" si="71"/>
        <v>0</v>
      </c>
      <c r="T209" s="25">
        <f t="shared" si="72"/>
        <v>0.5</v>
      </c>
      <c r="U209" s="26">
        <f t="shared" si="73"/>
        <v>2</v>
      </c>
      <c r="V209" s="25">
        <f t="shared" si="74"/>
        <v>2.5</v>
      </c>
      <c r="W209" s="25">
        <f t="shared" si="75"/>
        <v>8.6199999999999992</v>
      </c>
      <c r="X209" s="25">
        <f t="shared" si="76"/>
        <v>-1.3000000000000167</v>
      </c>
      <c r="Y209" s="25">
        <f t="shared" si="77"/>
        <v>298.7</v>
      </c>
    </row>
    <row r="210" spans="5:25" x14ac:dyDescent="0.2">
      <c r="E210" s="22">
        <v>206</v>
      </c>
      <c r="F210" s="24">
        <f t="shared" si="61"/>
        <v>6</v>
      </c>
      <c r="G210" s="24">
        <f t="shared" si="62"/>
        <v>0</v>
      </c>
      <c r="H210" s="24">
        <f t="shared" si="63"/>
        <v>6</v>
      </c>
      <c r="I210" s="24">
        <f t="shared" si="78"/>
        <v>0</v>
      </c>
      <c r="J210" s="24">
        <f t="shared" si="79"/>
        <v>0</v>
      </c>
      <c r="K210" s="24">
        <f t="shared" si="80"/>
        <v>0</v>
      </c>
      <c r="L210" s="24">
        <f t="shared" si="64"/>
        <v>6</v>
      </c>
      <c r="M210" s="24">
        <f t="shared" si="65"/>
        <v>0.5</v>
      </c>
      <c r="N210" s="24">
        <f t="shared" si="66"/>
        <v>0.5</v>
      </c>
      <c r="O210" s="24">
        <f t="shared" si="67"/>
        <v>5.5</v>
      </c>
      <c r="P210" s="24">
        <f t="shared" si="68"/>
        <v>0</v>
      </c>
      <c r="Q210" s="25">
        <f t="shared" si="69"/>
        <v>11.12</v>
      </c>
      <c r="R210" s="24">
        <f t="shared" si="70"/>
        <v>0</v>
      </c>
      <c r="S210" s="24">
        <f t="shared" si="71"/>
        <v>0</v>
      </c>
      <c r="T210" s="25">
        <f t="shared" si="72"/>
        <v>0.46</v>
      </c>
      <c r="U210" s="26">
        <f t="shared" si="73"/>
        <v>2</v>
      </c>
      <c r="V210" s="25">
        <f t="shared" si="74"/>
        <v>2.46</v>
      </c>
      <c r="W210" s="25">
        <f t="shared" si="75"/>
        <v>8.66</v>
      </c>
      <c r="X210" s="25">
        <f t="shared" si="76"/>
        <v>7.3599999999999834</v>
      </c>
      <c r="Y210" s="25">
        <f t="shared" si="77"/>
        <v>307.35999999999996</v>
      </c>
    </row>
    <row r="211" spans="5:25" x14ac:dyDescent="0.2">
      <c r="E211" s="22">
        <v>207</v>
      </c>
      <c r="F211" s="24">
        <f t="shared" si="61"/>
        <v>5.5</v>
      </c>
      <c r="G211" s="24">
        <f t="shared" si="62"/>
        <v>0</v>
      </c>
      <c r="H211" s="24">
        <f t="shared" si="63"/>
        <v>5.5</v>
      </c>
      <c r="I211" s="24">
        <f t="shared" si="78"/>
        <v>0</v>
      </c>
      <c r="J211" s="24">
        <f t="shared" si="79"/>
        <v>0</v>
      </c>
      <c r="K211" s="24">
        <f t="shared" si="80"/>
        <v>0</v>
      </c>
      <c r="L211" s="24">
        <f t="shared" si="64"/>
        <v>5.5</v>
      </c>
      <c r="M211" s="24">
        <f t="shared" si="65"/>
        <v>0.5</v>
      </c>
      <c r="N211" s="24">
        <f t="shared" si="66"/>
        <v>0.5</v>
      </c>
      <c r="O211" s="24">
        <f t="shared" si="67"/>
        <v>5</v>
      </c>
      <c r="P211" s="24">
        <f t="shared" si="68"/>
        <v>0</v>
      </c>
      <c r="Q211" s="25">
        <f t="shared" si="69"/>
        <v>11.12</v>
      </c>
      <c r="R211" s="24">
        <f t="shared" si="70"/>
        <v>0</v>
      </c>
      <c r="S211" s="24">
        <f t="shared" si="71"/>
        <v>0</v>
      </c>
      <c r="T211" s="25">
        <f t="shared" si="72"/>
        <v>0.42</v>
      </c>
      <c r="U211" s="26">
        <f t="shared" si="73"/>
        <v>2</v>
      </c>
      <c r="V211" s="25">
        <f t="shared" si="74"/>
        <v>2.42</v>
      </c>
      <c r="W211" s="25">
        <f t="shared" si="75"/>
        <v>8.6999999999999993</v>
      </c>
      <c r="X211" s="25">
        <f t="shared" si="76"/>
        <v>16.059999999999981</v>
      </c>
      <c r="Y211" s="25">
        <f t="shared" si="77"/>
        <v>316.06</v>
      </c>
    </row>
    <row r="212" spans="5:25" x14ac:dyDescent="0.2">
      <c r="E212" s="22">
        <v>208</v>
      </c>
      <c r="F212" s="24">
        <f t="shared" si="61"/>
        <v>5</v>
      </c>
      <c r="G212" s="24">
        <f t="shared" si="62"/>
        <v>0</v>
      </c>
      <c r="H212" s="24">
        <f t="shared" si="63"/>
        <v>5</v>
      </c>
      <c r="I212" s="24">
        <f t="shared" si="78"/>
        <v>0</v>
      </c>
      <c r="J212" s="24">
        <f t="shared" si="79"/>
        <v>0</v>
      </c>
      <c r="K212" s="24">
        <f t="shared" si="80"/>
        <v>0</v>
      </c>
      <c r="L212" s="24">
        <f t="shared" si="64"/>
        <v>5</v>
      </c>
      <c r="M212" s="24">
        <f t="shared" si="65"/>
        <v>0.5</v>
      </c>
      <c r="N212" s="24">
        <f t="shared" si="66"/>
        <v>0.5</v>
      </c>
      <c r="O212" s="24">
        <f t="shared" si="67"/>
        <v>4.5</v>
      </c>
      <c r="P212" s="24">
        <f t="shared" si="68"/>
        <v>0</v>
      </c>
      <c r="Q212" s="25">
        <f t="shared" si="69"/>
        <v>11.12</v>
      </c>
      <c r="R212" s="24">
        <f t="shared" si="70"/>
        <v>0</v>
      </c>
      <c r="S212" s="24">
        <f t="shared" si="71"/>
        <v>0</v>
      </c>
      <c r="T212" s="25">
        <f t="shared" si="72"/>
        <v>0.38</v>
      </c>
      <c r="U212" s="26">
        <f t="shared" si="73"/>
        <v>2</v>
      </c>
      <c r="V212" s="25">
        <f t="shared" si="74"/>
        <v>2.38</v>
      </c>
      <c r="W212" s="25">
        <f t="shared" si="75"/>
        <v>8.7399999999999984</v>
      </c>
      <c r="X212" s="25">
        <f t="shared" si="76"/>
        <v>24.799999999999979</v>
      </c>
      <c r="Y212" s="25">
        <f t="shared" si="77"/>
        <v>324.79999999999995</v>
      </c>
    </row>
    <row r="213" spans="5:25" x14ac:dyDescent="0.2">
      <c r="E213" s="22">
        <v>209</v>
      </c>
      <c r="F213" s="24">
        <f t="shared" si="61"/>
        <v>4.5</v>
      </c>
      <c r="G213" s="24">
        <f t="shared" si="62"/>
        <v>0</v>
      </c>
      <c r="H213" s="24">
        <f t="shared" si="63"/>
        <v>4.5</v>
      </c>
      <c r="I213" s="24">
        <f t="shared" si="78"/>
        <v>0</v>
      </c>
      <c r="J213" s="24">
        <f t="shared" si="79"/>
        <v>0</v>
      </c>
      <c r="K213" s="24">
        <f t="shared" si="80"/>
        <v>0</v>
      </c>
      <c r="L213" s="24">
        <f t="shared" si="64"/>
        <v>4.5</v>
      </c>
      <c r="M213" s="24">
        <f t="shared" si="65"/>
        <v>0.5</v>
      </c>
      <c r="N213" s="24">
        <f t="shared" si="66"/>
        <v>0.5</v>
      </c>
      <c r="O213" s="24">
        <f t="shared" si="67"/>
        <v>4</v>
      </c>
      <c r="P213" s="24">
        <f t="shared" si="68"/>
        <v>0</v>
      </c>
      <c r="Q213" s="25">
        <f t="shared" si="69"/>
        <v>11.12</v>
      </c>
      <c r="R213" s="24">
        <f t="shared" si="70"/>
        <v>0</v>
      </c>
      <c r="S213" s="24">
        <f t="shared" si="71"/>
        <v>0</v>
      </c>
      <c r="T213" s="25">
        <f t="shared" si="72"/>
        <v>0.34</v>
      </c>
      <c r="U213" s="26">
        <f t="shared" si="73"/>
        <v>2</v>
      </c>
      <c r="V213" s="25">
        <f t="shared" si="74"/>
        <v>2.34</v>
      </c>
      <c r="W213" s="25">
        <f t="shared" si="75"/>
        <v>8.7799999999999994</v>
      </c>
      <c r="X213" s="25">
        <f t="shared" si="76"/>
        <v>33.579999999999977</v>
      </c>
      <c r="Y213" s="25">
        <f t="shared" si="77"/>
        <v>333.58</v>
      </c>
    </row>
    <row r="214" spans="5:25" x14ac:dyDescent="0.2">
      <c r="E214" s="22">
        <v>210</v>
      </c>
      <c r="F214" s="24">
        <f t="shared" si="61"/>
        <v>4</v>
      </c>
      <c r="G214" s="24">
        <f t="shared" si="62"/>
        <v>0</v>
      </c>
      <c r="H214" s="24">
        <f t="shared" si="63"/>
        <v>4</v>
      </c>
      <c r="I214" s="24">
        <f t="shared" si="78"/>
        <v>0</v>
      </c>
      <c r="J214" s="24">
        <f t="shared" si="79"/>
        <v>0</v>
      </c>
      <c r="K214" s="24">
        <f t="shared" si="80"/>
        <v>0</v>
      </c>
      <c r="L214" s="24">
        <f t="shared" si="64"/>
        <v>4</v>
      </c>
      <c r="M214" s="24">
        <f t="shared" si="65"/>
        <v>0.5</v>
      </c>
      <c r="N214" s="24">
        <f t="shared" si="66"/>
        <v>0.5</v>
      </c>
      <c r="O214" s="24">
        <f t="shared" si="67"/>
        <v>3.5</v>
      </c>
      <c r="P214" s="24">
        <f t="shared" si="68"/>
        <v>0</v>
      </c>
      <c r="Q214" s="25">
        <f t="shared" si="69"/>
        <v>11.12</v>
      </c>
      <c r="R214" s="24">
        <f t="shared" si="70"/>
        <v>0</v>
      </c>
      <c r="S214" s="24">
        <f t="shared" si="71"/>
        <v>0</v>
      </c>
      <c r="T214" s="25">
        <f t="shared" si="72"/>
        <v>0.3</v>
      </c>
      <c r="U214" s="26">
        <f t="shared" si="73"/>
        <v>2</v>
      </c>
      <c r="V214" s="25">
        <f t="shared" si="74"/>
        <v>2.2999999999999998</v>
      </c>
      <c r="W214" s="25">
        <f t="shared" si="75"/>
        <v>8.82</v>
      </c>
      <c r="X214" s="25">
        <f t="shared" si="76"/>
        <v>42.399999999999977</v>
      </c>
      <c r="Y214" s="25">
        <f t="shared" si="77"/>
        <v>342.4</v>
      </c>
    </row>
    <row r="215" spans="5:25" x14ac:dyDescent="0.2">
      <c r="E215" s="22">
        <v>211</v>
      </c>
      <c r="F215" s="24">
        <f t="shared" si="61"/>
        <v>3.5</v>
      </c>
      <c r="G215" s="24">
        <f t="shared" si="62"/>
        <v>0</v>
      </c>
      <c r="H215" s="24">
        <f t="shared" si="63"/>
        <v>3.5</v>
      </c>
      <c r="I215" s="24">
        <f t="shared" si="78"/>
        <v>1</v>
      </c>
      <c r="J215" s="24">
        <f t="shared" si="79"/>
        <v>14</v>
      </c>
      <c r="K215" s="24">
        <f t="shared" si="80"/>
        <v>0</v>
      </c>
      <c r="L215" s="24">
        <f t="shared" si="64"/>
        <v>3.5</v>
      </c>
      <c r="M215" s="24">
        <f t="shared" si="65"/>
        <v>0.5</v>
      </c>
      <c r="N215" s="24">
        <f t="shared" si="66"/>
        <v>0.5</v>
      </c>
      <c r="O215" s="24">
        <f t="shared" si="67"/>
        <v>3</v>
      </c>
      <c r="P215" s="24">
        <f t="shared" si="68"/>
        <v>0</v>
      </c>
      <c r="Q215" s="25">
        <f t="shared" si="69"/>
        <v>11.12</v>
      </c>
      <c r="R215" s="24">
        <f t="shared" si="70"/>
        <v>224</v>
      </c>
      <c r="S215" s="24">
        <f t="shared" si="71"/>
        <v>15.68</v>
      </c>
      <c r="T215" s="25">
        <f t="shared" si="72"/>
        <v>0.26</v>
      </c>
      <c r="U215" s="26">
        <f t="shared" si="73"/>
        <v>2</v>
      </c>
      <c r="V215" s="25">
        <f t="shared" si="74"/>
        <v>241.94</v>
      </c>
      <c r="W215" s="25">
        <f t="shared" si="75"/>
        <v>-230.82</v>
      </c>
      <c r="X215" s="25">
        <f t="shared" si="76"/>
        <v>-188.42000000000002</v>
      </c>
      <c r="Y215" s="25">
        <f t="shared" si="77"/>
        <v>111.57999999999998</v>
      </c>
    </row>
    <row r="216" spans="5:25" x14ac:dyDescent="0.2">
      <c r="E216" s="22">
        <v>212</v>
      </c>
      <c r="F216" s="24">
        <f t="shared" si="61"/>
        <v>3</v>
      </c>
      <c r="G216" s="24">
        <f t="shared" si="62"/>
        <v>14</v>
      </c>
      <c r="H216" s="24">
        <f t="shared" si="63"/>
        <v>17</v>
      </c>
      <c r="I216" s="24">
        <f t="shared" si="78"/>
        <v>0</v>
      </c>
      <c r="J216" s="24">
        <f t="shared" si="79"/>
        <v>0</v>
      </c>
      <c r="K216" s="24">
        <f t="shared" si="80"/>
        <v>0</v>
      </c>
      <c r="L216" s="24">
        <f t="shared" si="64"/>
        <v>3</v>
      </c>
      <c r="M216" s="24">
        <f t="shared" si="65"/>
        <v>0.5</v>
      </c>
      <c r="N216" s="24">
        <f t="shared" si="66"/>
        <v>0.5</v>
      </c>
      <c r="O216" s="24">
        <f t="shared" si="67"/>
        <v>2.5</v>
      </c>
      <c r="P216" s="24">
        <f t="shared" si="68"/>
        <v>0</v>
      </c>
      <c r="Q216" s="25">
        <f t="shared" si="69"/>
        <v>11.12</v>
      </c>
      <c r="R216" s="24">
        <f t="shared" si="70"/>
        <v>0</v>
      </c>
      <c r="S216" s="24">
        <f t="shared" si="71"/>
        <v>0</v>
      </c>
      <c r="T216" s="25">
        <f t="shared" si="72"/>
        <v>0.22</v>
      </c>
      <c r="U216" s="26">
        <f t="shared" si="73"/>
        <v>2</v>
      </c>
      <c r="V216" s="25">
        <f t="shared" si="74"/>
        <v>2.2200000000000002</v>
      </c>
      <c r="W216" s="25">
        <f t="shared" si="75"/>
        <v>8.8999999999999986</v>
      </c>
      <c r="X216" s="25">
        <f t="shared" si="76"/>
        <v>-179.52</v>
      </c>
      <c r="Y216" s="25">
        <f t="shared" si="77"/>
        <v>120.47999999999999</v>
      </c>
    </row>
    <row r="217" spans="5:25" x14ac:dyDescent="0.2">
      <c r="E217" s="22">
        <v>213</v>
      </c>
      <c r="F217" s="24">
        <f t="shared" si="61"/>
        <v>2.5</v>
      </c>
      <c r="G217" s="24">
        <f t="shared" si="62"/>
        <v>14</v>
      </c>
      <c r="H217" s="24">
        <f t="shared" si="63"/>
        <v>16.5</v>
      </c>
      <c r="I217" s="24">
        <f t="shared" si="78"/>
        <v>0</v>
      </c>
      <c r="J217" s="24">
        <f t="shared" si="79"/>
        <v>0</v>
      </c>
      <c r="K217" s="24">
        <f t="shared" si="80"/>
        <v>0</v>
      </c>
      <c r="L217" s="24">
        <f t="shared" si="64"/>
        <v>2.5</v>
      </c>
      <c r="M217" s="24">
        <f t="shared" si="65"/>
        <v>0.5</v>
      </c>
      <c r="N217" s="24">
        <f t="shared" si="66"/>
        <v>0.5</v>
      </c>
      <c r="O217" s="24">
        <f t="shared" si="67"/>
        <v>2</v>
      </c>
      <c r="P217" s="24">
        <f t="shared" si="68"/>
        <v>0</v>
      </c>
      <c r="Q217" s="25">
        <f t="shared" si="69"/>
        <v>11.12</v>
      </c>
      <c r="R217" s="24">
        <f t="shared" si="70"/>
        <v>0</v>
      </c>
      <c r="S217" s="24">
        <f t="shared" si="71"/>
        <v>0</v>
      </c>
      <c r="T217" s="25">
        <f t="shared" si="72"/>
        <v>0.18</v>
      </c>
      <c r="U217" s="26">
        <f t="shared" si="73"/>
        <v>2</v>
      </c>
      <c r="V217" s="25">
        <f t="shared" si="74"/>
        <v>2.1800000000000002</v>
      </c>
      <c r="W217" s="25">
        <f t="shared" si="75"/>
        <v>8.94</v>
      </c>
      <c r="X217" s="25">
        <f t="shared" si="76"/>
        <v>-170.58</v>
      </c>
      <c r="Y217" s="25">
        <f t="shared" si="77"/>
        <v>129.41999999999999</v>
      </c>
    </row>
    <row r="218" spans="5:25" x14ac:dyDescent="0.2">
      <c r="E218" s="22">
        <v>214</v>
      </c>
      <c r="F218" s="24">
        <f t="shared" si="61"/>
        <v>2</v>
      </c>
      <c r="G218" s="24">
        <f t="shared" si="62"/>
        <v>14</v>
      </c>
      <c r="H218" s="24">
        <f t="shared" si="63"/>
        <v>16</v>
      </c>
      <c r="I218" s="24">
        <f t="shared" si="78"/>
        <v>0</v>
      </c>
      <c r="J218" s="24">
        <f t="shared" si="79"/>
        <v>0</v>
      </c>
      <c r="K218" s="24">
        <f t="shared" si="80"/>
        <v>0</v>
      </c>
      <c r="L218" s="24">
        <f t="shared" si="64"/>
        <v>2</v>
      </c>
      <c r="M218" s="24">
        <f t="shared" si="65"/>
        <v>0.5</v>
      </c>
      <c r="N218" s="24">
        <f t="shared" si="66"/>
        <v>0.5</v>
      </c>
      <c r="O218" s="24">
        <f t="shared" si="67"/>
        <v>1.5</v>
      </c>
      <c r="P218" s="24">
        <f t="shared" si="68"/>
        <v>0</v>
      </c>
      <c r="Q218" s="25">
        <f t="shared" si="69"/>
        <v>11.12</v>
      </c>
      <c r="R218" s="24">
        <f t="shared" si="70"/>
        <v>0</v>
      </c>
      <c r="S218" s="24">
        <f t="shared" si="71"/>
        <v>0</v>
      </c>
      <c r="T218" s="25">
        <f t="shared" si="72"/>
        <v>0.14000000000000001</v>
      </c>
      <c r="U218" s="26">
        <f t="shared" si="73"/>
        <v>2</v>
      </c>
      <c r="V218" s="25">
        <f t="shared" si="74"/>
        <v>2.14</v>
      </c>
      <c r="W218" s="25">
        <f t="shared" si="75"/>
        <v>8.9799999999999986</v>
      </c>
      <c r="X218" s="25">
        <f t="shared" si="76"/>
        <v>-161.60000000000002</v>
      </c>
      <c r="Y218" s="25">
        <f t="shared" si="77"/>
        <v>138.39999999999998</v>
      </c>
    </row>
    <row r="219" spans="5:25" x14ac:dyDescent="0.2">
      <c r="E219" s="22">
        <v>215</v>
      </c>
      <c r="F219" s="24">
        <f t="shared" si="61"/>
        <v>1.5</v>
      </c>
      <c r="G219" s="24">
        <f t="shared" si="62"/>
        <v>14</v>
      </c>
      <c r="H219" s="24">
        <f t="shared" si="63"/>
        <v>15.5</v>
      </c>
      <c r="I219" s="24">
        <f t="shared" si="78"/>
        <v>0</v>
      </c>
      <c r="J219" s="24">
        <f t="shared" si="79"/>
        <v>0</v>
      </c>
      <c r="K219" s="24">
        <f t="shared" si="80"/>
        <v>0</v>
      </c>
      <c r="L219" s="24">
        <f t="shared" si="64"/>
        <v>1.5</v>
      </c>
      <c r="M219" s="24">
        <f t="shared" si="65"/>
        <v>0.5</v>
      </c>
      <c r="N219" s="24">
        <f t="shared" si="66"/>
        <v>0.5</v>
      </c>
      <c r="O219" s="24">
        <f t="shared" si="67"/>
        <v>1</v>
      </c>
      <c r="P219" s="24">
        <f t="shared" si="68"/>
        <v>0</v>
      </c>
      <c r="Q219" s="25">
        <f t="shared" si="69"/>
        <v>11.12</v>
      </c>
      <c r="R219" s="24">
        <f t="shared" si="70"/>
        <v>0</v>
      </c>
      <c r="S219" s="24">
        <f t="shared" si="71"/>
        <v>0</v>
      </c>
      <c r="T219" s="25">
        <f t="shared" si="72"/>
        <v>0.1</v>
      </c>
      <c r="U219" s="26">
        <f t="shared" si="73"/>
        <v>2</v>
      </c>
      <c r="V219" s="25">
        <f t="shared" si="74"/>
        <v>2.1</v>
      </c>
      <c r="W219" s="25">
        <f t="shared" si="75"/>
        <v>9.02</v>
      </c>
      <c r="X219" s="25">
        <f t="shared" si="76"/>
        <v>-152.58000000000001</v>
      </c>
      <c r="Y219" s="25">
        <f t="shared" si="77"/>
        <v>147.41999999999999</v>
      </c>
    </row>
    <row r="220" spans="5:25" x14ac:dyDescent="0.2">
      <c r="E220" s="22">
        <v>216</v>
      </c>
      <c r="F220" s="24">
        <f t="shared" si="61"/>
        <v>1</v>
      </c>
      <c r="G220" s="24">
        <f t="shared" si="62"/>
        <v>14</v>
      </c>
      <c r="H220" s="24">
        <f t="shared" si="63"/>
        <v>15</v>
      </c>
      <c r="I220" s="24">
        <f t="shared" si="78"/>
        <v>0</v>
      </c>
      <c r="J220" s="24">
        <f t="shared" si="79"/>
        <v>0</v>
      </c>
      <c r="K220" s="24">
        <f t="shared" si="80"/>
        <v>0</v>
      </c>
      <c r="L220" s="24">
        <f t="shared" si="64"/>
        <v>1</v>
      </c>
      <c r="M220" s="24">
        <f t="shared" si="65"/>
        <v>0.5</v>
      </c>
      <c r="N220" s="24">
        <f t="shared" si="66"/>
        <v>0.5</v>
      </c>
      <c r="O220" s="24">
        <f t="shared" si="67"/>
        <v>0.5</v>
      </c>
      <c r="P220" s="24">
        <f t="shared" si="68"/>
        <v>0</v>
      </c>
      <c r="Q220" s="25">
        <f t="shared" si="69"/>
        <v>11.12</v>
      </c>
      <c r="R220" s="24">
        <f t="shared" si="70"/>
        <v>0</v>
      </c>
      <c r="S220" s="24">
        <f t="shared" si="71"/>
        <v>0</v>
      </c>
      <c r="T220" s="25">
        <f t="shared" si="72"/>
        <v>0.06</v>
      </c>
      <c r="U220" s="26">
        <f t="shared" si="73"/>
        <v>2</v>
      </c>
      <c r="V220" s="25">
        <f t="shared" si="74"/>
        <v>2.06</v>
      </c>
      <c r="W220" s="25">
        <f t="shared" si="75"/>
        <v>9.0599999999999987</v>
      </c>
      <c r="X220" s="25">
        <f t="shared" si="76"/>
        <v>-143.52000000000001</v>
      </c>
      <c r="Y220" s="25">
        <f t="shared" si="77"/>
        <v>156.47999999999999</v>
      </c>
    </row>
    <row r="221" spans="5:25" x14ac:dyDescent="0.2">
      <c r="E221" s="22">
        <v>217</v>
      </c>
      <c r="F221" s="24">
        <f t="shared" si="61"/>
        <v>0.5</v>
      </c>
      <c r="G221" s="24">
        <f t="shared" si="62"/>
        <v>14</v>
      </c>
      <c r="H221" s="24">
        <f t="shared" si="63"/>
        <v>14.5</v>
      </c>
      <c r="I221" s="24">
        <f t="shared" si="78"/>
        <v>0</v>
      </c>
      <c r="J221" s="24">
        <f t="shared" si="79"/>
        <v>0</v>
      </c>
      <c r="K221" s="24">
        <f t="shared" si="80"/>
        <v>0</v>
      </c>
      <c r="L221" s="24">
        <f t="shared" si="64"/>
        <v>0.5</v>
      </c>
      <c r="M221" s="24">
        <f t="shared" si="65"/>
        <v>0.5</v>
      </c>
      <c r="N221" s="24">
        <f t="shared" si="66"/>
        <v>0.5</v>
      </c>
      <c r="O221" s="24">
        <f t="shared" si="67"/>
        <v>0</v>
      </c>
      <c r="P221" s="24">
        <f t="shared" si="68"/>
        <v>0</v>
      </c>
      <c r="Q221" s="25">
        <f t="shared" si="69"/>
        <v>11.12</v>
      </c>
      <c r="R221" s="24">
        <f t="shared" si="70"/>
        <v>0</v>
      </c>
      <c r="S221" s="24">
        <f t="shared" si="71"/>
        <v>0</v>
      </c>
      <c r="T221" s="25">
        <f t="shared" si="72"/>
        <v>0.02</v>
      </c>
      <c r="U221" s="26">
        <f t="shared" si="73"/>
        <v>2</v>
      </c>
      <c r="V221" s="25">
        <f t="shared" si="74"/>
        <v>2.02</v>
      </c>
      <c r="W221" s="25">
        <f t="shared" si="75"/>
        <v>9.1</v>
      </c>
      <c r="X221" s="25">
        <f t="shared" si="76"/>
        <v>-134.42000000000002</v>
      </c>
      <c r="Y221" s="25">
        <f t="shared" si="77"/>
        <v>165.57999999999998</v>
      </c>
    </row>
    <row r="222" spans="5:25" x14ac:dyDescent="0.2">
      <c r="E222" s="22">
        <v>218</v>
      </c>
      <c r="F222" s="24">
        <f t="shared" si="61"/>
        <v>0</v>
      </c>
      <c r="G222" s="24">
        <f t="shared" si="62"/>
        <v>14</v>
      </c>
      <c r="H222" s="24">
        <f t="shared" si="63"/>
        <v>14</v>
      </c>
      <c r="I222" s="24">
        <f t="shared" si="78"/>
        <v>0</v>
      </c>
      <c r="J222" s="24">
        <f t="shared" si="79"/>
        <v>0</v>
      </c>
      <c r="K222" s="24">
        <f t="shared" si="80"/>
        <v>14</v>
      </c>
      <c r="L222" s="24">
        <f t="shared" si="64"/>
        <v>14</v>
      </c>
      <c r="M222" s="24">
        <f t="shared" si="65"/>
        <v>0.5</v>
      </c>
      <c r="N222" s="24">
        <f t="shared" si="66"/>
        <v>0.5</v>
      </c>
      <c r="O222" s="24">
        <f t="shared" si="67"/>
        <v>13.5</v>
      </c>
      <c r="P222" s="24">
        <f t="shared" si="68"/>
        <v>0</v>
      </c>
      <c r="Q222" s="25">
        <f t="shared" si="69"/>
        <v>11.12</v>
      </c>
      <c r="R222" s="24">
        <f t="shared" si="70"/>
        <v>0</v>
      </c>
      <c r="S222" s="24">
        <f t="shared" si="71"/>
        <v>0</v>
      </c>
      <c r="T222" s="25">
        <f t="shared" si="72"/>
        <v>1.1000000000000001</v>
      </c>
      <c r="U222" s="26">
        <f t="shared" si="73"/>
        <v>2</v>
      </c>
      <c r="V222" s="25">
        <f t="shared" si="74"/>
        <v>3.1</v>
      </c>
      <c r="W222" s="25">
        <f t="shared" si="75"/>
        <v>8.02</v>
      </c>
      <c r="X222" s="25">
        <f t="shared" si="76"/>
        <v>-126.40000000000002</v>
      </c>
      <c r="Y222" s="25">
        <f t="shared" si="77"/>
        <v>173.59999999999997</v>
      </c>
    </row>
    <row r="223" spans="5:25" x14ac:dyDescent="0.2">
      <c r="E223" s="22">
        <v>219</v>
      </c>
      <c r="F223" s="24">
        <f t="shared" si="61"/>
        <v>13.5</v>
      </c>
      <c r="G223" s="24">
        <f t="shared" si="62"/>
        <v>0</v>
      </c>
      <c r="H223" s="24">
        <f t="shared" si="63"/>
        <v>13.5</v>
      </c>
      <c r="I223" s="24">
        <f t="shared" si="78"/>
        <v>0</v>
      </c>
      <c r="J223" s="24">
        <f t="shared" si="79"/>
        <v>0</v>
      </c>
      <c r="K223" s="24">
        <f t="shared" si="80"/>
        <v>0</v>
      </c>
      <c r="L223" s="24">
        <f t="shared" si="64"/>
        <v>13.5</v>
      </c>
      <c r="M223" s="24">
        <f t="shared" si="65"/>
        <v>0.5</v>
      </c>
      <c r="N223" s="24">
        <f t="shared" si="66"/>
        <v>0.5</v>
      </c>
      <c r="O223" s="24">
        <f t="shared" si="67"/>
        <v>13</v>
      </c>
      <c r="P223" s="24">
        <f t="shared" si="68"/>
        <v>0</v>
      </c>
      <c r="Q223" s="25">
        <f t="shared" si="69"/>
        <v>11.12</v>
      </c>
      <c r="R223" s="24">
        <f t="shared" si="70"/>
        <v>0</v>
      </c>
      <c r="S223" s="24">
        <f t="shared" si="71"/>
        <v>0</v>
      </c>
      <c r="T223" s="25">
        <f t="shared" si="72"/>
        <v>1.06</v>
      </c>
      <c r="U223" s="26">
        <f t="shared" si="73"/>
        <v>2</v>
      </c>
      <c r="V223" s="25">
        <f t="shared" si="74"/>
        <v>3.06</v>
      </c>
      <c r="W223" s="25">
        <f t="shared" si="75"/>
        <v>8.0599999999999987</v>
      </c>
      <c r="X223" s="25">
        <f t="shared" si="76"/>
        <v>-118.34000000000002</v>
      </c>
      <c r="Y223" s="25">
        <f t="shared" si="77"/>
        <v>181.65999999999997</v>
      </c>
    </row>
    <row r="224" spans="5:25" x14ac:dyDescent="0.2">
      <c r="E224" s="22">
        <v>220</v>
      </c>
      <c r="F224" s="24">
        <f t="shared" si="61"/>
        <v>13</v>
      </c>
      <c r="G224" s="24">
        <f t="shared" si="62"/>
        <v>0</v>
      </c>
      <c r="H224" s="24">
        <f t="shared" si="63"/>
        <v>13</v>
      </c>
      <c r="I224" s="24">
        <f t="shared" si="78"/>
        <v>0</v>
      </c>
      <c r="J224" s="24">
        <f t="shared" si="79"/>
        <v>0</v>
      </c>
      <c r="K224" s="24">
        <f t="shared" si="80"/>
        <v>0</v>
      </c>
      <c r="L224" s="24">
        <f t="shared" si="64"/>
        <v>13</v>
      </c>
      <c r="M224" s="24">
        <f t="shared" si="65"/>
        <v>0.5</v>
      </c>
      <c r="N224" s="24">
        <f t="shared" si="66"/>
        <v>0.5</v>
      </c>
      <c r="O224" s="24">
        <f t="shared" si="67"/>
        <v>12.5</v>
      </c>
      <c r="P224" s="24">
        <f t="shared" si="68"/>
        <v>0</v>
      </c>
      <c r="Q224" s="25">
        <f t="shared" si="69"/>
        <v>11.12</v>
      </c>
      <c r="R224" s="24">
        <f t="shared" si="70"/>
        <v>0</v>
      </c>
      <c r="S224" s="24">
        <f t="shared" si="71"/>
        <v>0</v>
      </c>
      <c r="T224" s="25">
        <f t="shared" si="72"/>
        <v>1.02</v>
      </c>
      <c r="U224" s="26">
        <f t="shared" si="73"/>
        <v>2</v>
      </c>
      <c r="V224" s="25">
        <f t="shared" si="74"/>
        <v>3.02</v>
      </c>
      <c r="W224" s="25">
        <f t="shared" si="75"/>
        <v>8.1</v>
      </c>
      <c r="X224" s="25">
        <f t="shared" si="76"/>
        <v>-110.24000000000002</v>
      </c>
      <c r="Y224" s="25">
        <f t="shared" si="77"/>
        <v>189.76</v>
      </c>
    </row>
    <row r="225" spans="5:25" x14ac:dyDescent="0.2">
      <c r="E225" s="22">
        <v>221</v>
      </c>
      <c r="F225" s="24">
        <f t="shared" si="61"/>
        <v>12.5</v>
      </c>
      <c r="G225" s="24">
        <f t="shared" si="62"/>
        <v>0</v>
      </c>
      <c r="H225" s="24">
        <f t="shared" si="63"/>
        <v>12.5</v>
      </c>
      <c r="I225" s="24">
        <f t="shared" si="78"/>
        <v>0</v>
      </c>
      <c r="J225" s="24">
        <f t="shared" si="79"/>
        <v>0</v>
      </c>
      <c r="K225" s="24">
        <f t="shared" si="80"/>
        <v>0</v>
      </c>
      <c r="L225" s="24">
        <f t="shared" si="64"/>
        <v>12.5</v>
      </c>
      <c r="M225" s="24">
        <f t="shared" si="65"/>
        <v>0.5</v>
      </c>
      <c r="N225" s="24">
        <f t="shared" si="66"/>
        <v>0.5</v>
      </c>
      <c r="O225" s="24">
        <f t="shared" si="67"/>
        <v>12</v>
      </c>
      <c r="P225" s="24">
        <f t="shared" si="68"/>
        <v>0</v>
      </c>
      <c r="Q225" s="25">
        <f t="shared" si="69"/>
        <v>11.12</v>
      </c>
      <c r="R225" s="24">
        <f t="shared" si="70"/>
        <v>0</v>
      </c>
      <c r="S225" s="24">
        <f t="shared" si="71"/>
        <v>0</v>
      </c>
      <c r="T225" s="25">
        <f t="shared" si="72"/>
        <v>0.98</v>
      </c>
      <c r="U225" s="26">
        <f t="shared" si="73"/>
        <v>2</v>
      </c>
      <c r="V225" s="25">
        <f t="shared" si="74"/>
        <v>2.98</v>
      </c>
      <c r="W225" s="25">
        <f t="shared" si="75"/>
        <v>8.1399999999999988</v>
      </c>
      <c r="X225" s="25">
        <f t="shared" si="76"/>
        <v>-102.10000000000002</v>
      </c>
      <c r="Y225" s="25">
        <f t="shared" si="77"/>
        <v>197.89999999999998</v>
      </c>
    </row>
    <row r="226" spans="5:25" x14ac:dyDescent="0.2">
      <c r="E226" s="22">
        <v>222</v>
      </c>
      <c r="F226" s="24">
        <f t="shared" si="61"/>
        <v>12</v>
      </c>
      <c r="G226" s="24">
        <f t="shared" si="62"/>
        <v>0</v>
      </c>
      <c r="H226" s="24">
        <f t="shared" si="63"/>
        <v>12</v>
      </c>
      <c r="I226" s="24">
        <f t="shared" si="78"/>
        <v>0</v>
      </c>
      <c r="J226" s="24">
        <f t="shared" si="79"/>
        <v>0</v>
      </c>
      <c r="K226" s="24">
        <f t="shared" si="80"/>
        <v>0</v>
      </c>
      <c r="L226" s="24">
        <f t="shared" si="64"/>
        <v>12</v>
      </c>
      <c r="M226" s="24">
        <f t="shared" si="65"/>
        <v>0.5</v>
      </c>
      <c r="N226" s="24">
        <f t="shared" si="66"/>
        <v>0.5</v>
      </c>
      <c r="O226" s="24">
        <f t="shared" si="67"/>
        <v>11.5</v>
      </c>
      <c r="P226" s="24">
        <f t="shared" si="68"/>
        <v>0</v>
      </c>
      <c r="Q226" s="25">
        <f t="shared" si="69"/>
        <v>11.12</v>
      </c>
      <c r="R226" s="24">
        <f t="shared" si="70"/>
        <v>0</v>
      </c>
      <c r="S226" s="24">
        <f t="shared" si="71"/>
        <v>0</v>
      </c>
      <c r="T226" s="25">
        <f t="shared" si="72"/>
        <v>0.94000000000000006</v>
      </c>
      <c r="U226" s="26">
        <f t="shared" si="73"/>
        <v>2</v>
      </c>
      <c r="V226" s="25">
        <f t="shared" si="74"/>
        <v>2.94</v>
      </c>
      <c r="W226" s="25">
        <f t="shared" si="75"/>
        <v>8.18</v>
      </c>
      <c r="X226" s="25">
        <f t="shared" si="76"/>
        <v>-93.920000000000016</v>
      </c>
      <c r="Y226" s="25">
        <f t="shared" si="77"/>
        <v>206.07999999999998</v>
      </c>
    </row>
    <row r="227" spans="5:25" x14ac:dyDescent="0.2">
      <c r="E227" s="22">
        <v>223</v>
      </c>
      <c r="F227" s="24">
        <f t="shared" si="61"/>
        <v>11.5</v>
      </c>
      <c r="G227" s="24">
        <f t="shared" si="62"/>
        <v>0</v>
      </c>
      <c r="H227" s="24">
        <f t="shared" si="63"/>
        <v>11.5</v>
      </c>
      <c r="I227" s="24">
        <f t="shared" si="78"/>
        <v>0</v>
      </c>
      <c r="J227" s="24">
        <f t="shared" si="79"/>
        <v>0</v>
      </c>
      <c r="K227" s="24">
        <f t="shared" si="80"/>
        <v>0</v>
      </c>
      <c r="L227" s="24">
        <f t="shared" si="64"/>
        <v>11.5</v>
      </c>
      <c r="M227" s="24">
        <f t="shared" si="65"/>
        <v>0.5</v>
      </c>
      <c r="N227" s="24">
        <f t="shared" si="66"/>
        <v>0.5</v>
      </c>
      <c r="O227" s="24">
        <f t="shared" si="67"/>
        <v>11</v>
      </c>
      <c r="P227" s="24">
        <f t="shared" si="68"/>
        <v>0</v>
      </c>
      <c r="Q227" s="25">
        <f t="shared" si="69"/>
        <v>11.12</v>
      </c>
      <c r="R227" s="24">
        <f t="shared" si="70"/>
        <v>0</v>
      </c>
      <c r="S227" s="24">
        <f t="shared" si="71"/>
        <v>0</v>
      </c>
      <c r="T227" s="25">
        <f t="shared" si="72"/>
        <v>0.9</v>
      </c>
      <c r="U227" s="26">
        <f t="shared" si="73"/>
        <v>2</v>
      </c>
      <c r="V227" s="25">
        <f t="shared" si="74"/>
        <v>2.9</v>
      </c>
      <c r="W227" s="25">
        <f t="shared" si="75"/>
        <v>8.2199999999999989</v>
      </c>
      <c r="X227" s="25">
        <f t="shared" si="76"/>
        <v>-85.700000000000017</v>
      </c>
      <c r="Y227" s="25">
        <f t="shared" si="77"/>
        <v>214.29999999999998</v>
      </c>
    </row>
    <row r="228" spans="5:25" x14ac:dyDescent="0.2">
      <c r="E228" s="22">
        <v>224</v>
      </c>
      <c r="F228" s="24">
        <f t="shared" si="61"/>
        <v>11</v>
      </c>
      <c r="G228" s="24">
        <f t="shared" si="62"/>
        <v>0</v>
      </c>
      <c r="H228" s="24">
        <f t="shared" si="63"/>
        <v>11</v>
      </c>
      <c r="I228" s="24">
        <f t="shared" si="78"/>
        <v>0</v>
      </c>
      <c r="J228" s="24">
        <f t="shared" si="79"/>
        <v>0</v>
      </c>
      <c r="K228" s="24">
        <f t="shared" si="80"/>
        <v>0</v>
      </c>
      <c r="L228" s="24">
        <f t="shared" si="64"/>
        <v>11</v>
      </c>
      <c r="M228" s="24">
        <f t="shared" si="65"/>
        <v>0.5</v>
      </c>
      <c r="N228" s="24">
        <f t="shared" si="66"/>
        <v>0.5</v>
      </c>
      <c r="O228" s="24">
        <f t="shared" si="67"/>
        <v>10.5</v>
      </c>
      <c r="P228" s="24">
        <f t="shared" si="68"/>
        <v>0</v>
      </c>
      <c r="Q228" s="25">
        <f t="shared" si="69"/>
        <v>11.12</v>
      </c>
      <c r="R228" s="24">
        <f t="shared" si="70"/>
        <v>0</v>
      </c>
      <c r="S228" s="24">
        <f t="shared" si="71"/>
        <v>0</v>
      </c>
      <c r="T228" s="25">
        <f t="shared" si="72"/>
        <v>0.86</v>
      </c>
      <c r="U228" s="26">
        <f t="shared" si="73"/>
        <v>2</v>
      </c>
      <c r="V228" s="25">
        <f t="shared" si="74"/>
        <v>2.86</v>
      </c>
      <c r="W228" s="25">
        <f t="shared" si="75"/>
        <v>8.26</v>
      </c>
      <c r="X228" s="25">
        <f t="shared" si="76"/>
        <v>-77.440000000000012</v>
      </c>
      <c r="Y228" s="25">
        <f t="shared" si="77"/>
        <v>222.56</v>
      </c>
    </row>
    <row r="229" spans="5:25" x14ac:dyDescent="0.2">
      <c r="E229" s="22">
        <v>225</v>
      </c>
      <c r="F229" s="24">
        <f t="shared" si="61"/>
        <v>10.5</v>
      </c>
      <c r="G229" s="24">
        <f t="shared" si="62"/>
        <v>0</v>
      </c>
      <c r="H229" s="24">
        <f t="shared" si="63"/>
        <v>10.5</v>
      </c>
      <c r="I229" s="24">
        <f t="shared" si="78"/>
        <v>0</v>
      </c>
      <c r="J229" s="24">
        <f t="shared" si="79"/>
        <v>0</v>
      </c>
      <c r="K229" s="24">
        <f t="shared" si="80"/>
        <v>0</v>
      </c>
      <c r="L229" s="24">
        <f t="shared" si="64"/>
        <v>10.5</v>
      </c>
      <c r="M229" s="24">
        <f t="shared" si="65"/>
        <v>0.5</v>
      </c>
      <c r="N229" s="24">
        <f t="shared" si="66"/>
        <v>0.5</v>
      </c>
      <c r="O229" s="24">
        <f t="shared" si="67"/>
        <v>10</v>
      </c>
      <c r="P229" s="24">
        <f t="shared" si="68"/>
        <v>0</v>
      </c>
      <c r="Q229" s="25">
        <f t="shared" si="69"/>
        <v>11.12</v>
      </c>
      <c r="R229" s="24">
        <f t="shared" si="70"/>
        <v>0</v>
      </c>
      <c r="S229" s="24">
        <f t="shared" si="71"/>
        <v>0</v>
      </c>
      <c r="T229" s="25">
        <f t="shared" si="72"/>
        <v>0.82000000000000006</v>
      </c>
      <c r="U229" s="26">
        <f t="shared" si="73"/>
        <v>2</v>
      </c>
      <c r="V229" s="25">
        <f t="shared" si="74"/>
        <v>2.8200000000000003</v>
      </c>
      <c r="W229" s="25">
        <f t="shared" si="75"/>
        <v>8.2999999999999989</v>
      </c>
      <c r="X229" s="25">
        <f t="shared" si="76"/>
        <v>-69.140000000000015</v>
      </c>
      <c r="Y229" s="25">
        <f t="shared" si="77"/>
        <v>230.85999999999999</v>
      </c>
    </row>
    <row r="230" spans="5:25" x14ac:dyDescent="0.2">
      <c r="E230" s="22">
        <v>226</v>
      </c>
      <c r="F230" s="24">
        <f t="shared" si="61"/>
        <v>10</v>
      </c>
      <c r="G230" s="24">
        <f t="shared" si="62"/>
        <v>0</v>
      </c>
      <c r="H230" s="24">
        <f t="shared" si="63"/>
        <v>10</v>
      </c>
      <c r="I230" s="24">
        <f t="shared" si="78"/>
        <v>0</v>
      </c>
      <c r="J230" s="24">
        <f t="shared" si="79"/>
        <v>0</v>
      </c>
      <c r="K230" s="24">
        <f t="shared" si="80"/>
        <v>0</v>
      </c>
      <c r="L230" s="24">
        <f t="shared" si="64"/>
        <v>10</v>
      </c>
      <c r="M230" s="24">
        <f t="shared" si="65"/>
        <v>0.5</v>
      </c>
      <c r="N230" s="24">
        <f t="shared" si="66"/>
        <v>0.5</v>
      </c>
      <c r="O230" s="24">
        <f t="shared" si="67"/>
        <v>9.5</v>
      </c>
      <c r="P230" s="24">
        <f t="shared" si="68"/>
        <v>0</v>
      </c>
      <c r="Q230" s="25">
        <f t="shared" si="69"/>
        <v>11.12</v>
      </c>
      <c r="R230" s="24">
        <f t="shared" si="70"/>
        <v>0</v>
      </c>
      <c r="S230" s="24">
        <f t="shared" si="71"/>
        <v>0</v>
      </c>
      <c r="T230" s="25">
        <f t="shared" si="72"/>
        <v>0.78</v>
      </c>
      <c r="U230" s="26">
        <f t="shared" si="73"/>
        <v>2</v>
      </c>
      <c r="V230" s="25">
        <f t="shared" si="74"/>
        <v>2.7800000000000002</v>
      </c>
      <c r="W230" s="25">
        <f t="shared" si="75"/>
        <v>8.34</v>
      </c>
      <c r="X230" s="25">
        <f t="shared" si="76"/>
        <v>-60.800000000000011</v>
      </c>
      <c r="Y230" s="25">
        <f t="shared" si="77"/>
        <v>239.2</v>
      </c>
    </row>
    <row r="231" spans="5:25" x14ac:dyDescent="0.2">
      <c r="E231" s="22">
        <v>227</v>
      </c>
      <c r="F231" s="24">
        <f t="shared" si="61"/>
        <v>9.5</v>
      </c>
      <c r="G231" s="24">
        <f t="shared" si="62"/>
        <v>0</v>
      </c>
      <c r="H231" s="24">
        <f t="shared" si="63"/>
        <v>9.5</v>
      </c>
      <c r="I231" s="24">
        <f t="shared" si="78"/>
        <v>0</v>
      </c>
      <c r="J231" s="24">
        <f t="shared" si="79"/>
        <v>0</v>
      </c>
      <c r="K231" s="24">
        <f t="shared" si="80"/>
        <v>0</v>
      </c>
      <c r="L231" s="24">
        <f t="shared" si="64"/>
        <v>9.5</v>
      </c>
      <c r="M231" s="24">
        <f t="shared" si="65"/>
        <v>0.5</v>
      </c>
      <c r="N231" s="24">
        <f t="shared" si="66"/>
        <v>0.5</v>
      </c>
      <c r="O231" s="24">
        <f t="shared" si="67"/>
        <v>9</v>
      </c>
      <c r="P231" s="24">
        <f t="shared" si="68"/>
        <v>0</v>
      </c>
      <c r="Q231" s="25">
        <f t="shared" si="69"/>
        <v>11.12</v>
      </c>
      <c r="R231" s="24">
        <f t="shared" si="70"/>
        <v>0</v>
      </c>
      <c r="S231" s="24">
        <f t="shared" si="71"/>
        <v>0</v>
      </c>
      <c r="T231" s="25">
        <f t="shared" si="72"/>
        <v>0.74</v>
      </c>
      <c r="U231" s="26">
        <f t="shared" si="73"/>
        <v>2</v>
      </c>
      <c r="V231" s="25">
        <f t="shared" si="74"/>
        <v>2.74</v>
      </c>
      <c r="W231" s="25">
        <f t="shared" si="75"/>
        <v>8.379999999999999</v>
      </c>
      <c r="X231" s="25">
        <f t="shared" si="76"/>
        <v>-52.420000000000016</v>
      </c>
      <c r="Y231" s="25">
        <f t="shared" si="77"/>
        <v>247.57999999999998</v>
      </c>
    </row>
    <row r="232" spans="5:25" x14ac:dyDescent="0.2">
      <c r="E232" s="22">
        <v>228</v>
      </c>
      <c r="F232" s="24">
        <f t="shared" si="61"/>
        <v>9</v>
      </c>
      <c r="G232" s="24">
        <f t="shared" si="62"/>
        <v>0</v>
      </c>
      <c r="H232" s="24">
        <f t="shared" si="63"/>
        <v>9</v>
      </c>
      <c r="I232" s="24">
        <f t="shared" si="78"/>
        <v>0</v>
      </c>
      <c r="J232" s="24">
        <f t="shared" si="79"/>
        <v>0</v>
      </c>
      <c r="K232" s="24">
        <f t="shared" si="80"/>
        <v>0</v>
      </c>
      <c r="L232" s="24">
        <f t="shared" si="64"/>
        <v>9</v>
      </c>
      <c r="M232" s="24">
        <f t="shared" si="65"/>
        <v>0.5</v>
      </c>
      <c r="N232" s="24">
        <f t="shared" si="66"/>
        <v>0.5</v>
      </c>
      <c r="O232" s="24">
        <f t="shared" si="67"/>
        <v>8.5</v>
      </c>
      <c r="P232" s="24">
        <f t="shared" si="68"/>
        <v>0</v>
      </c>
      <c r="Q232" s="25">
        <f t="shared" si="69"/>
        <v>11.12</v>
      </c>
      <c r="R232" s="24">
        <f t="shared" si="70"/>
        <v>0</v>
      </c>
      <c r="S232" s="24">
        <f t="shared" si="71"/>
        <v>0</v>
      </c>
      <c r="T232" s="25">
        <f t="shared" si="72"/>
        <v>0.70000000000000007</v>
      </c>
      <c r="U232" s="26">
        <f t="shared" si="73"/>
        <v>2</v>
      </c>
      <c r="V232" s="25">
        <f t="shared" si="74"/>
        <v>2.7</v>
      </c>
      <c r="W232" s="25">
        <f t="shared" si="75"/>
        <v>8.4199999999999982</v>
      </c>
      <c r="X232" s="25">
        <f t="shared" si="76"/>
        <v>-44.000000000000014</v>
      </c>
      <c r="Y232" s="25">
        <f t="shared" si="77"/>
        <v>256</v>
      </c>
    </row>
    <row r="233" spans="5:25" x14ac:dyDescent="0.2">
      <c r="E233" s="22">
        <v>229</v>
      </c>
      <c r="F233" s="24">
        <f t="shared" si="61"/>
        <v>8.5</v>
      </c>
      <c r="G233" s="24">
        <f t="shared" si="62"/>
        <v>0</v>
      </c>
      <c r="H233" s="24">
        <f t="shared" si="63"/>
        <v>8.5</v>
      </c>
      <c r="I233" s="24">
        <f t="shared" si="78"/>
        <v>0</v>
      </c>
      <c r="J233" s="24">
        <f t="shared" si="79"/>
        <v>0</v>
      </c>
      <c r="K233" s="24">
        <f t="shared" si="80"/>
        <v>0</v>
      </c>
      <c r="L233" s="24">
        <f t="shared" si="64"/>
        <v>8.5</v>
      </c>
      <c r="M233" s="24">
        <f t="shared" si="65"/>
        <v>0.5</v>
      </c>
      <c r="N233" s="24">
        <f t="shared" si="66"/>
        <v>0.5</v>
      </c>
      <c r="O233" s="24">
        <f t="shared" si="67"/>
        <v>8</v>
      </c>
      <c r="P233" s="24">
        <f t="shared" si="68"/>
        <v>0</v>
      </c>
      <c r="Q233" s="25">
        <f t="shared" si="69"/>
        <v>11.12</v>
      </c>
      <c r="R233" s="24">
        <f t="shared" si="70"/>
        <v>0</v>
      </c>
      <c r="S233" s="24">
        <f t="shared" si="71"/>
        <v>0</v>
      </c>
      <c r="T233" s="25">
        <f t="shared" si="72"/>
        <v>0.66</v>
      </c>
      <c r="U233" s="26">
        <f t="shared" si="73"/>
        <v>2</v>
      </c>
      <c r="V233" s="25">
        <f t="shared" si="74"/>
        <v>2.66</v>
      </c>
      <c r="W233" s="25">
        <f t="shared" si="75"/>
        <v>8.4599999999999991</v>
      </c>
      <c r="X233" s="25">
        <f t="shared" si="76"/>
        <v>-35.540000000000013</v>
      </c>
      <c r="Y233" s="25">
        <f t="shared" si="77"/>
        <v>264.45999999999998</v>
      </c>
    </row>
    <row r="234" spans="5:25" x14ac:dyDescent="0.2">
      <c r="E234" s="22">
        <v>230</v>
      </c>
      <c r="F234" s="24">
        <f t="shared" si="61"/>
        <v>8</v>
      </c>
      <c r="G234" s="24">
        <f t="shared" si="62"/>
        <v>0</v>
      </c>
      <c r="H234" s="24">
        <f t="shared" si="63"/>
        <v>8</v>
      </c>
      <c r="I234" s="24">
        <f t="shared" si="78"/>
        <v>0</v>
      </c>
      <c r="J234" s="24">
        <f t="shared" si="79"/>
        <v>0</v>
      </c>
      <c r="K234" s="24">
        <f t="shared" si="80"/>
        <v>0</v>
      </c>
      <c r="L234" s="24">
        <f t="shared" si="64"/>
        <v>8</v>
      </c>
      <c r="M234" s="24">
        <f t="shared" si="65"/>
        <v>0.5</v>
      </c>
      <c r="N234" s="24">
        <f t="shared" si="66"/>
        <v>0.5</v>
      </c>
      <c r="O234" s="24">
        <f t="shared" si="67"/>
        <v>7.5</v>
      </c>
      <c r="P234" s="24">
        <f t="shared" si="68"/>
        <v>0</v>
      </c>
      <c r="Q234" s="25">
        <f t="shared" si="69"/>
        <v>11.12</v>
      </c>
      <c r="R234" s="24">
        <f t="shared" si="70"/>
        <v>0</v>
      </c>
      <c r="S234" s="24">
        <f t="shared" si="71"/>
        <v>0</v>
      </c>
      <c r="T234" s="25">
        <f t="shared" si="72"/>
        <v>0.62</v>
      </c>
      <c r="U234" s="26">
        <f t="shared" si="73"/>
        <v>2</v>
      </c>
      <c r="V234" s="25">
        <f t="shared" si="74"/>
        <v>2.62</v>
      </c>
      <c r="W234" s="25">
        <f t="shared" si="75"/>
        <v>8.5</v>
      </c>
      <c r="X234" s="25">
        <f t="shared" si="76"/>
        <v>-27.040000000000013</v>
      </c>
      <c r="Y234" s="25">
        <f t="shared" si="77"/>
        <v>272.95999999999998</v>
      </c>
    </row>
    <row r="235" spans="5:25" x14ac:dyDescent="0.2">
      <c r="E235" s="22">
        <v>231</v>
      </c>
      <c r="F235" s="24">
        <f t="shared" si="61"/>
        <v>7.5</v>
      </c>
      <c r="G235" s="24">
        <f t="shared" si="62"/>
        <v>0</v>
      </c>
      <c r="H235" s="24">
        <f t="shared" si="63"/>
        <v>7.5</v>
      </c>
      <c r="I235" s="24">
        <f t="shared" si="78"/>
        <v>0</v>
      </c>
      <c r="J235" s="24">
        <f t="shared" si="79"/>
        <v>0</v>
      </c>
      <c r="K235" s="24">
        <f t="shared" si="80"/>
        <v>0</v>
      </c>
      <c r="L235" s="24">
        <f t="shared" si="64"/>
        <v>7.5</v>
      </c>
      <c r="M235" s="24">
        <f t="shared" si="65"/>
        <v>0.5</v>
      </c>
      <c r="N235" s="24">
        <f t="shared" si="66"/>
        <v>0.5</v>
      </c>
      <c r="O235" s="24">
        <f t="shared" si="67"/>
        <v>7</v>
      </c>
      <c r="P235" s="24">
        <f t="shared" si="68"/>
        <v>0</v>
      </c>
      <c r="Q235" s="25">
        <f t="shared" si="69"/>
        <v>11.12</v>
      </c>
      <c r="R235" s="24">
        <f t="shared" si="70"/>
        <v>0</v>
      </c>
      <c r="S235" s="24">
        <f t="shared" si="71"/>
        <v>0</v>
      </c>
      <c r="T235" s="25">
        <f t="shared" si="72"/>
        <v>0.57999999999999996</v>
      </c>
      <c r="U235" s="26">
        <f t="shared" si="73"/>
        <v>2</v>
      </c>
      <c r="V235" s="25">
        <f t="shared" si="74"/>
        <v>2.58</v>
      </c>
      <c r="W235" s="25">
        <f t="shared" si="75"/>
        <v>8.5399999999999991</v>
      </c>
      <c r="X235" s="25">
        <f t="shared" si="76"/>
        <v>-18.500000000000014</v>
      </c>
      <c r="Y235" s="25">
        <f t="shared" si="77"/>
        <v>281.5</v>
      </c>
    </row>
    <row r="236" spans="5:25" x14ac:dyDescent="0.2">
      <c r="E236" s="22">
        <v>232</v>
      </c>
      <c r="F236" s="24">
        <f t="shared" si="61"/>
        <v>7</v>
      </c>
      <c r="G236" s="24">
        <f t="shared" si="62"/>
        <v>0</v>
      </c>
      <c r="H236" s="24">
        <f t="shared" si="63"/>
        <v>7</v>
      </c>
      <c r="I236" s="24">
        <f t="shared" si="78"/>
        <v>0</v>
      </c>
      <c r="J236" s="24">
        <f t="shared" si="79"/>
        <v>0</v>
      </c>
      <c r="K236" s="24">
        <f t="shared" si="80"/>
        <v>0</v>
      </c>
      <c r="L236" s="24">
        <f t="shared" si="64"/>
        <v>7</v>
      </c>
      <c r="M236" s="24">
        <f t="shared" si="65"/>
        <v>0.5</v>
      </c>
      <c r="N236" s="24">
        <f t="shared" si="66"/>
        <v>0.5</v>
      </c>
      <c r="O236" s="24">
        <f t="shared" si="67"/>
        <v>6.5</v>
      </c>
      <c r="P236" s="24">
        <f t="shared" si="68"/>
        <v>0</v>
      </c>
      <c r="Q236" s="25">
        <f t="shared" si="69"/>
        <v>11.12</v>
      </c>
      <c r="R236" s="24">
        <f t="shared" si="70"/>
        <v>0</v>
      </c>
      <c r="S236" s="24">
        <f t="shared" si="71"/>
        <v>0</v>
      </c>
      <c r="T236" s="25">
        <f t="shared" si="72"/>
        <v>0.54</v>
      </c>
      <c r="U236" s="26">
        <f t="shared" si="73"/>
        <v>2</v>
      </c>
      <c r="V236" s="25">
        <f t="shared" si="74"/>
        <v>2.54</v>
      </c>
      <c r="W236" s="25">
        <f t="shared" si="75"/>
        <v>8.5799999999999983</v>
      </c>
      <c r="X236" s="25">
        <f t="shared" si="76"/>
        <v>-9.9200000000000159</v>
      </c>
      <c r="Y236" s="25">
        <f t="shared" si="77"/>
        <v>290.08</v>
      </c>
    </row>
    <row r="237" spans="5:25" x14ac:dyDescent="0.2">
      <c r="E237" s="22">
        <v>233</v>
      </c>
      <c r="F237" s="24">
        <f t="shared" si="61"/>
        <v>6.5</v>
      </c>
      <c r="G237" s="24">
        <f t="shared" si="62"/>
        <v>0</v>
      </c>
      <c r="H237" s="24">
        <f t="shared" si="63"/>
        <v>6.5</v>
      </c>
      <c r="I237" s="24">
        <f t="shared" si="78"/>
        <v>0</v>
      </c>
      <c r="J237" s="24">
        <f t="shared" si="79"/>
        <v>0</v>
      </c>
      <c r="K237" s="24">
        <f t="shared" si="80"/>
        <v>0</v>
      </c>
      <c r="L237" s="24">
        <f t="shared" si="64"/>
        <v>6.5</v>
      </c>
      <c r="M237" s="24">
        <f t="shared" si="65"/>
        <v>0.5</v>
      </c>
      <c r="N237" s="24">
        <f t="shared" si="66"/>
        <v>0.5</v>
      </c>
      <c r="O237" s="24">
        <f t="shared" si="67"/>
        <v>6</v>
      </c>
      <c r="P237" s="24">
        <f t="shared" si="68"/>
        <v>0</v>
      </c>
      <c r="Q237" s="25">
        <f t="shared" si="69"/>
        <v>11.12</v>
      </c>
      <c r="R237" s="24">
        <f t="shared" si="70"/>
        <v>0</v>
      </c>
      <c r="S237" s="24">
        <f t="shared" si="71"/>
        <v>0</v>
      </c>
      <c r="T237" s="25">
        <f t="shared" si="72"/>
        <v>0.5</v>
      </c>
      <c r="U237" s="26">
        <f t="shared" si="73"/>
        <v>2</v>
      </c>
      <c r="V237" s="25">
        <f t="shared" si="74"/>
        <v>2.5</v>
      </c>
      <c r="W237" s="25">
        <f t="shared" si="75"/>
        <v>8.6199999999999992</v>
      </c>
      <c r="X237" s="25">
        <f t="shared" si="76"/>
        <v>-1.3000000000000167</v>
      </c>
      <c r="Y237" s="25">
        <f t="shared" si="77"/>
        <v>298.7</v>
      </c>
    </row>
    <row r="238" spans="5:25" x14ac:dyDescent="0.2">
      <c r="E238" s="22">
        <v>234</v>
      </c>
      <c r="F238" s="24">
        <f t="shared" si="61"/>
        <v>6</v>
      </c>
      <c r="G238" s="24">
        <f t="shared" si="62"/>
        <v>0</v>
      </c>
      <c r="H238" s="24">
        <f t="shared" si="63"/>
        <v>6</v>
      </c>
      <c r="I238" s="24">
        <f t="shared" si="78"/>
        <v>0</v>
      </c>
      <c r="J238" s="24">
        <f t="shared" si="79"/>
        <v>0</v>
      </c>
      <c r="K238" s="24">
        <f t="shared" si="80"/>
        <v>0</v>
      </c>
      <c r="L238" s="24">
        <f t="shared" si="64"/>
        <v>6</v>
      </c>
      <c r="M238" s="24">
        <f t="shared" si="65"/>
        <v>0.5</v>
      </c>
      <c r="N238" s="24">
        <f t="shared" si="66"/>
        <v>0.5</v>
      </c>
      <c r="O238" s="24">
        <f t="shared" si="67"/>
        <v>5.5</v>
      </c>
      <c r="P238" s="24">
        <f t="shared" si="68"/>
        <v>0</v>
      </c>
      <c r="Q238" s="25">
        <f t="shared" si="69"/>
        <v>11.12</v>
      </c>
      <c r="R238" s="24">
        <f t="shared" si="70"/>
        <v>0</v>
      </c>
      <c r="S238" s="24">
        <f t="shared" si="71"/>
        <v>0</v>
      </c>
      <c r="T238" s="25">
        <f t="shared" si="72"/>
        <v>0.46</v>
      </c>
      <c r="U238" s="26">
        <f t="shared" si="73"/>
        <v>2</v>
      </c>
      <c r="V238" s="25">
        <f t="shared" si="74"/>
        <v>2.46</v>
      </c>
      <c r="W238" s="25">
        <f t="shared" si="75"/>
        <v>8.66</v>
      </c>
      <c r="X238" s="25">
        <f t="shared" si="76"/>
        <v>7.3599999999999834</v>
      </c>
      <c r="Y238" s="25">
        <f t="shared" si="77"/>
        <v>307.35999999999996</v>
      </c>
    </row>
    <row r="239" spans="5:25" x14ac:dyDescent="0.2">
      <c r="E239" s="22">
        <v>235</v>
      </c>
      <c r="F239" s="24">
        <f t="shared" si="61"/>
        <v>5.5</v>
      </c>
      <c r="G239" s="24">
        <f t="shared" si="62"/>
        <v>0</v>
      </c>
      <c r="H239" s="24">
        <f t="shared" si="63"/>
        <v>5.5</v>
      </c>
      <c r="I239" s="24">
        <f t="shared" si="78"/>
        <v>0</v>
      </c>
      <c r="J239" s="24">
        <f t="shared" si="79"/>
        <v>0</v>
      </c>
      <c r="K239" s="24">
        <f t="shared" si="80"/>
        <v>0</v>
      </c>
      <c r="L239" s="24">
        <f t="shared" si="64"/>
        <v>5.5</v>
      </c>
      <c r="M239" s="24">
        <f t="shared" si="65"/>
        <v>0.5</v>
      </c>
      <c r="N239" s="24">
        <f t="shared" si="66"/>
        <v>0.5</v>
      </c>
      <c r="O239" s="24">
        <f t="shared" si="67"/>
        <v>5</v>
      </c>
      <c r="P239" s="24">
        <f t="shared" si="68"/>
        <v>0</v>
      </c>
      <c r="Q239" s="25">
        <f t="shared" si="69"/>
        <v>11.12</v>
      </c>
      <c r="R239" s="24">
        <f t="shared" si="70"/>
        <v>0</v>
      </c>
      <c r="S239" s="24">
        <f t="shared" si="71"/>
        <v>0</v>
      </c>
      <c r="T239" s="25">
        <f t="shared" si="72"/>
        <v>0.42</v>
      </c>
      <c r="U239" s="26">
        <f t="shared" si="73"/>
        <v>2</v>
      </c>
      <c r="V239" s="25">
        <f t="shared" si="74"/>
        <v>2.42</v>
      </c>
      <c r="W239" s="25">
        <f t="shared" si="75"/>
        <v>8.6999999999999993</v>
      </c>
      <c r="X239" s="25">
        <f t="shared" si="76"/>
        <v>16.059999999999981</v>
      </c>
      <c r="Y239" s="25">
        <f t="shared" si="77"/>
        <v>316.06</v>
      </c>
    </row>
    <row r="240" spans="5:25" x14ac:dyDescent="0.2">
      <c r="E240" s="22">
        <v>236</v>
      </c>
      <c r="F240" s="24">
        <f t="shared" si="61"/>
        <v>5</v>
      </c>
      <c r="G240" s="24">
        <f t="shared" si="62"/>
        <v>0</v>
      </c>
      <c r="H240" s="24">
        <f t="shared" si="63"/>
        <v>5</v>
      </c>
      <c r="I240" s="24">
        <f t="shared" si="78"/>
        <v>0</v>
      </c>
      <c r="J240" s="24">
        <f t="shared" si="79"/>
        <v>0</v>
      </c>
      <c r="K240" s="24">
        <f t="shared" si="80"/>
        <v>0</v>
      </c>
      <c r="L240" s="24">
        <f t="shared" si="64"/>
        <v>5</v>
      </c>
      <c r="M240" s="24">
        <f t="shared" si="65"/>
        <v>0.5</v>
      </c>
      <c r="N240" s="24">
        <f t="shared" si="66"/>
        <v>0.5</v>
      </c>
      <c r="O240" s="24">
        <f t="shared" si="67"/>
        <v>4.5</v>
      </c>
      <c r="P240" s="24">
        <f t="shared" si="68"/>
        <v>0</v>
      </c>
      <c r="Q240" s="25">
        <f t="shared" si="69"/>
        <v>11.12</v>
      </c>
      <c r="R240" s="24">
        <f t="shared" si="70"/>
        <v>0</v>
      </c>
      <c r="S240" s="24">
        <f t="shared" si="71"/>
        <v>0</v>
      </c>
      <c r="T240" s="25">
        <f t="shared" si="72"/>
        <v>0.38</v>
      </c>
      <c r="U240" s="26">
        <f t="shared" si="73"/>
        <v>2</v>
      </c>
      <c r="V240" s="25">
        <f t="shared" si="74"/>
        <v>2.38</v>
      </c>
      <c r="W240" s="25">
        <f t="shared" si="75"/>
        <v>8.7399999999999984</v>
      </c>
      <c r="X240" s="25">
        <f t="shared" si="76"/>
        <v>24.799999999999979</v>
      </c>
      <c r="Y240" s="25">
        <f t="shared" si="77"/>
        <v>324.79999999999995</v>
      </c>
    </row>
    <row r="241" spans="5:25" x14ac:dyDescent="0.2">
      <c r="E241" s="22">
        <v>237</v>
      </c>
      <c r="F241" s="24">
        <f t="shared" si="61"/>
        <v>4.5</v>
      </c>
      <c r="G241" s="24">
        <f t="shared" si="62"/>
        <v>0</v>
      </c>
      <c r="H241" s="24">
        <f t="shared" si="63"/>
        <v>4.5</v>
      </c>
      <c r="I241" s="24">
        <f t="shared" si="78"/>
        <v>0</v>
      </c>
      <c r="J241" s="24">
        <f t="shared" si="79"/>
        <v>0</v>
      </c>
      <c r="K241" s="24">
        <f t="shared" si="80"/>
        <v>0</v>
      </c>
      <c r="L241" s="24">
        <f t="shared" si="64"/>
        <v>4.5</v>
      </c>
      <c r="M241" s="24">
        <f t="shared" si="65"/>
        <v>0.5</v>
      </c>
      <c r="N241" s="24">
        <f t="shared" si="66"/>
        <v>0.5</v>
      </c>
      <c r="O241" s="24">
        <f t="shared" si="67"/>
        <v>4</v>
      </c>
      <c r="P241" s="24">
        <f t="shared" si="68"/>
        <v>0</v>
      </c>
      <c r="Q241" s="25">
        <f t="shared" si="69"/>
        <v>11.12</v>
      </c>
      <c r="R241" s="24">
        <f t="shared" si="70"/>
        <v>0</v>
      </c>
      <c r="S241" s="24">
        <f t="shared" si="71"/>
        <v>0</v>
      </c>
      <c r="T241" s="25">
        <f t="shared" si="72"/>
        <v>0.34</v>
      </c>
      <c r="U241" s="26">
        <f t="shared" si="73"/>
        <v>2</v>
      </c>
      <c r="V241" s="25">
        <f t="shared" si="74"/>
        <v>2.34</v>
      </c>
      <c r="W241" s="25">
        <f t="shared" si="75"/>
        <v>8.7799999999999994</v>
      </c>
      <c r="X241" s="25">
        <f t="shared" si="76"/>
        <v>33.579999999999977</v>
      </c>
      <c r="Y241" s="25">
        <f t="shared" si="77"/>
        <v>333.58</v>
      </c>
    </row>
    <row r="242" spans="5:25" x14ac:dyDescent="0.2">
      <c r="E242" s="22">
        <v>238</v>
      </c>
      <c r="F242" s="24">
        <f t="shared" si="61"/>
        <v>4</v>
      </c>
      <c r="G242" s="24">
        <f t="shared" si="62"/>
        <v>0</v>
      </c>
      <c r="H242" s="24">
        <f t="shared" si="63"/>
        <v>4</v>
      </c>
      <c r="I242" s="24">
        <f t="shared" si="78"/>
        <v>0</v>
      </c>
      <c r="J242" s="24">
        <f t="shared" si="79"/>
        <v>0</v>
      </c>
      <c r="K242" s="24">
        <f t="shared" si="80"/>
        <v>0</v>
      </c>
      <c r="L242" s="24">
        <f t="shared" si="64"/>
        <v>4</v>
      </c>
      <c r="M242" s="24">
        <f t="shared" si="65"/>
        <v>0.5</v>
      </c>
      <c r="N242" s="24">
        <f t="shared" si="66"/>
        <v>0.5</v>
      </c>
      <c r="O242" s="24">
        <f t="shared" si="67"/>
        <v>3.5</v>
      </c>
      <c r="P242" s="24">
        <f t="shared" si="68"/>
        <v>0</v>
      </c>
      <c r="Q242" s="25">
        <f t="shared" si="69"/>
        <v>11.12</v>
      </c>
      <c r="R242" s="24">
        <f t="shared" si="70"/>
        <v>0</v>
      </c>
      <c r="S242" s="24">
        <f t="shared" si="71"/>
        <v>0</v>
      </c>
      <c r="T242" s="25">
        <f t="shared" si="72"/>
        <v>0.3</v>
      </c>
      <c r="U242" s="26">
        <f t="shared" si="73"/>
        <v>2</v>
      </c>
      <c r="V242" s="25">
        <f t="shared" si="74"/>
        <v>2.2999999999999998</v>
      </c>
      <c r="W242" s="25">
        <f t="shared" si="75"/>
        <v>8.82</v>
      </c>
      <c r="X242" s="25">
        <f t="shared" si="76"/>
        <v>42.399999999999977</v>
      </c>
      <c r="Y242" s="25">
        <f t="shared" si="77"/>
        <v>342.4</v>
      </c>
    </row>
    <row r="243" spans="5:25" x14ac:dyDescent="0.2">
      <c r="E243" s="22">
        <v>239</v>
      </c>
      <c r="F243" s="24">
        <f t="shared" si="61"/>
        <v>3.5</v>
      </c>
      <c r="G243" s="24">
        <f t="shared" si="62"/>
        <v>0</v>
      </c>
      <c r="H243" s="24">
        <f t="shared" si="63"/>
        <v>3.5</v>
      </c>
      <c r="I243" s="24">
        <f t="shared" si="78"/>
        <v>1</v>
      </c>
      <c r="J243" s="24">
        <f t="shared" si="79"/>
        <v>14</v>
      </c>
      <c r="K243" s="24">
        <f t="shared" si="80"/>
        <v>0</v>
      </c>
      <c r="L243" s="24">
        <f t="shared" si="64"/>
        <v>3.5</v>
      </c>
      <c r="M243" s="24">
        <f t="shared" si="65"/>
        <v>0.5</v>
      </c>
      <c r="N243" s="24">
        <f t="shared" si="66"/>
        <v>0.5</v>
      </c>
      <c r="O243" s="24">
        <f t="shared" si="67"/>
        <v>3</v>
      </c>
      <c r="P243" s="24">
        <f t="shared" si="68"/>
        <v>0</v>
      </c>
      <c r="Q243" s="25">
        <f t="shared" si="69"/>
        <v>11.12</v>
      </c>
      <c r="R243" s="24">
        <f t="shared" si="70"/>
        <v>224</v>
      </c>
      <c r="S243" s="24">
        <f t="shared" si="71"/>
        <v>15.68</v>
      </c>
      <c r="T243" s="25">
        <f t="shared" si="72"/>
        <v>0.26</v>
      </c>
      <c r="U243" s="26">
        <f t="shared" si="73"/>
        <v>2</v>
      </c>
      <c r="V243" s="25">
        <f t="shared" si="74"/>
        <v>241.94</v>
      </c>
      <c r="W243" s="25">
        <f t="shared" si="75"/>
        <v>-230.82</v>
      </c>
      <c r="X243" s="25">
        <f t="shared" si="76"/>
        <v>-188.42000000000002</v>
      </c>
      <c r="Y243" s="25">
        <f t="shared" si="77"/>
        <v>111.57999999999998</v>
      </c>
    </row>
    <row r="244" spans="5:25" x14ac:dyDescent="0.2">
      <c r="E244" s="22">
        <v>240</v>
      </c>
      <c r="F244" s="24">
        <f t="shared" si="61"/>
        <v>3</v>
      </c>
      <c r="G244" s="24">
        <f t="shared" si="62"/>
        <v>14</v>
      </c>
      <c r="H244" s="24">
        <f t="shared" si="63"/>
        <v>17</v>
      </c>
      <c r="I244" s="24">
        <f t="shared" si="78"/>
        <v>0</v>
      </c>
      <c r="J244" s="24">
        <f t="shared" si="79"/>
        <v>0</v>
      </c>
      <c r="K244" s="24">
        <f t="shared" si="80"/>
        <v>0</v>
      </c>
      <c r="L244" s="24">
        <f t="shared" si="64"/>
        <v>3</v>
      </c>
      <c r="M244" s="24">
        <f t="shared" si="65"/>
        <v>0.5</v>
      </c>
      <c r="N244" s="24">
        <f t="shared" si="66"/>
        <v>0.5</v>
      </c>
      <c r="O244" s="24">
        <f t="shared" si="67"/>
        <v>2.5</v>
      </c>
      <c r="P244" s="24">
        <f t="shared" si="68"/>
        <v>0</v>
      </c>
      <c r="Q244" s="25">
        <f t="shared" si="69"/>
        <v>11.12</v>
      </c>
      <c r="R244" s="24">
        <f t="shared" si="70"/>
        <v>0</v>
      </c>
      <c r="S244" s="24">
        <f t="shared" si="71"/>
        <v>0</v>
      </c>
      <c r="T244" s="25">
        <f t="shared" si="72"/>
        <v>0.22</v>
      </c>
      <c r="U244" s="26">
        <f t="shared" si="73"/>
        <v>2</v>
      </c>
      <c r="V244" s="25">
        <f t="shared" si="74"/>
        <v>2.2200000000000002</v>
      </c>
      <c r="W244" s="25">
        <f t="shared" si="75"/>
        <v>8.8999999999999986</v>
      </c>
      <c r="X244" s="25">
        <f t="shared" si="76"/>
        <v>-179.52</v>
      </c>
      <c r="Y244" s="25">
        <f t="shared" si="77"/>
        <v>120.47999999999999</v>
      </c>
    </row>
    <row r="245" spans="5:25" x14ac:dyDescent="0.2">
      <c r="E245" s="22">
        <v>241</v>
      </c>
      <c r="F245" s="24">
        <f t="shared" si="61"/>
        <v>2.5</v>
      </c>
      <c r="G245" s="24">
        <f t="shared" si="62"/>
        <v>14</v>
      </c>
      <c r="H245" s="24">
        <f t="shared" si="63"/>
        <v>16.5</v>
      </c>
      <c r="I245" s="24">
        <f t="shared" si="78"/>
        <v>0</v>
      </c>
      <c r="J245" s="24">
        <f t="shared" si="79"/>
        <v>0</v>
      </c>
      <c r="K245" s="24">
        <f t="shared" si="80"/>
        <v>0</v>
      </c>
      <c r="L245" s="24">
        <f t="shared" si="64"/>
        <v>2.5</v>
      </c>
      <c r="M245" s="24">
        <f t="shared" si="65"/>
        <v>0.5</v>
      </c>
      <c r="N245" s="24">
        <f t="shared" si="66"/>
        <v>0.5</v>
      </c>
      <c r="O245" s="24">
        <f t="shared" si="67"/>
        <v>2</v>
      </c>
      <c r="P245" s="24">
        <f t="shared" si="68"/>
        <v>0</v>
      </c>
      <c r="Q245" s="25">
        <f t="shared" si="69"/>
        <v>11.12</v>
      </c>
      <c r="R245" s="24">
        <f t="shared" si="70"/>
        <v>0</v>
      </c>
      <c r="S245" s="24">
        <f t="shared" si="71"/>
        <v>0</v>
      </c>
      <c r="T245" s="25">
        <f t="shared" si="72"/>
        <v>0.18</v>
      </c>
      <c r="U245" s="26">
        <f t="shared" si="73"/>
        <v>2</v>
      </c>
      <c r="V245" s="25">
        <f t="shared" si="74"/>
        <v>2.1800000000000002</v>
      </c>
      <c r="W245" s="25">
        <f t="shared" si="75"/>
        <v>8.94</v>
      </c>
      <c r="X245" s="25">
        <f t="shared" si="76"/>
        <v>-170.58</v>
      </c>
      <c r="Y245" s="25">
        <f t="shared" si="77"/>
        <v>129.41999999999999</v>
      </c>
    </row>
    <row r="246" spans="5:25" x14ac:dyDescent="0.2">
      <c r="E246" s="22">
        <v>242</v>
      </c>
      <c r="F246" s="24">
        <f t="shared" si="61"/>
        <v>2</v>
      </c>
      <c r="G246" s="24">
        <f t="shared" si="62"/>
        <v>14</v>
      </c>
      <c r="H246" s="24">
        <f t="shared" si="63"/>
        <v>16</v>
      </c>
      <c r="I246" s="24">
        <f t="shared" si="78"/>
        <v>0</v>
      </c>
      <c r="J246" s="24">
        <f t="shared" si="79"/>
        <v>0</v>
      </c>
      <c r="K246" s="24">
        <f t="shared" si="80"/>
        <v>0</v>
      </c>
      <c r="L246" s="24">
        <f t="shared" si="64"/>
        <v>2</v>
      </c>
      <c r="M246" s="24">
        <f t="shared" si="65"/>
        <v>0.5</v>
      </c>
      <c r="N246" s="24">
        <f t="shared" si="66"/>
        <v>0.5</v>
      </c>
      <c r="O246" s="24">
        <f t="shared" si="67"/>
        <v>1.5</v>
      </c>
      <c r="P246" s="24">
        <f t="shared" si="68"/>
        <v>0</v>
      </c>
      <c r="Q246" s="25">
        <f t="shared" si="69"/>
        <v>11.12</v>
      </c>
      <c r="R246" s="24">
        <f t="shared" si="70"/>
        <v>0</v>
      </c>
      <c r="S246" s="24">
        <f t="shared" si="71"/>
        <v>0</v>
      </c>
      <c r="T246" s="25">
        <f t="shared" si="72"/>
        <v>0.14000000000000001</v>
      </c>
      <c r="U246" s="26">
        <f t="shared" si="73"/>
        <v>2</v>
      </c>
      <c r="V246" s="25">
        <f t="shared" si="74"/>
        <v>2.14</v>
      </c>
      <c r="W246" s="25">
        <f t="shared" si="75"/>
        <v>8.9799999999999986</v>
      </c>
      <c r="X246" s="25">
        <f t="shared" si="76"/>
        <v>-161.60000000000002</v>
      </c>
      <c r="Y246" s="25">
        <f t="shared" si="77"/>
        <v>138.39999999999998</v>
      </c>
    </row>
    <row r="247" spans="5:25" x14ac:dyDescent="0.2">
      <c r="E247" s="22">
        <v>243</v>
      </c>
      <c r="F247" s="24">
        <f t="shared" si="61"/>
        <v>1.5</v>
      </c>
      <c r="G247" s="24">
        <f t="shared" si="62"/>
        <v>14</v>
      </c>
      <c r="H247" s="24">
        <f t="shared" si="63"/>
        <v>15.5</v>
      </c>
      <c r="I247" s="24">
        <f t="shared" si="78"/>
        <v>0</v>
      </c>
      <c r="J247" s="24">
        <f t="shared" si="79"/>
        <v>0</v>
      </c>
      <c r="K247" s="24">
        <f t="shared" si="80"/>
        <v>0</v>
      </c>
      <c r="L247" s="24">
        <f t="shared" si="64"/>
        <v>1.5</v>
      </c>
      <c r="M247" s="24">
        <f t="shared" si="65"/>
        <v>0.5</v>
      </c>
      <c r="N247" s="24">
        <f t="shared" si="66"/>
        <v>0.5</v>
      </c>
      <c r="O247" s="24">
        <f t="shared" si="67"/>
        <v>1</v>
      </c>
      <c r="P247" s="24">
        <f t="shared" si="68"/>
        <v>0</v>
      </c>
      <c r="Q247" s="25">
        <f t="shared" si="69"/>
        <v>11.12</v>
      </c>
      <c r="R247" s="24">
        <f t="shared" si="70"/>
        <v>0</v>
      </c>
      <c r="S247" s="24">
        <f t="shared" si="71"/>
        <v>0</v>
      </c>
      <c r="T247" s="25">
        <f t="shared" si="72"/>
        <v>0.1</v>
      </c>
      <c r="U247" s="26">
        <f t="shared" si="73"/>
        <v>2</v>
      </c>
      <c r="V247" s="25">
        <f t="shared" si="74"/>
        <v>2.1</v>
      </c>
      <c r="W247" s="25">
        <f t="shared" si="75"/>
        <v>9.02</v>
      </c>
      <c r="X247" s="25">
        <f t="shared" si="76"/>
        <v>-152.58000000000001</v>
      </c>
      <c r="Y247" s="25">
        <f t="shared" si="77"/>
        <v>147.41999999999999</v>
      </c>
    </row>
    <row r="248" spans="5:25" x14ac:dyDescent="0.2">
      <c r="E248" s="22">
        <v>244</v>
      </c>
      <c r="F248" s="24">
        <f t="shared" si="61"/>
        <v>1</v>
      </c>
      <c r="G248" s="24">
        <f t="shared" si="62"/>
        <v>14</v>
      </c>
      <c r="H248" s="24">
        <f t="shared" si="63"/>
        <v>15</v>
      </c>
      <c r="I248" s="24">
        <f t="shared" si="78"/>
        <v>0</v>
      </c>
      <c r="J248" s="24">
        <f t="shared" si="79"/>
        <v>0</v>
      </c>
      <c r="K248" s="24">
        <f t="shared" si="80"/>
        <v>0</v>
      </c>
      <c r="L248" s="24">
        <f t="shared" si="64"/>
        <v>1</v>
      </c>
      <c r="M248" s="24">
        <f t="shared" si="65"/>
        <v>0.5</v>
      </c>
      <c r="N248" s="24">
        <f t="shared" si="66"/>
        <v>0.5</v>
      </c>
      <c r="O248" s="24">
        <f t="shared" si="67"/>
        <v>0.5</v>
      </c>
      <c r="P248" s="24">
        <f t="shared" si="68"/>
        <v>0</v>
      </c>
      <c r="Q248" s="25">
        <f t="shared" si="69"/>
        <v>11.12</v>
      </c>
      <c r="R248" s="24">
        <f t="shared" si="70"/>
        <v>0</v>
      </c>
      <c r="S248" s="24">
        <f t="shared" si="71"/>
        <v>0</v>
      </c>
      <c r="T248" s="25">
        <f t="shared" si="72"/>
        <v>0.06</v>
      </c>
      <c r="U248" s="26">
        <f t="shared" si="73"/>
        <v>2</v>
      </c>
      <c r="V248" s="25">
        <f t="shared" si="74"/>
        <v>2.06</v>
      </c>
      <c r="W248" s="25">
        <f t="shared" si="75"/>
        <v>9.0599999999999987</v>
      </c>
      <c r="X248" s="25">
        <f t="shared" si="76"/>
        <v>-143.52000000000001</v>
      </c>
      <c r="Y248" s="25">
        <f t="shared" si="77"/>
        <v>156.47999999999999</v>
      </c>
    </row>
    <row r="249" spans="5:25" x14ac:dyDescent="0.2">
      <c r="E249" s="22">
        <v>245</v>
      </c>
      <c r="F249" s="24">
        <f t="shared" ref="F249:F312" si="81">O248</f>
        <v>0.5</v>
      </c>
      <c r="G249" s="24">
        <f t="shared" ref="G249:G312" si="82">G248+J248-K248</f>
        <v>14</v>
      </c>
      <c r="H249" s="24">
        <f t="shared" ref="H249:H312" si="83">F249+G249</f>
        <v>14.5</v>
      </c>
      <c r="I249" s="24">
        <f t="shared" si="78"/>
        <v>0</v>
      </c>
      <c r="J249" s="24">
        <f t="shared" si="79"/>
        <v>0</v>
      </c>
      <c r="K249" s="24">
        <f t="shared" si="80"/>
        <v>0</v>
      </c>
      <c r="L249" s="24">
        <f t="shared" ref="L249:L312" si="84">F249+K249</f>
        <v>0.5</v>
      </c>
      <c r="M249" s="24">
        <f t="shared" ref="M249:M312" si="85">C$20</f>
        <v>0.5</v>
      </c>
      <c r="N249" s="24">
        <f t="shared" ref="N249:N312" si="86">MIN(M249,L249)</f>
        <v>0.5</v>
      </c>
      <c r="O249" s="24">
        <f t="shared" ref="O249:O312" si="87">L249-N249</f>
        <v>0</v>
      </c>
      <c r="P249" s="24">
        <f t="shared" ref="P249:P312" si="88">M249-N249</f>
        <v>0</v>
      </c>
      <c r="Q249" s="25">
        <f t="shared" ref="Q249:Q312" si="89">N249*C$9</f>
        <v>11.12</v>
      </c>
      <c r="R249" s="24">
        <f t="shared" ref="R249:R312" si="90">J249*C$8</f>
        <v>0</v>
      </c>
      <c r="S249" s="24">
        <f t="shared" ref="S249:S312" si="91">IF(J249&gt;0,C$10,0)</f>
        <v>0</v>
      </c>
      <c r="T249" s="25">
        <f t="shared" ref="T249:T312" si="92">AVERAGE(L249,O249)*C$8*C$11</f>
        <v>0.02</v>
      </c>
      <c r="U249" s="26">
        <f t="shared" ref="U249:U312" si="93">C$12</f>
        <v>2</v>
      </c>
      <c r="V249" s="25">
        <f t="shared" ref="V249:V312" si="94">SUM(R249:U249)</f>
        <v>2.02</v>
      </c>
      <c r="W249" s="25">
        <f t="shared" ref="W249:W312" si="95">Q249-V249</f>
        <v>9.1</v>
      </c>
      <c r="X249" s="25">
        <f t="shared" ref="X249:X312" si="96">W249+X248</f>
        <v>-134.42000000000002</v>
      </c>
      <c r="Y249" s="25">
        <f t="shared" ref="Y249:Y312" si="97">X249+C$7</f>
        <v>165.57999999999998</v>
      </c>
    </row>
    <row r="250" spans="5:25" x14ac:dyDescent="0.2">
      <c r="E250" s="22">
        <v>246</v>
      </c>
      <c r="F250" s="24">
        <f t="shared" si="81"/>
        <v>0</v>
      </c>
      <c r="G250" s="24">
        <f t="shared" si="82"/>
        <v>14</v>
      </c>
      <c r="H250" s="24">
        <f t="shared" si="83"/>
        <v>14</v>
      </c>
      <c r="I250" s="24">
        <f t="shared" si="78"/>
        <v>0</v>
      </c>
      <c r="J250" s="24">
        <f t="shared" si="79"/>
        <v>0</v>
      </c>
      <c r="K250" s="24">
        <f t="shared" si="80"/>
        <v>14</v>
      </c>
      <c r="L250" s="24">
        <f t="shared" si="84"/>
        <v>14</v>
      </c>
      <c r="M250" s="24">
        <f t="shared" si="85"/>
        <v>0.5</v>
      </c>
      <c r="N250" s="24">
        <f t="shared" si="86"/>
        <v>0.5</v>
      </c>
      <c r="O250" s="24">
        <f t="shared" si="87"/>
        <v>13.5</v>
      </c>
      <c r="P250" s="24">
        <f t="shared" si="88"/>
        <v>0</v>
      </c>
      <c r="Q250" s="25">
        <f t="shared" si="89"/>
        <v>11.12</v>
      </c>
      <c r="R250" s="24">
        <f t="shared" si="90"/>
        <v>0</v>
      </c>
      <c r="S250" s="24">
        <f t="shared" si="91"/>
        <v>0</v>
      </c>
      <c r="T250" s="25">
        <f t="shared" si="92"/>
        <v>1.1000000000000001</v>
      </c>
      <c r="U250" s="26">
        <f t="shared" si="93"/>
        <v>2</v>
      </c>
      <c r="V250" s="25">
        <f t="shared" si="94"/>
        <v>3.1</v>
      </c>
      <c r="W250" s="25">
        <f t="shared" si="95"/>
        <v>8.02</v>
      </c>
      <c r="X250" s="25">
        <f t="shared" si="96"/>
        <v>-126.40000000000002</v>
      </c>
      <c r="Y250" s="25">
        <f t="shared" si="97"/>
        <v>173.59999999999997</v>
      </c>
    </row>
    <row r="251" spans="5:25" x14ac:dyDescent="0.2">
      <c r="E251" s="22">
        <v>247</v>
      </c>
      <c r="F251" s="24">
        <f t="shared" si="81"/>
        <v>13.5</v>
      </c>
      <c r="G251" s="24">
        <f t="shared" si="82"/>
        <v>0</v>
      </c>
      <c r="H251" s="24">
        <f t="shared" si="83"/>
        <v>13.5</v>
      </c>
      <c r="I251" s="24">
        <f t="shared" si="78"/>
        <v>0</v>
      </c>
      <c r="J251" s="24">
        <f t="shared" si="79"/>
        <v>0</v>
      </c>
      <c r="K251" s="24">
        <f t="shared" si="80"/>
        <v>0</v>
      </c>
      <c r="L251" s="24">
        <f t="shared" si="84"/>
        <v>13.5</v>
      </c>
      <c r="M251" s="24">
        <f t="shared" si="85"/>
        <v>0.5</v>
      </c>
      <c r="N251" s="24">
        <f t="shared" si="86"/>
        <v>0.5</v>
      </c>
      <c r="O251" s="24">
        <f t="shared" si="87"/>
        <v>13</v>
      </c>
      <c r="P251" s="24">
        <f t="shared" si="88"/>
        <v>0</v>
      </c>
      <c r="Q251" s="25">
        <f t="shared" si="89"/>
        <v>11.12</v>
      </c>
      <c r="R251" s="24">
        <f t="shared" si="90"/>
        <v>0</v>
      </c>
      <c r="S251" s="24">
        <f t="shared" si="91"/>
        <v>0</v>
      </c>
      <c r="T251" s="25">
        <f t="shared" si="92"/>
        <v>1.06</v>
      </c>
      <c r="U251" s="26">
        <f t="shared" si="93"/>
        <v>2</v>
      </c>
      <c r="V251" s="25">
        <f t="shared" si="94"/>
        <v>3.06</v>
      </c>
      <c r="W251" s="25">
        <f t="shared" si="95"/>
        <v>8.0599999999999987</v>
      </c>
      <c r="X251" s="25">
        <f t="shared" si="96"/>
        <v>-118.34000000000002</v>
      </c>
      <c r="Y251" s="25">
        <f t="shared" si="97"/>
        <v>181.65999999999997</v>
      </c>
    </row>
    <row r="252" spans="5:25" x14ac:dyDescent="0.2">
      <c r="E252" s="22">
        <v>248</v>
      </c>
      <c r="F252" s="24">
        <f t="shared" si="81"/>
        <v>13</v>
      </c>
      <c r="G252" s="24">
        <f t="shared" si="82"/>
        <v>0</v>
      </c>
      <c r="H252" s="24">
        <f t="shared" si="83"/>
        <v>13</v>
      </c>
      <c r="I252" s="24">
        <f t="shared" si="78"/>
        <v>0</v>
      </c>
      <c r="J252" s="24">
        <f t="shared" si="79"/>
        <v>0</v>
      </c>
      <c r="K252" s="24">
        <f t="shared" si="80"/>
        <v>0</v>
      </c>
      <c r="L252" s="24">
        <f t="shared" si="84"/>
        <v>13</v>
      </c>
      <c r="M252" s="24">
        <f t="shared" si="85"/>
        <v>0.5</v>
      </c>
      <c r="N252" s="24">
        <f t="shared" si="86"/>
        <v>0.5</v>
      </c>
      <c r="O252" s="24">
        <f t="shared" si="87"/>
        <v>12.5</v>
      </c>
      <c r="P252" s="24">
        <f t="shared" si="88"/>
        <v>0</v>
      </c>
      <c r="Q252" s="25">
        <f t="shared" si="89"/>
        <v>11.12</v>
      </c>
      <c r="R252" s="24">
        <f t="shared" si="90"/>
        <v>0</v>
      </c>
      <c r="S252" s="24">
        <f t="shared" si="91"/>
        <v>0</v>
      </c>
      <c r="T252" s="25">
        <f t="shared" si="92"/>
        <v>1.02</v>
      </c>
      <c r="U252" s="26">
        <f t="shared" si="93"/>
        <v>2</v>
      </c>
      <c r="V252" s="25">
        <f t="shared" si="94"/>
        <v>3.02</v>
      </c>
      <c r="W252" s="25">
        <f t="shared" si="95"/>
        <v>8.1</v>
      </c>
      <c r="X252" s="25">
        <f t="shared" si="96"/>
        <v>-110.24000000000002</v>
      </c>
      <c r="Y252" s="25">
        <f t="shared" si="97"/>
        <v>189.76</v>
      </c>
    </row>
    <row r="253" spans="5:25" x14ac:dyDescent="0.2">
      <c r="E253" s="22">
        <v>249</v>
      </c>
      <c r="F253" s="24">
        <f t="shared" si="81"/>
        <v>12.5</v>
      </c>
      <c r="G253" s="24">
        <f t="shared" si="82"/>
        <v>0</v>
      </c>
      <c r="H253" s="24">
        <f t="shared" si="83"/>
        <v>12.5</v>
      </c>
      <c r="I253" s="24">
        <f t="shared" si="78"/>
        <v>0</v>
      </c>
      <c r="J253" s="24">
        <f t="shared" si="79"/>
        <v>0</v>
      </c>
      <c r="K253" s="24">
        <f t="shared" si="80"/>
        <v>0</v>
      </c>
      <c r="L253" s="24">
        <f t="shared" si="84"/>
        <v>12.5</v>
      </c>
      <c r="M253" s="24">
        <f t="shared" si="85"/>
        <v>0.5</v>
      </c>
      <c r="N253" s="24">
        <f t="shared" si="86"/>
        <v>0.5</v>
      </c>
      <c r="O253" s="24">
        <f t="shared" si="87"/>
        <v>12</v>
      </c>
      <c r="P253" s="24">
        <f t="shared" si="88"/>
        <v>0</v>
      </c>
      <c r="Q253" s="25">
        <f t="shared" si="89"/>
        <v>11.12</v>
      </c>
      <c r="R253" s="24">
        <f t="shared" si="90"/>
        <v>0</v>
      </c>
      <c r="S253" s="24">
        <f t="shared" si="91"/>
        <v>0</v>
      </c>
      <c r="T253" s="25">
        <f t="shared" si="92"/>
        <v>0.98</v>
      </c>
      <c r="U253" s="26">
        <f t="shared" si="93"/>
        <v>2</v>
      </c>
      <c r="V253" s="25">
        <f t="shared" si="94"/>
        <v>2.98</v>
      </c>
      <c r="W253" s="25">
        <f t="shared" si="95"/>
        <v>8.1399999999999988</v>
      </c>
      <c r="X253" s="25">
        <f t="shared" si="96"/>
        <v>-102.10000000000002</v>
      </c>
      <c r="Y253" s="25">
        <f t="shared" si="97"/>
        <v>197.89999999999998</v>
      </c>
    </row>
    <row r="254" spans="5:25" x14ac:dyDescent="0.2">
      <c r="E254" s="22">
        <v>250</v>
      </c>
      <c r="F254" s="24">
        <f t="shared" si="81"/>
        <v>12</v>
      </c>
      <c r="G254" s="24">
        <f t="shared" si="82"/>
        <v>0</v>
      </c>
      <c r="H254" s="24">
        <f t="shared" si="83"/>
        <v>12</v>
      </c>
      <c r="I254" s="24">
        <f t="shared" si="78"/>
        <v>0</v>
      </c>
      <c r="J254" s="24">
        <f t="shared" si="79"/>
        <v>0</v>
      </c>
      <c r="K254" s="24">
        <f t="shared" si="80"/>
        <v>0</v>
      </c>
      <c r="L254" s="24">
        <f t="shared" si="84"/>
        <v>12</v>
      </c>
      <c r="M254" s="24">
        <f t="shared" si="85"/>
        <v>0.5</v>
      </c>
      <c r="N254" s="24">
        <f t="shared" si="86"/>
        <v>0.5</v>
      </c>
      <c r="O254" s="24">
        <f t="shared" si="87"/>
        <v>11.5</v>
      </c>
      <c r="P254" s="24">
        <f t="shared" si="88"/>
        <v>0</v>
      </c>
      <c r="Q254" s="25">
        <f t="shared" si="89"/>
        <v>11.12</v>
      </c>
      <c r="R254" s="24">
        <f t="shared" si="90"/>
        <v>0</v>
      </c>
      <c r="S254" s="24">
        <f t="shared" si="91"/>
        <v>0</v>
      </c>
      <c r="T254" s="25">
        <f t="shared" si="92"/>
        <v>0.94000000000000006</v>
      </c>
      <c r="U254" s="26">
        <f t="shared" si="93"/>
        <v>2</v>
      </c>
      <c r="V254" s="25">
        <f t="shared" si="94"/>
        <v>2.94</v>
      </c>
      <c r="W254" s="25">
        <f t="shared" si="95"/>
        <v>8.18</v>
      </c>
      <c r="X254" s="25">
        <f t="shared" si="96"/>
        <v>-93.920000000000016</v>
      </c>
      <c r="Y254" s="25">
        <f t="shared" si="97"/>
        <v>206.07999999999998</v>
      </c>
    </row>
    <row r="255" spans="5:25" x14ac:dyDescent="0.2">
      <c r="E255" s="22">
        <v>251</v>
      </c>
      <c r="F255" s="24">
        <f t="shared" si="81"/>
        <v>11.5</v>
      </c>
      <c r="G255" s="24">
        <f t="shared" si="82"/>
        <v>0</v>
      </c>
      <c r="H255" s="24">
        <f t="shared" si="83"/>
        <v>11.5</v>
      </c>
      <c r="I255" s="24">
        <f t="shared" si="78"/>
        <v>0</v>
      </c>
      <c r="J255" s="24">
        <f t="shared" si="79"/>
        <v>0</v>
      </c>
      <c r="K255" s="24">
        <f t="shared" si="80"/>
        <v>0</v>
      </c>
      <c r="L255" s="24">
        <f t="shared" si="84"/>
        <v>11.5</v>
      </c>
      <c r="M255" s="24">
        <f t="shared" si="85"/>
        <v>0.5</v>
      </c>
      <c r="N255" s="24">
        <f t="shared" si="86"/>
        <v>0.5</v>
      </c>
      <c r="O255" s="24">
        <f t="shared" si="87"/>
        <v>11</v>
      </c>
      <c r="P255" s="24">
        <f t="shared" si="88"/>
        <v>0</v>
      </c>
      <c r="Q255" s="25">
        <f t="shared" si="89"/>
        <v>11.12</v>
      </c>
      <c r="R255" s="24">
        <f t="shared" si="90"/>
        <v>0</v>
      </c>
      <c r="S255" s="24">
        <f t="shared" si="91"/>
        <v>0</v>
      </c>
      <c r="T255" s="25">
        <f t="shared" si="92"/>
        <v>0.9</v>
      </c>
      <c r="U255" s="26">
        <f t="shared" si="93"/>
        <v>2</v>
      </c>
      <c r="V255" s="25">
        <f t="shared" si="94"/>
        <v>2.9</v>
      </c>
      <c r="W255" s="25">
        <f t="shared" si="95"/>
        <v>8.2199999999999989</v>
      </c>
      <c r="X255" s="25">
        <f t="shared" si="96"/>
        <v>-85.700000000000017</v>
      </c>
      <c r="Y255" s="25">
        <f t="shared" si="97"/>
        <v>214.29999999999998</v>
      </c>
    </row>
    <row r="256" spans="5:25" x14ac:dyDescent="0.2">
      <c r="E256" s="22">
        <v>252</v>
      </c>
      <c r="F256" s="24">
        <f t="shared" si="81"/>
        <v>11</v>
      </c>
      <c r="G256" s="24">
        <f t="shared" si="82"/>
        <v>0</v>
      </c>
      <c r="H256" s="24">
        <f t="shared" si="83"/>
        <v>11</v>
      </c>
      <c r="I256" s="24">
        <f t="shared" si="78"/>
        <v>0</v>
      </c>
      <c r="J256" s="24">
        <f t="shared" si="79"/>
        <v>0</v>
      </c>
      <c r="K256" s="24">
        <f t="shared" si="80"/>
        <v>0</v>
      </c>
      <c r="L256" s="24">
        <f t="shared" si="84"/>
        <v>11</v>
      </c>
      <c r="M256" s="24">
        <f t="shared" si="85"/>
        <v>0.5</v>
      </c>
      <c r="N256" s="24">
        <f t="shared" si="86"/>
        <v>0.5</v>
      </c>
      <c r="O256" s="24">
        <f t="shared" si="87"/>
        <v>10.5</v>
      </c>
      <c r="P256" s="24">
        <f t="shared" si="88"/>
        <v>0</v>
      </c>
      <c r="Q256" s="25">
        <f t="shared" si="89"/>
        <v>11.12</v>
      </c>
      <c r="R256" s="24">
        <f t="shared" si="90"/>
        <v>0</v>
      </c>
      <c r="S256" s="24">
        <f t="shared" si="91"/>
        <v>0</v>
      </c>
      <c r="T256" s="25">
        <f t="shared" si="92"/>
        <v>0.86</v>
      </c>
      <c r="U256" s="26">
        <f t="shared" si="93"/>
        <v>2</v>
      </c>
      <c r="V256" s="25">
        <f t="shared" si="94"/>
        <v>2.86</v>
      </c>
      <c r="W256" s="25">
        <f t="shared" si="95"/>
        <v>8.26</v>
      </c>
      <c r="X256" s="25">
        <f t="shared" si="96"/>
        <v>-77.440000000000012</v>
      </c>
      <c r="Y256" s="25">
        <f t="shared" si="97"/>
        <v>222.56</v>
      </c>
    </row>
    <row r="257" spans="5:25" x14ac:dyDescent="0.2">
      <c r="E257" s="22">
        <v>253</v>
      </c>
      <c r="F257" s="24">
        <f t="shared" si="81"/>
        <v>10.5</v>
      </c>
      <c r="G257" s="24">
        <f t="shared" si="82"/>
        <v>0</v>
      </c>
      <c r="H257" s="24">
        <f t="shared" si="83"/>
        <v>10.5</v>
      </c>
      <c r="I257" s="24">
        <f t="shared" si="78"/>
        <v>0</v>
      </c>
      <c r="J257" s="24">
        <f t="shared" si="79"/>
        <v>0</v>
      </c>
      <c r="K257" s="24">
        <f t="shared" si="80"/>
        <v>0</v>
      </c>
      <c r="L257" s="24">
        <f t="shared" si="84"/>
        <v>10.5</v>
      </c>
      <c r="M257" s="24">
        <f t="shared" si="85"/>
        <v>0.5</v>
      </c>
      <c r="N257" s="24">
        <f t="shared" si="86"/>
        <v>0.5</v>
      </c>
      <c r="O257" s="24">
        <f t="shared" si="87"/>
        <v>10</v>
      </c>
      <c r="P257" s="24">
        <f t="shared" si="88"/>
        <v>0</v>
      </c>
      <c r="Q257" s="25">
        <f t="shared" si="89"/>
        <v>11.12</v>
      </c>
      <c r="R257" s="24">
        <f t="shared" si="90"/>
        <v>0</v>
      </c>
      <c r="S257" s="24">
        <f t="shared" si="91"/>
        <v>0</v>
      </c>
      <c r="T257" s="25">
        <f t="shared" si="92"/>
        <v>0.82000000000000006</v>
      </c>
      <c r="U257" s="26">
        <f t="shared" si="93"/>
        <v>2</v>
      </c>
      <c r="V257" s="25">
        <f t="shared" si="94"/>
        <v>2.8200000000000003</v>
      </c>
      <c r="W257" s="25">
        <f t="shared" si="95"/>
        <v>8.2999999999999989</v>
      </c>
      <c r="X257" s="25">
        <f t="shared" si="96"/>
        <v>-69.140000000000015</v>
      </c>
      <c r="Y257" s="25">
        <f t="shared" si="97"/>
        <v>230.85999999999999</v>
      </c>
    </row>
    <row r="258" spans="5:25" x14ac:dyDescent="0.2">
      <c r="E258" s="22">
        <v>254</v>
      </c>
      <c r="F258" s="24">
        <f t="shared" si="81"/>
        <v>10</v>
      </c>
      <c r="G258" s="24">
        <f t="shared" si="82"/>
        <v>0</v>
      </c>
      <c r="H258" s="24">
        <f t="shared" si="83"/>
        <v>10</v>
      </c>
      <c r="I258" s="24">
        <f t="shared" si="78"/>
        <v>0</v>
      </c>
      <c r="J258" s="24">
        <f t="shared" si="79"/>
        <v>0</v>
      </c>
      <c r="K258" s="24">
        <f t="shared" si="80"/>
        <v>0</v>
      </c>
      <c r="L258" s="24">
        <f t="shared" si="84"/>
        <v>10</v>
      </c>
      <c r="M258" s="24">
        <f t="shared" si="85"/>
        <v>0.5</v>
      </c>
      <c r="N258" s="24">
        <f t="shared" si="86"/>
        <v>0.5</v>
      </c>
      <c r="O258" s="24">
        <f t="shared" si="87"/>
        <v>9.5</v>
      </c>
      <c r="P258" s="24">
        <f t="shared" si="88"/>
        <v>0</v>
      </c>
      <c r="Q258" s="25">
        <f t="shared" si="89"/>
        <v>11.12</v>
      </c>
      <c r="R258" s="24">
        <f t="shared" si="90"/>
        <v>0</v>
      </c>
      <c r="S258" s="24">
        <f t="shared" si="91"/>
        <v>0</v>
      </c>
      <c r="T258" s="25">
        <f t="shared" si="92"/>
        <v>0.78</v>
      </c>
      <c r="U258" s="26">
        <f t="shared" si="93"/>
        <v>2</v>
      </c>
      <c r="V258" s="25">
        <f t="shared" si="94"/>
        <v>2.7800000000000002</v>
      </c>
      <c r="W258" s="25">
        <f t="shared" si="95"/>
        <v>8.34</v>
      </c>
      <c r="X258" s="25">
        <f t="shared" si="96"/>
        <v>-60.800000000000011</v>
      </c>
      <c r="Y258" s="25">
        <f t="shared" si="97"/>
        <v>239.2</v>
      </c>
    </row>
    <row r="259" spans="5:25" x14ac:dyDescent="0.2">
      <c r="E259" s="22">
        <v>255</v>
      </c>
      <c r="F259" s="24">
        <f t="shared" si="81"/>
        <v>9.5</v>
      </c>
      <c r="G259" s="24">
        <f t="shared" si="82"/>
        <v>0</v>
      </c>
      <c r="H259" s="24">
        <f t="shared" si="83"/>
        <v>9.5</v>
      </c>
      <c r="I259" s="24">
        <f t="shared" si="78"/>
        <v>0</v>
      </c>
      <c r="J259" s="24">
        <f t="shared" si="79"/>
        <v>0</v>
      </c>
      <c r="K259" s="24">
        <f t="shared" si="80"/>
        <v>0</v>
      </c>
      <c r="L259" s="24">
        <f t="shared" si="84"/>
        <v>9.5</v>
      </c>
      <c r="M259" s="24">
        <f t="shared" si="85"/>
        <v>0.5</v>
      </c>
      <c r="N259" s="24">
        <f t="shared" si="86"/>
        <v>0.5</v>
      </c>
      <c r="O259" s="24">
        <f t="shared" si="87"/>
        <v>9</v>
      </c>
      <c r="P259" s="24">
        <f t="shared" si="88"/>
        <v>0</v>
      </c>
      <c r="Q259" s="25">
        <f t="shared" si="89"/>
        <v>11.12</v>
      </c>
      <c r="R259" s="24">
        <f t="shared" si="90"/>
        <v>0</v>
      </c>
      <c r="S259" s="24">
        <f t="shared" si="91"/>
        <v>0</v>
      </c>
      <c r="T259" s="25">
        <f t="shared" si="92"/>
        <v>0.74</v>
      </c>
      <c r="U259" s="26">
        <f t="shared" si="93"/>
        <v>2</v>
      </c>
      <c r="V259" s="25">
        <f t="shared" si="94"/>
        <v>2.74</v>
      </c>
      <c r="W259" s="25">
        <f t="shared" si="95"/>
        <v>8.379999999999999</v>
      </c>
      <c r="X259" s="25">
        <f t="shared" si="96"/>
        <v>-52.420000000000016</v>
      </c>
      <c r="Y259" s="25">
        <f t="shared" si="97"/>
        <v>247.57999999999998</v>
      </c>
    </row>
    <row r="260" spans="5:25" x14ac:dyDescent="0.2">
      <c r="E260" s="22">
        <v>256</v>
      </c>
      <c r="F260" s="24">
        <f t="shared" si="81"/>
        <v>9</v>
      </c>
      <c r="G260" s="24">
        <f t="shared" si="82"/>
        <v>0</v>
      </c>
      <c r="H260" s="24">
        <f t="shared" si="83"/>
        <v>9</v>
      </c>
      <c r="I260" s="24">
        <f t="shared" si="78"/>
        <v>0</v>
      </c>
      <c r="J260" s="24">
        <f t="shared" si="79"/>
        <v>0</v>
      </c>
      <c r="K260" s="24">
        <f t="shared" si="80"/>
        <v>0</v>
      </c>
      <c r="L260" s="24">
        <f t="shared" si="84"/>
        <v>9</v>
      </c>
      <c r="M260" s="24">
        <f t="shared" si="85"/>
        <v>0.5</v>
      </c>
      <c r="N260" s="24">
        <f t="shared" si="86"/>
        <v>0.5</v>
      </c>
      <c r="O260" s="24">
        <f t="shared" si="87"/>
        <v>8.5</v>
      </c>
      <c r="P260" s="24">
        <f t="shared" si="88"/>
        <v>0</v>
      </c>
      <c r="Q260" s="25">
        <f t="shared" si="89"/>
        <v>11.12</v>
      </c>
      <c r="R260" s="24">
        <f t="shared" si="90"/>
        <v>0</v>
      </c>
      <c r="S260" s="24">
        <f t="shared" si="91"/>
        <v>0</v>
      </c>
      <c r="T260" s="25">
        <f t="shared" si="92"/>
        <v>0.70000000000000007</v>
      </c>
      <c r="U260" s="26">
        <f t="shared" si="93"/>
        <v>2</v>
      </c>
      <c r="V260" s="25">
        <f t="shared" si="94"/>
        <v>2.7</v>
      </c>
      <c r="W260" s="25">
        <f t="shared" si="95"/>
        <v>8.4199999999999982</v>
      </c>
      <c r="X260" s="25">
        <f t="shared" si="96"/>
        <v>-44.000000000000014</v>
      </c>
      <c r="Y260" s="25">
        <f t="shared" si="97"/>
        <v>256</v>
      </c>
    </row>
    <row r="261" spans="5:25" x14ac:dyDescent="0.2">
      <c r="E261" s="22">
        <v>257</v>
      </c>
      <c r="F261" s="24">
        <f t="shared" si="81"/>
        <v>8.5</v>
      </c>
      <c r="G261" s="24">
        <f t="shared" si="82"/>
        <v>0</v>
      </c>
      <c r="H261" s="24">
        <f t="shared" si="83"/>
        <v>8.5</v>
      </c>
      <c r="I261" s="24">
        <f t="shared" si="78"/>
        <v>0</v>
      </c>
      <c r="J261" s="24">
        <f t="shared" si="79"/>
        <v>0</v>
      </c>
      <c r="K261" s="24">
        <f t="shared" si="80"/>
        <v>0</v>
      </c>
      <c r="L261" s="24">
        <f t="shared" si="84"/>
        <v>8.5</v>
      </c>
      <c r="M261" s="24">
        <f t="shared" si="85"/>
        <v>0.5</v>
      </c>
      <c r="N261" s="24">
        <f t="shared" si="86"/>
        <v>0.5</v>
      </c>
      <c r="O261" s="24">
        <f t="shared" si="87"/>
        <v>8</v>
      </c>
      <c r="P261" s="24">
        <f t="shared" si="88"/>
        <v>0</v>
      </c>
      <c r="Q261" s="25">
        <f t="shared" si="89"/>
        <v>11.12</v>
      </c>
      <c r="R261" s="24">
        <f t="shared" si="90"/>
        <v>0</v>
      </c>
      <c r="S261" s="24">
        <f t="shared" si="91"/>
        <v>0</v>
      </c>
      <c r="T261" s="25">
        <f t="shared" si="92"/>
        <v>0.66</v>
      </c>
      <c r="U261" s="26">
        <f t="shared" si="93"/>
        <v>2</v>
      </c>
      <c r="V261" s="25">
        <f t="shared" si="94"/>
        <v>2.66</v>
      </c>
      <c r="W261" s="25">
        <f t="shared" si="95"/>
        <v>8.4599999999999991</v>
      </c>
      <c r="X261" s="25">
        <f t="shared" si="96"/>
        <v>-35.540000000000013</v>
      </c>
      <c r="Y261" s="25">
        <f t="shared" si="97"/>
        <v>264.45999999999998</v>
      </c>
    </row>
    <row r="262" spans="5:25" x14ac:dyDescent="0.2">
      <c r="E262" s="22">
        <v>258</v>
      </c>
      <c r="F262" s="24">
        <f t="shared" si="81"/>
        <v>8</v>
      </c>
      <c r="G262" s="24">
        <f t="shared" si="82"/>
        <v>0</v>
      </c>
      <c r="H262" s="24">
        <f t="shared" si="83"/>
        <v>8</v>
      </c>
      <c r="I262" s="24">
        <f t="shared" si="78"/>
        <v>0</v>
      </c>
      <c r="J262" s="24">
        <f t="shared" si="79"/>
        <v>0</v>
      </c>
      <c r="K262" s="24">
        <f t="shared" si="80"/>
        <v>0</v>
      </c>
      <c r="L262" s="24">
        <f t="shared" si="84"/>
        <v>8</v>
      </c>
      <c r="M262" s="24">
        <f t="shared" si="85"/>
        <v>0.5</v>
      </c>
      <c r="N262" s="24">
        <f t="shared" si="86"/>
        <v>0.5</v>
      </c>
      <c r="O262" s="24">
        <f t="shared" si="87"/>
        <v>7.5</v>
      </c>
      <c r="P262" s="24">
        <f t="shared" si="88"/>
        <v>0</v>
      </c>
      <c r="Q262" s="25">
        <f t="shared" si="89"/>
        <v>11.12</v>
      </c>
      <c r="R262" s="24">
        <f t="shared" si="90"/>
        <v>0</v>
      </c>
      <c r="S262" s="24">
        <f t="shared" si="91"/>
        <v>0</v>
      </c>
      <c r="T262" s="25">
        <f t="shared" si="92"/>
        <v>0.62</v>
      </c>
      <c r="U262" s="26">
        <f t="shared" si="93"/>
        <v>2</v>
      </c>
      <c r="V262" s="25">
        <f t="shared" si="94"/>
        <v>2.62</v>
      </c>
      <c r="W262" s="25">
        <f t="shared" si="95"/>
        <v>8.5</v>
      </c>
      <c r="X262" s="25">
        <f t="shared" si="96"/>
        <v>-27.040000000000013</v>
      </c>
      <c r="Y262" s="25">
        <f t="shared" si="97"/>
        <v>272.95999999999998</v>
      </c>
    </row>
    <row r="263" spans="5:25" x14ac:dyDescent="0.2">
      <c r="E263" s="22">
        <v>259</v>
      </c>
      <c r="F263" s="24">
        <f t="shared" si="81"/>
        <v>7.5</v>
      </c>
      <c r="G263" s="24">
        <f t="shared" si="82"/>
        <v>0</v>
      </c>
      <c r="H263" s="24">
        <f t="shared" si="83"/>
        <v>7.5</v>
      </c>
      <c r="I263" s="24">
        <f t="shared" ref="I263:I326" si="98">IF(H263&lt;=$C$27,1,0)</f>
        <v>0</v>
      </c>
      <c r="J263" s="24">
        <f t="shared" ref="J263:J326" si="99">IF(I263=1,$C$15,0)</f>
        <v>0</v>
      </c>
      <c r="K263" s="24">
        <f t="shared" si="80"/>
        <v>0</v>
      </c>
      <c r="L263" s="24">
        <f t="shared" si="84"/>
        <v>7.5</v>
      </c>
      <c r="M263" s="24">
        <f t="shared" si="85"/>
        <v>0.5</v>
      </c>
      <c r="N263" s="24">
        <f t="shared" si="86"/>
        <v>0.5</v>
      </c>
      <c r="O263" s="24">
        <f t="shared" si="87"/>
        <v>7</v>
      </c>
      <c r="P263" s="24">
        <f t="shared" si="88"/>
        <v>0</v>
      </c>
      <c r="Q263" s="25">
        <f t="shared" si="89"/>
        <v>11.12</v>
      </c>
      <c r="R263" s="24">
        <f t="shared" si="90"/>
        <v>0</v>
      </c>
      <c r="S263" s="24">
        <f t="shared" si="91"/>
        <v>0</v>
      </c>
      <c r="T263" s="25">
        <f t="shared" si="92"/>
        <v>0.57999999999999996</v>
      </c>
      <c r="U263" s="26">
        <f t="shared" si="93"/>
        <v>2</v>
      </c>
      <c r="V263" s="25">
        <f t="shared" si="94"/>
        <v>2.58</v>
      </c>
      <c r="W263" s="25">
        <f t="shared" si="95"/>
        <v>8.5399999999999991</v>
      </c>
      <c r="X263" s="25">
        <f t="shared" si="96"/>
        <v>-18.500000000000014</v>
      </c>
      <c r="Y263" s="25">
        <f t="shared" si="97"/>
        <v>281.5</v>
      </c>
    </row>
    <row r="264" spans="5:25" x14ac:dyDescent="0.2">
      <c r="E264" s="22">
        <v>260</v>
      </c>
      <c r="F264" s="24">
        <f t="shared" si="81"/>
        <v>7</v>
      </c>
      <c r="G264" s="24">
        <f t="shared" si="82"/>
        <v>0</v>
      </c>
      <c r="H264" s="24">
        <f t="shared" si="83"/>
        <v>7</v>
      </c>
      <c r="I264" s="24">
        <f t="shared" si="98"/>
        <v>0</v>
      </c>
      <c r="J264" s="24">
        <f t="shared" si="99"/>
        <v>0</v>
      </c>
      <c r="K264" s="24">
        <f t="shared" si="80"/>
        <v>0</v>
      </c>
      <c r="L264" s="24">
        <f t="shared" si="84"/>
        <v>7</v>
      </c>
      <c r="M264" s="24">
        <f t="shared" si="85"/>
        <v>0.5</v>
      </c>
      <c r="N264" s="24">
        <f t="shared" si="86"/>
        <v>0.5</v>
      </c>
      <c r="O264" s="24">
        <f t="shared" si="87"/>
        <v>6.5</v>
      </c>
      <c r="P264" s="24">
        <f t="shared" si="88"/>
        <v>0</v>
      </c>
      <c r="Q264" s="25">
        <f t="shared" si="89"/>
        <v>11.12</v>
      </c>
      <c r="R264" s="24">
        <f t="shared" si="90"/>
        <v>0</v>
      </c>
      <c r="S264" s="24">
        <f t="shared" si="91"/>
        <v>0</v>
      </c>
      <c r="T264" s="25">
        <f t="shared" si="92"/>
        <v>0.54</v>
      </c>
      <c r="U264" s="26">
        <f t="shared" si="93"/>
        <v>2</v>
      </c>
      <c r="V264" s="25">
        <f t="shared" si="94"/>
        <v>2.54</v>
      </c>
      <c r="W264" s="25">
        <f t="shared" si="95"/>
        <v>8.5799999999999983</v>
      </c>
      <c r="X264" s="25">
        <f t="shared" si="96"/>
        <v>-9.9200000000000159</v>
      </c>
      <c r="Y264" s="25">
        <f t="shared" si="97"/>
        <v>290.08</v>
      </c>
    </row>
    <row r="265" spans="5:25" x14ac:dyDescent="0.2">
      <c r="E265" s="22">
        <v>261</v>
      </c>
      <c r="F265" s="24">
        <f t="shared" si="81"/>
        <v>6.5</v>
      </c>
      <c r="G265" s="24">
        <f t="shared" si="82"/>
        <v>0</v>
      </c>
      <c r="H265" s="24">
        <f t="shared" si="83"/>
        <v>6.5</v>
      </c>
      <c r="I265" s="24">
        <f t="shared" si="98"/>
        <v>0</v>
      </c>
      <c r="J265" s="24">
        <f t="shared" si="99"/>
        <v>0</v>
      </c>
      <c r="K265" s="24">
        <f t="shared" si="80"/>
        <v>0</v>
      </c>
      <c r="L265" s="24">
        <f t="shared" si="84"/>
        <v>6.5</v>
      </c>
      <c r="M265" s="24">
        <f t="shared" si="85"/>
        <v>0.5</v>
      </c>
      <c r="N265" s="24">
        <f t="shared" si="86"/>
        <v>0.5</v>
      </c>
      <c r="O265" s="24">
        <f t="shared" si="87"/>
        <v>6</v>
      </c>
      <c r="P265" s="24">
        <f t="shared" si="88"/>
        <v>0</v>
      </c>
      <c r="Q265" s="25">
        <f t="shared" si="89"/>
        <v>11.12</v>
      </c>
      <c r="R265" s="24">
        <f t="shared" si="90"/>
        <v>0</v>
      </c>
      <c r="S265" s="24">
        <f t="shared" si="91"/>
        <v>0</v>
      </c>
      <c r="T265" s="25">
        <f t="shared" si="92"/>
        <v>0.5</v>
      </c>
      <c r="U265" s="26">
        <f t="shared" si="93"/>
        <v>2</v>
      </c>
      <c r="V265" s="25">
        <f t="shared" si="94"/>
        <v>2.5</v>
      </c>
      <c r="W265" s="25">
        <f t="shared" si="95"/>
        <v>8.6199999999999992</v>
      </c>
      <c r="X265" s="25">
        <f t="shared" si="96"/>
        <v>-1.3000000000000167</v>
      </c>
      <c r="Y265" s="25">
        <f t="shared" si="97"/>
        <v>298.7</v>
      </c>
    </row>
    <row r="266" spans="5:25" x14ac:dyDescent="0.2">
      <c r="E266" s="22">
        <v>262</v>
      </c>
      <c r="F266" s="24">
        <f t="shared" si="81"/>
        <v>6</v>
      </c>
      <c r="G266" s="24">
        <f t="shared" si="82"/>
        <v>0</v>
      </c>
      <c r="H266" s="24">
        <f t="shared" si="83"/>
        <v>6</v>
      </c>
      <c r="I266" s="24">
        <f t="shared" si="98"/>
        <v>0</v>
      </c>
      <c r="J266" s="24">
        <f t="shared" si="99"/>
        <v>0</v>
      </c>
      <c r="K266" s="24">
        <f t="shared" si="80"/>
        <v>0</v>
      </c>
      <c r="L266" s="24">
        <f t="shared" si="84"/>
        <v>6</v>
      </c>
      <c r="M266" s="24">
        <f t="shared" si="85"/>
        <v>0.5</v>
      </c>
      <c r="N266" s="24">
        <f t="shared" si="86"/>
        <v>0.5</v>
      </c>
      <c r="O266" s="24">
        <f t="shared" si="87"/>
        <v>5.5</v>
      </c>
      <c r="P266" s="24">
        <f t="shared" si="88"/>
        <v>0</v>
      </c>
      <c r="Q266" s="25">
        <f t="shared" si="89"/>
        <v>11.12</v>
      </c>
      <c r="R266" s="24">
        <f t="shared" si="90"/>
        <v>0</v>
      </c>
      <c r="S266" s="24">
        <f t="shared" si="91"/>
        <v>0</v>
      </c>
      <c r="T266" s="25">
        <f t="shared" si="92"/>
        <v>0.46</v>
      </c>
      <c r="U266" s="26">
        <f t="shared" si="93"/>
        <v>2</v>
      </c>
      <c r="V266" s="25">
        <f t="shared" si="94"/>
        <v>2.46</v>
      </c>
      <c r="W266" s="25">
        <f t="shared" si="95"/>
        <v>8.66</v>
      </c>
      <c r="X266" s="25">
        <f t="shared" si="96"/>
        <v>7.3599999999999834</v>
      </c>
      <c r="Y266" s="25">
        <f t="shared" si="97"/>
        <v>307.35999999999996</v>
      </c>
    </row>
    <row r="267" spans="5:25" x14ac:dyDescent="0.2">
      <c r="E267" s="22">
        <v>263</v>
      </c>
      <c r="F267" s="24">
        <f t="shared" si="81"/>
        <v>5.5</v>
      </c>
      <c r="G267" s="24">
        <f t="shared" si="82"/>
        <v>0</v>
      </c>
      <c r="H267" s="24">
        <f t="shared" si="83"/>
        <v>5.5</v>
      </c>
      <c r="I267" s="24">
        <f t="shared" si="98"/>
        <v>0</v>
      </c>
      <c r="J267" s="24">
        <f t="shared" si="99"/>
        <v>0</v>
      </c>
      <c r="K267" s="24">
        <f t="shared" si="80"/>
        <v>0</v>
      </c>
      <c r="L267" s="24">
        <f t="shared" si="84"/>
        <v>5.5</v>
      </c>
      <c r="M267" s="24">
        <f t="shared" si="85"/>
        <v>0.5</v>
      </c>
      <c r="N267" s="24">
        <f t="shared" si="86"/>
        <v>0.5</v>
      </c>
      <c r="O267" s="24">
        <f t="shared" si="87"/>
        <v>5</v>
      </c>
      <c r="P267" s="24">
        <f t="shared" si="88"/>
        <v>0</v>
      </c>
      <c r="Q267" s="25">
        <f t="shared" si="89"/>
        <v>11.12</v>
      </c>
      <c r="R267" s="24">
        <f t="shared" si="90"/>
        <v>0</v>
      </c>
      <c r="S267" s="24">
        <f t="shared" si="91"/>
        <v>0</v>
      </c>
      <c r="T267" s="25">
        <f t="shared" si="92"/>
        <v>0.42</v>
      </c>
      <c r="U267" s="26">
        <f t="shared" si="93"/>
        <v>2</v>
      </c>
      <c r="V267" s="25">
        <f t="shared" si="94"/>
        <v>2.42</v>
      </c>
      <c r="W267" s="25">
        <f t="shared" si="95"/>
        <v>8.6999999999999993</v>
      </c>
      <c r="X267" s="25">
        <f t="shared" si="96"/>
        <v>16.059999999999981</v>
      </c>
      <c r="Y267" s="25">
        <f t="shared" si="97"/>
        <v>316.06</v>
      </c>
    </row>
    <row r="268" spans="5:25" x14ac:dyDescent="0.2">
      <c r="E268" s="22">
        <v>264</v>
      </c>
      <c r="F268" s="24">
        <f t="shared" si="81"/>
        <v>5</v>
      </c>
      <c r="G268" s="24">
        <f t="shared" si="82"/>
        <v>0</v>
      </c>
      <c r="H268" s="24">
        <f t="shared" si="83"/>
        <v>5</v>
      </c>
      <c r="I268" s="24">
        <f t="shared" si="98"/>
        <v>0</v>
      </c>
      <c r="J268" s="24">
        <f t="shared" si="99"/>
        <v>0</v>
      </c>
      <c r="K268" s="24">
        <f t="shared" si="80"/>
        <v>0</v>
      </c>
      <c r="L268" s="24">
        <f t="shared" si="84"/>
        <v>5</v>
      </c>
      <c r="M268" s="24">
        <f t="shared" si="85"/>
        <v>0.5</v>
      </c>
      <c r="N268" s="24">
        <f t="shared" si="86"/>
        <v>0.5</v>
      </c>
      <c r="O268" s="24">
        <f t="shared" si="87"/>
        <v>4.5</v>
      </c>
      <c r="P268" s="24">
        <f t="shared" si="88"/>
        <v>0</v>
      </c>
      <c r="Q268" s="25">
        <f t="shared" si="89"/>
        <v>11.12</v>
      </c>
      <c r="R268" s="24">
        <f t="shared" si="90"/>
        <v>0</v>
      </c>
      <c r="S268" s="24">
        <f t="shared" si="91"/>
        <v>0</v>
      </c>
      <c r="T268" s="25">
        <f t="shared" si="92"/>
        <v>0.38</v>
      </c>
      <c r="U268" s="26">
        <f t="shared" si="93"/>
        <v>2</v>
      </c>
      <c r="V268" s="25">
        <f t="shared" si="94"/>
        <v>2.38</v>
      </c>
      <c r="W268" s="25">
        <f t="shared" si="95"/>
        <v>8.7399999999999984</v>
      </c>
      <c r="X268" s="25">
        <f t="shared" si="96"/>
        <v>24.799999999999979</v>
      </c>
      <c r="Y268" s="25">
        <f t="shared" si="97"/>
        <v>324.79999999999995</v>
      </c>
    </row>
    <row r="269" spans="5:25" x14ac:dyDescent="0.2">
      <c r="E269" s="22">
        <v>265</v>
      </c>
      <c r="F269" s="24">
        <f t="shared" si="81"/>
        <v>4.5</v>
      </c>
      <c r="G269" s="24">
        <f t="shared" si="82"/>
        <v>0</v>
      </c>
      <c r="H269" s="24">
        <f t="shared" si="83"/>
        <v>4.5</v>
      </c>
      <c r="I269" s="24">
        <f t="shared" si="98"/>
        <v>0</v>
      </c>
      <c r="J269" s="24">
        <f t="shared" si="99"/>
        <v>0</v>
      </c>
      <c r="K269" s="24">
        <f t="shared" ref="K269:K332" si="100">J262</f>
        <v>0</v>
      </c>
      <c r="L269" s="24">
        <f t="shared" si="84"/>
        <v>4.5</v>
      </c>
      <c r="M269" s="24">
        <f t="shared" si="85"/>
        <v>0.5</v>
      </c>
      <c r="N269" s="24">
        <f t="shared" si="86"/>
        <v>0.5</v>
      </c>
      <c r="O269" s="24">
        <f t="shared" si="87"/>
        <v>4</v>
      </c>
      <c r="P269" s="24">
        <f t="shared" si="88"/>
        <v>0</v>
      </c>
      <c r="Q269" s="25">
        <f t="shared" si="89"/>
        <v>11.12</v>
      </c>
      <c r="R269" s="24">
        <f t="shared" si="90"/>
        <v>0</v>
      </c>
      <c r="S269" s="24">
        <f t="shared" si="91"/>
        <v>0</v>
      </c>
      <c r="T269" s="25">
        <f t="shared" si="92"/>
        <v>0.34</v>
      </c>
      <c r="U269" s="26">
        <f t="shared" si="93"/>
        <v>2</v>
      </c>
      <c r="V269" s="25">
        <f t="shared" si="94"/>
        <v>2.34</v>
      </c>
      <c r="W269" s="25">
        <f t="shared" si="95"/>
        <v>8.7799999999999994</v>
      </c>
      <c r="X269" s="25">
        <f t="shared" si="96"/>
        <v>33.579999999999977</v>
      </c>
      <c r="Y269" s="25">
        <f t="shared" si="97"/>
        <v>333.58</v>
      </c>
    </row>
    <row r="270" spans="5:25" x14ac:dyDescent="0.2">
      <c r="E270" s="22">
        <v>266</v>
      </c>
      <c r="F270" s="24">
        <f t="shared" si="81"/>
        <v>4</v>
      </c>
      <c r="G270" s="24">
        <f t="shared" si="82"/>
        <v>0</v>
      </c>
      <c r="H270" s="24">
        <f t="shared" si="83"/>
        <v>4</v>
      </c>
      <c r="I270" s="24">
        <f t="shared" si="98"/>
        <v>0</v>
      </c>
      <c r="J270" s="24">
        <f t="shared" si="99"/>
        <v>0</v>
      </c>
      <c r="K270" s="24">
        <f t="shared" si="100"/>
        <v>0</v>
      </c>
      <c r="L270" s="24">
        <f t="shared" si="84"/>
        <v>4</v>
      </c>
      <c r="M270" s="24">
        <f t="shared" si="85"/>
        <v>0.5</v>
      </c>
      <c r="N270" s="24">
        <f t="shared" si="86"/>
        <v>0.5</v>
      </c>
      <c r="O270" s="24">
        <f t="shared" si="87"/>
        <v>3.5</v>
      </c>
      <c r="P270" s="24">
        <f t="shared" si="88"/>
        <v>0</v>
      </c>
      <c r="Q270" s="25">
        <f t="shared" si="89"/>
        <v>11.12</v>
      </c>
      <c r="R270" s="24">
        <f t="shared" si="90"/>
        <v>0</v>
      </c>
      <c r="S270" s="24">
        <f t="shared" si="91"/>
        <v>0</v>
      </c>
      <c r="T270" s="25">
        <f t="shared" si="92"/>
        <v>0.3</v>
      </c>
      <c r="U270" s="26">
        <f t="shared" si="93"/>
        <v>2</v>
      </c>
      <c r="V270" s="25">
        <f t="shared" si="94"/>
        <v>2.2999999999999998</v>
      </c>
      <c r="W270" s="25">
        <f t="shared" si="95"/>
        <v>8.82</v>
      </c>
      <c r="X270" s="25">
        <f t="shared" si="96"/>
        <v>42.399999999999977</v>
      </c>
      <c r="Y270" s="25">
        <f t="shared" si="97"/>
        <v>342.4</v>
      </c>
    </row>
    <row r="271" spans="5:25" x14ac:dyDescent="0.2">
      <c r="E271" s="22">
        <v>267</v>
      </c>
      <c r="F271" s="24">
        <f t="shared" si="81"/>
        <v>3.5</v>
      </c>
      <c r="G271" s="24">
        <f t="shared" si="82"/>
        <v>0</v>
      </c>
      <c r="H271" s="24">
        <f t="shared" si="83"/>
        <v>3.5</v>
      </c>
      <c r="I271" s="24">
        <f t="shared" si="98"/>
        <v>1</v>
      </c>
      <c r="J271" s="24">
        <f t="shared" si="99"/>
        <v>14</v>
      </c>
      <c r="K271" s="24">
        <f t="shared" si="100"/>
        <v>0</v>
      </c>
      <c r="L271" s="24">
        <f t="shared" si="84"/>
        <v>3.5</v>
      </c>
      <c r="M271" s="24">
        <f t="shared" si="85"/>
        <v>0.5</v>
      </c>
      <c r="N271" s="24">
        <f t="shared" si="86"/>
        <v>0.5</v>
      </c>
      <c r="O271" s="24">
        <f t="shared" si="87"/>
        <v>3</v>
      </c>
      <c r="P271" s="24">
        <f t="shared" si="88"/>
        <v>0</v>
      </c>
      <c r="Q271" s="25">
        <f t="shared" si="89"/>
        <v>11.12</v>
      </c>
      <c r="R271" s="24">
        <f t="shared" si="90"/>
        <v>224</v>
      </c>
      <c r="S271" s="24">
        <f t="shared" si="91"/>
        <v>15.68</v>
      </c>
      <c r="T271" s="25">
        <f t="shared" si="92"/>
        <v>0.26</v>
      </c>
      <c r="U271" s="26">
        <f t="shared" si="93"/>
        <v>2</v>
      </c>
      <c r="V271" s="25">
        <f t="shared" si="94"/>
        <v>241.94</v>
      </c>
      <c r="W271" s="25">
        <f t="shared" si="95"/>
        <v>-230.82</v>
      </c>
      <c r="X271" s="25">
        <f t="shared" si="96"/>
        <v>-188.42000000000002</v>
      </c>
      <c r="Y271" s="25">
        <f t="shared" si="97"/>
        <v>111.57999999999998</v>
      </c>
    </row>
    <row r="272" spans="5:25" x14ac:dyDescent="0.2">
      <c r="E272" s="22">
        <v>268</v>
      </c>
      <c r="F272" s="24">
        <f t="shared" si="81"/>
        <v>3</v>
      </c>
      <c r="G272" s="24">
        <f t="shared" si="82"/>
        <v>14</v>
      </c>
      <c r="H272" s="24">
        <f t="shared" si="83"/>
        <v>17</v>
      </c>
      <c r="I272" s="24">
        <f t="shared" si="98"/>
        <v>0</v>
      </c>
      <c r="J272" s="24">
        <f t="shared" si="99"/>
        <v>0</v>
      </c>
      <c r="K272" s="24">
        <f t="shared" si="100"/>
        <v>0</v>
      </c>
      <c r="L272" s="24">
        <f t="shared" si="84"/>
        <v>3</v>
      </c>
      <c r="M272" s="24">
        <f t="shared" si="85"/>
        <v>0.5</v>
      </c>
      <c r="N272" s="24">
        <f t="shared" si="86"/>
        <v>0.5</v>
      </c>
      <c r="O272" s="24">
        <f t="shared" si="87"/>
        <v>2.5</v>
      </c>
      <c r="P272" s="24">
        <f t="shared" si="88"/>
        <v>0</v>
      </c>
      <c r="Q272" s="25">
        <f t="shared" si="89"/>
        <v>11.12</v>
      </c>
      <c r="R272" s="24">
        <f t="shared" si="90"/>
        <v>0</v>
      </c>
      <c r="S272" s="24">
        <f t="shared" si="91"/>
        <v>0</v>
      </c>
      <c r="T272" s="25">
        <f t="shared" si="92"/>
        <v>0.22</v>
      </c>
      <c r="U272" s="26">
        <f t="shared" si="93"/>
        <v>2</v>
      </c>
      <c r="V272" s="25">
        <f t="shared" si="94"/>
        <v>2.2200000000000002</v>
      </c>
      <c r="W272" s="25">
        <f t="shared" si="95"/>
        <v>8.8999999999999986</v>
      </c>
      <c r="X272" s="25">
        <f t="shared" si="96"/>
        <v>-179.52</v>
      </c>
      <c r="Y272" s="25">
        <f t="shared" si="97"/>
        <v>120.47999999999999</v>
      </c>
    </row>
    <row r="273" spans="5:25" x14ac:dyDescent="0.2">
      <c r="E273" s="22">
        <v>269</v>
      </c>
      <c r="F273" s="24">
        <f t="shared" si="81"/>
        <v>2.5</v>
      </c>
      <c r="G273" s="24">
        <f t="shared" si="82"/>
        <v>14</v>
      </c>
      <c r="H273" s="24">
        <f t="shared" si="83"/>
        <v>16.5</v>
      </c>
      <c r="I273" s="24">
        <f t="shared" si="98"/>
        <v>0</v>
      </c>
      <c r="J273" s="24">
        <f t="shared" si="99"/>
        <v>0</v>
      </c>
      <c r="K273" s="24">
        <f t="shared" si="100"/>
        <v>0</v>
      </c>
      <c r="L273" s="24">
        <f t="shared" si="84"/>
        <v>2.5</v>
      </c>
      <c r="M273" s="24">
        <f t="shared" si="85"/>
        <v>0.5</v>
      </c>
      <c r="N273" s="24">
        <f t="shared" si="86"/>
        <v>0.5</v>
      </c>
      <c r="O273" s="24">
        <f t="shared" si="87"/>
        <v>2</v>
      </c>
      <c r="P273" s="24">
        <f t="shared" si="88"/>
        <v>0</v>
      </c>
      <c r="Q273" s="25">
        <f t="shared" si="89"/>
        <v>11.12</v>
      </c>
      <c r="R273" s="24">
        <f t="shared" si="90"/>
        <v>0</v>
      </c>
      <c r="S273" s="24">
        <f t="shared" si="91"/>
        <v>0</v>
      </c>
      <c r="T273" s="25">
        <f t="shared" si="92"/>
        <v>0.18</v>
      </c>
      <c r="U273" s="26">
        <f t="shared" si="93"/>
        <v>2</v>
      </c>
      <c r="V273" s="25">
        <f t="shared" si="94"/>
        <v>2.1800000000000002</v>
      </c>
      <c r="W273" s="25">
        <f t="shared" si="95"/>
        <v>8.94</v>
      </c>
      <c r="X273" s="25">
        <f t="shared" si="96"/>
        <v>-170.58</v>
      </c>
      <c r="Y273" s="25">
        <f t="shared" si="97"/>
        <v>129.41999999999999</v>
      </c>
    </row>
    <row r="274" spans="5:25" x14ac:dyDescent="0.2">
      <c r="E274" s="22">
        <v>270</v>
      </c>
      <c r="F274" s="24">
        <f t="shared" si="81"/>
        <v>2</v>
      </c>
      <c r="G274" s="24">
        <f t="shared" si="82"/>
        <v>14</v>
      </c>
      <c r="H274" s="24">
        <f t="shared" si="83"/>
        <v>16</v>
      </c>
      <c r="I274" s="24">
        <f t="shared" si="98"/>
        <v>0</v>
      </c>
      <c r="J274" s="24">
        <f t="shared" si="99"/>
        <v>0</v>
      </c>
      <c r="K274" s="24">
        <f t="shared" si="100"/>
        <v>0</v>
      </c>
      <c r="L274" s="24">
        <f t="shared" si="84"/>
        <v>2</v>
      </c>
      <c r="M274" s="24">
        <f t="shared" si="85"/>
        <v>0.5</v>
      </c>
      <c r="N274" s="24">
        <f t="shared" si="86"/>
        <v>0.5</v>
      </c>
      <c r="O274" s="24">
        <f t="shared" si="87"/>
        <v>1.5</v>
      </c>
      <c r="P274" s="24">
        <f t="shared" si="88"/>
        <v>0</v>
      </c>
      <c r="Q274" s="25">
        <f t="shared" si="89"/>
        <v>11.12</v>
      </c>
      <c r="R274" s="24">
        <f t="shared" si="90"/>
        <v>0</v>
      </c>
      <c r="S274" s="24">
        <f t="shared" si="91"/>
        <v>0</v>
      </c>
      <c r="T274" s="25">
        <f t="shared" si="92"/>
        <v>0.14000000000000001</v>
      </c>
      <c r="U274" s="26">
        <f t="shared" si="93"/>
        <v>2</v>
      </c>
      <c r="V274" s="25">
        <f t="shared" si="94"/>
        <v>2.14</v>
      </c>
      <c r="W274" s="25">
        <f t="shared" si="95"/>
        <v>8.9799999999999986</v>
      </c>
      <c r="X274" s="25">
        <f t="shared" si="96"/>
        <v>-161.60000000000002</v>
      </c>
      <c r="Y274" s="25">
        <f t="shared" si="97"/>
        <v>138.39999999999998</v>
      </c>
    </row>
    <row r="275" spans="5:25" x14ac:dyDescent="0.2">
      <c r="E275" s="22">
        <v>271</v>
      </c>
      <c r="F275" s="24">
        <f t="shared" si="81"/>
        <v>1.5</v>
      </c>
      <c r="G275" s="24">
        <f t="shared" si="82"/>
        <v>14</v>
      </c>
      <c r="H275" s="24">
        <f t="shared" si="83"/>
        <v>15.5</v>
      </c>
      <c r="I275" s="24">
        <f t="shared" si="98"/>
        <v>0</v>
      </c>
      <c r="J275" s="24">
        <f t="shared" si="99"/>
        <v>0</v>
      </c>
      <c r="K275" s="24">
        <f t="shared" si="100"/>
        <v>0</v>
      </c>
      <c r="L275" s="24">
        <f t="shared" si="84"/>
        <v>1.5</v>
      </c>
      <c r="M275" s="24">
        <f t="shared" si="85"/>
        <v>0.5</v>
      </c>
      <c r="N275" s="24">
        <f t="shared" si="86"/>
        <v>0.5</v>
      </c>
      <c r="O275" s="24">
        <f t="shared" si="87"/>
        <v>1</v>
      </c>
      <c r="P275" s="24">
        <f t="shared" si="88"/>
        <v>0</v>
      </c>
      <c r="Q275" s="25">
        <f t="shared" si="89"/>
        <v>11.12</v>
      </c>
      <c r="R275" s="24">
        <f t="shared" si="90"/>
        <v>0</v>
      </c>
      <c r="S275" s="24">
        <f t="shared" si="91"/>
        <v>0</v>
      </c>
      <c r="T275" s="25">
        <f t="shared" si="92"/>
        <v>0.1</v>
      </c>
      <c r="U275" s="26">
        <f t="shared" si="93"/>
        <v>2</v>
      </c>
      <c r="V275" s="25">
        <f t="shared" si="94"/>
        <v>2.1</v>
      </c>
      <c r="W275" s="25">
        <f t="shared" si="95"/>
        <v>9.02</v>
      </c>
      <c r="X275" s="25">
        <f t="shared" si="96"/>
        <v>-152.58000000000001</v>
      </c>
      <c r="Y275" s="25">
        <f t="shared" si="97"/>
        <v>147.41999999999999</v>
      </c>
    </row>
    <row r="276" spans="5:25" x14ac:dyDescent="0.2">
      <c r="E276" s="22">
        <v>272</v>
      </c>
      <c r="F276" s="24">
        <f t="shared" si="81"/>
        <v>1</v>
      </c>
      <c r="G276" s="24">
        <f t="shared" si="82"/>
        <v>14</v>
      </c>
      <c r="H276" s="24">
        <f t="shared" si="83"/>
        <v>15</v>
      </c>
      <c r="I276" s="24">
        <f t="shared" si="98"/>
        <v>0</v>
      </c>
      <c r="J276" s="24">
        <f t="shared" si="99"/>
        <v>0</v>
      </c>
      <c r="K276" s="24">
        <f t="shared" si="100"/>
        <v>0</v>
      </c>
      <c r="L276" s="24">
        <f t="shared" si="84"/>
        <v>1</v>
      </c>
      <c r="M276" s="24">
        <f t="shared" si="85"/>
        <v>0.5</v>
      </c>
      <c r="N276" s="24">
        <f t="shared" si="86"/>
        <v>0.5</v>
      </c>
      <c r="O276" s="24">
        <f t="shared" si="87"/>
        <v>0.5</v>
      </c>
      <c r="P276" s="24">
        <f t="shared" si="88"/>
        <v>0</v>
      </c>
      <c r="Q276" s="25">
        <f t="shared" si="89"/>
        <v>11.12</v>
      </c>
      <c r="R276" s="24">
        <f t="shared" si="90"/>
        <v>0</v>
      </c>
      <c r="S276" s="24">
        <f t="shared" si="91"/>
        <v>0</v>
      </c>
      <c r="T276" s="25">
        <f t="shared" si="92"/>
        <v>0.06</v>
      </c>
      <c r="U276" s="26">
        <f t="shared" si="93"/>
        <v>2</v>
      </c>
      <c r="V276" s="25">
        <f t="shared" si="94"/>
        <v>2.06</v>
      </c>
      <c r="W276" s="25">
        <f t="shared" si="95"/>
        <v>9.0599999999999987</v>
      </c>
      <c r="X276" s="25">
        <f t="shared" si="96"/>
        <v>-143.52000000000001</v>
      </c>
      <c r="Y276" s="25">
        <f t="shared" si="97"/>
        <v>156.47999999999999</v>
      </c>
    </row>
    <row r="277" spans="5:25" x14ac:dyDescent="0.2">
      <c r="E277" s="22">
        <v>273</v>
      </c>
      <c r="F277" s="24">
        <f t="shared" si="81"/>
        <v>0.5</v>
      </c>
      <c r="G277" s="24">
        <f t="shared" si="82"/>
        <v>14</v>
      </c>
      <c r="H277" s="24">
        <f t="shared" si="83"/>
        <v>14.5</v>
      </c>
      <c r="I277" s="24">
        <f t="shared" si="98"/>
        <v>0</v>
      </c>
      <c r="J277" s="24">
        <f t="shared" si="99"/>
        <v>0</v>
      </c>
      <c r="K277" s="24">
        <f t="shared" si="100"/>
        <v>0</v>
      </c>
      <c r="L277" s="24">
        <f t="shared" si="84"/>
        <v>0.5</v>
      </c>
      <c r="M277" s="24">
        <f t="shared" si="85"/>
        <v>0.5</v>
      </c>
      <c r="N277" s="24">
        <f t="shared" si="86"/>
        <v>0.5</v>
      </c>
      <c r="O277" s="24">
        <f t="shared" si="87"/>
        <v>0</v>
      </c>
      <c r="P277" s="24">
        <f t="shared" si="88"/>
        <v>0</v>
      </c>
      <c r="Q277" s="25">
        <f t="shared" si="89"/>
        <v>11.12</v>
      </c>
      <c r="R277" s="24">
        <f t="shared" si="90"/>
        <v>0</v>
      </c>
      <c r="S277" s="24">
        <f t="shared" si="91"/>
        <v>0</v>
      </c>
      <c r="T277" s="25">
        <f t="shared" si="92"/>
        <v>0.02</v>
      </c>
      <c r="U277" s="26">
        <f t="shared" si="93"/>
        <v>2</v>
      </c>
      <c r="V277" s="25">
        <f t="shared" si="94"/>
        <v>2.02</v>
      </c>
      <c r="W277" s="25">
        <f t="shared" si="95"/>
        <v>9.1</v>
      </c>
      <c r="X277" s="25">
        <f t="shared" si="96"/>
        <v>-134.42000000000002</v>
      </c>
      <c r="Y277" s="25">
        <f t="shared" si="97"/>
        <v>165.57999999999998</v>
      </c>
    </row>
    <row r="278" spans="5:25" x14ac:dyDescent="0.2">
      <c r="E278" s="22">
        <v>274</v>
      </c>
      <c r="F278" s="24">
        <f t="shared" si="81"/>
        <v>0</v>
      </c>
      <c r="G278" s="24">
        <f t="shared" si="82"/>
        <v>14</v>
      </c>
      <c r="H278" s="24">
        <f t="shared" si="83"/>
        <v>14</v>
      </c>
      <c r="I278" s="24">
        <f t="shared" si="98"/>
        <v>0</v>
      </c>
      <c r="J278" s="24">
        <f t="shared" si="99"/>
        <v>0</v>
      </c>
      <c r="K278" s="24">
        <f t="shared" si="100"/>
        <v>14</v>
      </c>
      <c r="L278" s="24">
        <f t="shared" si="84"/>
        <v>14</v>
      </c>
      <c r="M278" s="24">
        <f t="shared" si="85"/>
        <v>0.5</v>
      </c>
      <c r="N278" s="24">
        <f t="shared" si="86"/>
        <v>0.5</v>
      </c>
      <c r="O278" s="24">
        <f t="shared" si="87"/>
        <v>13.5</v>
      </c>
      <c r="P278" s="24">
        <f t="shared" si="88"/>
        <v>0</v>
      </c>
      <c r="Q278" s="25">
        <f t="shared" si="89"/>
        <v>11.12</v>
      </c>
      <c r="R278" s="24">
        <f t="shared" si="90"/>
        <v>0</v>
      </c>
      <c r="S278" s="24">
        <f t="shared" si="91"/>
        <v>0</v>
      </c>
      <c r="T278" s="25">
        <f t="shared" si="92"/>
        <v>1.1000000000000001</v>
      </c>
      <c r="U278" s="26">
        <f t="shared" si="93"/>
        <v>2</v>
      </c>
      <c r="V278" s="25">
        <f t="shared" si="94"/>
        <v>3.1</v>
      </c>
      <c r="W278" s="25">
        <f t="shared" si="95"/>
        <v>8.02</v>
      </c>
      <c r="X278" s="25">
        <f t="shared" si="96"/>
        <v>-126.40000000000002</v>
      </c>
      <c r="Y278" s="25">
        <f t="shared" si="97"/>
        <v>173.59999999999997</v>
      </c>
    </row>
    <row r="279" spans="5:25" x14ac:dyDescent="0.2">
      <c r="E279" s="22">
        <v>275</v>
      </c>
      <c r="F279" s="24">
        <f t="shared" si="81"/>
        <v>13.5</v>
      </c>
      <c r="G279" s="24">
        <f t="shared" si="82"/>
        <v>0</v>
      </c>
      <c r="H279" s="24">
        <f t="shared" si="83"/>
        <v>13.5</v>
      </c>
      <c r="I279" s="24">
        <f t="shared" si="98"/>
        <v>0</v>
      </c>
      <c r="J279" s="24">
        <f t="shared" si="99"/>
        <v>0</v>
      </c>
      <c r="K279" s="24">
        <f t="shared" si="100"/>
        <v>0</v>
      </c>
      <c r="L279" s="24">
        <f t="shared" si="84"/>
        <v>13.5</v>
      </c>
      <c r="M279" s="24">
        <f t="shared" si="85"/>
        <v>0.5</v>
      </c>
      <c r="N279" s="24">
        <f t="shared" si="86"/>
        <v>0.5</v>
      </c>
      <c r="O279" s="24">
        <f t="shared" si="87"/>
        <v>13</v>
      </c>
      <c r="P279" s="24">
        <f t="shared" si="88"/>
        <v>0</v>
      </c>
      <c r="Q279" s="25">
        <f t="shared" si="89"/>
        <v>11.12</v>
      </c>
      <c r="R279" s="24">
        <f t="shared" si="90"/>
        <v>0</v>
      </c>
      <c r="S279" s="24">
        <f t="shared" si="91"/>
        <v>0</v>
      </c>
      <c r="T279" s="25">
        <f t="shared" si="92"/>
        <v>1.06</v>
      </c>
      <c r="U279" s="26">
        <f t="shared" si="93"/>
        <v>2</v>
      </c>
      <c r="V279" s="25">
        <f t="shared" si="94"/>
        <v>3.06</v>
      </c>
      <c r="W279" s="25">
        <f t="shared" si="95"/>
        <v>8.0599999999999987</v>
      </c>
      <c r="X279" s="25">
        <f t="shared" si="96"/>
        <v>-118.34000000000002</v>
      </c>
      <c r="Y279" s="25">
        <f t="shared" si="97"/>
        <v>181.65999999999997</v>
      </c>
    </row>
    <row r="280" spans="5:25" x14ac:dyDescent="0.2">
      <c r="E280" s="22">
        <v>276</v>
      </c>
      <c r="F280" s="24">
        <f t="shared" si="81"/>
        <v>13</v>
      </c>
      <c r="G280" s="24">
        <f t="shared" si="82"/>
        <v>0</v>
      </c>
      <c r="H280" s="24">
        <f t="shared" si="83"/>
        <v>13</v>
      </c>
      <c r="I280" s="24">
        <f t="shared" si="98"/>
        <v>0</v>
      </c>
      <c r="J280" s="24">
        <f t="shared" si="99"/>
        <v>0</v>
      </c>
      <c r="K280" s="24">
        <f t="shared" si="100"/>
        <v>0</v>
      </c>
      <c r="L280" s="24">
        <f t="shared" si="84"/>
        <v>13</v>
      </c>
      <c r="M280" s="24">
        <f t="shared" si="85"/>
        <v>0.5</v>
      </c>
      <c r="N280" s="24">
        <f t="shared" si="86"/>
        <v>0.5</v>
      </c>
      <c r="O280" s="24">
        <f t="shared" si="87"/>
        <v>12.5</v>
      </c>
      <c r="P280" s="24">
        <f t="shared" si="88"/>
        <v>0</v>
      </c>
      <c r="Q280" s="25">
        <f t="shared" si="89"/>
        <v>11.12</v>
      </c>
      <c r="R280" s="24">
        <f t="shared" si="90"/>
        <v>0</v>
      </c>
      <c r="S280" s="24">
        <f t="shared" si="91"/>
        <v>0</v>
      </c>
      <c r="T280" s="25">
        <f t="shared" si="92"/>
        <v>1.02</v>
      </c>
      <c r="U280" s="26">
        <f t="shared" si="93"/>
        <v>2</v>
      </c>
      <c r="V280" s="25">
        <f t="shared" si="94"/>
        <v>3.02</v>
      </c>
      <c r="W280" s="25">
        <f t="shared" si="95"/>
        <v>8.1</v>
      </c>
      <c r="X280" s="25">
        <f t="shared" si="96"/>
        <v>-110.24000000000002</v>
      </c>
      <c r="Y280" s="25">
        <f t="shared" si="97"/>
        <v>189.76</v>
      </c>
    </row>
    <row r="281" spans="5:25" x14ac:dyDescent="0.2">
      <c r="E281" s="22">
        <v>277</v>
      </c>
      <c r="F281" s="24">
        <f t="shared" si="81"/>
        <v>12.5</v>
      </c>
      <c r="G281" s="24">
        <f t="shared" si="82"/>
        <v>0</v>
      </c>
      <c r="H281" s="24">
        <f t="shared" si="83"/>
        <v>12.5</v>
      </c>
      <c r="I281" s="24">
        <f t="shared" si="98"/>
        <v>0</v>
      </c>
      <c r="J281" s="24">
        <f t="shared" si="99"/>
        <v>0</v>
      </c>
      <c r="K281" s="24">
        <f t="shared" si="100"/>
        <v>0</v>
      </c>
      <c r="L281" s="24">
        <f t="shared" si="84"/>
        <v>12.5</v>
      </c>
      <c r="M281" s="24">
        <f t="shared" si="85"/>
        <v>0.5</v>
      </c>
      <c r="N281" s="24">
        <f t="shared" si="86"/>
        <v>0.5</v>
      </c>
      <c r="O281" s="24">
        <f t="shared" si="87"/>
        <v>12</v>
      </c>
      <c r="P281" s="24">
        <f t="shared" si="88"/>
        <v>0</v>
      </c>
      <c r="Q281" s="25">
        <f t="shared" si="89"/>
        <v>11.12</v>
      </c>
      <c r="R281" s="24">
        <f t="shared" si="90"/>
        <v>0</v>
      </c>
      <c r="S281" s="24">
        <f t="shared" si="91"/>
        <v>0</v>
      </c>
      <c r="T281" s="25">
        <f t="shared" si="92"/>
        <v>0.98</v>
      </c>
      <c r="U281" s="26">
        <f t="shared" si="93"/>
        <v>2</v>
      </c>
      <c r="V281" s="25">
        <f t="shared" si="94"/>
        <v>2.98</v>
      </c>
      <c r="W281" s="25">
        <f t="shared" si="95"/>
        <v>8.1399999999999988</v>
      </c>
      <c r="X281" s="25">
        <f t="shared" si="96"/>
        <v>-102.10000000000002</v>
      </c>
      <c r="Y281" s="25">
        <f t="shared" si="97"/>
        <v>197.89999999999998</v>
      </c>
    </row>
    <row r="282" spans="5:25" x14ac:dyDescent="0.2">
      <c r="E282" s="22">
        <v>278</v>
      </c>
      <c r="F282" s="24">
        <f t="shared" si="81"/>
        <v>12</v>
      </c>
      <c r="G282" s="24">
        <f t="shared" si="82"/>
        <v>0</v>
      </c>
      <c r="H282" s="24">
        <f t="shared" si="83"/>
        <v>12</v>
      </c>
      <c r="I282" s="24">
        <f t="shared" si="98"/>
        <v>0</v>
      </c>
      <c r="J282" s="24">
        <f t="shared" si="99"/>
        <v>0</v>
      </c>
      <c r="K282" s="24">
        <f t="shared" si="100"/>
        <v>0</v>
      </c>
      <c r="L282" s="24">
        <f t="shared" si="84"/>
        <v>12</v>
      </c>
      <c r="M282" s="24">
        <f t="shared" si="85"/>
        <v>0.5</v>
      </c>
      <c r="N282" s="24">
        <f t="shared" si="86"/>
        <v>0.5</v>
      </c>
      <c r="O282" s="24">
        <f t="shared" si="87"/>
        <v>11.5</v>
      </c>
      <c r="P282" s="24">
        <f t="shared" si="88"/>
        <v>0</v>
      </c>
      <c r="Q282" s="25">
        <f t="shared" si="89"/>
        <v>11.12</v>
      </c>
      <c r="R282" s="24">
        <f t="shared" si="90"/>
        <v>0</v>
      </c>
      <c r="S282" s="24">
        <f t="shared" si="91"/>
        <v>0</v>
      </c>
      <c r="T282" s="25">
        <f t="shared" si="92"/>
        <v>0.94000000000000006</v>
      </c>
      <c r="U282" s="26">
        <f t="shared" si="93"/>
        <v>2</v>
      </c>
      <c r="V282" s="25">
        <f t="shared" si="94"/>
        <v>2.94</v>
      </c>
      <c r="W282" s="25">
        <f t="shared" si="95"/>
        <v>8.18</v>
      </c>
      <c r="X282" s="25">
        <f t="shared" si="96"/>
        <v>-93.920000000000016</v>
      </c>
      <c r="Y282" s="25">
        <f t="shared" si="97"/>
        <v>206.07999999999998</v>
      </c>
    </row>
    <row r="283" spans="5:25" x14ac:dyDescent="0.2">
      <c r="E283" s="22">
        <v>279</v>
      </c>
      <c r="F283" s="24">
        <f t="shared" si="81"/>
        <v>11.5</v>
      </c>
      <c r="G283" s="24">
        <f t="shared" si="82"/>
        <v>0</v>
      </c>
      <c r="H283" s="24">
        <f t="shared" si="83"/>
        <v>11.5</v>
      </c>
      <c r="I283" s="24">
        <f t="shared" si="98"/>
        <v>0</v>
      </c>
      <c r="J283" s="24">
        <f t="shared" si="99"/>
        <v>0</v>
      </c>
      <c r="K283" s="24">
        <f t="shared" si="100"/>
        <v>0</v>
      </c>
      <c r="L283" s="24">
        <f t="shared" si="84"/>
        <v>11.5</v>
      </c>
      <c r="M283" s="24">
        <f t="shared" si="85"/>
        <v>0.5</v>
      </c>
      <c r="N283" s="24">
        <f t="shared" si="86"/>
        <v>0.5</v>
      </c>
      <c r="O283" s="24">
        <f t="shared" si="87"/>
        <v>11</v>
      </c>
      <c r="P283" s="24">
        <f t="shared" si="88"/>
        <v>0</v>
      </c>
      <c r="Q283" s="25">
        <f t="shared" si="89"/>
        <v>11.12</v>
      </c>
      <c r="R283" s="24">
        <f t="shared" si="90"/>
        <v>0</v>
      </c>
      <c r="S283" s="24">
        <f t="shared" si="91"/>
        <v>0</v>
      </c>
      <c r="T283" s="25">
        <f t="shared" si="92"/>
        <v>0.9</v>
      </c>
      <c r="U283" s="26">
        <f t="shared" si="93"/>
        <v>2</v>
      </c>
      <c r="V283" s="25">
        <f t="shared" si="94"/>
        <v>2.9</v>
      </c>
      <c r="W283" s="25">
        <f t="shared" si="95"/>
        <v>8.2199999999999989</v>
      </c>
      <c r="X283" s="25">
        <f t="shared" si="96"/>
        <v>-85.700000000000017</v>
      </c>
      <c r="Y283" s="25">
        <f t="shared" si="97"/>
        <v>214.29999999999998</v>
      </c>
    </row>
    <row r="284" spans="5:25" x14ac:dyDescent="0.2">
      <c r="E284" s="22">
        <v>280</v>
      </c>
      <c r="F284" s="24">
        <f t="shared" si="81"/>
        <v>11</v>
      </c>
      <c r="G284" s="24">
        <f t="shared" si="82"/>
        <v>0</v>
      </c>
      <c r="H284" s="24">
        <f t="shared" si="83"/>
        <v>11</v>
      </c>
      <c r="I284" s="24">
        <f t="shared" si="98"/>
        <v>0</v>
      </c>
      <c r="J284" s="24">
        <f t="shared" si="99"/>
        <v>0</v>
      </c>
      <c r="K284" s="24">
        <f t="shared" si="100"/>
        <v>0</v>
      </c>
      <c r="L284" s="24">
        <f t="shared" si="84"/>
        <v>11</v>
      </c>
      <c r="M284" s="24">
        <f t="shared" si="85"/>
        <v>0.5</v>
      </c>
      <c r="N284" s="24">
        <f t="shared" si="86"/>
        <v>0.5</v>
      </c>
      <c r="O284" s="24">
        <f t="shared" si="87"/>
        <v>10.5</v>
      </c>
      <c r="P284" s="24">
        <f t="shared" si="88"/>
        <v>0</v>
      </c>
      <c r="Q284" s="25">
        <f t="shared" si="89"/>
        <v>11.12</v>
      </c>
      <c r="R284" s="24">
        <f t="shared" si="90"/>
        <v>0</v>
      </c>
      <c r="S284" s="24">
        <f t="shared" si="91"/>
        <v>0</v>
      </c>
      <c r="T284" s="25">
        <f t="shared" si="92"/>
        <v>0.86</v>
      </c>
      <c r="U284" s="26">
        <f t="shared" si="93"/>
        <v>2</v>
      </c>
      <c r="V284" s="25">
        <f t="shared" si="94"/>
        <v>2.86</v>
      </c>
      <c r="W284" s="25">
        <f t="shared" si="95"/>
        <v>8.26</v>
      </c>
      <c r="X284" s="25">
        <f t="shared" si="96"/>
        <v>-77.440000000000012</v>
      </c>
      <c r="Y284" s="25">
        <f t="shared" si="97"/>
        <v>222.56</v>
      </c>
    </row>
    <row r="285" spans="5:25" x14ac:dyDescent="0.2">
      <c r="E285" s="22">
        <v>281</v>
      </c>
      <c r="F285" s="24">
        <f t="shared" si="81"/>
        <v>10.5</v>
      </c>
      <c r="G285" s="24">
        <f t="shared" si="82"/>
        <v>0</v>
      </c>
      <c r="H285" s="24">
        <f t="shared" si="83"/>
        <v>10.5</v>
      </c>
      <c r="I285" s="24">
        <f t="shared" si="98"/>
        <v>0</v>
      </c>
      <c r="J285" s="24">
        <f t="shared" si="99"/>
        <v>0</v>
      </c>
      <c r="K285" s="24">
        <f t="shared" si="100"/>
        <v>0</v>
      </c>
      <c r="L285" s="24">
        <f t="shared" si="84"/>
        <v>10.5</v>
      </c>
      <c r="M285" s="24">
        <f t="shared" si="85"/>
        <v>0.5</v>
      </c>
      <c r="N285" s="24">
        <f t="shared" si="86"/>
        <v>0.5</v>
      </c>
      <c r="O285" s="24">
        <f t="shared" si="87"/>
        <v>10</v>
      </c>
      <c r="P285" s="24">
        <f t="shared" si="88"/>
        <v>0</v>
      </c>
      <c r="Q285" s="25">
        <f t="shared" si="89"/>
        <v>11.12</v>
      </c>
      <c r="R285" s="24">
        <f t="shared" si="90"/>
        <v>0</v>
      </c>
      <c r="S285" s="24">
        <f t="shared" si="91"/>
        <v>0</v>
      </c>
      <c r="T285" s="25">
        <f t="shared" si="92"/>
        <v>0.82000000000000006</v>
      </c>
      <c r="U285" s="26">
        <f t="shared" si="93"/>
        <v>2</v>
      </c>
      <c r="V285" s="25">
        <f t="shared" si="94"/>
        <v>2.8200000000000003</v>
      </c>
      <c r="W285" s="25">
        <f t="shared" si="95"/>
        <v>8.2999999999999989</v>
      </c>
      <c r="X285" s="25">
        <f t="shared" si="96"/>
        <v>-69.140000000000015</v>
      </c>
      <c r="Y285" s="25">
        <f t="shared" si="97"/>
        <v>230.85999999999999</v>
      </c>
    </row>
    <row r="286" spans="5:25" x14ac:dyDescent="0.2">
      <c r="E286" s="22">
        <v>282</v>
      </c>
      <c r="F286" s="24">
        <f t="shared" si="81"/>
        <v>10</v>
      </c>
      <c r="G286" s="24">
        <f t="shared" si="82"/>
        <v>0</v>
      </c>
      <c r="H286" s="24">
        <f t="shared" si="83"/>
        <v>10</v>
      </c>
      <c r="I286" s="24">
        <f t="shared" si="98"/>
        <v>0</v>
      </c>
      <c r="J286" s="24">
        <f t="shared" si="99"/>
        <v>0</v>
      </c>
      <c r="K286" s="24">
        <f t="shared" si="100"/>
        <v>0</v>
      </c>
      <c r="L286" s="24">
        <f t="shared" si="84"/>
        <v>10</v>
      </c>
      <c r="M286" s="24">
        <f t="shared" si="85"/>
        <v>0.5</v>
      </c>
      <c r="N286" s="24">
        <f t="shared" si="86"/>
        <v>0.5</v>
      </c>
      <c r="O286" s="24">
        <f t="shared" si="87"/>
        <v>9.5</v>
      </c>
      <c r="P286" s="24">
        <f t="shared" si="88"/>
        <v>0</v>
      </c>
      <c r="Q286" s="25">
        <f t="shared" si="89"/>
        <v>11.12</v>
      </c>
      <c r="R286" s="24">
        <f t="shared" si="90"/>
        <v>0</v>
      </c>
      <c r="S286" s="24">
        <f t="shared" si="91"/>
        <v>0</v>
      </c>
      <c r="T286" s="25">
        <f t="shared" si="92"/>
        <v>0.78</v>
      </c>
      <c r="U286" s="26">
        <f t="shared" si="93"/>
        <v>2</v>
      </c>
      <c r="V286" s="25">
        <f t="shared" si="94"/>
        <v>2.7800000000000002</v>
      </c>
      <c r="W286" s="25">
        <f t="shared" si="95"/>
        <v>8.34</v>
      </c>
      <c r="X286" s="25">
        <f t="shared" si="96"/>
        <v>-60.800000000000011</v>
      </c>
      <c r="Y286" s="25">
        <f t="shared" si="97"/>
        <v>239.2</v>
      </c>
    </row>
    <row r="287" spans="5:25" x14ac:dyDescent="0.2">
      <c r="E287" s="22">
        <v>283</v>
      </c>
      <c r="F287" s="24">
        <f t="shared" si="81"/>
        <v>9.5</v>
      </c>
      <c r="G287" s="24">
        <f t="shared" si="82"/>
        <v>0</v>
      </c>
      <c r="H287" s="24">
        <f t="shared" si="83"/>
        <v>9.5</v>
      </c>
      <c r="I287" s="24">
        <f t="shared" si="98"/>
        <v>0</v>
      </c>
      <c r="J287" s="24">
        <f t="shared" si="99"/>
        <v>0</v>
      </c>
      <c r="K287" s="24">
        <f t="shared" si="100"/>
        <v>0</v>
      </c>
      <c r="L287" s="24">
        <f t="shared" si="84"/>
        <v>9.5</v>
      </c>
      <c r="M287" s="24">
        <f t="shared" si="85"/>
        <v>0.5</v>
      </c>
      <c r="N287" s="24">
        <f t="shared" si="86"/>
        <v>0.5</v>
      </c>
      <c r="O287" s="24">
        <f t="shared" si="87"/>
        <v>9</v>
      </c>
      <c r="P287" s="24">
        <f t="shared" si="88"/>
        <v>0</v>
      </c>
      <c r="Q287" s="25">
        <f t="shared" si="89"/>
        <v>11.12</v>
      </c>
      <c r="R287" s="24">
        <f t="shared" si="90"/>
        <v>0</v>
      </c>
      <c r="S287" s="24">
        <f t="shared" si="91"/>
        <v>0</v>
      </c>
      <c r="T287" s="25">
        <f t="shared" si="92"/>
        <v>0.74</v>
      </c>
      <c r="U287" s="26">
        <f t="shared" si="93"/>
        <v>2</v>
      </c>
      <c r="V287" s="25">
        <f t="shared" si="94"/>
        <v>2.74</v>
      </c>
      <c r="W287" s="25">
        <f t="shared" si="95"/>
        <v>8.379999999999999</v>
      </c>
      <c r="X287" s="25">
        <f t="shared" si="96"/>
        <v>-52.420000000000016</v>
      </c>
      <c r="Y287" s="25">
        <f t="shared" si="97"/>
        <v>247.57999999999998</v>
      </c>
    </row>
    <row r="288" spans="5:25" x14ac:dyDescent="0.2">
      <c r="E288" s="22">
        <v>284</v>
      </c>
      <c r="F288" s="24">
        <f t="shared" si="81"/>
        <v>9</v>
      </c>
      <c r="G288" s="24">
        <f t="shared" si="82"/>
        <v>0</v>
      </c>
      <c r="H288" s="24">
        <f t="shared" si="83"/>
        <v>9</v>
      </c>
      <c r="I288" s="24">
        <f t="shared" si="98"/>
        <v>0</v>
      </c>
      <c r="J288" s="24">
        <f t="shared" si="99"/>
        <v>0</v>
      </c>
      <c r="K288" s="24">
        <f t="shared" si="100"/>
        <v>0</v>
      </c>
      <c r="L288" s="24">
        <f t="shared" si="84"/>
        <v>9</v>
      </c>
      <c r="M288" s="24">
        <f t="shared" si="85"/>
        <v>0.5</v>
      </c>
      <c r="N288" s="24">
        <f t="shared" si="86"/>
        <v>0.5</v>
      </c>
      <c r="O288" s="24">
        <f t="shared" si="87"/>
        <v>8.5</v>
      </c>
      <c r="P288" s="24">
        <f t="shared" si="88"/>
        <v>0</v>
      </c>
      <c r="Q288" s="25">
        <f t="shared" si="89"/>
        <v>11.12</v>
      </c>
      <c r="R288" s="24">
        <f t="shared" si="90"/>
        <v>0</v>
      </c>
      <c r="S288" s="24">
        <f t="shared" si="91"/>
        <v>0</v>
      </c>
      <c r="T288" s="25">
        <f t="shared" si="92"/>
        <v>0.70000000000000007</v>
      </c>
      <c r="U288" s="26">
        <f t="shared" si="93"/>
        <v>2</v>
      </c>
      <c r="V288" s="25">
        <f t="shared" si="94"/>
        <v>2.7</v>
      </c>
      <c r="W288" s="25">
        <f t="shared" si="95"/>
        <v>8.4199999999999982</v>
      </c>
      <c r="X288" s="25">
        <f t="shared" si="96"/>
        <v>-44.000000000000014</v>
      </c>
      <c r="Y288" s="25">
        <f t="shared" si="97"/>
        <v>256</v>
      </c>
    </row>
    <row r="289" spans="5:25" x14ac:dyDescent="0.2">
      <c r="E289" s="22">
        <v>285</v>
      </c>
      <c r="F289" s="24">
        <f t="shared" si="81"/>
        <v>8.5</v>
      </c>
      <c r="G289" s="24">
        <f t="shared" si="82"/>
        <v>0</v>
      </c>
      <c r="H289" s="24">
        <f t="shared" si="83"/>
        <v>8.5</v>
      </c>
      <c r="I289" s="24">
        <f t="shared" si="98"/>
        <v>0</v>
      </c>
      <c r="J289" s="24">
        <f t="shared" si="99"/>
        <v>0</v>
      </c>
      <c r="K289" s="24">
        <f t="shared" si="100"/>
        <v>0</v>
      </c>
      <c r="L289" s="24">
        <f t="shared" si="84"/>
        <v>8.5</v>
      </c>
      <c r="M289" s="24">
        <f t="shared" si="85"/>
        <v>0.5</v>
      </c>
      <c r="N289" s="24">
        <f t="shared" si="86"/>
        <v>0.5</v>
      </c>
      <c r="O289" s="24">
        <f t="shared" si="87"/>
        <v>8</v>
      </c>
      <c r="P289" s="24">
        <f t="shared" si="88"/>
        <v>0</v>
      </c>
      <c r="Q289" s="25">
        <f t="shared" si="89"/>
        <v>11.12</v>
      </c>
      <c r="R289" s="24">
        <f t="shared" si="90"/>
        <v>0</v>
      </c>
      <c r="S289" s="24">
        <f t="shared" si="91"/>
        <v>0</v>
      </c>
      <c r="T289" s="25">
        <f t="shared" si="92"/>
        <v>0.66</v>
      </c>
      <c r="U289" s="26">
        <f t="shared" si="93"/>
        <v>2</v>
      </c>
      <c r="V289" s="25">
        <f t="shared" si="94"/>
        <v>2.66</v>
      </c>
      <c r="W289" s="25">
        <f t="shared" si="95"/>
        <v>8.4599999999999991</v>
      </c>
      <c r="X289" s="25">
        <f t="shared" si="96"/>
        <v>-35.540000000000013</v>
      </c>
      <c r="Y289" s="25">
        <f t="shared" si="97"/>
        <v>264.45999999999998</v>
      </c>
    </row>
    <row r="290" spans="5:25" x14ac:dyDescent="0.2">
      <c r="E290" s="22">
        <v>286</v>
      </c>
      <c r="F290" s="24">
        <f t="shared" si="81"/>
        <v>8</v>
      </c>
      <c r="G290" s="24">
        <f t="shared" si="82"/>
        <v>0</v>
      </c>
      <c r="H290" s="24">
        <f t="shared" si="83"/>
        <v>8</v>
      </c>
      <c r="I290" s="24">
        <f t="shared" si="98"/>
        <v>0</v>
      </c>
      <c r="J290" s="24">
        <f t="shared" si="99"/>
        <v>0</v>
      </c>
      <c r="K290" s="24">
        <f t="shared" si="100"/>
        <v>0</v>
      </c>
      <c r="L290" s="24">
        <f t="shared" si="84"/>
        <v>8</v>
      </c>
      <c r="M290" s="24">
        <f t="shared" si="85"/>
        <v>0.5</v>
      </c>
      <c r="N290" s="24">
        <f t="shared" si="86"/>
        <v>0.5</v>
      </c>
      <c r="O290" s="24">
        <f t="shared" si="87"/>
        <v>7.5</v>
      </c>
      <c r="P290" s="24">
        <f t="shared" si="88"/>
        <v>0</v>
      </c>
      <c r="Q290" s="25">
        <f t="shared" si="89"/>
        <v>11.12</v>
      </c>
      <c r="R290" s="24">
        <f t="shared" si="90"/>
        <v>0</v>
      </c>
      <c r="S290" s="24">
        <f t="shared" si="91"/>
        <v>0</v>
      </c>
      <c r="T290" s="25">
        <f t="shared" si="92"/>
        <v>0.62</v>
      </c>
      <c r="U290" s="26">
        <f t="shared" si="93"/>
        <v>2</v>
      </c>
      <c r="V290" s="25">
        <f t="shared" si="94"/>
        <v>2.62</v>
      </c>
      <c r="W290" s="25">
        <f t="shared" si="95"/>
        <v>8.5</v>
      </c>
      <c r="X290" s="25">
        <f t="shared" si="96"/>
        <v>-27.040000000000013</v>
      </c>
      <c r="Y290" s="25">
        <f t="shared" si="97"/>
        <v>272.95999999999998</v>
      </c>
    </row>
    <row r="291" spans="5:25" x14ac:dyDescent="0.2">
      <c r="E291" s="22">
        <v>287</v>
      </c>
      <c r="F291" s="24">
        <f t="shared" si="81"/>
        <v>7.5</v>
      </c>
      <c r="G291" s="24">
        <f t="shared" si="82"/>
        <v>0</v>
      </c>
      <c r="H291" s="24">
        <f t="shared" si="83"/>
        <v>7.5</v>
      </c>
      <c r="I291" s="24">
        <f t="shared" si="98"/>
        <v>0</v>
      </c>
      <c r="J291" s="24">
        <f t="shared" si="99"/>
        <v>0</v>
      </c>
      <c r="K291" s="24">
        <f t="shared" si="100"/>
        <v>0</v>
      </c>
      <c r="L291" s="24">
        <f t="shared" si="84"/>
        <v>7.5</v>
      </c>
      <c r="M291" s="24">
        <f t="shared" si="85"/>
        <v>0.5</v>
      </c>
      <c r="N291" s="24">
        <f t="shared" si="86"/>
        <v>0.5</v>
      </c>
      <c r="O291" s="24">
        <f t="shared" si="87"/>
        <v>7</v>
      </c>
      <c r="P291" s="24">
        <f t="shared" si="88"/>
        <v>0</v>
      </c>
      <c r="Q291" s="25">
        <f t="shared" si="89"/>
        <v>11.12</v>
      </c>
      <c r="R291" s="24">
        <f t="shared" si="90"/>
        <v>0</v>
      </c>
      <c r="S291" s="24">
        <f t="shared" si="91"/>
        <v>0</v>
      </c>
      <c r="T291" s="25">
        <f t="shared" si="92"/>
        <v>0.57999999999999996</v>
      </c>
      <c r="U291" s="26">
        <f t="shared" si="93"/>
        <v>2</v>
      </c>
      <c r="V291" s="25">
        <f t="shared" si="94"/>
        <v>2.58</v>
      </c>
      <c r="W291" s="25">
        <f t="shared" si="95"/>
        <v>8.5399999999999991</v>
      </c>
      <c r="X291" s="25">
        <f t="shared" si="96"/>
        <v>-18.500000000000014</v>
      </c>
      <c r="Y291" s="25">
        <f t="shared" si="97"/>
        <v>281.5</v>
      </c>
    </row>
    <row r="292" spans="5:25" x14ac:dyDescent="0.2">
      <c r="E292" s="22">
        <v>288</v>
      </c>
      <c r="F292" s="24">
        <f t="shared" si="81"/>
        <v>7</v>
      </c>
      <c r="G292" s="24">
        <f t="shared" si="82"/>
        <v>0</v>
      </c>
      <c r="H292" s="24">
        <f t="shared" si="83"/>
        <v>7</v>
      </c>
      <c r="I292" s="24">
        <f t="shared" si="98"/>
        <v>0</v>
      </c>
      <c r="J292" s="24">
        <f t="shared" si="99"/>
        <v>0</v>
      </c>
      <c r="K292" s="24">
        <f t="shared" si="100"/>
        <v>0</v>
      </c>
      <c r="L292" s="24">
        <f t="shared" si="84"/>
        <v>7</v>
      </c>
      <c r="M292" s="24">
        <f t="shared" si="85"/>
        <v>0.5</v>
      </c>
      <c r="N292" s="24">
        <f t="shared" si="86"/>
        <v>0.5</v>
      </c>
      <c r="O292" s="24">
        <f t="shared" si="87"/>
        <v>6.5</v>
      </c>
      <c r="P292" s="24">
        <f t="shared" si="88"/>
        <v>0</v>
      </c>
      <c r="Q292" s="25">
        <f t="shared" si="89"/>
        <v>11.12</v>
      </c>
      <c r="R292" s="24">
        <f t="shared" si="90"/>
        <v>0</v>
      </c>
      <c r="S292" s="24">
        <f t="shared" si="91"/>
        <v>0</v>
      </c>
      <c r="T292" s="25">
        <f t="shared" si="92"/>
        <v>0.54</v>
      </c>
      <c r="U292" s="26">
        <f t="shared" si="93"/>
        <v>2</v>
      </c>
      <c r="V292" s="25">
        <f t="shared" si="94"/>
        <v>2.54</v>
      </c>
      <c r="W292" s="25">
        <f t="shared" si="95"/>
        <v>8.5799999999999983</v>
      </c>
      <c r="X292" s="25">
        <f t="shared" si="96"/>
        <v>-9.9200000000000159</v>
      </c>
      <c r="Y292" s="25">
        <f t="shared" si="97"/>
        <v>290.08</v>
      </c>
    </row>
    <row r="293" spans="5:25" x14ac:dyDescent="0.2">
      <c r="E293" s="22">
        <v>289</v>
      </c>
      <c r="F293" s="24">
        <f t="shared" si="81"/>
        <v>6.5</v>
      </c>
      <c r="G293" s="24">
        <f t="shared" si="82"/>
        <v>0</v>
      </c>
      <c r="H293" s="24">
        <f t="shared" si="83"/>
        <v>6.5</v>
      </c>
      <c r="I293" s="24">
        <f t="shared" si="98"/>
        <v>0</v>
      </c>
      <c r="J293" s="24">
        <f t="shared" si="99"/>
        <v>0</v>
      </c>
      <c r="K293" s="24">
        <f t="shared" si="100"/>
        <v>0</v>
      </c>
      <c r="L293" s="24">
        <f t="shared" si="84"/>
        <v>6.5</v>
      </c>
      <c r="M293" s="24">
        <f t="shared" si="85"/>
        <v>0.5</v>
      </c>
      <c r="N293" s="24">
        <f t="shared" si="86"/>
        <v>0.5</v>
      </c>
      <c r="O293" s="24">
        <f t="shared" si="87"/>
        <v>6</v>
      </c>
      <c r="P293" s="24">
        <f t="shared" si="88"/>
        <v>0</v>
      </c>
      <c r="Q293" s="25">
        <f t="shared" si="89"/>
        <v>11.12</v>
      </c>
      <c r="R293" s="24">
        <f t="shared" si="90"/>
        <v>0</v>
      </c>
      <c r="S293" s="24">
        <f t="shared" si="91"/>
        <v>0</v>
      </c>
      <c r="T293" s="25">
        <f t="shared" si="92"/>
        <v>0.5</v>
      </c>
      <c r="U293" s="26">
        <f t="shared" si="93"/>
        <v>2</v>
      </c>
      <c r="V293" s="25">
        <f t="shared" si="94"/>
        <v>2.5</v>
      </c>
      <c r="W293" s="25">
        <f t="shared" si="95"/>
        <v>8.6199999999999992</v>
      </c>
      <c r="X293" s="25">
        <f t="shared" si="96"/>
        <v>-1.3000000000000167</v>
      </c>
      <c r="Y293" s="25">
        <f t="shared" si="97"/>
        <v>298.7</v>
      </c>
    </row>
    <row r="294" spans="5:25" x14ac:dyDescent="0.2">
      <c r="E294" s="22">
        <v>290</v>
      </c>
      <c r="F294" s="24">
        <f t="shared" si="81"/>
        <v>6</v>
      </c>
      <c r="G294" s="24">
        <f t="shared" si="82"/>
        <v>0</v>
      </c>
      <c r="H294" s="24">
        <f t="shared" si="83"/>
        <v>6</v>
      </c>
      <c r="I294" s="24">
        <f t="shared" si="98"/>
        <v>0</v>
      </c>
      <c r="J294" s="24">
        <f t="shared" si="99"/>
        <v>0</v>
      </c>
      <c r="K294" s="24">
        <f t="shared" si="100"/>
        <v>0</v>
      </c>
      <c r="L294" s="24">
        <f t="shared" si="84"/>
        <v>6</v>
      </c>
      <c r="M294" s="24">
        <f t="shared" si="85"/>
        <v>0.5</v>
      </c>
      <c r="N294" s="24">
        <f t="shared" si="86"/>
        <v>0.5</v>
      </c>
      <c r="O294" s="24">
        <f t="shared" si="87"/>
        <v>5.5</v>
      </c>
      <c r="P294" s="24">
        <f t="shared" si="88"/>
        <v>0</v>
      </c>
      <c r="Q294" s="25">
        <f t="shared" si="89"/>
        <v>11.12</v>
      </c>
      <c r="R294" s="24">
        <f t="shared" si="90"/>
        <v>0</v>
      </c>
      <c r="S294" s="24">
        <f t="shared" si="91"/>
        <v>0</v>
      </c>
      <c r="T294" s="25">
        <f t="shared" si="92"/>
        <v>0.46</v>
      </c>
      <c r="U294" s="26">
        <f t="shared" si="93"/>
        <v>2</v>
      </c>
      <c r="V294" s="25">
        <f t="shared" si="94"/>
        <v>2.46</v>
      </c>
      <c r="W294" s="25">
        <f t="shared" si="95"/>
        <v>8.66</v>
      </c>
      <c r="X294" s="25">
        <f t="shared" si="96"/>
        <v>7.3599999999999834</v>
      </c>
      <c r="Y294" s="25">
        <f t="shared" si="97"/>
        <v>307.35999999999996</v>
      </c>
    </row>
    <row r="295" spans="5:25" x14ac:dyDescent="0.2">
      <c r="E295" s="22">
        <v>291</v>
      </c>
      <c r="F295" s="24">
        <f t="shared" si="81"/>
        <v>5.5</v>
      </c>
      <c r="G295" s="24">
        <f t="shared" si="82"/>
        <v>0</v>
      </c>
      <c r="H295" s="24">
        <f t="shared" si="83"/>
        <v>5.5</v>
      </c>
      <c r="I295" s="24">
        <f t="shared" si="98"/>
        <v>0</v>
      </c>
      <c r="J295" s="24">
        <f t="shared" si="99"/>
        <v>0</v>
      </c>
      <c r="K295" s="24">
        <f t="shared" si="100"/>
        <v>0</v>
      </c>
      <c r="L295" s="24">
        <f t="shared" si="84"/>
        <v>5.5</v>
      </c>
      <c r="M295" s="24">
        <f t="shared" si="85"/>
        <v>0.5</v>
      </c>
      <c r="N295" s="24">
        <f t="shared" si="86"/>
        <v>0.5</v>
      </c>
      <c r="O295" s="24">
        <f t="shared" si="87"/>
        <v>5</v>
      </c>
      <c r="P295" s="24">
        <f t="shared" si="88"/>
        <v>0</v>
      </c>
      <c r="Q295" s="25">
        <f t="shared" si="89"/>
        <v>11.12</v>
      </c>
      <c r="R295" s="24">
        <f t="shared" si="90"/>
        <v>0</v>
      </c>
      <c r="S295" s="24">
        <f t="shared" si="91"/>
        <v>0</v>
      </c>
      <c r="T295" s="25">
        <f t="shared" si="92"/>
        <v>0.42</v>
      </c>
      <c r="U295" s="26">
        <f t="shared" si="93"/>
        <v>2</v>
      </c>
      <c r="V295" s="25">
        <f t="shared" si="94"/>
        <v>2.42</v>
      </c>
      <c r="W295" s="25">
        <f t="shared" si="95"/>
        <v>8.6999999999999993</v>
      </c>
      <c r="X295" s="25">
        <f t="shared" si="96"/>
        <v>16.059999999999981</v>
      </c>
      <c r="Y295" s="25">
        <f t="shared" si="97"/>
        <v>316.06</v>
      </c>
    </row>
    <row r="296" spans="5:25" x14ac:dyDescent="0.2">
      <c r="E296" s="22">
        <v>292</v>
      </c>
      <c r="F296" s="24">
        <f t="shared" si="81"/>
        <v>5</v>
      </c>
      <c r="G296" s="24">
        <f t="shared" si="82"/>
        <v>0</v>
      </c>
      <c r="H296" s="24">
        <f t="shared" si="83"/>
        <v>5</v>
      </c>
      <c r="I296" s="24">
        <f t="shared" si="98"/>
        <v>0</v>
      </c>
      <c r="J296" s="24">
        <f t="shared" si="99"/>
        <v>0</v>
      </c>
      <c r="K296" s="24">
        <f t="shared" si="100"/>
        <v>0</v>
      </c>
      <c r="L296" s="24">
        <f t="shared" si="84"/>
        <v>5</v>
      </c>
      <c r="M296" s="24">
        <f t="shared" si="85"/>
        <v>0.5</v>
      </c>
      <c r="N296" s="24">
        <f t="shared" si="86"/>
        <v>0.5</v>
      </c>
      <c r="O296" s="24">
        <f t="shared" si="87"/>
        <v>4.5</v>
      </c>
      <c r="P296" s="24">
        <f t="shared" si="88"/>
        <v>0</v>
      </c>
      <c r="Q296" s="25">
        <f t="shared" si="89"/>
        <v>11.12</v>
      </c>
      <c r="R296" s="24">
        <f t="shared" si="90"/>
        <v>0</v>
      </c>
      <c r="S296" s="24">
        <f t="shared" si="91"/>
        <v>0</v>
      </c>
      <c r="T296" s="25">
        <f t="shared" si="92"/>
        <v>0.38</v>
      </c>
      <c r="U296" s="26">
        <f t="shared" si="93"/>
        <v>2</v>
      </c>
      <c r="V296" s="25">
        <f t="shared" si="94"/>
        <v>2.38</v>
      </c>
      <c r="W296" s="25">
        <f t="shared" si="95"/>
        <v>8.7399999999999984</v>
      </c>
      <c r="X296" s="25">
        <f t="shared" si="96"/>
        <v>24.799999999999979</v>
      </c>
      <c r="Y296" s="25">
        <f t="shared" si="97"/>
        <v>324.79999999999995</v>
      </c>
    </row>
    <row r="297" spans="5:25" x14ac:dyDescent="0.2">
      <c r="E297" s="22">
        <v>293</v>
      </c>
      <c r="F297" s="24">
        <f t="shared" si="81"/>
        <v>4.5</v>
      </c>
      <c r="G297" s="24">
        <f t="shared" si="82"/>
        <v>0</v>
      </c>
      <c r="H297" s="24">
        <f t="shared" si="83"/>
        <v>4.5</v>
      </c>
      <c r="I297" s="24">
        <f t="shared" si="98"/>
        <v>0</v>
      </c>
      <c r="J297" s="24">
        <f t="shared" si="99"/>
        <v>0</v>
      </c>
      <c r="K297" s="24">
        <f t="shared" si="100"/>
        <v>0</v>
      </c>
      <c r="L297" s="24">
        <f t="shared" si="84"/>
        <v>4.5</v>
      </c>
      <c r="M297" s="24">
        <f t="shared" si="85"/>
        <v>0.5</v>
      </c>
      <c r="N297" s="24">
        <f t="shared" si="86"/>
        <v>0.5</v>
      </c>
      <c r="O297" s="24">
        <f t="shared" si="87"/>
        <v>4</v>
      </c>
      <c r="P297" s="24">
        <f t="shared" si="88"/>
        <v>0</v>
      </c>
      <c r="Q297" s="25">
        <f t="shared" si="89"/>
        <v>11.12</v>
      </c>
      <c r="R297" s="24">
        <f t="shared" si="90"/>
        <v>0</v>
      </c>
      <c r="S297" s="24">
        <f t="shared" si="91"/>
        <v>0</v>
      </c>
      <c r="T297" s="25">
        <f t="shared" si="92"/>
        <v>0.34</v>
      </c>
      <c r="U297" s="26">
        <f t="shared" si="93"/>
        <v>2</v>
      </c>
      <c r="V297" s="25">
        <f t="shared" si="94"/>
        <v>2.34</v>
      </c>
      <c r="W297" s="25">
        <f t="shared" si="95"/>
        <v>8.7799999999999994</v>
      </c>
      <c r="X297" s="25">
        <f t="shared" si="96"/>
        <v>33.579999999999977</v>
      </c>
      <c r="Y297" s="25">
        <f t="shared" si="97"/>
        <v>333.58</v>
      </c>
    </row>
    <row r="298" spans="5:25" x14ac:dyDescent="0.2">
      <c r="E298" s="22">
        <v>294</v>
      </c>
      <c r="F298" s="24">
        <f t="shared" si="81"/>
        <v>4</v>
      </c>
      <c r="G298" s="24">
        <f t="shared" si="82"/>
        <v>0</v>
      </c>
      <c r="H298" s="24">
        <f t="shared" si="83"/>
        <v>4</v>
      </c>
      <c r="I298" s="24">
        <f t="shared" si="98"/>
        <v>0</v>
      </c>
      <c r="J298" s="24">
        <f t="shared" si="99"/>
        <v>0</v>
      </c>
      <c r="K298" s="24">
        <f t="shared" si="100"/>
        <v>0</v>
      </c>
      <c r="L298" s="24">
        <f t="shared" si="84"/>
        <v>4</v>
      </c>
      <c r="M298" s="24">
        <f t="shared" si="85"/>
        <v>0.5</v>
      </c>
      <c r="N298" s="24">
        <f t="shared" si="86"/>
        <v>0.5</v>
      </c>
      <c r="O298" s="24">
        <f t="shared" si="87"/>
        <v>3.5</v>
      </c>
      <c r="P298" s="24">
        <f t="shared" si="88"/>
        <v>0</v>
      </c>
      <c r="Q298" s="25">
        <f t="shared" si="89"/>
        <v>11.12</v>
      </c>
      <c r="R298" s="24">
        <f t="shared" si="90"/>
        <v>0</v>
      </c>
      <c r="S298" s="24">
        <f t="shared" si="91"/>
        <v>0</v>
      </c>
      <c r="T298" s="25">
        <f t="shared" si="92"/>
        <v>0.3</v>
      </c>
      <c r="U298" s="26">
        <f t="shared" si="93"/>
        <v>2</v>
      </c>
      <c r="V298" s="25">
        <f t="shared" si="94"/>
        <v>2.2999999999999998</v>
      </c>
      <c r="W298" s="25">
        <f t="shared" si="95"/>
        <v>8.82</v>
      </c>
      <c r="X298" s="25">
        <f t="shared" si="96"/>
        <v>42.399999999999977</v>
      </c>
      <c r="Y298" s="25">
        <f t="shared" si="97"/>
        <v>342.4</v>
      </c>
    </row>
    <row r="299" spans="5:25" x14ac:dyDescent="0.2">
      <c r="E299" s="22">
        <v>295</v>
      </c>
      <c r="F299" s="24">
        <f t="shared" si="81"/>
        <v>3.5</v>
      </c>
      <c r="G299" s="24">
        <f t="shared" si="82"/>
        <v>0</v>
      </c>
      <c r="H299" s="24">
        <f t="shared" si="83"/>
        <v>3.5</v>
      </c>
      <c r="I299" s="24">
        <f t="shared" si="98"/>
        <v>1</v>
      </c>
      <c r="J299" s="24">
        <f t="shared" si="99"/>
        <v>14</v>
      </c>
      <c r="K299" s="24">
        <f t="shared" si="100"/>
        <v>0</v>
      </c>
      <c r="L299" s="24">
        <f t="shared" si="84"/>
        <v>3.5</v>
      </c>
      <c r="M299" s="24">
        <f t="shared" si="85"/>
        <v>0.5</v>
      </c>
      <c r="N299" s="24">
        <f t="shared" si="86"/>
        <v>0.5</v>
      </c>
      <c r="O299" s="24">
        <f t="shared" si="87"/>
        <v>3</v>
      </c>
      <c r="P299" s="24">
        <f t="shared" si="88"/>
        <v>0</v>
      </c>
      <c r="Q299" s="25">
        <f t="shared" si="89"/>
        <v>11.12</v>
      </c>
      <c r="R299" s="24">
        <f t="shared" si="90"/>
        <v>224</v>
      </c>
      <c r="S299" s="24">
        <f t="shared" si="91"/>
        <v>15.68</v>
      </c>
      <c r="T299" s="25">
        <f t="shared" si="92"/>
        <v>0.26</v>
      </c>
      <c r="U299" s="26">
        <f t="shared" si="93"/>
        <v>2</v>
      </c>
      <c r="V299" s="25">
        <f t="shared" si="94"/>
        <v>241.94</v>
      </c>
      <c r="W299" s="25">
        <f t="shared" si="95"/>
        <v>-230.82</v>
      </c>
      <c r="X299" s="25">
        <f t="shared" si="96"/>
        <v>-188.42000000000002</v>
      </c>
      <c r="Y299" s="25">
        <f t="shared" si="97"/>
        <v>111.57999999999998</v>
      </c>
    </row>
    <row r="300" spans="5:25" x14ac:dyDescent="0.2">
      <c r="E300" s="22">
        <v>296</v>
      </c>
      <c r="F300" s="24">
        <f t="shared" si="81"/>
        <v>3</v>
      </c>
      <c r="G300" s="24">
        <f t="shared" si="82"/>
        <v>14</v>
      </c>
      <c r="H300" s="24">
        <f t="shared" si="83"/>
        <v>17</v>
      </c>
      <c r="I300" s="24">
        <f t="shared" si="98"/>
        <v>0</v>
      </c>
      <c r="J300" s="24">
        <f t="shared" si="99"/>
        <v>0</v>
      </c>
      <c r="K300" s="24">
        <f t="shared" si="100"/>
        <v>0</v>
      </c>
      <c r="L300" s="24">
        <f t="shared" si="84"/>
        <v>3</v>
      </c>
      <c r="M300" s="24">
        <f t="shared" si="85"/>
        <v>0.5</v>
      </c>
      <c r="N300" s="24">
        <f t="shared" si="86"/>
        <v>0.5</v>
      </c>
      <c r="O300" s="24">
        <f t="shared" si="87"/>
        <v>2.5</v>
      </c>
      <c r="P300" s="24">
        <f t="shared" si="88"/>
        <v>0</v>
      </c>
      <c r="Q300" s="25">
        <f t="shared" si="89"/>
        <v>11.12</v>
      </c>
      <c r="R300" s="24">
        <f t="shared" si="90"/>
        <v>0</v>
      </c>
      <c r="S300" s="24">
        <f t="shared" si="91"/>
        <v>0</v>
      </c>
      <c r="T300" s="25">
        <f t="shared" si="92"/>
        <v>0.22</v>
      </c>
      <c r="U300" s="26">
        <f t="shared" si="93"/>
        <v>2</v>
      </c>
      <c r="V300" s="25">
        <f t="shared" si="94"/>
        <v>2.2200000000000002</v>
      </c>
      <c r="W300" s="25">
        <f t="shared" si="95"/>
        <v>8.8999999999999986</v>
      </c>
      <c r="X300" s="25">
        <f t="shared" si="96"/>
        <v>-179.52</v>
      </c>
      <c r="Y300" s="25">
        <f t="shared" si="97"/>
        <v>120.47999999999999</v>
      </c>
    </row>
    <row r="301" spans="5:25" x14ac:dyDescent="0.2">
      <c r="E301" s="22">
        <v>297</v>
      </c>
      <c r="F301" s="24">
        <f t="shared" si="81"/>
        <v>2.5</v>
      </c>
      <c r="G301" s="24">
        <f t="shared" si="82"/>
        <v>14</v>
      </c>
      <c r="H301" s="24">
        <f t="shared" si="83"/>
        <v>16.5</v>
      </c>
      <c r="I301" s="24">
        <f t="shared" si="98"/>
        <v>0</v>
      </c>
      <c r="J301" s="24">
        <f t="shared" si="99"/>
        <v>0</v>
      </c>
      <c r="K301" s="24">
        <f t="shared" si="100"/>
        <v>0</v>
      </c>
      <c r="L301" s="24">
        <f t="shared" si="84"/>
        <v>2.5</v>
      </c>
      <c r="M301" s="24">
        <f t="shared" si="85"/>
        <v>0.5</v>
      </c>
      <c r="N301" s="24">
        <f t="shared" si="86"/>
        <v>0.5</v>
      </c>
      <c r="O301" s="24">
        <f t="shared" si="87"/>
        <v>2</v>
      </c>
      <c r="P301" s="24">
        <f t="shared" si="88"/>
        <v>0</v>
      </c>
      <c r="Q301" s="25">
        <f t="shared" si="89"/>
        <v>11.12</v>
      </c>
      <c r="R301" s="24">
        <f t="shared" si="90"/>
        <v>0</v>
      </c>
      <c r="S301" s="24">
        <f t="shared" si="91"/>
        <v>0</v>
      </c>
      <c r="T301" s="25">
        <f t="shared" si="92"/>
        <v>0.18</v>
      </c>
      <c r="U301" s="26">
        <f t="shared" si="93"/>
        <v>2</v>
      </c>
      <c r="V301" s="25">
        <f t="shared" si="94"/>
        <v>2.1800000000000002</v>
      </c>
      <c r="W301" s="25">
        <f t="shared" si="95"/>
        <v>8.94</v>
      </c>
      <c r="X301" s="25">
        <f t="shared" si="96"/>
        <v>-170.58</v>
      </c>
      <c r="Y301" s="25">
        <f t="shared" si="97"/>
        <v>129.41999999999999</v>
      </c>
    </row>
    <row r="302" spans="5:25" x14ac:dyDescent="0.2">
      <c r="E302" s="22">
        <v>298</v>
      </c>
      <c r="F302" s="24">
        <f t="shared" si="81"/>
        <v>2</v>
      </c>
      <c r="G302" s="24">
        <f t="shared" si="82"/>
        <v>14</v>
      </c>
      <c r="H302" s="24">
        <f t="shared" si="83"/>
        <v>16</v>
      </c>
      <c r="I302" s="24">
        <f t="shared" si="98"/>
        <v>0</v>
      </c>
      <c r="J302" s="24">
        <f t="shared" si="99"/>
        <v>0</v>
      </c>
      <c r="K302" s="24">
        <f t="shared" si="100"/>
        <v>0</v>
      </c>
      <c r="L302" s="24">
        <f t="shared" si="84"/>
        <v>2</v>
      </c>
      <c r="M302" s="24">
        <f t="shared" si="85"/>
        <v>0.5</v>
      </c>
      <c r="N302" s="24">
        <f t="shared" si="86"/>
        <v>0.5</v>
      </c>
      <c r="O302" s="24">
        <f t="shared" si="87"/>
        <v>1.5</v>
      </c>
      <c r="P302" s="24">
        <f t="shared" si="88"/>
        <v>0</v>
      </c>
      <c r="Q302" s="25">
        <f t="shared" si="89"/>
        <v>11.12</v>
      </c>
      <c r="R302" s="24">
        <f t="shared" si="90"/>
        <v>0</v>
      </c>
      <c r="S302" s="24">
        <f t="shared" si="91"/>
        <v>0</v>
      </c>
      <c r="T302" s="25">
        <f t="shared" si="92"/>
        <v>0.14000000000000001</v>
      </c>
      <c r="U302" s="26">
        <f t="shared" si="93"/>
        <v>2</v>
      </c>
      <c r="V302" s="25">
        <f t="shared" si="94"/>
        <v>2.14</v>
      </c>
      <c r="W302" s="25">
        <f t="shared" si="95"/>
        <v>8.9799999999999986</v>
      </c>
      <c r="X302" s="25">
        <f t="shared" si="96"/>
        <v>-161.60000000000002</v>
      </c>
      <c r="Y302" s="25">
        <f t="shared" si="97"/>
        <v>138.39999999999998</v>
      </c>
    </row>
    <row r="303" spans="5:25" x14ac:dyDescent="0.2">
      <c r="E303" s="22">
        <v>299</v>
      </c>
      <c r="F303" s="24">
        <f t="shared" si="81"/>
        <v>1.5</v>
      </c>
      <c r="G303" s="24">
        <f t="shared" si="82"/>
        <v>14</v>
      </c>
      <c r="H303" s="24">
        <f t="shared" si="83"/>
        <v>15.5</v>
      </c>
      <c r="I303" s="24">
        <f t="shared" si="98"/>
        <v>0</v>
      </c>
      <c r="J303" s="24">
        <f t="shared" si="99"/>
        <v>0</v>
      </c>
      <c r="K303" s="24">
        <f t="shared" si="100"/>
        <v>0</v>
      </c>
      <c r="L303" s="24">
        <f t="shared" si="84"/>
        <v>1.5</v>
      </c>
      <c r="M303" s="24">
        <f t="shared" si="85"/>
        <v>0.5</v>
      </c>
      <c r="N303" s="24">
        <f t="shared" si="86"/>
        <v>0.5</v>
      </c>
      <c r="O303" s="24">
        <f t="shared" si="87"/>
        <v>1</v>
      </c>
      <c r="P303" s="24">
        <f t="shared" si="88"/>
        <v>0</v>
      </c>
      <c r="Q303" s="25">
        <f t="shared" si="89"/>
        <v>11.12</v>
      </c>
      <c r="R303" s="24">
        <f t="shared" si="90"/>
        <v>0</v>
      </c>
      <c r="S303" s="24">
        <f t="shared" si="91"/>
        <v>0</v>
      </c>
      <c r="T303" s="25">
        <f t="shared" si="92"/>
        <v>0.1</v>
      </c>
      <c r="U303" s="26">
        <f t="shared" si="93"/>
        <v>2</v>
      </c>
      <c r="V303" s="25">
        <f t="shared" si="94"/>
        <v>2.1</v>
      </c>
      <c r="W303" s="25">
        <f t="shared" si="95"/>
        <v>9.02</v>
      </c>
      <c r="X303" s="25">
        <f t="shared" si="96"/>
        <v>-152.58000000000001</v>
      </c>
      <c r="Y303" s="25">
        <f t="shared" si="97"/>
        <v>147.41999999999999</v>
      </c>
    </row>
    <row r="304" spans="5:25" x14ac:dyDescent="0.2">
      <c r="E304" s="22">
        <v>300</v>
      </c>
      <c r="F304" s="24">
        <f t="shared" si="81"/>
        <v>1</v>
      </c>
      <c r="G304" s="24">
        <f t="shared" si="82"/>
        <v>14</v>
      </c>
      <c r="H304" s="24">
        <f t="shared" si="83"/>
        <v>15</v>
      </c>
      <c r="I304" s="24">
        <f t="shared" si="98"/>
        <v>0</v>
      </c>
      <c r="J304" s="24">
        <f t="shared" si="99"/>
        <v>0</v>
      </c>
      <c r="K304" s="24">
        <f t="shared" si="100"/>
        <v>0</v>
      </c>
      <c r="L304" s="24">
        <f t="shared" si="84"/>
        <v>1</v>
      </c>
      <c r="M304" s="24">
        <f t="shared" si="85"/>
        <v>0.5</v>
      </c>
      <c r="N304" s="24">
        <f t="shared" si="86"/>
        <v>0.5</v>
      </c>
      <c r="O304" s="24">
        <f t="shared" si="87"/>
        <v>0.5</v>
      </c>
      <c r="P304" s="24">
        <f t="shared" si="88"/>
        <v>0</v>
      </c>
      <c r="Q304" s="25">
        <f t="shared" si="89"/>
        <v>11.12</v>
      </c>
      <c r="R304" s="24">
        <f t="shared" si="90"/>
        <v>0</v>
      </c>
      <c r="S304" s="24">
        <f t="shared" si="91"/>
        <v>0</v>
      </c>
      <c r="T304" s="25">
        <f t="shared" si="92"/>
        <v>0.06</v>
      </c>
      <c r="U304" s="26">
        <f t="shared" si="93"/>
        <v>2</v>
      </c>
      <c r="V304" s="25">
        <f t="shared" si="94"/>
        <v>2.06</v>
      </c>
      <c r="W304" s="25">
        <f t="shared" si="95"/>
        <v>9.0599999999999987</v>
      </c>
      <c r="X304" s="25">
        <f t="shared" si="96"/>
        <v>-143.52000000000001</v>
      </c>
      <c r="Y304" s="25">
        <f t="shared" si="97"/>
        <v>156.47999999999999</v>
      </c>
    </row>
    <row r="305" spans="5:25" x14ac:dyDescent="0.2">
      <c r="E305" s="22">
        <v>301</v>
      </c>
      <c r="F305" s="24">
        <f t="shared" si="81"/>
        <v>0.5</v>
      </c>
      <c r="G305" s="24">
        <f t="shared" si="82"/>
        <v>14</v>
      </c>
      <c r="H305" s="24">
        <f t="shared" si="83"/>
        <v>14.5</v>
      </c>
      <c r="I305" s="24">
        <f t="shared" si="98"/>
        <v>0</v>
      </c>
      <c r="J305" s="24">
        <f t="shared" si="99"/>
        <v>0</v>
      </c>
      <c r="K305" s="24">
        <f t="shared" si="100"/>
        <v>0</v>
      </c>
      <c r="L305" s="24">
        <f t="shared" si="84"/>
        <v>0.5</v>
      </c>
      <c r="M305" s="24">
        <f t="shared" si="85"/>
        <v>0.5</v>
      </c>
      <c r="N305" s="24">
        <f t="shared" si="86"/>
        <v>0.5</v>
      </c>
      <c r="O305" s="24">
        <f t="shared" si="87"/>
        <v>0</v>
      </c>
      <c r="P305" s="24">
        <f t="shared" si="88"/>
        <v>0</v>
      </c>
      <c r="Q305" s="25">
        <f t="shared" si="89"/>
        <v>11.12</v>
      </c>
      <c r="R305" s="24">
        <f t="shared" si="90"/>
        <v>0</v>
      </c>
      <c r="S305" s="24">
        <f t="shared" si="91"/>
        <v>0</v>
      </c>
      <c r="T305" s="25">
        <f t="shared" si="92"/>
        <v>0.02</v>
      </c>
      <c r="U305" s="26">
        <f t="shared" si="93"/>
        <v>2</v>
      </c>
      <c r="V305" s="25">
        <f t="shared" si="94"/>
        <v>2.02</v>
      </c>
      <c r="W305" s="25">
        <f t="shared" si="95"/>
        <v>9.1</v>
      </c>
      <c r="X305" s="25">
        <f t="shared" si="96"/>
        <v>-134.42000000000002</v>
      </c>
      <c r="Y305" s="25">
        <f t="shared" si="97"/>
        <v>165.57999999999998</v>
      </c>
    </row>
    <row r="306" spans="5:25" x14ac:dyDescent="0.2">
      <c r="E306" s="22">
        <v>302</v>
      </c>
      <c r="F306" s="24">
        <f t="shared" si="81"/>
        <v>0</v>
      </c>
      <c r="G306" s="24">
        <f t="shared" si="82"/>
        <v>14</v>
      </c>
      <c r="H306" s="24">
        <f t="shared" si="83"/>
        <v>14</v>
      </c>
      <c r="I306" s="24">
        <f t="shared" si="98"/>
        <v>0</v>
      </c>
      <c r="J306" s="24">
        <f t="shared" si="99"/>
        <v>0</v>
      </c>
      <c r="K306" s="24">
        <f t="shared" si="100"/>
        <v>14</v>
      </c>
      <c r="L306" s="24">
        <f t="shared" si="84"/>
        <v>14</v>
      </c>
      <c r="M306" s="24">
        <f t="shared" si="85"/>
        <v>0.5</v>
      </c>
      <c r="N306" s="24">
        <f t="shared" si="86"/>
        <v>0.5</v>
      </c>
      <c r="O306" s="24">
        <f t="shared" si="87"/>
        <v>13.5</v>
      </c>
      <c r="P306" s="24">
        <f t="shared" si="88"/>
        <v>0</v>
      </c>
      <c r="Q306" s="25">
        <f t="shared" si="89"/>
        <v>11.12</v>
      </c>
      <c r="R306" s="24">
        <f t="shared" si="90"/>
        <v>0</v>
      </c>
      <c r="S306" s="24">
        <f t="shared" si="91"/>
        <v>0</v>
      </c>
      <c r="T306" s="25">
        <f t="shared" si="92"/>
        <v>1.1000000000000001</v>
      </c>
      <c r="U306" s="26">
        <f t="shared" si="93"/>
        <v>2</v>
      </c>
      <c r="V306" s="25">
        <f t="shared" si="94"/>
        <v>3.1</v>
      </c>
      <c r="W306" s="25">
        <f t="shared" si="95"/>
        <v>8.02</v>
      </c>
      <c r="X306" s="25">
        <f t="shared" si="96"/>
        <v>-126.40000000000002</v>
      </c>
      <c r="Y306" s="25">
        <f t="shared" si="97"/>
        <v>173.59999999999997</v>
      </c>
    </row>
    <row r="307" spans="5:25" x14ac:dyDescent="0.2">
      <c r="E307" s="22">
        <v>303</v>
      </c>
      <c r="F307" s="24">
        <f t="shared" si="81"/>
        <v>13.5</v>
      </c>
      <c r="G307" s="24">
        <f t="shared" si="82"/>
        <v>0</v>
      </c>
      <c r="H307" s="24">
        <f t="shared" si="83"/>
        <v>13.5</v>
      </c>
      <c r="I307" s="24">
        <f t="shared" si="98"/>
        <v>0</v>
      </c>
      <c r="J307" s="24">
        <f t="shared" si="99"/>
        <v>0</v>
      </c>
      <c r="K307" s="24">
        <f t="shared" si="100"/>
        <v>0</v>
      </c>
      <c r="L307" s="24">
        <f t="shared" si="84"/>
        <v>13.5</v>
      </c>
      <c r="M307" s="24">
        <f t="shared" si="85"/>
        <v>0.5</v>
      </c>
      <c r="N307" s="24">
        <f t="shared" si="86"/>
        <v>0.5</v>
      </c>
      <c r="O307" s="24">
        <f t="shared" si="87"/>
        <v>13</v>
      </c>
      <c r="P307" s="24">
        <f t="shared" si="88"/>
        <v>0</v>
      </c>
      <c r="Q307" s="25">
        <f t="shared" si="89"/>
        <v>11.12</v>
      </c>
      <c r="R307" s="24">
        <f t="shared" si="90"/>
        <v>0</v>
      </c>
      <c r="S307" s="24">
        <f t="shared" si="91"/>
        <v>0</v>
      </c>
      <c r="T307" s="25">
        <f t="shared" si="92"/>
        <v>1.06</v>
      </c>
      <c r="U307" s="26">
        <f t="shared" si="93"/>
        <v>2</v>
      </c>
      <c r="V307" s="25">
        <f t="shared" si="94"/>
        <v>3.06</v>
      </c>
      <c r="W307" s="25">
        <f t="shared" si="95"/>
        <v>8.0599999999999987</v>
      </c>
      <c r="X307" s="25">
        <f t="shared" si="96"/>
        <v>-118.34000000000002</v>
      </c>
      <c r="Y307" s="25">
        <f t="shared" si="97"/>
        <v>181.65999999999997</v>
      </c>
    </row>
    <row r="308" spans="5:25" x14ac:dyDescent="0.2">
      <c r="E308" s="22">
        <v>304</v>
      </c>
      <c r="F308" s="24">
        <f t="shared" si="81"/>
        <v>13</v>
      </c>
      <c r="G308" s="24">
        <f t="shared" si="82"/>
        <v>0</v>
      </c>
      <c r="H308" s="24">
        <f t="shared" si="83"/>
        <v>13</v>
      </c>
      <c r="I308" s="24">
        <f t="shared" si="98"/>
        <v>0</v>
      </c>
      <c r="J308" s="24">
        <f t="shared" si="99"/>
        <v>0</v>
      </c>
      <c r="K308" s="24">
        <f t="shared" si="100"/>
        <v>0</v>
      </c>
      <c r="L308" s="24">
        <f t="shared" si="84"/>
        <v>13</v>
      </c>
      <c r="M308" s="24">
        <f t="shared" si="85"/>
        <v>0.5</v>
      </c>
      <c r="N308" s="24">
        <f t="shared" si="86"/>
        <v>0.5</v>
      </c>
      <c r="O308" s="24">
        <f t="shared" si="87"/>
        <v>12.5</v>
      </c>
      <c r="P308" s="24">
        <f t="shared" si="88"/>
        <v>0</v>
      </c>
      <c r="Q308" s="25">
        <f t="shared" si="89"/>
        <v>11.12</v>
      </c>
      <c r="R308" s="24">
        <f t="shared" si="90"/>
        <v>0</v>
      </c>
      <c r="S308" s="24">
        <f t="shared" si="91"/>
        <v>0</v>
      </c>
      <c r="T308" s="25">
        <f t="shared" si="92"/>
        <v>1.02</v>
      </c>
      <c r="U308" s="26">
        <f t="shared" si="93"/>
        <v>2</v>
      </c>
      <c r="V308" s="25">
        <f t="shared" si="94"/>
        <v>3.02</v>
      </c>
      <c r="W308" s="25">
        <f t="shared" si="95"/>
        <v>8.1</v>
      </c>
      <c r="X308" s="25">
        <f t="shared" si="96"/>
        <v>-110.24000000000002</v>
      </c>
      <c r="Y308" s="25">
        <f t="shared" si="97"/>
        <v>189.76</v>
      </c>
    </row>
    <row r="309" spans="5:25" x14ac:dyDescent="0.2">
      <c r="E309" s="22">
        <v>305</v>
      </c>
      <c r="F309" s="24">
        <f t="shared" si="81"/>
        <v>12.5</v>
      </c>
      <c r="G309" s="24">
        <f t="shared" si="82"/>
        <v>0</v>
      </c>
      <c r="H309" s="24">
        <f t="shared" si="83"/>
        <v>12.5</v>
      </c>
      <c r="I309" s="24">
        <f t="shared" si="98"/>
        <v>0</v>
      </c>
      <c r="J309" s="24">
        <f t="shared" si="99"/>
        <v>0</v>
      </c>
      <c r="K309" s="24">
        <f t="shared" si="100"/>
        <v>0</v>
      </c>
      <c r="L309" s="24">
        <f t="shared" si="84"/>
        <v>12.5</v>
      </c>
      <c r="M309" s="24">
        <f t="shared" si="85"/>
        <v>0.5</v>
      </c>
      <c r="N309" s="24">
        <f t="shared" si="86"/>
        <v>0.5</v>
      </c>
      <c r="O309" s="24">
        <f t="shared" si="87"/>
        <v>12</v>
      </c>
      <c r="P309" s="24">
        <f t="shared" si="88"/>
        <v>0</v>
      </c>
      <c r="Q309" s="25">
        <f t="shared" si="89"/>
        <v>11.12</v>
      </c>
      <c r="R309" s="24">
        <f t="shared" si="90"/>
        <v>0</v>
      </c>
      <c r="S309" s="24">
        <f t="shared" si="91"/>
        <v>0</v>
      </c>
      <c r="T309" s="25">
        <f t="shared" si="92"/>
        <v>0.98</v>
      </c>
      <c r="U309" s="26">
        <f t="shared" si="93"/>
        <v>2</v>
      </c>
      <c r="V309" s="25">
        <f t="shared" si="94"/>
        <v>2.98</v>
      </c>
      <c r="W309" s="25">
        <f t="shared" si="95"/>
        <v>8.1399999999999988</v>
      </c>
      <c r="X309" s="25">
        <f t="shared" si="96"/>
        <v>-102.10000000000002</v>
      </c>
      <c r="Y309" s="25">
        <f t="shared" si="97"/>
        <v>197.89999999999998</v>
      </c>
    </row>
    <row r="310" spans="5:25" x14ac:dyDescent="0.2">
      <c r="E310" s="22">
        <v>306</v>
      </c>
      <c r="F310" s="24">
        <f t="shared" si="81"/>
        <v>12</v>
      </c>
      <c r="G310" s="24">
        <f t="shared" si="82"/>
        <v>0</v>
      </c>
      <c r="H310" s="24">
        <f t="shared" si="83"/>
        <v>12</v>
      </c>
      <c r="I310" s="24">
        <f t="shared" si="98"/>
        <v>0</v>
      </c>
      <c r="J310" s="24">
        <f t="shared" si="99"/>
        <v>0</v>
      </c>
      <c r="K310" s="24">
        <f t="shared" si="100"/>
        <v>0</v>
      </c>
      <c r="L310" s="24">
        <f t="shared" si="84"/>
        <v>12</v>
      </c>
      <c r="M310" s="24">
        <f t="shared" si="85"/>
        <v>0.5</v>
      </c>
      <c r="N310" s="24">
        <f t="shared" si="86"/>
        <v>0.5</v>
      </c>
      <c r="O310" s="24">
        <f t="shared" si="87"/>
        <v>11.5</v>
      </c>
      <c r="P310" s="24">
        <f t="shared" si="88"/>
        <v>0</v>
      </c>
      <c r="Q310" s="25">
        <f t="shared" si="89"/>
        <v>11.12</v>
      </c>
      <c r="R310" s="24">
        <f t="shared" si="90"/>
        <v>0</v>
      </c>
      <c r="S310" s="24">
        <f t="shared" si="91"/>
        <v>0</v>
      </c>
      <c r="T310" s="25">
        <f t="shared" si="92"/>
        <v>0.94000000000000006</v>
      </c>
      <c r="U310" s="26">
        <f t="shared" si="93"/>
        <v>2</v>
      </c>
      <c r="V310" s="25">
        <f t="shared" si="94"/>
        <v>2.94</v>
      </c>
      <c r="W310" s="25">
        <f t="shared" si="95"/>
        <v>8.18</v>
      </c>
      <c r="X310" s="25">
        <f t="shared" si="96"/>
        <v>-93.920000000000016</v>
      </c>
      <c r="Y310" s="25">
        <f t="shared" si="97"/>
        <v>206.07999999999998</v>
      </c>
    </row>
    <row r="311" spans="5:25" x14ac:dyDescent="0.2">
      <c r="E311" s="22">
        <v>307</v>
      </c>
      <c r="F311" s="24">
        <f t="shared" si="81"/>
        <v>11.5</v>
      </c>
      <c r="G311" s="24">
        <f t="shared" si="82"/>
        <v>0</v>
      </c>
      <c r="H311" s="24">
        <f t="shared" si="83"/>
        <v>11.5</v>
      </c>
      <c r="I311" s="24">
        <f t="shared" si="98"/>
        <v>0</v>
      </c>
      <c r="J311" s="24">
        <f t="shared" si="99"/>
        <v>0</v>
      </c>
      <c r="K311" s="24">
        <f t="shared" si="100"/>
        <v>0</v>
      </c>
      <c r="L311" s="24">
        <f t="shared" si="84"/>
        <v>11.5</v>
      </c>
      <c r="M311" s="24">
        <f t="shared" si="85"/>
        <v>0.5</v>
      </c>
      <c r="N311" s="24">
        <f t="shared" si="86"/>
        <v>0.5</v>
      </c>
      <c r="O311" s="24">
        <f t="shared" si="87"/>
        <v>11</v>
      </c>
      <c r="P311" s="24">
        <f t="shared" si="88"/>
        <v>0</v>
      </c>
      <c r="Q311" s="25">
        <f t="shared" si="89"/>
        <v>11.12</v>
      </c>
      <c r="R311" s="24">
        <f t="shared" si="90"/>
        <v>0</v>
      </c>
      <c r="S311" s="24">
        <f t="shared" si="91"/>
        <v>0</v>
      </c>
      <c r="T311" s="25">
        <f t="shared" si="92"/>
        <v>0.9</v>
      </c>
      <c r="U311" s="26">
        <f t="shared" si="93"/>
        <v>2</v>
      </c>
      <c r="V311" s="25">
        <f t="shared" si="94"/>
        <v>2.9</v>
      </c>
      <c r="W311" s="25">
        <f t="shared" si="95"/>
        <v>8.2199999999999989</v>
      </c>
      <c r="X311" s="25">
        <f t="shared" si="96"/>
        <v>-85.700000000000017</v>
      </c>
      <c r="Y311" s="25">
        <f t="shared" si="97"/>
        <v>214.29999999999998</v>
      </c>
    </row>
    <row r="312" spans="5:25" x14ac:dyDescent="0.2">
      <c r="E312" s="22">
        <v>308</v>
      </c>
      <c r="F312" s="24">
        <f t="shared" si="81"/>
        <v>11</v>
      </c>
      <c r="G312" s="24">
        <f t="shared" si="82"/>
        <v>0</v>
      </c>
      <c r="H312" s="24">
        <f t="shared" si="83"/>
        <v>11</v>
      </c>
      <c r="I312" s="24">
        <f t="shared" si="98"/>
        <v>0</v>
      </c>
      <c r="J312" s="24">
        <f t="shared" si="99"/>
        <v>0</v>
      </c>
      <c r="K312" s="24">
        <f t="shared" si="100"/>
        <v>0</v>
      </c>
      <c r="L312" s="24">
        <f t="shared" si="84"/>
        <v>11</v>
      </c>
      <c r="M312" s="24">
        <f t="shared" si="85"/>
        <v>0.5</v>
      </c>
      <c r="N312" s="24">
        <f t="shared" si="86"/>
        <v>0.5</v>
      </c>
      <c r="O312" s="24">
        <f t="shared" si="87"/>
        <v>10.5</v>
      </c>
      <c r="P312" s="24">
        <f t="shared" si="88"/>
        <v>0</v>
      </c>
      <c r="Q312" s="25">
        <f t="shared" si="89"/>
        <v>11.12</v>
      </c>
      <c r="R312" s="24">
        <f t="shared" si="90"/>
        <v>0</v>
      </c>
      <c r="S312" s="24">
        <f t="shared" si="91"/>
        <v>0</v>
      </c>
      <c r="T312" s="25">
        <f t="shared" si="92"/>
        <v>0.86</v>
      </c>
      <c r="U312" s="26">
        <f t="shared" si="93"/>
        <v>2</v>
      </c>
      <c r="V312" s="25">
        <f t="shared" si="94"/>
        <v>2.86</v>
      </c>
      <c r="W312" s="25">
        <f t="shared" si="95"/>
        <v>8.26</v>
      </c>
      <c r="X312" s="25">
        <f t="shared" si="96"/>
        <v>-77.440000000000012</v>
      </c>
      <c r="Y312" s="25">
        <f t="shared" si="97"/>
        <v>222.56</v>
      </c>
    </row>
    <row r="313" spans="5:25" x14ac:dyDescent="0.2">
      <c r="E313" s="22">
        <v>309</v>
      </c>
      <c r="F313" s="24">
        <f t="shared" ref="F313:F369" si="101">O312</f>
        <v>10.5</v>
      </c>
      <c r="G313" s="24">
        <f t="shared" ref="G313:G369" si="102">G312+J312-K312</f>
        <v>0</v>
      </c>
      <c r="H313" s="24">
        <f t="shared" ref="H313:H369" si="103">F313+G313</f>
        <v>10.5</v>
      </c>
      <c r="I313" s="24">
        <f t="shared" si="98"/>
        <v>0</v>
      </c>
      <c r="J313" s="24">
        <f t="shared" si="99"/>
        <v>0</v>
      </c>
      <c r="K313" s="24">
        <f t="shared" si="100"/>
        <v>0</v>
      </c>
      <c r="L313" s="24">
        <f t="shared" ref="L313:L369" si="104">F313+K313</f>
        <v>10.5</v>
      </c>
      <c r="M313" s="24">
        <f t="shared" ref="M313:M369" si="105">C$20</f>
        <v>0.5</v>
      </c>
      <c r="N313" s="24">
        <f t="shared" ref="N313:N369" si="106">MIN(M313,L313)</f>
        <v>0.5</v>
      </c>
      <c r="O313" s="24">
        <f t="shared" ref="O313:O369" si="107">L313-N313</f>
        <v>10</v>
      </c>
      <c r="P313" s="24">
        <f t="shared" ref="P313:P369" si="108">M313-N313</f>
        <v>0</v>
      </c>
      <c r="Q313" s="25">
        <f t="shared" ref="Q313:Q369" si="109">N313*C$9</f>
        <v>11.12</v>
      </c>
      <c r="R313" s="24">
        <f t="shared" ref="R313:R369" si="110">J313*C$8</f>
        <v>0</v>
      </c>
      <c r="S313" s="24">
        <f t="shared" ref="S313:S369" si="111">IF(J313&gt;0,C$10,0)</f>
        <v>0</v>
      </c>
      <c r="T313" s="25">
        <f t="shared" ref="T313:T369" si="112">AVERAGE(L313,O313)*C$8*C$11</f>
        <v>0.82000000000000006</v>
      </c>
      <c r="U313" s="26">
        <f t="shared" ref="U313:U369" si="113">C$12</f>
        <v>2</v>
      </c>
      <c r="V313" s="25">
        <f t="shared" ref="V313:V369" si="114">SUM(R313:U313)</f>
        <v>2.8200000000000003</v>
      </c>
      <c r="W313" s="25">
        <f t="shared" ref="W313:W369" si="115">Q313-V313</f>
        <v>8.2999999999999989</v>
      </c>
      <c r="X313" s="25">
        <f t="shared" ref="X313:X369" si="116">W313+X312</f>
        <v>-69.140000000000015</v>
      </c>
      <c r="Y313" s="25">
        <f t="shared" ref="Y313:Y369" si="117">X313+C$7</f>
        <v>230.85999999999999</v>
      </c>
    </row>
    <row r="314" spans="5:25" x14ac:dyDescent="0.2">
      <c r="E314" s="22">
        <v>310</v>
      </c>
      <c r="F314" s="24">
        <f t="shared" si="101"/>
        <v>10</v>
      </c>
      <c r="G314" s="24">
        <f t="shared" si="102"/>
        <v>0</v>
      </c>
      <c r="H314" s="24">
        <f t="shared" si="103"/>
        <v>10</v>
      </c>
      <c r="I314" s="24">
        <f t="shared" si="98"/>
        <v>0</v>
      </c>
      <c r="J314" s="24">
        <f t="shared" si="99"/>
        <v>0</v>
      </c>
      <c r="K314" s="24">
        <f t="shared" si="100"/>
        <v>0</v>
      </c>
      <c r="L314" s="24">
        <f t="shared" si="104"/>
        <v>10</v>
      </c>
      <c r="M314" s="24">
        <f t="shared" si="105"/>
        <v>0.5</v>
      </c>
      <c r="N314" s="24">
        <f t="shared" si="106"/>
        <v>0.5</v>
      </c>
      <c r="O314" s="24">
        <f t="shared" si="107"/>
        <v>9.5</v>
      </c>
      <c r="P314" s="24">
        <f t="shared" si="108"/>
        <v>0</v>
      </c>
      <c r="Q314" s="25">
        <f t="shared" si="109"/>
        <v>11.12</v>
      </c>
      <c r="R314" s="24">
        <f t="shared" si="110"/>
        <v>0</v>
      </c>
      <c r="S314" s="24">
        <f t="shared" si="111"/>
        <v>0</v>
      </c>
      <c r="T314" s="25">
        <f t="shared" si="112"/>
        <v>0.78</v>
      </c>
      <c r="U314" s="26">
        <f t="shared" si="113"/>
        <v>2</v>
      </c>
      <c r="V314" s="25">
        <f t="shared" si="114"/>
        <v>2.7800000000000002</v>
      </c>
      <c r="W314" s="25">
        <f t="shared" si="115"/>
        <v>8.34</v>
      </c>
      <c r="X314" s="25">
        <f t="shared" si="116"/>
        <v>-60.800000000000011</v>
      </c>
      <c r="Y314" s="25">
        <f t="shared" si="117"/>
        <v>239.2</v>
      </c>
    </row>
    <row r="315" spans="5:25" x14ac:dyDescent="0.2">
      <c r="E315" s="22">
        <v>311</v>
      </c>
      <c r="F315" s="24">
        <f t="shared" si="101"/>
        <v>9.5</v>
      </c>
      <c r="G315" s="24">
        <f t="shared" si="102"/>
        <v>0</v>
      </c>
      <c r="H315" s="24">
        <f t="shared" si="103"/>
        <v>9.5</v>
      </c>
      <c r="I315" s="24">
        <f t="shared" si="98"/>
        <v>0</v>
      </c>
      <c r="J315" s="24">
        <f t="shared" si="99"/>
        <v>0</v>
      </c>
      <c r="K315" s="24">
        <f t="shared" si="100"/>
        <v>0</v>
      </c>
      <c r="L315" s="24">
        <f t="shared" si="104"/>
        <v>9.5</v>
      </c>
      <c r="M315" s="24">
        <f t="shared" si="105"/>
        <v>0.5</v>
      </c>
      <c r="N315" s="24">
        <f t="shared" si="106"/>
        <v>0.5</v>
      </c>
      <c r="O315" s="24">
        <f t="shared" si="107"/>
        <v>9</v>
      </c>
      <c r="P315" s="24">
        <f t="shared" si="108"/>
        <v>0</v>
      </c>
      <c r="Q315" s="25">
        <f t="shared" si="109"/>
        <v>11.12</v>
      </c>
      <c r="R315" s="24">
        <f t="shared" si="110"/>
        <v>0</v>
      </c>
      <c r="S315" s="24">
        <f t="shared" si="111"/>
        <v>0</v>
      </c>
      <c r="T315" s="25">
        <f t="shared" si="112"/>
        <v>0.74</v>
      </c>
      <c r="U315" s="26">
        <f t="shared" si="113"/>
        <v>2</v>
      </c>
      <c r="V315" s="25">
        <f t="shared" si="114"/>
        <v>2.74</v>
      </c>
      <c r="W315" s="25">
        <f t="shared" si="115"/>
        <v>8.379999999999999</v>
      </c>
      <c r="X315" s="25">
        <f t="shared" si="116"/>
        <v>-52.420000000000016</v>
      </c>
      <c r="Y315" s="25">
        <f t="shared" si="117"/>
        <v>247.57999999999998</v>
      </c>
    </row>
    <row r="316" spans="5:25" x14ac:dyDescent="0.2">
      <c r="E316" s="22">
        <v>312</v>
      </c>
      <c r="F316" s="24">
        <f t="shared" si="101"/>
        <v>9</v>
      </c>
      <c r="G316" s="24">
        <f t="shared" si="102"/>
        <v>0</v>
      </c>
      <c r="H316" s="24">
        <f t="shared" si="103"/>
        <v>9</v>
      </c>
      <c r="I316" s="24">
        <f t="shared" si="98"/>
        <v>0</v>
      </c>
      <c r="J316" s="24">
        <f t="shared" si="99"/>
        <v>0</v>
      </c>
      <c r="K316" s="24">
        <f t="shared" si="100"/>
        <v>0</v>
      </c>
      <c r="L316" s="24">
        <f t="shared" si="104"/>
        <v>9</v>
      </c>
      <c r="M316" s="24">
        <f t="shared" si="105"/>
        <v>0.5</v>
      </c>
      <c r="N316" s="24">
        <f t="shared" si="106"/>
        <v>0.5</v>
      </c>
      <c r="O316" s="24">
        <f t="shared" si="107"/>
        <v>8.5</v>
      </c>
      <c r="P316" s="24">
        <f t="shared" si="108"/>
        <v>0</v>
      </c>
      <c r="Q316" s="25">
        <f t="shared" si="109"/>
        <v>11.12</v>
      </c>
      <c r="R316" s="24">
        <f t="shared" si="110"/>
        <v>0</v>
      </c>
      <c r="S316" s="24">
        <f t="shared" si="111"/>
        <v>0</v>
      </c>
      <c r="T316" s="25">
        <f t="shared" si="112"/>
        <v>0.70000000000000007</v>
      </c>
      <c r="U316" s="26">
        <f t="shared" si="113"/>
        <v>2</v>
      </c>
      <c r="V316" s="25">
        <f t="shared" si="114"/>
        <v>2.7</v>
      </c>
      <c r="W316" s="25">
        <f t="shared" si="115"/>
        <v>8.4199999999999982</v>
      </c>
      <c r="X316" s="25">
        <f t="shared" si="116"/>
        <v>-44.000000000000014</v>
      </c>
      <c r="Y316" s="25">
        <f t="shared" si="117"/>
        <v>256</v>
      </c>
    </row>
    <row r="317" spans="5:25" x14ac:dyDescent="0.2">
      <c r="E317" s="22">
        <v>313</v>
      </c>
      <c r="F317" s="24">
        <f t="shared" si="101"/>
        <v>8.5</v>
      </c>
      <c r="G317" s="24">
        <f t="shared" si="102"/>
        <v>0</v>
      </c>
      <c r="H317" s="24">
        <f t="shared" si="103"/>
        <v>8.5</v>
      </c>
      <c r="I317" s="24">
        <f t="shared" si="98"/>
        <v>0</v>
      </c>
      <c r="J317" s="24">
        <f t="shared" si="99"/>
        <v>0</v>
      </c>
      <c r="K317" s="24">
        <f t="shared" si="100"/>
        <v>0</v>
      </c>
      <c r="L317" s="24">
        <f t="shared" si="104"/>
        <v>8.5</v>
      </c>
      <c r="M317" s="24">
        <f t="shared" si="105"/>
        <v>0.5</v>
      </c>
      <c r="N317" s="24">
        <f t="shared" si="106"/>
        <v>0.5</v>
      </c>
      <c r="O317" s="24">
        <f t="shared" si="107"/>
        <v>8</v>
      </c>
      <c r="P317" s="24">
        <f t="shared" si="108"/>
        <v>0</v>
      </c>
      <c r="Q317" s="25">
        <f t="shared" si="109"/>
        <v>11.12</v>
      </c>
      <c r="R317" s="24">
        <f t="shared" si="110"/>
        <v>0</v>
      </c>
      <c r="S317" s="24">
        <f t="shared" si="111"/>
        <v>0</v>
      </c>
      <c r="T317" s="25">
        <f t="shared" si="112"/>
        <v>0.66</v>
      </c>
      <c r="U317" s="26">
        <f t="shared" si="113"/>
        <v>2</v>
      </c>
      <c r="V317" s="25">
        <f t="shared" si="114"/>
        <v>2.66</v>
      </c>
      <c r="W317" s="25">
        <f t="shared" si="115"/>
        <v>8.4599999999999991</v>
      </c>
      <c r="X317" s="25">
        <f t="shared" si="116"/>
        <v>-35.540000000000013</v>
      </c>
      <c r="Y317" s="25">
        <f t="shared" si="117"/>
        <v>264.45999999999998</v>
      </c>
    </row>
    <row r="318" spans="5:25" x14ac:dyDescent="0.2">
      <c r="E318" s="22">
        <v>314</v>
      </c>
      <c r="F318" s="24">
        <f t="shared" si="101"/>
        <v>8</v>
      </c>
      <c r="G318" s="24">
        <f t="shared" si="102"/>
        <v>0</v>
      </c>
      <c r="H318" s="24">
        <f t="shared" si="103"/>
        <v>8</v>
      </c>
      <c r="I318" s="24">
        <f t="shared" si="98"/>
        <v>0</v>
      </c>
      <c r="J318" s="24">
        <f t="shared" si="99"/>
        <v>0</v>
      </c>
      <c r="K318" s="24">
        <f t="shared" si="100"/>
        <v>0</v>
      </c>
      <c r="L318" s="24">
        <f t="shared" si="104"/>
        <v>8</v>
      </c>
      <c r="M318" s="24">
        <f t="shared" si="105"/>
        <v>0.5</v>
      </c>
      <c r="N318" s="24">
        <f t="shared" si="106"/>
        <v>0.5</v>
      </c>
      <c r="O318" s="24">
        <f t="shared" si="107"/>
        <v>7.5</v>
      </c>
      <c r="P318" s="24">
        <f t="shared" si="108"/>
        <v>0</v>
      </c>
      <c r="Q318" s="25">
        <f t="shared" si="109"/>
        <v>11.12</v>
      </c>
      <c r="R318" s="24">
        <f t="shared" si="110"/>
        <v>0</v>
      </c>
      <c r="S318" s="24">
        <f t="shared" si="111"/>
        <v>0</v>
      </c>
      <c r="T318" s="25">
        <f t="shared" si="112"/>
        <v>0.62</v>
      </c>
      <c r="U318" s="26">
        <f t="shared" si="113"/>
        <v>2</v>
      </c>
      <c r="V318" s="25">
        <f t="shared" si="114"/>
        <v>2.62</v>
      </c>
      <c r="W318" s="25">
        <f t="shared" si="115"/>
        <v>8.5</v>
      </c>
      <c r="X318" s="25">
        <f t="shared" si="116"/>
        <v>-27.040000000000013</v>
      </c>
      <c r="Y318" s="25">
        <f t="shared" si="117"/>
        <v>272.95999999999998</v>
      </c>
    </row>
    <row r="319" spans="5:25" x14ac:dyDescent="0.2">
      <c r="E319" s="22">
        <v>315</v>
      </c>
      <c r="F319" s="24">
        <f t="shared" si="101"/>
        <v>7.5</v>
      </c>
      <c r="G319" s="24">
        <f t="shared" si="102"/>
        <v>0</v>
      </c>
      <c r="H319" s="24">
        <f t="shared" si="103"/>
        <v>7.5</v>
      </c>
      <c r="I319" s="24">
        <f t="shared" si="98"/>
        <v>0</v>
      </c>
      <c r="J319" s="24">
        <f t="shared" si="99"/>
        <v>0</v>
      </c>
      <c r="K319" s="24">
        <f t="shared" si="100"/>
        <v>0</v>
      </c>
      <c r="L319" s="24">
        <f t="shared" si="104"/>
        <v>7.5</v>
      </c>
      <c r="M319" s="24">
        <f t="shared" si="105"/>
        <v>0.5</v>
      </c>
      <c r="N319" s="24">
        <f t="shared" si="106"/>
        <v>0.5</v>
      </c>
      <c r="O319" s="24">
        <f t="shared" si="107"/>
        <v>7</v>
      </c>
      <c r="P319" s="24">
        <f t="shared" si="108"/>
        <v>0</v>
      </c>
      <c r="Q319" s="25">
        <f t="shared" si="109"/>
        <v>11.12</v>
      </c>
      <c r="R319" s="24">
        <f t="shared" si="110"/>
        <v>0</v>
      </c>
      <c r="S319" s="24">
        <f t="shared" si="111"/>
        <v>0</v>
      </c>
      <c r="T319" s="25">
        <f t="shared" si="112"/>
        <v>0.57999999999999996</v>
      </c>
      <c r="U319" s="26">
        <f t="shared" si="113"/>
        <v>2</v>
      </c>
      <c r="V319" s="25">
        <f t="shared" si="114"/>
        <v>2.58</v>
      </c>
      <c r="W319" s="25">
        <f t="shared" si="115"/>
        <v>8.5399999999999991</v>
      </c>
      <c r="X319" s="25">
        <f t="shared" si="116"/>
        <v>-18.500000000000014</v>
      </c>
      <c r="Y319" s="25">
        <f t="shared" si="117"/>
        <v>281.5</v>
      </c>
    </row>
    <row r="320" spans="5:25" x14ac:dyDescent="0.2">
      <c r="E320" s="22">
        <v>316</v>
      </c>
      <c r="F320" s="24">
        <f t="shared" si="101"/>
        <v>7</v>
      </c>
      <c r="G320" s="24">
        <f t="shared" si="102"/>
        <v>0</v>
      </c>
      <c r="H320" s="24">
        <f t="shared" si="103"/>
        <v>7</v>
      </c>
      <c r="I320" s="24">
        <f t="shared" si="98"/>
        <v>0</v>
      </c>
      <c r="J320" s="24">
        <f t="shared" si="99"/>
        <v>0</v>
      </c>
      <c r="K320" s="24">
        <f t="shared" si="100"/>
        <v>0</v>
      </c>
      <c r="L320" s="24">
        <f t="shared" si="104"/>
        <v>7</v>
      </c>
      <c r="M320" s="24">
        <f t="shared" si="105"/>
        <v>0.5</v>
      </c>
      <c r="N320" s="24">
        <f t="shared" si="106"/>
        <v>0.5</v>
      </c>
      <c r="O320" s="24">
        <f t="shared" si="107"/>
        <v>6.5</v>
      </c>
      <c r="P320" s="24">
        <f t="shared" si="108"/>
        <v>0</v>
      </c>
      <c r="Q320" s="25">
        <f t="shared" si="109"/>
        <v>11.12</v>
      </c>
      <c r="R320" s="24">
        <f t="shared" si="110"/>
        <v>0</v>
      </c>
      <c r="S320" s="24">
        <f t="shared" si="111"/>
        <v>0</v>
      </c>
      <c r="T320" s="25">
        <f t="shared" si="112"/>
        <v>0.54</v>
      </c>
      <c r="U320" s="26">
        <f t="shared" si="113"/>
        <v>2</v>
      </c>
      <c r="V320" s="25">
        <f t="shared" si="114"/>
        <v>2.54</v>
      </c>
      <c r="W320" s="25">
        <f t="shared" si="115"/>
        <v>8.5799999999999983</v>
      </c>
      <c r="X320" s="25">
        <f t="shared" si="116"/>
        <v>-9.9200000000000159</v>
      </c>
      <c r="Y320" s="25">
        <f t="shared" si="117"/>
        <v>290.08</v>
      </c>
    </row>
    <row r="321" spans="5:25" x14ac:dyDescent="0.2">
      <c r="E321" s="22">
        <v>317</v>
      </c>
      <c r="F321" s="24">
        <f t="shared" si="101"/>
        <v>6.5</v>
      </c>
      <c r="G321" s="24">
        <f t="shared" si="102"/>
        <v>0</v>
      </c>
      <c r="H321" s="24">
        <f t="shared" si="103"/>
        <v>6.5</v>
      </c>
      <c r="I321" s="24">
        <f t="shared" si="98"/>
        <v>0</v>
      </c>
      <c r="J321" s="24">
        <f t="shared" si="99"/>
        <v>0</v>
      </c>
      <c r="K321" s="24">
        <f t="shared" si="100"/>
        <v>0</v>
      </c>
      <c r="L321" s="24">
        <f t="shared" si="104"/>
        <v>6.5</v>
      </c>
      <c r="M321" s="24">
        <f t="shared" si="105"/>
        <v>0.5</v>
      </c>
      <c r="N321" s="24">
        <f t="shared" si="106"/>
        <v>0.5</v>
      </c>
      <c r="O321" s="24">
        <f t="shared" si="107"/>
        <v>6</v>
      </c>
      <c r="P321" s="24">
        <f t="shared" si="108"/>
        <v>0</v>
      </c>
      <c r="Q321" s="25">
        <f t="shared" si="109"/>
        <v>11.12</v>
      </c>
      <c r="R321" s="24">
        <f t="shared" si="110"/>
        <v>0</v>
      </c>
      <c r="S321" s="24">
        <f t="shared" si="111"/>
        <v>0</v>
      </c>
      <c r="T321" s="25">
        <f t="shared" si="112"/>
        <v>0.5</v>
      </c>
      <c r="U321" s="26">
        <f t="shared" si="113"/>
        <v>2</v>
      </c>
      <c r="V321" s="25">
        <f t="shared" si="114"/>
        <v>2.5</v>
      </c>
      <c r="W321" s="25">
        <f t="shared" si="115"/>
        <v>8.6199999999999992</v>
      </c>
      <c r="X321" s="25">
        <f t="shared" si="116"/>
        <v>-1.3000000000000167</v>
      </c>
      <c r="Y321" s="25">
        <f t="shared" si="117"/>
        <v>298.7</v>
      </c>
    </row>
    <row r="322" spans="5:25" x14ac:dyDescent="0.2">
      <c r="E322" s="22">
        <v>318</v>
      </c>
      <c r="F322" s="24">
        <f t="shared" si="101"/>
        <v>6</v>
      </c>
      <c r="G322" s="24">
        <f t="shared" si="102"/>
        <v>0</v>
      </c>
      <c r="H322" s="24">
        <f t="shared" si="103"/>
        <v>6</v>
      </c>
      <c r="I322" s="24">
        <f t="shared" si="98"/>
        <v>0</v>
      </c>
      <c r="J322" s="24">
        <f t="shared" si="99"/>
        <v>0</v>
      </c>
      <c r="K322" s="24">
        <f t="shared" si="100"/>
        <v>0</v>
      </c>
      <c r="L322" s="24">
        <f t="shared" si="104"/>
        <v>6</v>
      </c>
      <c r="M322" s="24">
        <f t="shared" si="105"/>
        <v>0.5</v>
      </c>
      <c r="N322" s="24">
        <f t="shared" si="106"/>
        <v>0.5</v>
      </c>
      <c r="O322" s="24">
        <f t="shared" si="107"/>
        <v>5.5</v>
      </c>
      <c r="P322" s="24">
        <f t="shared" si="108"/>
        <v>0</v>
      </c>
      <c r="Q322" s="25">
        <f t="shared" si="109"/>
        <v>11.12</v>
      </c>
      <c r="R322" s="24">
        <f t="shared" si="110"/>
        <v>0</v>
      </c>
      <c r="S322" s="24">
        <f t="shared" si="111"/>
        <v>0</v>
      </c>
      <c r="T322" s="25">
        <f t="shared" si="112"/>
        <v>0.46</v>
      </c>
      <c r="U322" s="26">
        <f t="shared" si="113"/>
        <v>2</v>
      </c>
      <c r="V322" s="25">
        <f t="shared" si="114"/>
        <v>2.46</v>
      </c>
      <c r="W322" s="25">
        <f t="shared" si="115"/>
        <v>8.66</v>
      </c>
      <c r="X322" s="25">
        <f t="shared" si="116"/>
        <v>7.3599999999999834</v>
      </c>
      <c r="Y322" s="25">
        <f t="shared" si="117"/>
        <v>307.35999999999996</v>
      </c>
    </row>
    <row r="323" spans="5:25" x14ac:dyDescent="0.2">
      <c r="E323" s="22">
        <v>319</v>
      </c>
      <c r="F323" s="24">
        <f t="shared" si="101"/>
        <v>5.5</v>
      </c>
      <c r="G323" s="24">
        <f t="shared" si="102"/>
        <v>0</v>
      </c>
      <c r="H323" s="24">
        <f t="shared" si="103"/>
        <v>5.5</v>
      </c>
      <c r="I323" s="24">
        <f t="shared" si="98"/>
        <v>0</v>
      </c>
      <c r="J323" s="24">
        <f t="shared" si="99"/>
        <v>0</v>
      </c>
      <c r="K323" s="24">
        <f t="shared" si="100"/>
        <v>0</v>
      </c>
      <c r="L323" s="24">
        <f t="shared" si="104"/>
        <v>5.5</v>
      </c>
      <c r="M323" s="24">
        <f t="shared" si="105"/>
        <v>0.5</v>
      </c>
      <c r="N323" s="24">
        <f t="shared" si="106"/>
        <v>0.5</v>
      </c>
      <c r="O323" s="24">
        <f t="shared" si="107"/>
        <v>5</v>
      </c>
      <c r="P323" s="24">
        <f t="shared" si="108"/>
        <v>0</v>
      </c>
      <c r="Q323" s="25">
        <f t="shared" si="109"/>
        <v>11.12</v>
      </c>
      <c r="R323" s="24">
        <f t="shared" si="110"/>
        <v>0</v>
      </c>
      <c r="S323" s="24">
        <f t="shared" si="111"/>
        <v>0</v>
      </c>
      <c r="T323" s="25">
        <f t="shared" si="112"/>
        <v>0.42</v>
      </c>
      <c r="U323" s="26">
        <f t="shared" si="113"/>
        <v>2</v>
      </c>
      <c r="V323" s="25">
        <f t="shared" si="114"/>
        <v>2.42</v>
      </c>
      <c r="W323" s="25">
        <f t="shared" si="115"/>
        <v>8.6999999999999993</v>
      </c>
      <c r="X323" s="25">
        <f t="shared" si="116"/>
        <v>16.059999999999981</v>
      </c>
      <c r="Y323" s="25">
        <f t="shared" si="117"/>
        <v>316.06</v>
      </c>
    </row>
    <row r="324" spans="5:25" x14ac:dyDescent="0.2">
      <c r="E324" s="22">
        <v>320</v>
      </c>
      <c r="F324" s="24">
        <f t="shared" si="101"/>
        <v>5</v>
      </c>
      <c r="G324" s="24">
        <f t="shared" si="102"/>
        <v>0</v>
      </c>
      <c r="H324" s="24">
        <f t="shared" si="103"/>
        <v>5</v>
      </c>
      <c r="I324" s="24">
        <f t="shared" si="98"/>
        <v>0</v>
      </c>
      <c r="J324" s="24">
        <f t="shared" si="99"/>
        <v>0</v>
      </c>
      <c r="K324" s="24">
        <f t="shared" si="100"/>
        <v>0</v>
      </c>
      <c r="L324" s="24">
        <f t="shared" si="104"/>
        <v>5</v>
      </c>
      <c r="M324" s="24">
        <f t="shared" si="105"/>
        <v>0.5</v>
      </c>
      <c r="N324" s="24">
        <f t="shared" si="106"/>
        <v>0.5</v>
      </c>
      <c r="O324" s="24">
        <f t="shared" si="107"/>
        <v>4.5</v>
      </c>
      <c r="P324" s="24">
        <f t="shared" si="108"/>
        <v>0</v>
      </c>
      <c r="Q324" s="25">
        <f t="shared" si="109"/>
        <v>11.12</v>
      </c>
      <c r="R324" s="24">
        <f t="shared" si="110"/>
        <v>0</v>
      </c>
      <c r="S324" s="24">
        <f t="shared" si="111"/>
        <v>0</v>
      </c>
      <c r="T324" s="25">
        <f t="shared" si="112"/>
        <v>0.38</v>
      </c>
      <c r="U324" s="26">
        <f t="shared" si="113"/>
        <v>2</v>
      </c>
      <c r="V324" s="25">
        <f t="shared" si="114"/>
        <v>2.38</v>
      </c>
      <c r="W324" s="25">
        <f t="shared" si="115"/>
        <v>8.7399999999999984</v>
      </c>
      <c r="X324" s="25">
        <f t="shared" si="116"/>
        <v>24.799999999999979</v>
      </c>
      <c r="Y324" s="25">
        <f t="shared" si="117"/>
        <v>324.79999999999995</v>
      </c>
    </row>
    <row r="325" spans="5:25" x14ac:dyDescent="0.2">
      <c r="E325" s="22">
        <v>321</v>
      </c>
      <c r="F325" s="24">
        <f t="shared" si="101"/>
        <v>4.5</v>
      </c>
      <c r="G325" s="24">
        <f t="shared" si="102"/>
        <v>0</v>
      </c>
      <c r="H325" s="24">
        <f t="shared" si="103"/>
        <v>4.5</v>
      </c>
      <c r="I325" s="24">
        <f t="shared" si="98"/>
        <v>0</v>
      </c>
      <c r="J325" s="24">
        <f t="shared" si="99"/>
        <v>0</v>
      </c>
      <c r="K325" s="24">
        <f t="shared" si="100"/>
        <v>0</v>
      </c>
      <c r="L325" s="24">
        <f t="shared" si="104"/>
        <v>4.5</v>
      </c>
      <c r="M325" s="24">
        <f t="shared" si="105"/>
        <v>0.5</v>
      </c>
      <c r="N325" s="24">
        <f t="shared" si="106"/>
        <v>0.5</v>
      </c>
      <c r="O325" s="24">
        <f t="shared" si="107"/>
        <v>4</v>
      </c>
      <c r="P325" s="24">
        <f t="shared" si="108"/>
        <v>0</v>
      </c>
      <c r="Q325" s="25">
        <f t="shared" si="109"/>
        <v>11.12</v>
      </c>
      <c r="R325" s="24">
        <f t="shared" si="110"/>
        <v>0</v>
      </c>
      <c r="S325" s="24">
        <f t="shared" si="111"/>
        <v>0</v>
      </c>
      <c r="T325" s="25">
        <f t="shared" si="112"/>
        <v>0.34</v>
      </c>
      <c r="U325" s="26">
        <f t="shared" si="113"/>
        <v>2</v>
      </c>
      <c r="V325" s="25">
        <f t="shared" si="114"/>
        <v>2.34</v>
      </c>
      <c r="W325" s="25">
        <f t="shared" si="115"/>
        <v>8.7799999999999994</v>
      </c>
      <c r="X325" s="25">
        <f t="shared" si="116"/>
        <v>33.579999999999977</v>
      </c>
      <c r="Y325" s="25">
        <f t="shared" si="117"/>
        <v>333.58</v>
      </c>
    </row>
    <row r="326" spans="5:25" x14ac:dyDescent="0.2">
      <c r="E326" s="22">
        <v>322</v>
      </c>
      <c r="F326" s="24">
        <f t="shared" si="101"/>
        <v>4</v>
      </c>
      <c r="G326" s="24">
        <f t="shared" si="102"/>
        <v>0</v>
      </c>
      <c r="H326" s="24">
        <f t="shared" si="103"/>
        <v>4</v>
      </c>
      <c r="I326" s="24">
        <f t="shared" si="98"/>
        <v>0</v>
      </c>
      <c r="J326" s="24">
        <f t="shared" si="99"/>
        <v>0</v>
      </c>
      <c r="K326" s="24">
        <f t="shared" si="100"/>
        <v>0</v>
      </c>
      <c r="L326" s="24">
        <f t="shared" si="104"/>
        <v>4</v>
      </c>
      <c r="M326" s="24">
        <f t="shared" si="105"/>
        <v>0.5</v>
      </c>
      <c r="N326" s="24">
        <f t="shared" si="106"/>
        <v>0.5</v>
      </c>
      <c r="O326" s="24">
        <f t="shared" si="107"/>
        <v>3.5</v>
      </c>
      <c r="P326" s="24">
        <f t="shared" si="108"/>
        <v>0</v>
      </c>
      <c r="Q326" s="25">
        <f t="shared" si="109"/>
        <v>11.12</v>
      </c>
      <c r="R326" s="24">
        <f t="shared" si="110"/>
        <v>0</v>
      </c>
      <c r="S326" s="24">
        <f t="shared" si="111"/>
        <v>0</v>
      </c>
      <c r="T326" s="25">
        <f t="shared" si="112"/>
        <v>0.3</v>
      </c>
      <c r="U326" s="26">
        <f t="shared" si="113"/>
        <v>2</v>
      </c>
      <c r="V326" s="25">
        <f t="shared" si="114"/>
        <v>2.2999999999999998</v>
      </c>
      <c r="W326" s="25">
        <f t="shared" si="115"/>
        <v>8.82</v>
      </c>
      <c r="X326" s="25">
        <f t="shared" si="116"/>
        <v>42.399999999999977</v>
      </c>
      <c r="Y326" s="25">
        <f t="shared" si="117"/>
        <v>342.4</v>
      </c>
    </row>
    <row r="327" spans="5:25" x14ac:dyDescent="0.2">
      <c r="E327" s="22">
        <v>323</v>
      </c>
      <c r="F327" s="24">
        <f t="shared" si="101"/>
        <v>3.5</v>
      </c>
      <c r="G327" s="24">
        <f t="shared" si="102"/>
        <v>0</v>
      </c>
      <c r="H327" s="24">
        <f t="shared" si="103"/>
        <v>3.5</v>
      </c>
      <c r="I327" s="24">
        <f t="shared" ref="I327:I369" si="118">IF(H327&lt;=$C$27,1,0)</f>
        <v>1</v>
      </c>
      <c r="J327" s="24">
        <f t="shared" ref="J327:J369" si="119">IF(I327=1,$C$15,0)</f>
        <v>14</v>
      </c>
      <c r="K327" s="24">
        <f t="shared" si="100"/>
        <v>0</v>
      </c>
      <c r="L327" s="24">
        <f t="shared" si="104"/>
        <v>3.5</v>
      </c>
      <c r="M327" s="24">
        <f t="shared" si="105"/>
        <v>0.5</v>
      </c>
      <c r="N327" s="24">
        <f t="shared" si="106"/>
        <v>0.5</v>
      </c>
      <c r="O327" s="24">
        <f t="shared" si="107"/>
        <v>3</v>
      </c>
      <c r="P327" s="24">
        <f t="shared" si="108"/>
        <v>0</v>
      </c>
      <c r="Q327" s="25">
        <f t="shared" si="109"/>
        <v>11.12</v>
      </c>
      <c r="R327" s="24">
        <f t="shared" si="110"/>
        <v>224</v>
      </c>
      <c r="S327" s="24">
        <f t="shared" si="111"/>
        <v>15.68</v>
      </c>
      <c r="T327" s="25">
        <f t="shared" si="112"/>
        <v>0.26</v>
      </c>
      <c r="U327" s="26">
        <f t="shared" si="113"/>
        <v>2</v>
      </c>
      <c r="V327" s="25">
        <f t="shared" si="114"/>
        <v>241.94</v>
      </c>
      <c r="W327" s="25">
        <f t="shared" si="115"/>
        <v>-230.82</v>
      </c>
      <c r="X327" s="25">
        <f t="shared" si="116"/>
        <v>-188.42000000000002</v>
      </c>
      <c r="Y327" s="25">
        <f t="shared" si="117"/>
        <v>111.57999999999998</v>
      </c>
    </row>
    <row r="328" spans="5:25" x14ac:dyDescent="0.2">
      <c r="E328" s="22">
        <v>324</v>
      </c>
      <c r="F328" s="24">
        <f t="shared" si="101"/>
        <v>3</v>
      </c>
      <c r="G328" s="24">
        <f t="shared" si="102"/>
        <v>14</v>
      </c>
      <c r="H328" s="24">
        <f t="shared" si="103"/>
        <v>17</v>
      </c>
      <c r="I328" s="24">
        <f t="shared" si="118"/>
        <v>0</v>
      </c>
      <c r="J328" s="24">
        <f t="shared" si="119"/>
        <v>0</v>
      </c>
      <c r="K328" s="24">
        <f t="shared" si="100"/>
        <v>0</v>
      </c>
      <c r="L328" s="24">
        <f t="shared" si="104"/>
        <v>3</v>
      </c>
      <c r="M328" s="24">
        <f t="shared" si="105"/>
        <v>0.5</v>
      </c>
      <c r="N328" s="24">
        <f t="shared" si="106"/>
        <v>0.5</v>
      </c>
      <c r="O328" s="24">
        <f t="shared" si="107"/>
        <v>2.5</v>
      </c>
      <c r="P328" s="24">
        <f t="shared" si="108"/>
        <v>0</v>
      </c>
      <c r="Q328" s="25">
        <f t="shared" si="109"/>
        <v>11.12</v>
      </c>
      <c r="R328" s="24">
        <f t="shared" si="110"/>
        <v>0</v>
      </c>
      <c r="S328" s="24">
        <f t="shared" si="111"/>
        <v>0</v>
      </c>
      <c r="T328" s="25">
        <f t="shared" si="112"/>
        <v>0.22</v>
      </c>
      <c r="U328" s="26">
        <f t="shared" si="113"/>
        <v>2</v>
      </c>
      <c r="V328" s="25">
        <f t="shared" si="114"/>
        <v>2.2200000000000002</v>
      </c>
      <c r="W328" s="25">
        <f t="shared" si="115"/>
        <v>8.8999999999999986</v>
      </c>
      <c r="X328" s="25">
        <f t="shared" si="116"/>
        <v>-179.52</v>
      </c>
      <c r="Y328" s="25">
        <f t="shared" si="117"/>
        <v>120.47999999999999</v>
      </c>
    </row>
    <row r="329" spans="5:25" x14ac:dyDescent="0.2">
      <c r="E329" s="22">
        <v>325</v>
      </c>
      <c r="F329" s="24">
        <f t="shared" si="101"/>
        <v>2.5</v>
      </c>
      <c r="G329" s="24">
        <f t="shared" si="102"/>
        <v>14</v>
      </c>
      <c r="H329" s="24">
        <f t="shared" si="103"/>
        <v>16.5</v>
      </c>
      <c r="I329" s="24">
        <f t="shared" si="118"/>
        <v>0</v>
      </c>
      <c r="J329" s="24">
        <f t="shared" si="119"/>
        <v>0</v>
      </c>
      <c r="K329" s="24">
        <f t="shared" si="100"/>
        <v>0</v>
      </c>
      <c r="L329" s="24">
        <f t="shared" si="104"/>
        <v>2.5</v>
      </c>
      <c r="M329" s="24">
        <f t="shared" si="105"/>
        <v>0.5</v>
      </c>
      <c r="N329" s="24">
        <f t="shared" si="106"/>
        <v>0.5</v>
      </c>
      <c r="O329" s="24">
        <f t="shared" si="107"/>
        <v>2</v>
      </c>
      <c r="P329" s="24">
        <f t="shared" si="108"/>
        <v>0</v>
      </c>
      <c r="Q329" s="25">
        <f t="shared" si="109"/>
        <v>11.12</v>
      </c>
      <c r="R329" s="24">
        <f t="shared" si="110"/>
        <v>0</v>
      </c>
      <c r="S329" s="24">
        <f t="shared" si="111"/>
        <v>0</v>
      </c>
      <c r="T329" s="25">
        <f t="shared" si="112"/>
        <v>0.18</v>
      </c>
      <c r="U329" s="26">
        <f t="shared" si="113"/>
        <v>2</v>
      </c>
      <c r="V329" s="25">
        <f t="shared" si="114"/>
        <v>2.1800000000000002</v>
      </c>
      <c r="W329" s="25">
        <f t="shared" si="115"/>
        <v>8.94</v>
      </c>
      <c r="X329" s="25">
        <f t="shared" si="116"/>
        <v>-170.58</v>
      </c>
      <c r="Y329" s="25">
        <f t="shared" si="117"/>
        <v>129.41999999999999</v>
      </c>
    </row>
    <row r="330" spans="5:25" x14ac:dyDescent="0.2">
      <c r="E330" s="22">
        <v>326</v>
      </c>
      <c r="F330" s="24">
        <f t="shared" si="101"/>
        <v>2</v>
      </c>
      <c r="G330" s="24">
        <f t="shared" si="102"/>
        <v>14</v>
      </c>
      <c r="H330" s="24">
        <f t="shared" si="103"/>
        <v>16</v>
      </c>
      <c r="I330" s="24">
        <f t="shared" si="118"/>
        <v>0</v>
      </c>
      <c r="J330" s="24">
        <f t="shared" si="119"/>
        <v>0</v>
      </c>
      <c r="K330" s="24">
        <f t="shared" si="100"/>
        <v>0</v>
      </c>
      <c r="L330" s="24">
        <f t="shared" si="104"/>
        <v>2</v>
      </c>
      <c r="M330" s="24">
        <f t="shared" si="105"/>
        <v>0.5</v>
      </c>
      <c r="N330" s="24">
        <f t="shared" si="106"/>
        <v>0.5</v>
      </c>
      <c r="O330" s="24">
        <f t="shared" si="107"/>
        <v>1.5</v>
      </c>
      <c r="P330" s="24">
        <f t="shared" si="108"/>
        <v>0</v>
      </c>
      <c r="Q330" s="25">
        <f t="shared" si="109"/>
        <v>11.12</v>
      </c>
      <c r="R330" s="24">
        <f t="shared" si="110"/>
        <v>0</v>
      </c>
      <c r="S330" s="24">
        <f t="shared" si="111"/>
        <v>0</v>
      </c>
      <c r="T330" s="25">
        <f t="shared" si="112"/>
        <v>0.14000000000000001</v>
      </c>
      <c r="U330" s="26">
        <f t="shared" si="113"/>
        <v>2</v>
      </c>
      <c r="V330" s="25">
        <f t="shared" si="114"/>
        <v>2.14</v>
      </c>
      <c r="W330" s="25">
        <f t="shared" si="115"/>
        <v>8.9799999999999986</v>
      </c>
      <c r="X330" s="25">
        <f t="shared" si="116"/>
        <v>-161.60000000000002</v>
      </c>
      <c r="Y330" s="25">
        <f t="shared" si="117"/>
        <v>138.39999999999998</v>
      </c>
    </row>
    <row r="331" spans="5:25" x14ac:dyDescent="0.2">
      <c r="E331" s="22">
        <v>327</v>
      </c>
      <c r="F331" s="24">
        <f t="shared" si="101"/>
        <v>1.5</v>
      </c>
      <c r="G331" s="24">
        <f t="shared" si="102"/>
        <v>14</v>
      </c>
      <c r="H331" s="24">
        <f t="shared" si="103"/>
        <v>15.5</v>
      </c>
      <c r="I331" s="24">
        <f t="shared" si="118"/>
        <v>0</v>
      </c>
      <c r="J331" s="24">
        <f t="shared" si="119"/>
        <v>0</v>
      </c>
      <c r="K331" s="24">
        <f t="shared" si="100"/>
        <v>0</v>
      </c>
      <c r="L331" s="24">
        <f t="shared" si="104"/>
        <v>1.5</v>
      </c>
      <c r="M331" s="24">
        <f t="shared" si="105"/>
        <v>0.5</v>
      </c>
      <c r="N331" s="24">
        <f t="shared" si="106"/>
        <v>0.5</v>
      </c>
      <c r="O331" s="24">
        <f t="shared" si="107"/>
        <v>1</v>
      </c>
      <c r="P331" s="24">
        <f t="shared" si="108"/>
        <v>0</v>
      </c>
      <c r="Q331" s="25">
        <f t="shared" si="109"/>
        <v>11.12</v>
      </c>
      <c r="R331" s="24">
        <f t="shared" si="110"/>
        <v>0</v>
      </c>
      <c r="S331" s="24">
        <f t="shared" si="111"/>
        <v>0</v>
      </c>
      <c r="T331" s="25">
        <f t="shared" si="112"/>
        <v>0.1</v>
      </c>
      <c r="U331" s="26">
        <f t="shared" si="113"/>
        <v>2</v>
      </c>
      <c r="V331" s="25">
        <f t="shared" si="114"/>
        <v>2.1</v>
      </c>
      <c r="W331" s="25">
        <f t="shared" si="115"/>
        <v>9.02</v>
      </c>
      <c r="X331" s="25">
        <f t="shared" si="116"/>
        <v>-152.58000000000001</v>
      </c>
      <c r="Y331" s="25">
        <f t="shared" si="117"/>
        <v>147.41999999999999</v>
      </c>
    </row>
    <row r="332" spans="5:25" x14ac:dyDescent="0.2">
      <c r="E332" s="22">
        <v>328</v>
      </c>
      <c r="F332" s="24">
        <f t="shared" si="101"/>
        <v>1</v>
      </c>
      <c r="G332" s="24">
        <f t="shared" si="102"/>
        <v>14</v>
      </c>
      <c r="H332" s="24">
        <f t="shared" si="103"/>
        <v>15</v>
      </c>
      <c r="I332" s="24">
        <f t="shared" si="118"/>
        <v>0</v>
      </c>
      <c r="J332" s="24">
        <f t="shared" si="119"/>
        <v>0</v>
      </c>
      <c r="K332" s="24">
        <f t="shared" si="100"/>
        <v>0</v>
      </c>
      <c r="L332" s="24">
        <f t="shared" si="104"/>
        <v>1</v>
      </c>
      <c r="M332" s="24">
        <f t="shared" si="105"/>
        <v>0.5</v>
      </c>
      <c r="N332" s="24">
        <f t="shared" si="106"/>
        <v>0.5</v>
      </c>
      <c r="O332" s="24">
        <f t="shared" si="107"/>
        <v>0.5</v>
      </c>
      <c r="P332" s="24">
        <f t="shared" si="108"/>
        <v>0</v>
      </c>
      <c r="Q332" s="25">
        <f t="shared" si="109"/>
        <v>11.12</v>
      </c>
      <c r="R332" s="24">
        <f t="shared" si="110"/>
        <v>0</v>
      </c>
      <c r="S332" s="24">
        <f t="shared" si="111"/>
        <v>0</v>
      </c>
      <c r="T332" s="25">
        <f t="shared" si="112"/>
        <v>0.06</v>
      </c>
      <c r="U332" s="26">
        <f t="shared" si="113"/>
        <v>2</v>
      </c>
      <c r="V332" s="25">
        <f t="shared" si="114"/>
        <v>2.06</v>
      </c>
      <c r="W332" s="25">
        <f t="shared" si="115"/>
        <v>9.0599999999999987</v>
      </c>
      <c r="X332" s="25">
        <f t="shared" si="116"/>
        <v>-143.52000000000001</v>
      </c>
      <c r="Y332" s="25">
        <f t="shared" si="117"/>
        <v>156.47999999999999</v>
      </c>
    </row>
    <row r="333" spans="5:25" x14ac:dyDescent="0.2">
      <c r="E333" s="22">
        <v>329</v>
      </c>
      <c r="F333" s="24">
        <f t="shared" si="101"/>
        <v>0.5</v>
      </c>
      <c r="G333" s="24">
        <f t="shared" si="102"/>
        <v>14</v>
      </c>
      <c r="H333" s="24">
        <f t="shared" si="103"/>
        <v>14.5</v>
      </c>
      <c r="I333" s="24">
        <f t="shared" si="118"/>
        <v>0</v>
      </c>
      <c r="J333" s="24">
        <f t="shared" si="119"/>
        <v>0</v>
      </c>
      <c r="K333" s="24">
        <f t="shared" ref="K333:K369" si="120">J326</f>
        <v>0</v>
      </c>
      <c r="L333" s="24">
        <f t="shared" si="104"/>
        <v>0.5</v>
      </c>
      <c r="M333" s="24">
        <f t="shared" si="105"/>
        <v>0.5</v>
      </c>
      <c r="N333" s="24">
        <f t="shared" si="106"/>
        <v>0.5</v>
      </c>
      <c r="O333" s="24">
        <f t="shared" si="107"/>
        <v>0</v>
      </c>
      <c r="P333" s="24">
        <f t="shared" si="108"/>
        <v>0</v>
      </c>
      <c r="Q333" s="25">
        <f t="shared" si="109"/>
        <v>11.12</v>
      </c>
      <c r="R333" s="24">
        <f t="shared" si="110"/>
        <v>0</v>
      </c>
      <c r="S333" s="24">
        <f t="shared" si="111"/>
        <v>0</v>
      </c>
      <c r="T333" s="25">
        <f t="shared" si="112"/>
        <v>0.02</v>
      </c>
      <c r="U333" s="26">
        <f t="shared" si="113"/>
        <v>2</v>
      </c>
      <c r="V333" s="25">
        <f t="shared" si="114"/>
        <v>2.02</v>
      </c>
      <c r="W333" s="25">
        <f t="shared" si="115"/>
        <v>9.1</v>
      </c>
      <c r="X333" s="25">
        <f t="shared" si="116"/>
        <v>-134.42000000000002</v>
      </c>
      <c r="Y333" s="25">
        <f t="shared" si="117"/>
        <v>165.57999999999998</v>
      </c>
    </row>
    <row r="334" spans="5:25" x14ac:dyDescent="0.2">
      <c r="E334" s="22">
        <v>330</v>
      </c>
      <c r="F334" s="24">
        <f t="shared" si="101"/>
        <v>0</v>
      </c>
      <c r="G334" s="24">
        <f t="shared" si="102"/>
        <v>14</v>
      </c>
      <c r="H334" s="24">
        <f t="shared" si="103"/>
        <v>14</v>
      </c>
      <c r="I334" s="24">
        <f t="shared" si="118"/>
        <v>0</v>
      </c>
      <c r="J334" s="24">
        <f t="shared" si="119"/>
        <v>0</v>
      </c>
      <c r="K334" s="24">
        <f t="shared" si="120"/>
        <v>14</v>
      </c>
      <c r="L334" s="24">
        <f t="shared" si="104"/>
        <v>14</v>
      </c>
      <c r="M334" s="24">
        <f t="shared" si="105"/>
        <v>0.5</v>
      </c>
      <c r="N334" s="24">
        <f t="shared" si="106"/>
        <v>0.5</v>
      </c>
      <c r="O334" s="24">
        <f t="shared" si="107"/>
        <v>13.5</v>
      </c>
      <c r="P334" s="24">
        <f t="shared" si="108"/>
        <v>0</v>
      </c>
      <c r="Q334" s="25">
        <f t="shared" si="109"/>
        <v>11.12</v>
      </c>
      <c r="R334" s="24">
        <f t="shared" si="110"/>
        <v>0</v>
      </c>
      <c r="S334" s="24">
        <f t="shared" si="111"/>
        <v>0</v>
      </c>
      <c r="T334" s="25">
        <f t="shared" si="112"/>
        <v>1.1000000000000001</v>
      </c>
      <c r="U334" s="26">
        <f t="shared" si="113"/>
        <v>2</v>
      </c>
      <c r="V334" s="25">
        <f t="shared" si="114"/>
        <v>3.1</v>
      </c>
      <c r="W334" s="25">
        <f t="shared" si="115"/>
        <v>8.02</v>
      </c>
      <c r="X334" s="25">
        <f t="shared" si="116"/>
        <v>-126.40000000000002</v>
      </c>
      <c r="Y334" s="25">
        <f t="shared" si="117"/>
        <v>173.59999999999997</v>
      </c>
    </row>
    <row r="335" spans="5:25" x14ac:dyDescent="0.2">
      <c r="E335" s="22">
        <v>331</v>
      </c>
      <c r="F335" s="24">
        <f t="shared" si="101"/>
        <v>13.5</v>
      </c>
      <c r="G335" s="24">
        <f t="shared" si="102"/>
        <v>0</v>
      </c>
      <c r="H335" s="24">
        <f t="shared" si="103"/>
        <v>13.5</v>
      </c>
      <c r="I335" s="24">
        <f t="shared" si="118"/>
        <v>0</v>
      </c>
      <c r="J335" s="24">
        <f t="shared" si="119"/>
        <v>0</v>
      </c>
      <c r="K335" s="24">
        <f t="shared" si="120"/>
        <v>0</v>
      </c>
      <c r="L335" s="24">
        <f t="shared" si="104"/>
        <v>13.5</v>
      </c>
      <c r="M335" s="24">
        <f t="shared" si="105"/>
        <v>0.5</v>
      </c>
      <c r="N335" s="24">
        <f t="shared" si="106"/>
        <v>0.5</v>
      </c>
      <c r="O335" s="24">
        <f t="shared" si="107"/>
        <v>13</v>
      </c>
      <c r="P335" s="24">
        <f t="shared" si="108"/>
        <v>0</v>
      </c>
      <c r="Q335" s="25">
        <f t="shared" si="109"/>
        <v>11.12</v>
      </c>
      <c r="R335" s="24">
        <f t="shared" si="110"/>
        <v>0</v>
      </c>
      <c r="S335" s="24">
        <f t="shared" si="111"/>
        <v>0</v>
      </c>
      <c r="T335" s="25">
        <f t="shared" si="112"/>
        <v>1.06</v>
      </c>
      <c r="U335" s="26">
        <f t="shared" si="113"/>
        <v>2</v>
      </c>
      <c r="V335" s="25">
        <f t="shared" si="114"/>
        <v>3.06</v>
      </c>
      <c r="W335" s="25">
        <f t="shared" si="115"/>
        <v>8.0599999999999987</v>
      </c>
      <c r="X335" s="25">
        <f t="shared" si="116"/>
        <v>-118.34000000000002</v>
      </c>
      <c r="Y335" s="25">
        <f t="shared" si="117"/>
        <v>181.65999999999997</v>
      </c>
    </row>
    <row r="336" spans="5:25" x14ac:dyDescent="0.2">
      <c r="E336" s="22">
        <v>332</v>
      </c>
      <c r="F336" s="24">
        <f t="shared" si="101"/>
        <v>13</v>
      </c>
      <c r="G336" s="24">
        <f t="shared" si="102"/>
        <v>0</v>
      </c>
      <c r="H336" s="24">
        <f t="shared" si="103"/>
        <v>13</v>
      </c>
      <c r="I336" s="24">
        <f t="shared" si="118"/>
        <v>0</v>
      </c>
      <c r="J336" s="24">
        <f t="shared" si="119"/>
        <v>0</v>
      </c>
      <c r="K336" s="24">
        <f t="shared" si="120"/>
        <v>0</v>
      </c>
      <c r="L336" s="24">
        <f t="shared" si="104"/>
        <v>13</v>
      </c>
      <c r="M336" s="24">
        <f t="shared" si="105"/>
        <v>0.5</v>
      </c>
      <c r="N336" s="24">
        <f t="shared" si="106"/>
        <v>0.5</v>
      </c>
      <c r="O336" s="24">
        <f t="shared" si="107"/>
        <v>12.5</v>
      </c>
      <c r="P336" s="24">
        <f t="shared" si="108"/>
        <v>0</v>
      </c>
      <c r="Q336" s="25">
        <f t="shared" si="109"/>
        <v>11.12</v>
      </c>
      <c r="R336" s="24">
        <f t="shared" si="110"/>
        <v>0</v>
      </c>
      <c r="S336" s="24">
        <f t="shared" si="111"/>
        <v>0</v>
      </c>
      <c r="T336" s="25">
        <f t="shared" si="112"/>
        <v>1.02</v>
      </c>
      <c r="U336" s="26">
        <f t="shared" si="113"/>
        <v>2</v>
      </c>
      <c r="V336" s="25">
        <f t="shared" si="114"/>
        <v>3.02</v>
      </c>
      <c r="W336" s="25">
        <f t="shared" si="115"/>
        <v>8.1</v>
      </c>
      <c r="X336" s="25">
        <f t="shared" si="116"/>
        <v>-110.24000000000002</v>
      </c>
      <c r="Y336" s="25">
        <f t="shared" si="117"/>
        <v>189.76</v>
      </c>
    </row>
    <row r="337" spans="5:25" x14ac:dyDescent="0.2">
      <c r="E337" s="22">
        <v>333</v>
      </c>
      <c r="F337" s="24">
        <f t="shared" si="101"/>
        <v>12.5</v>
      </c>
      <c r="G337" s="24">
        <f t="shared" si="102"/>
        <v>0</v>
      </c>
      <c r="H337" s="24">
        <f t="shared" si="103"/>
        <v>12.5</v>
      </c>
      <c r="I337" s="24">
        <f t="shared" si="118"/>
        <v>0</v>
      </c>
      <c r="J337" s="24">
        <f t="shared" si="119"/>
        <v>0</v>
      </c>
      <c r="K337" s="24">
        <f t="shared" si="120"/>
        <v>0</v>
      </c>
      <c r="L337" s="24">
        <f t="shared" si="104"/>
        <v>12.5</v>
      </c>
      <c r="M337" s="24">
        <f t="shared" si="105"/>
        <v>0.5</v>
      </c>
      <c r="N337" s="24">
        <f t="shared" si="106"/>
        <v>0.5</v>
      </c>
      <c r="O337" s="24">
        <f t="shared" si="107"/>
        <v>12</v>
      </c>
      <c r="P337" s="24">
        <f t="shared" si="108"/>
        <v>0</v>
      </c>
      <c r="Q337" s="25">
        <f t="shared" si="109"/>
        <v>11.12</v>
      </c>
      <c r="R337" s="24">
        <f t="shared" si="110"/>
        <v>0</v>
      </c>
      <c r="S337" s="24">
        <f t="shared" si="111"/>
        <v>0</v>
      </c>
      <c r="T337" s="25">
        <f t="shared" si="112"/>
        <v>0.98</v>
      </c>
      <c r="U337" s="26">
        <f t="shared" si="113"/>
        <v>2</v>
      </c>
      <c r="V337" s="25">
        <f t="shared" si="114"/>
        <v>2.98</v>
      </c>
      <c r="W337" s="25">
        <f t="shared" si="115"/>
        <v>8.1399999999999988</v>
      </c>
      <c r="X337" s="25">
        <f t="shared" si="116"/>
        <v>-102.10000000000002</v>
      </c>
      <c r="Y337" s="25">
        <f t="shared" si="117"/>
        <v>197.89999999999998</v>
      </c>
    </row>
    <row r="338" spans="5:25" x14ac:dyDescent="0.2">
      <c r="E338" s="22">
        <v>334</v>
      </c>
      <c r="F338" s="24">
        <f t="shared" si="101"/>
        <v>12</v>
      </c>
      <c r="G338" s="24">
        <f t="shared" si="102"/>
        <v>0</v>
      </c>
      <c r="H338" s="24">
        <f t="shared" si="103"/>
        <v>12</v>
      </c>
      <c r="I338" s="24">
        <f t="shared" si="118"/>
        <v>0</v>
      </c>
      <c r="J338" s="24">
        <f t="shared" si="119"/>
        <v>0</v>
      </c>
      <c r="K338" s="24">
        <f t="shared" si="120"/>
        <v>0</v>
      </c>
      <c r="L338" s="24">
        <f t="shared" si="104"/>
        <v>12</v>
      </c>
      <c r="M338" s="24">
        <f t="shared" si="105"/>
        <v>0.5</v>
      </c>
      <c r="N338" s="24">
        <f t="shared" si="106"/>
        <v>0.5</v>
      </c>
      <c r="O338" s="24">
        <f t="shared" si="107"/>
        <v>11.5</v>
      </c>
      <c r="P338" s="24">
        <f t="shared" si="108"/>
        <v>0</v>
      </c>
      <c r="Q338" s="25">
        <f t="shared" si="109"/>
        <v>11.12</v>
      </c>
      <c r="R338" s="24">
        <f t="shared" si="110"/>
        <v>0</v>
      </c>
      <c r="S338" s="24">
        <f t="shared" si="111"/>
        <v>0</v>
      </c>
      <c r="T338" s="25">
        <f t="shared" si="112"/>
        <v>0.94000000000000006</v>
      </c>
      <c r="U338" s="26">
        <f t="shared" si="113"/>
        <v>2</v>
      </c>
      <c r="V338" s="25">
        <f t="shared" si="114"/>
        <v>2.94</v>
      </c>
      <c r="W338" s="25">
        <f t="shared" si="115"/>
        <v>8.18</v>
      </c>
      <c r="X338" s="25">
        <f t="shared" si="116"/>
        <v>-93.920000000000016</v>
      </c>
      <c r="Y338" s="25">
        <f t="shared" si="117"/>
        <v>206.07999999999998</v>
      </c>
    </row>
    <row r="339" spans="5:25" x14ac:dyDescent="0.2">
      <c r="E339" s="22">
        <v>335</v>
      </c>
      <c r="F339" s="24">
        <f t="shared" si="101"/>
        <v>11.5</v>
      </c>
      <c r="G339" s="24">
        <f t="shared" si="102"/>
        <v>0</v>
      </c>
      <c r="H339" s="24">
        <f t="shared" si="103"/>
        <v>11.5</v>
      </c>
      <c r="I339" s="24">
        <f t="shared" si="118"/>
        <v>0</v>
      </c>
      <c r="J339" s="24">
        <f t="shared" si="119"/>
        <v>0</v>
      </c>
      <c r="K339" s="24">
        <f t="shared" si="120"/>
        <v>0</v>
      </c>
      <c r="L339" s="24">
        <f t="shared" si="104"/>
        <v>11.5</v>
      </c>
      <c r="M339" s="24">
        <f t="shared" si="105"/>
        <v>0.5</v>
      </c>
      <c r="N339" s="24">
        <f t="shared" si="106"/>
        <v>0.5</v>
      </c>
      <c r="O339" s="24">
        <f t="shared" si="107"/>
        <v>11</v>
      </c>
      <c r="P339" s="24">
        <f t="shared" si="108"/>
        <v>0</v>
      </c>
      <c r="Q339" s="25">
        <f t="shared" si="109"/>
        <v>11.12</v>
      </c>
      <c r="R339" s="24">
        <f t="shared" si="110"/>
        <v>0</v>
      </c>
      <c r="S339" s="24">
        <f t="shared" si="111"/>
        <v>0</v>
      </c>
      <c r="T339" s="25">
        <f t="shared" si="112"/>
        <v>0.9</v>
      </c>
      <c r="U339" s="26">
        <f t="shared" si="113"/>
        <v>2</v>
      </c>
      <c r="V339" s="25">
        <f t="shared" si="114"/>
        <v>2.9</v>
      </c>
      <c r="W339" s="25">
        <f t="shared" si="115"/>
        <v>8.2199999999999989</v>
      </c>
      <c r="X339" s="25">
        <f t="shared" si="116"/>
        <v>-85.700000000000017</v>
      </c>
      <c r="Y339" s="25">
        <f t="shared" si="117"/>
        <v>214.29999999999998</v>
      </c>
    </row>
    <row r="340" spans="5:25" x14ac:dyDescent="0.2">
      <c r="E340" s="22">
        <v>336</v>
      </c>
      <c r="F340" s="24">
        <f t="shared" si="101"/>
        <v>11</v>
      </c>
      <c r="G340" s="24">
        <f t="shared" si="102"/>
        <v>0</v>
      </c>
      <c r="H340" s="24">
        <f t="shared" si="103"/>
        <v>11</v>
      </c>
      <c r="I340" s="24">
        <f t="shared" si="118"/>
        <v>0</v>
      </c>
      <c r="J340" s="24">
        <f t="shared" si="119"/>
        <v>0</v>
      </c>
      <c r="K340" s="24">
        <f t="shared" si="120"/>
        <v>0</v>
      </c>
      <c r="L340" s="24">
        <f t="shared" si="104"/>
        <v>11</v>
      </c>
      <c r="M340" s="24">
        <f t="shared" si="105"/>
        <v>0.5</v>
      </c>
      <c r="N340" s="24">
        <f t="shared" si="106"/>
        <v>0.5</v>
      </c>
      <c r="O340" s="24">
        <f t="shared" si="107"/>
        <v>10.5</v>
      </c>
      <c r="P340" s="24">
        <f t="shared" si="108"/>
        <v>0</v>
      </c>
      <c r="Q340" s="25">
        <f t="shared" si="109"/>
        <v>11.12</v>
      </c>
      <c r="R340" s="24">
        <f t="shared" si="110"/>
        <v>0</v>
      </c>
      <c r="S340" s="24">
        <f t="shared" si="111"/>
        <v>0</v>
      </c>
      <c r="T340" s="25">
        <f t="shared" si="112"/>
        <v>0.86</v>
      </c>
      <c r="U340" s="26">
        <f t="shared" si="113"/>
        <v>2</v>
      </c>
      <c r="V340" s="25">
        <f t="shared" si="114"/>
        <v>2.86</v>
      </c>
      <c r="W340" s="25">
        <f t="shared" si="115"/>
        <v>8.26</v>
      </c>
      <c r="X340" s="25">
        <f t="shared" si="116"/>
        <v>-77.440000000000012</v>
      </c>
      <c r="Y340" s="25">
        <f t="shared" si="117"/>
        <v>222.56</v>
      </c>
    </row>
    <row r="341" spans="5:25" x14ac:dyDescent="0.2">
      <c r="E341" s="22">
        <v>337</v>
      </c>
      <c r="F341" s="24">
        <f t="shared" si="101"/>
        <v>10.5</v>
      </c>
      <c r="G341" s="24">
        <f t="shared" si="102"/>
        <v>0</v>
      </c>
      <c r="H341" s="24">
        <f t="shared" si="103"/>
        <v>10.5</v>
      </c>
      <c r="I341" s="24">
        <f t="shared" si="118"/>
        <v>0</v>
      </c>
      <c r="J341" s="24">
        <f t="shared" si="119"/>
        <v>0</v>
      </c>
      <c r="K341" s="24">
        <f t="shared" si="120"/>
        <v>0</v>
      </c>
      <c r="L341" s="24">
        <f t="shared" si="104"/>
        <v>10.5</v>
      </c>
      <c r="M341" s="24">
        <f t="shared" si="105"/>
        <v>0.5</v>
      </c>
      <c r="N341" s="24">
        <f t="shared" si="106"/>
        <v>0.5</v>
      </c>
      <c r="O341" s="24">
        <f t="shared" si="107"/>
        <v>10</v>
      </c>
      <c r="P341" s="24">
        <f t="shared" si="108"/>
        <v>0</v>
      </c>
      <c r="Q341" s="25">
        <f t="shared" si="109"/>
        <v>11.12</v>
      </c>
      <c r="R341" s="24">
        <f t="shared" si="110"/>
        <v>0</v>
      </c>
      <c r="S341" s="24">
        <f t="shared" si="111"/>
        <v>0</v>
      </c>
      <c r="T341" s="25">
        <f t="shared" si="112"/>
        <v>0.82000000000000006</v>
      </c>
      <c r="U341" s="26">
        <f t="shared" si="113"/>
        <v>2</v>
      </c>
      <c r="V341" s="25">
        <f t="shared" si="114"/>
        <v>2.8200000000000003</v>
      </c>
      <c r="W341" s="25">
        <f t="shared" si="115"/>
        <v>8.2999999999999989</v>
      </c>
      <c r="X341" s="25">
        <f t="shared" si="116"/>
        <v>-69.140000000000015</v>
      </c>
      <c r="Y341" s="25">
        <f t="shared" si="117"/>
        <v>230.85999999999999</v>
      </c>
    </row>
    <row r="342" spans="5:25" x14ac:dyDescent="0.2">
      <c r="E342" s="22">
        <v>338</v>
      </c>
      <c r="F342" s="24">
        <f t="shared" si="101"/>
        <v>10</v>
      </c>
      <c r="G342" s="24">
        <f t="shared" si="102"/>
        <v>0</v>
      </c>
      <c r="H342" s="24">
        <f t="shared" si="103"/>
        <v>10</v>
      </c>
      <c r="I342" s="24">
        <f t="shared" si="118"/>
        <v>0</v>
      </c>
      <c r="J342" s="24">
        <f t="shared" si="119"/>
        <v>0</v>
      </c>
      <c r="K342" s="24">
        <f t="shared" si="120"/>
        <v>0</v>
      </c>
      <c r="L342" s="24">
        <f t="shared" si="104"/>
        <v>10</v>
      </c>
      <c r="M342" s="24">
        <f t="shared" si="105"/>
        <v>0.5</v>
      </c>
      <c r="N342" s="24">
        <f t="shared" si="106"/>
        <v>0.5</v>
      </c>
      <c r="O342" s="24">
        <f t="shared" si="107"/>
        <v>9.5</v>
      </c>
      <c r="P342" s="24">
        <f t="shared" si="108"/>
        <v>0</v>
      </c>
      <c r="Q342" s="25">
        <f t="shared" si="109"/>
        <v>11.12</v>
      </c>
      <c r="R342" s="24">
        <f t="shared" si="110"/>
        <v>0</v>
      </c>
      <c r="S342" s="24">
        <f t="shared" si="111"/>
        <v>0</v>
      </c>
      <c r="T342" s="25">
        <f t="shared" si="112"/>
        <v>0.78</v>
      </c>
      <c r="U342" s="26">
        <f t="shared" si="113"/>
        <v>2</v>
      </c>
      <c r="V342" s="25">
        <f t="shared" si="114"/>
        <v>2.7800000000000002</v>
      </c>
      <c r="W342" s="25">
        <f t="shared" si="115"/>
        <v>8.34</v>
      </c>
      <c r="X342" s="25">
        <f t="shared" si="116"/>
        <v>-60.800000000000011</v>
      </c>
      <c r="Y342" s="25">
        <f t="shared" si="117"/>
        <v>239.2</v>
      </c>
    </row>
    <row r="343" spans="5:25" x14ac:dyDescent="0.2">
      <c r="E343" s="22">
        <v>339</v>
      </c>
      <c r="F343" s="24">
        <f t="shared" si="101"/>
        <v>9.5</v>
      </c>
      <c r="G343" s="24">
        <f t="shared" si="102"/>
        <v>0</v>
      </c>
      <c r="H343" s="24">
        <f t="shared" si="103"/>
        <v>9.5</v>
      </c>
      <c r="I343" s="24">
        <f t="shared" si="118"/>
        <v>0</v>
      </c>
      <c r="J343" s="24">
        <f t="shared" si="119"/>
        <v>0</v>
      </c>
      <c r="K343" s="24">
        <f t="shared" si="120"/>
        <v>0</v>
      </c>
      <c r="L343" s="24">
        <f t="shared" si="104"/>
        <v>9.5</v>
      </c>
      <c r="M343" s="24">
        <f t="shared" si="105"/>
        <v>0.5</v>
      </c>
      <c r="N343" s="24">
        <f t="shared" si="106"/>
        <v>0.5</v>
      </c>
      <c r="O343" s="24">
        <f t="shared" si="107"/>
        <v>9</v>
      </c>
      <c r="P343" s="24">
        <f t="shared" si="108"/>
        <v>0</v>
      </c>
      <c r="Q343" s="25">
        <f t="shared" si="109"/>
        <v>11.12</v>
      </c>
      <c r="R343" s="24">
        <f t="shared" si="110"/>
        <v>0</v>
      </c>
      <c r="S343" s="24">
        <f t="shared" si="111"/>
        <v>0</v>
      </c>
      <c r="T343" s="25">
        <f t="shared" si="112"/>
        <v>0.74</v>
      </c>
      <c r="U343" s="26">
        <f t="shared" si="113"/>
        <v>2</v>
      </c>
      <c r="V343" s="25">
        <f t="shared" si="114"/>
        <v>2.74</v>
      </c>
      <c r="W343" s="25">
        <f t="shared" si="115"/>
        <v>8.379999999999999</v>
      </c>
      <c r="X343" s="25">
        <f t="shared" si="116"/>
        <v>-52.420000000000016</v>
      </c>
      <c r="Y343" s="25">
        <f t="shared" si="117"/>
        <v>247.57999999999998</v>
      </c>
    </row>
    <row r="344" spans="5:25" x14ac:dyDescent="0.2">
      <c r="E344" s="22">
        <v>340</v>
      </c>
      <c r="F344" s="24">
        <f t="shared" si="101"/>
        <v>9</v>
      </c>
      <c r="G344" s="24">
        <f t="shared" si="102"/>
        <v>0</v>
      </c>
      <c r="H344" s="24">
        <f t="shared" si="103"/>
        <v>9</v>
      </c>
      <c r="I344" s="24">
        <f t="shared" si="118"/>
        <v>0</v>
      </c>
      <c r="J344" s="24">
        <f t="shared" si="119"/>
        <v>0</v>
      </c>
      <c r="K344" s="24">
        <f t="shared" si="120"/>
        <v>0</v>
      </c>
      <c r="L344" s="24">
        <f t="shared" si="104"/>
        <v>9</v>
      </c>
      <c r="M344" s="24">
        <f t="shared" si="105"/>
        <v>0.5</v>
      </c>
      <c r="N344" s="24">
        <f t="shared" si="106"/>
        <v>0.5</v>
      </c>
      <c r="O344" s="24">
        <f t="shared" si="107"/>
        <v>8.5</v>
      </c>
      <c r="P344" s="24">
        <f t="shared" si="108"/>
        <v>0</v>
      </c>
      <c r="Q344" s="25">
        <f t="shared" si="109"/>
        <v>11.12</v>
      </c>
      <c r="R344" s="24">
        <f t="shared" si="110"/>
        <v>0</v>
      </c>
      <c r="S344" s="24">
        <f t="shared" si="111"/>
        <v>0</v>
      </c>
      <c r="T344" s="25">
        <f t="shared" si="112"/>
        <v>0.70000000000000007</v>
      </c>
      <c r="U344" s="26">
        <f t="shared" si="113"/>
        <v>2</v>
      </c>
      <c r="V344" s="25">
        <f t="shared" si="114"/>
        <v>2.7</v>
      </c>
      <c r="W344" s="25">
        <f t="shared" si="115"/>
        <v>8.4199999999999982</v>
      </c>
      <c r="X344" s="25">
        <f t="shared" si="116"/>
        <v>-44.000000000000014</v>
      </c>
      <c r="Y344" s="25">
        <f t="shared" si="117"/>
        <v>256</v>
      </c>
    </row>
    <row r="345" spans="5:25" x14ac:dyDescent="0.2">
      <c r="E345" s="22">
        <v>341</v>
      </c>
      <c r="F345" s="24">
        <f t="shared" si="101"/>
        <v>8.5</v>
      </c>
      <c r="G345" s="24">
        <f t="shared" si="102"/>
        <v>0</v>
      </c>
      <c r="H345" s="24">
        <f t="shared" si="103"/>
        <v>8.5</v>
      </c>
      <c r="I345" s="24">
        <f t="shared" si="118"/>
        <v>0</v>
      </c>
      <c r="J345" s="24">
        <f t="shared" si="119"/>
        <v>0</v>
      </c>
      <c r="K345" s="24">
        <f t="shared" si="120"/>
        <v>0</v>
      </c>
      <c r="L345" s="24">
        <f t="shared" si="104"/>
        <v>8.5</v>
      </c>
      <c r="M345" s="24">
        <f t="shared" si="105"/>
        <v>0.5</v>
      </c>
      <c r="N345" s="24">
        <f t="shared" si="106"/>
        <v>0.5</v>
      </c>
      <c r="O345" s="24">
        <f t="shared" si="107"/>
        <v>8</v>
      </c>
      <c r="P345" s="24">
        <f t="shared" si="108"/>
        <v>0</v>
      </c>
      <c r="Q345" s="25">
        <f t="shared" si="109"/>
        <v>11.12</v>
      </c>
      <c r="R345" s="24">
        <f t="shared" si="110"/>
        <v>0</v>
      </c>
      <c r="S345" s="24">
        <f t="shared" si="111"/>
        <v>0</v>
      </c>
      <c r="T345" s="25">
        <f t="shared" si="112"/>
        <v>0.66</v>
      </c>
      <c r="U345" s="26">
        <f t="shared" si="113"/>
        <v>2</v>
      </c>
      <c r="V345" s="25">
        <f t="shared" si="114"/>
        <v>2.66</v>
      </c>
      <c r="W345" s="25">
        <f t="shared" si="115"/>
        <v>8.4599999999999991</v>
      </c>
      <c r="X345" s="25">
        <f t="shared" si="116"/>
        <v>-35.540000000000013</v>
      </c>
      <c r="Y345" s="25">
        <f t="shared" si="117"/>
        <v>264.45999999999998</v>
      </c>
    </row>
    <row r="346" spans="5:25" x14ac:dyDescent="0.2">
      <c r="E346" s="22">
        <v>342</v>
      </c>
      <c r="F346" s="24">
        <f t="shared" si="101"/>
        <v>8</v>
      </c>
      <c r="G346" s="24">
        <f t="shared" si="102"/>
        <v>0</v>
      </c>
      <c r="H346" s="24">
        <f t="shared" si="103"/>
        <v>8</v>
      </c>
      <c r="I346" s="24">
        <f t="shared" si="118"/>
        <v>0</v>
      </c>
      <c r="J346" s="24">
        <f t="shared" si="119"/>
        <v>0</v>
      </c>
      <c r="K346" s="24">
        <f t="shared" si="120"/>
        <v>0</v>
      </c>
      <c r="L346" s="24">
        <f t="shared" si="104"/>
        <v>8</v>
      </c>
      <c r="M346" s="24">
        <f t="shared" si="105"/>
        <v>0.5</v>
      </c>
      <c r="N346" s="24">
        <f t="shared" si="106"/>
        <v>0.5</v>
      </c>
      <c r="O346" s="24">
        <f t="shared" si="107"/>
        <v>7.5</v>
      </c>
      <c r="P346" s="24">
        <f t="shared" si="108"/>
        <v>0</v>
      </c>
      <c r="Q346" s="25">
        <f t="shared" si="109"/>
        <v>11.12</v>
      </c>
      <c r="R346" s="24">
        <f t="shared" si="110"/>
        <v>0</v>
      </c>
      <c r="S346" s="24">
        <f t="shared" si="111"/>
        <v>0</v>
      </c>
      <c r="T346" s="25">
        <f t="shared" si="112"/>
        <v>0.62</v>
      </c>
      <c r="U346" s="26">
        <f t="shared" si="113"/>
        <v>2</v>
      </c>
      <c r="V346" s="25">
        <f t="shared" si="114"/>
        <v>2.62</v>
      </c>
      <c r="W346" s="25">
        <f t="shared" si="115"/>
        <v>8.5</v>
      </c>
      <c r="X346" s="25">
        <f t="shared" si="116"/>
        <v>-27.040000000000013</v>
      </c>
      <c r="Y346" s="25">
        <f t="shared" si="117"/>
        <v>272.95999999999998</v>
      </c>
    </row>
    <row r="347" spans="5:25" x14ac:dyDescent="0.2">
      <c r="E347" s="22">
        <v>343</v>
      </c>
      <c r="F347" s="24">
        <f t="shared" si="101"/>
        <v>7.5</v>
      </c>
      <c r="G347" s="24">
        <f t="shared" si="102"/>
        <v>0</v>
      </c>
      <c r="H347" s="24">
        <f t="shared" si="103"/>
        <v>7.5</v>
      </c>
      <c r="I347" s="24">
        <f t="shared" si="118"/>
        <v>0</v>
      </c>
      <c r="J347" s="24">
        <f t="shared" si="119"/>
        <v>0</v>
      </c>
      <c r="K347" s="24">
        <f t="shared" si="120"/>
        <v>0</v>
      </c>
      <c r="L347" s="24">
        <f t="shared" si="104"/>
        <v>7.5</v>
      </c>
      <c r="M347" s="24">
        <f t="shared" si="105"/>
        <v>0.5</v>
      </c>
      <c r="N347" s="24">
        <f t="shared" si="106"/>
        <v>0.5</v>
      </c>
      <c r="O347" s="24">
        <f t="shared" si="107"/>
        <v>7</v>
      </c>
      <c r="P347" s="24">
        <f t="shared" si="108"/>
        <v>0</v>
      </c>
      <c r="Q347" s="25">
        <f t="shared" si="109"/>
        <v>11.12</v>
      </c>
      <c r="R347" s="24">
        <f t="shared" si="110"/>
        <v>0</v>
      </c>
      <c r="S347" s="24">
        <f t="shared" si="111"/>
        <v>0</v>
      </c>
      <c r="T347" s="25">
        <f t="shared" si="112"/>
        <v>0.57999999999999996</v>
      </c>
      <c r="U347" s="26">
        <f t="shared" si="113"/>
        <v>2</v>
      </c>
      <c r="V347" s="25">
        <f t="shared" si="114"/>
        <v>2.58</v>
      </c>
      <c r="W347" s="25">
        <f t="shared" si="115"/>
        <v>8.5399999999999991</v>
      </c>
      <c r="X347" s="25">
        <f t="shared" si="116"/>
        <v>-18.500000000000014</v>
      </c>
      <c r="Y347" s="25">
        <f t="shared" si="117"/>
        <v>281.5</v>
      </c>
    </row>
    <row r="348" spans="5:25" x14ac:dyDescent="0.2">
      <c r="E348" s="22">
        <v>344</v>
      </c>
      <c r="F348" s="24">
        <f t="shared" si="101"/>
        <v>7</v>
      </c>
      <c r="G348" s="24">
        <f t="shared" si="102"/>
        <v>0</v>
      </c>
      <c r="H348" s="24">
        <f t="shared" si="103"/>
        <v>7</v>
      </c>
      <c r="I348" s="24">
        <f t="shared" si="118"/>
        <v>0</v>
      </c>
      <c r="J348" s="24">
        <f t="shared" si="119"/>
        <v>0</v>
      </c>
      <c r="K348" s="24">
        <f t="shared" si="120"/>
        <v>0</v>
      </c>
      <c r="L348" s="24">
        <f t="shared" si="104"/>
        <v>7</v>
      </c>
      <c r="M348" s="24">
        <f t="shared" si="105"/>
        <v>0.5</v>
      </c>
      <c r="N348" s="24">
        <f t="shared" si="106"/>
        <v>0.5</v>
      </c>
      <c r="O348" s="24">
        <f t="shared" si="107"/>
        <v>6.5</v>
      </c>
      <c r="P348" s="24">
        <f t="shared" si="108"/>
        <v>0</v>
      </c>
      <c r="Q348" s="25">
        <f t="shared" si="109"/>
        <v>11.12</v>
      </c>
      <c r="R348" s="24">
        <f t="shared" si="110"/>
        <v>0</v>
      </c>
      <c r="S348" s="24">
        <f t="shared" si="111"/>
        <v>0</v>
      </c>
      <c r="T348" s="25">
        <f t="shared" si="112"/>
        <v>0.54</v>
      </c>
      <c r="U348" s="26">
        <f t="shared" si="113"/>
        <v>2</v>
      </c>
      <c r="V348" s="25">
        <f t="shared" si="114"/>
        <v>2.54</v>
      </c>
      <c r="W348" s="25">
        <f t="shared" si="115"/>
        <v>8.5799999999999983</v>
      </c>
      <c r="X348" s="25">
        <f t="shared" si="116"/>
        <v>-9.9200000000000159</v>
      </c>
      <c r="Y348" s="25">
        <f t="shared" si="117"/>
        <v>290.08</v>
      </c>
    </row>
    <row r="349" spans="5:25" x14ac:dyDescent="0.2">
      <c r="E349" s="22">
        <v>345</v>
      </c>
      <c r="F349" s="24">
        <f t="shared" si="101"/>
        <v>6.5</v>
      </c>
      <c r="G349" s="24">
        <f t="shared" si="102"/>
        <v>0</v>
      </c>
      <c r="H349" s="24">
        <f t="shared" si="103"/>
        <v>6.5</v>
      </c>
      <c r="I349" s="24">
        <f t="shared" si="118"/>
        <v>0</v>
      </c>
      <c r="J349" s="24">
        <f t="shared" si="119"/>
        <v>0</v>
      </c>
      <c r="K349" s="24">
        <f t="shared" si="120"/>
        <v>0</v>
      </c>
      <c r="L349" s="24">
        <f t="shared" si="104"/>
        <v>6.5</v>
      </c>
      <c r="M349" s="24">
        <f t="shared" si="105"/>
        <v>0.5</v>
      </c>
      <c r="N349" s="24">
        <f t="shared" si="106"/>
        <v>0.5</v>
      </c>
      <c r="O349" s="24">
        <f t="shared" si="107"/>
        <v>6</v>
      </c>
      <c r="P349" s="24">
        <f t="shared" si="108"/>
        <v>0</v>
      </c>
      <c r="Q349" s="25">
        <f t="shared" si="109"/>
        <v>11.12</v>
      </c>
      <c r="R349" s="24">
        <f t="shared" si="110"/>
        <v>0</v>
      </c>
      <c r="S349" s="24">
        <f t="shared" si="111"/>
        <v>0</v>
      </c>
      <c r="T349" s="25">
        <f t="shared" si="112"/>
        <v>0.5</v>
      </c>
      <c r="U349" s="26">
        <f t="shared" si="113"/>
        <v>2</v>
      </c>
      <c r="V349" s="25">
        <f t="shared" si="114"/>
        <v>2.5</v>
      </c>
      <c r="W349" s="25">
        <f t="shared" si="115"/>
        <v>8.6199999999999992</v>
      </c>
      <c r="X349" s="25">
        <f t="shared" si="116"/>
        <v>-1.3000000000000167</v>
      </c>
      <c r="Y349" s="25">
        <f t="shared" si="117"/>
        <v>298.7</v>
      </c>
    </row>
    <row r="350" spans="5:25" x14ac:dyDescent="0.2">
      <c r="E350" s="22">
        <v>346</v>
      </c>
      <c r="F350" s="24">
        <f t="shared" si="101"/>
        <v>6</v>
      </c>
      <c r="G350" s="24">
        <f t="shared" si="102"/>
        <v>0</v>
      </c>
      <c r="H350" s="24">
        <f t="shared" si="103"/>
        <v>6</v>
      </c>
      <c r="I350" s="24">
        <f t="shared" si="118"/>
        <v>0</v>
      </c>
      <c r="J350" s="24">
        <f t="shared" si="119"/>
        <v>0</v>
      </c>
      <c r="K350" s="24">
        <f t="shared" si="120"/>
        <v>0</v>
      </c>
      <c r="L350" s="24">
        <f t="shared" si="104"/>
        <v>6</v>
      </c>
      <c r="M350" s="24">
        <f t="shared" si="105"/>
        <v>0.5</v>
      </c>
      <c r="N350" s="24">
        <f t="shared" si="106"/>
        <v>0.5</v>
      </c>
      <c r="O350" s="24">
        <f t="shared" si="107"/>
        <v>5.5</v>
      </c>
      <c r="P350" s="24">
        <f t="shared" si="108"/>
        <v>0</v>
      </c>
      <c r="Q350" s="25">
        <f t="shared" si="109"/>
        <v>11.12</v>
      </c>
      <c r="R350" s="24">
        <f t="shared" si="110"/>
        <v>0</v>
      </c>
      <c r="S350" s="24">
        <f t="shared" si="111"/>
        <v>0</v>
      </c>
      <c r="T350" s="25">
        <f t="shared" si="112"/>
        <v>0.46</v>
      </c>
      <c r="U350" s="26">
        <f t="shared" si="113"/>
        <v>2</v>
      </c>
      <c r="V350" s="25">
        <f t="shared" si="114"/>
        <v>2.46</v>
      </c>
      <c r="W350" s="25">
        <f t="shared" si="115"/>
        <v>8.66</v>
      </c>
      <c r="X350" s="25">
        <f t="shared" si="116"/>
        <v>7.3599999999999834</v>
      </c>
      <c r="Y350" s="25">
        <f t="shared" si="117"/>
        <v>307.35999999999996</v>
      </c>
    </row>
    <row r="351" spans="5:25" x14ac:dyDescent="0.2">
      <c r="E351" s="22">
        <v>347</v>
      </c>
      <c r="F351" s="24">
        <f t="shared" si="101"/>
        <v>5.5</v>
      </c>
      <c r="G351" s="24">
        <f t="shared" si="102"/>
        <v>0</v>
      </c>
      <c r="H351" s="24">
        <f t="shared" si="103"/>
        <v>5.5</v>
      </c>
      <c r="I351" s="24">
        <f t="shared" si="118"/>
        <v>0</v>
      </c>
      <c r="J351" s="24">
        <f t="shared" si="119"/>
        <v>0</v>
      </c>
      <c r="K351" s="24">
        <f t="shared" si="120"/>
        <v>0</v>
      </c>
      <c r="L351" s="24">
        <f t="shared" si="104"/>
        <v>5.5</v>
      </c>
      <c r="M351" s="24">
        <f t="shared" si="105"/>
        <v>0.5</v>
      </c>
      <c r="N351" s="24">
        <f t="shared" si="106"/>
        <v>0.5</v>
      </c>
      <c r="O351" s="24">
        <f t="shared" si="107"/>
        <v>5</v>
      </c>
      <c r="P351" s="24">
        <f t="shared" si="108"/>
        <v>0</v>
      </c>
      <c r="Q351" s="25">
        <f t="shared" si="109"/>
        <v>11.12</v>
      </c>
      <c r="R351" s="24">
        <f t="shared" si="110"/>
        <v>0</v>
      </c>
      <c r="S351" s="24">
        <f t="shared" si="111"/>
        <v>0</v>
      </c>
      <c r="T351" s="25">
        <f t="shared" si="112"/>
        <v>0.42</v>
      </c>
      <c r="U351" s="26">
        <f t="shared" si="113"/>
        <v>2</v>
      </c>
      <c r="V351" s="25">
        <f t="shared" si="114"/>
        <v>2.42</v>
      </c>
      <c r="W351" s="25">
        <f t="shared" si="115"/>
        <v>8.6999999999999993</v>
      </c>
      <c r="X351" s="25">
        <f t="shared" si="116"/>
        <v>16.059999999999981</v>
      </c>
      <c r="Y351" s="25">
        <f t="shared" si="117"/>
        <v>316.06</v>
      </c>
    </row>
    <row r="352" spans="5:25" x14ac:dyDescent="0.2">
      <c r="E352" s="22">
        <v>348</v>
      </c>
      <c r="F352" s="24">
        <f t="shared" si="101"/>
        <v>5</v>
      </c>
      <c r="G352" s="24">
        <f t="shared" si="102"/>
        <v>0</v>
      </c>
      <c r="H352" s="24">
        <f t="shared" si="103"/>
        <v>5</v>
      </c>
      <c r="I352" s="24">
        <f t="shared" si="118"/>
        <v>0</v>
      </c>
      <c r="J352" s="24">
        <f t="shared" si="119"/>
        <v>0</v>
      </c>
      <c r="K352" s="24">
        <f t="shared" si="120"/>
        <v>0</v>
      </c>
      <c r="L352" s="24">
        <f t="shared" si="104"/>
        <v>5</v>
      </c>
      <c r="M352" s="24">
        <f t="shared" si="105"/>
        <v>0.5</v>
      </c>
      <c r="N352" s="24">
        <f t="shared" si="106"/>
        <v>0.5</v>
      </c>
      <c r="O352" s="24">
        <f t="shared" si="107"/>
        <v>4.5</v>
      </c>
      <c r="P352" s="24">
        <f t="shared" si="108"/>
        <v>0</v>
      </c>
      <c r="Q352" s="25">
        <f t="shared" si="109"/>
        <v>11.12</v>
      </c>
      <c r="R352" s="24">
        <f t="shared" si="110"/>
        <v>0</v>
      </c>
      <c r="S352" s="24">
        <f t="shared" si="111"/>
        <v>0</v>
      </c>
      <c r="T352" s="25">
        <f t="shared" si="112"/>
        <v>0.38</v>
      </c>
      <c r="U352" s="26">
        <f t="shared" si="113"/>
        <v>2</v>
      </c>
      <c r="V352" s="25">
        <f t="shared" si="114"/>
        <v>2.38</v>
      </c>
      <c r="W352" s="25">
        <f t="shared" si="115"/>
        <v>8.7399999999999984</v>
      </c>
      <c r="X352" s="25">
        <f t="shared" si="116"/>
        <v>24.799999999999979</v>
      </c>
      <c r="Y352" s="25">
        <f t="shared" si="117"/>
        <v>324.79999999999995</v>
      </c>
    </row>
    <row r="353" spans="5:25" x14ac:dyDescent="0.2">
      <c r="E353" s="22">
        <v>349</v>
      </c>
      <c r="F353" s="24">
        <f t="shared" si="101"/>
        <v>4.5</v>
      </c>
      <c r="G353" s="24">
        <f t="shared" si="102"/>
        <v>0</v>
      </c>
      <c r="H353" s="24">
        <f t="shared" si="103"/>
        <v>4.5</v>
      </c>
      <c r="I353" s="24">
        <f t="shared" si="118"/>
        <v>0</v>
      </c>
      <c r="J353" s="24">
        <f t="shared" si="119"/>
        <v>0</v>
      </c>
      <c r="K353" s="24">
        <f t="shared" si="120"/>
        <v>0</v>
      </c>
      <c r="L353" s="24">
        <f t="shared" si="104"/>
        <v>4.5</v>
      </c>
      <c r="M353" s="24">
        <f t="shared" si="105"/>
        <v>0.5</v>
      </c>
      <c r="N353" s="24">
        <f t="shared" si="106"/>
        <v>0.5</v>
      </c>
      <c r="O353" s="24">
        <f t="shared" si="107"/>
        <v>4</v>
      </c>
      <c r="P353" s="24">
        <f t="shared" si="108"/>
        <v>0</v>
      </c>
      <c r="Q353" s="25">
        <f t="shared" si="109"/>
        <v>11.12</v>
      </c>
      <c r="R353" s="24">
        <f t="shared" si="110"/>
        <v>0</v>
      </c>
      <c r="S353" s="24">
        <f t="shared" si="111"/>
        <v>0</v>
      </c>
      <c r="T353" s="25">
        <f t="shared" si="112"/>
        <v>0.34</v>
      </c>
      <c r="U353" s="26">
        <f t="shared" si="113"/>
        <v>2</v>
      </c>
      <c r="V353" s="25">
        <f t="shared" si="114"/>
        <v>2.34</v>
      </c>
      <c r="W353" s="25">
        <f t="shared" si="115"/>
        <v>8.7799999999999994</v>
      </c>
      <c r="X353" s="25">
        <f t="shared" si="116"/>
        <v>33.579999999999977</v>
      </c>
      <c r="Y353" s="25">
        <f t="shared" si="117"/>
        <v>333.58</v>
      </c>
    </row>
    <row r="354" spans="5:25" x14ac:dyDescent="0.2">
      <c r="E354" s="22">
        <v>350</v>
      </c>
      <c r="F354" s="24">
        <f t="shared" si="101"/>
        <v>4</v>
      </c>
      <c r="G354" s="24">
        <f t="shared" si="102"/>
        <v>0</v>
      </c>
      <c r="H354" s="24">
        <f t="shared" si="103"/>
        <v>4</v>
      </c>
      <c r="I354" s="24">
        <f t="shared" si="118"/>
        <v>0</v>
      </c>
      <c r="J354" s="24">
        <f t="shared" si="119"/>
        <v>0</v>
      </c>
      <c r="K354" s="24">
        <f t="shared" si="120"/>
        <v>0</v>
      </c>
      <c r="L354" s="24">
        <f t="shared" si="104"/>
        <v>4</v>
      </c>
      <c r="M354" s="24">
        <f t="shared" si="105"/>
        <v>0.5</v>
      </c>
      <c r="N354" s="24">
        <f t="shared" si="106"/>
        <v>0.5</v>
      </c>
      <c r="O354" s="24">
        <f t="shared" si="107"/>
        <v>3.5</v>
      </c>
      <c r="P354" s="24">
        <f t="shared" si="108"/>
        <v>0</v>
      </c>
      <c r="Q354" s="25">
        <f t="shared" si="109"/>
        <v>11.12</v>
      </c>
      <c r="R354" s="24">
        <f t="shared" si="110"/>
        <v>0</v>
      </c>
      <c r="S354" s="24">
        <f t="shared" si="111"/>
        <v>0</v>
      </c>
      <c r="T354" s="25">
        <f t="shared" si="112"/>
        <v>0.3</v>
      </c>
      <c r="U354" s="26">
        <f t="shared" si="113"/>
        <v>2</v>
      </c>
      <c r="V354" s="25">
        <f t="shared" si="114"/>
        <v>2.2999999999999998</v>
      </c>
      <c r="W354" s="25">
        <f t="shared" si="115"/>
        <v>8.82</v>
      </c>
      <c r="X354" s="25">
        <f t="shared" si="116"/>
        <v>42.399999999999977</v>
      </c>
      <c r="Y354" s="25">
        <f t="shared" si="117"/>
        <v>342.4</v>
      </c>
    </row>
    <row r="355" spans="5:25" x14ac:dyDescent="0.2">
      <c r="E355" s="22">
        <v>351</v>
      </c>
      <c r="F355" s="24">
        <f t="shared" si="101"/>
        <v>3.5</v>
      </c>
      <c r="G355" s="24">
        <f t="shared" si="102"/>
        <v>0</v>
      </c>
      <c r="H355" s="24">
        <f t="shared" si="103"/>
        <v>3.5</v>
      </c>
      <c r="I355" s="24">
        <f t="shared" si="118"/>
        <v>1</v>
      </c>
      <c r="J355" s="24">
        <f t="shared" si="119"/>
        <v>14</v>
      </c>
      <c r="K355" s="24">
        <f t="shared" si="120"/>
        <v>0</v>
      </c>
      <c r="L355" s="24">
        <f t="shared" si="104"/>
        <v>3.5</v>
      </c>
      <c r="M355" s="24">
        <f t="shared" si="105"/>
        <v>0.5</v>
      </c>
      <c r="N355" s="24">
        <f t="shared" si="106"/>
        <v>0.5</v>
      </c>
      <c r="O355" s="24">
        <f t="shared" si="107"/>
        <v>3</v>
      </c>
      <c r="P355" s="24">
        <f t="shared" si="108"/>
        <v>0</v>
      </c>
      <c r="Q355" s="25">
        <f t="shared" si="109"/>
        <v>11.12</v>
      </c>
      <c r="R355" s="24">
        <f t="shared" si="110"/>
        <v>224</v>
      </c>
      <c r="S355" s="24">
        <f t="shared" si="111"/>
        <v>15.68</v>
      </c>
      <c r="T355" s="25">
        <f t="shared" si="112"/>
        <v>0.26</v>
      </c>
      <c r="U355" s="26">
        <f t="shared" si="113"/>
        <v>2</v>
      </c>
      <c r="V355" s="25">
        <f t="shared" si="114"/>
        <v>241.94</v>
      </c>
      <c r="W355" s="25">
        <f t="shared" si="115"/>
        <v>-230.82</v>
      </c>
      <c r="X355" s="25">
        <f t="shared" si="116"/>
        <v>-188.42000000000002</v>
      </c>
      <c r="Y355" s="25">
        <f t="shared" si="117"/>
        <v>111.57999999999998</v>
      </c>
    </row>
    <row r="356" spans="5:25" x14ac:dyDescent="0.2">
      <c r="E356" s="22">
        <v>352</v>
      </c>
      <c r="F356" s="24">
        <f t="shared" si="101"/>
        <v>3</v>
      </c>
      <c r="G356" s="24">
        <f t="shared" si="102"/>
        <v>14</v>
      </c>
      <c r="H356" s="24">
        <f t="shared" si="103"/>
        <v>17</v>
      </c>
      <c r="I356" s="24">
        <f t="shared" si="118"/>
        <v>0</v>
      </c>
      <c r="J356" s="24">
        <f t="shared" si="119"/>
        <v>0</v>
      </c>
      <c r="K356" s="24">
        <f t="shared" si="120"/>
        <v>0</v>
      </c>
      <c r="L356" s="24">
        <f t="shared" si="104"/>
        <v>3</v>
      </c>
      <c r="M356" s="24">
        <f t="shared" si="105"/>
        <v>0.5</v>
      </c>
      <c r="N356" s="24">
        <f t="shared" si="106"/>
        <v>0.5</v>
      </c>
      <c r="O356" s="24">
        <f t="shared" si="107"/>
        <v>2.5</v>
      </c>
      <c r="P356" s="24">
        <f t="shared" si="108"/>
        <v>0</v>
      </c>
      <c r="Q356" s="25">
        <f t="shared" si="109"/>
        <v>11.12</v>
      </c>
      <c r="R356" s="24">
        <f t="shared" si="110"/>
        <v>0</v>
      </c>
      <c r="S356" s="24">
        <f t="shared" si="111"/>
        <v>0</v>
      </c>
      <c r="T356" s="25">
        <f t="shared" si="112"/>
        <v>0.22</v>
      </c>
      <c r="U356" s="26">
        <f t="shared" si="113"/>
        <v>2</v>
      </c>
      <c r="V356" s="25">
        <f t="shared" si="114"/>
        <v>2.2200000000000002</v>
      </c>
      <c r="W356" s="25">
        <f t="shared" si="115"/>
        <v>8.8999999999999986</v>
      </c>
      <c r="X356" s="25">
        <f t="shared" si="116"/>
        <v>-179.52</v>
      </c>
      <c r="Y356" s="25">
        <f t="shared" si="117"/>
        <v>120.47999999999999</v>
      </c>
    </row>
    <row r="357" spans="5:25" x14ac:dyDescent="0.2">
      <c r="E357" s="22">
        <v>353</v>
      </c>
      <c r="F357" s="24">
        <f t="shared" si="101"/>
        <v>2.5</v>
      </c>
      <c r="G357" s="24">
        <f t="shared" si="102"/>
        <v>14</v>
      </c>
      <c r="H357" s="24">
        <f t="shared" si="103"/>
        <v>16.5</v>
      </c>
      <c r="I357" s="24">
        <f t="shared" si="118"/>
        <v>0</v>
      </c>
      <c r="J357" s="24">
        <f t="shared" si="119"/>
        <v>0</v>
      </c>
      <c r="K357" s="24">
        <f t="shared" si="120"/>
        <v>0</v>
      </c>
      <c r="L357" s="24">
        <f t="shared" si="104"/>
        <v>2.5</v>
      </c>
      <c r="M357" s="24">
        <f t="shared" si="105"/>
        <v>0.5</v>
      </c>
      <c r="N357" s="24">
        <f t="shared" si="106"/>
        <v>0.5</v>
      </c>
      <c r="O357" s="24">
        <f t="shared" si="107"/>
        <v>2</v>
      </c>
      <c r="P357" s="24">
        <f t="shared" si="108"/>
        <v>0</v>
      </c>
      <c r="Q357" s="25">
        <f t="shared" si="109"/>
        <v>11.12</v>
      </c>
      <c r="R357" s="24">
        <f t="shared" si="110"/>
        <v>0</v>
      </c>
      <c r="S357" s="24">
        <f t="shared" si="111"/>
        <v>0</v>
      </c>
      <c r="T357" s="25">
        <f t="shared" si="112"/>
        <v>0.18</v>
      </c>
      <c r="U357" s="26">
        <f t="shared" si="113"/>
        <v>2</v>
      </c>
      <c r="V357" s="25">
        <f t="shared" si="114"/>
        <v>2.1800000000000002</v>
      </c>
      <c r="W357" s="25">
        <f t="shared" si="115"/>
        <v>8.94</v>
      </c>
      <c r="X357" s="25">
        <f t="shared" si="116"/>
        <v>-170.58</v>
      </c>
      <c r="Y357" s="25">
        <f t="shared" si="117"/>
        <v>129.41999999999999</v>
      </c>
    </row>
    <row r="358" spans="5:25" x14ac:dyDescent="0.2">
      <c r="E358" s="22">
        <v>354</v>
      </c>
      <c r="F358" s="24">
        <f t="shared" si="101"/>
        <v>2</v>
      </c>
      <c r="G358" s="24">
        <f t="shared" si="102"/>
        <v>14</v>
      </c>
      <c r="H358" s="24">
        <f t="shared" si="103"/>
        <v>16</v>
      </c>
      <c r="I358" s="24">
        <f t="shared" si="118"/>
        <v>0</v>
      </c>
      <c r="J358" s="24">
        <f t="shared" si="119"/>
        <v>0</v>
      </c>
      <c r="K358" s="24">
        <f t="shared" si="120"/>
        <v>0</v>
      </c>
      <c r="L358" s="24">
        <f t="shared" si="104"/>
        <v>2</v>
      </c>
      <c r="M358" s="24">
        <f t="shared" si="105"/>
        <v>0.5</v>
      </c>
      <c r="N358" s="24">
        <f t="shared" si="106"/>
        <v>0.5</v>
      </c>
      <c r="O358" s="24">
        <f t="shared" si="107"/>
        <v>1.5</v>
      </c>
      <c r="P358" s="24">
        <f t="shared" si="108"/>
        <v>0</v>
      </c>
      <c r="Q358" s="25">
        <f t="shared" si="109"/>
        <v>11.12</v>
      </c>
      <c r="R358" s="24">
        <f t="shared" si="110"/>
        <v>0</v>
      </c>
      <c r="S358" s="24">
        <f t="shared" si="111"/>
        <v>0</v>
      </c>
      <c r="T358" s="25">
        <f t="shared" si="112"/>
        <v>0.14000000000000001</v>
      </c>
      <c r="U358" s="26">
        <f t="shared" si="113"/>
        <v>2</v>
      </c>
      <c r="V358" s="25">
        <f t="shared" si="114"/>
        <v>2.14</v>
      </c>
      <c r="W358" s="25">
        <f t="shared" si="115"/>
        <v>8.9799999999999986</v>
      </c>
      <c r="X358" s="25">
        <f t="shared" si="116"/>
        <v>-161.60000000000002</v>
      </c>
      <c r="Y358" s="25">
        <f t="shared" si="117"/>
        <v>138.39999999999998</v>
      </c>
    </row>
    <row r="359" spans="5:25" x14ac:dyDescent="0.2">
      <c r="E359" s="22">
        <v>355</v>
      </c>
      <c r="F359" s="24">
        <f t="shared" si="101"/>
        <v>1.5</v>
      </c>
      <c r="G359" s="24">
        <f t="shared" si="102"/>
        <v>14</v>
      </c>
      <c r="H359" s="24">
        <f t="shared" si="103"/>
        <v>15.5</v>
      </c>
      <c r="I359" s="24">
        <f t="shared" si="118"/>
        <v>0</v>
      </c>
      <c r="J359" s="24">
        <f t="shared" si="119"/>
        <v>0</v>
      </c>
      <c r="K359" s="24">
        <f t="shared" si="120"/>
        <v>0</v>
      </c>
      <c r="L359" s="24">
        <f t="shared" si="104"/>
        <v>1.5</v>
      </c>
      <c r="M359" s="24">
        <f t="shared" si="105"/>
        <v>0.5</v>
      </c>
      <c r="N359" s="24">
        <f t="shared" si="106"/>
        <v>0.5</v>
      </c>
      <c r="O359" s="24">
        <f t="shared" si="107"/>
        <v>1</v>
      </c>
      <c r="P359" s="24">
        <f t="shared" si="108"/>
        <v>0</v>
      </c>
      <c r="Q359" s="25">
        <f t="shared" si="109"/>
        <v>11.12</v>
      </c>
      <c r="R359" s="24">
        <f t="shared" si="110"/>
        <v>0</v>
      </c>
      <c r="S359" s="24">
        <f t="shared" si="111"/>
        <v>0</v>
      </c>
      <c r="T359" s="25">
        <f t="shared" si="112"/>
        <v>0.1</v>
      </c>
      <c r="U359" s="26">
        <f t="shared" si="113"/>
        <v>2</v>
      </c>
      <c r="V359" s="25">
        <f t="shared" si="114"/>
        <v>2.1</v>
      </c>
      <c r="W359" s="25">
        <f t="shared" si="115"/>
        <v>9.02</v>
      </c>
      <c r="X359" s="25">
        <f t="shared" si="116"/>
        <v>-152.58000000000001</v>
      </c>
      <c r="Y359" s="25">
        <f t="shared" si="117"/>
        <v>147.41999999999999</v>
      </c>
    </row>
    <row r="360" spans="5:25" x14ac:dyDescent="0.2">
      <c r="E360" s="22">
        <v>356</v>
      </c>
      <c r="F360" s="24">
        <f t="shared" si="101"/>
        <v>1</v>
      </c>
      <c r="G360" s="24">
        <f t="shared" si="102"/>
        <v>14</v>
      </c>
      <c r="H360" s="24">
        <f t="shared" si="103"/>
        <v>15</v>
      </c>
      <c r="I360" s="24">
        <f t="shared" si="118"/>
        <v>0</v>
      </c>
      <c r="J360" s="24">
        <f t="shared" si="119"/>
        <v>0</v>
      </c>
      <c r="K360" s="24">
        <f t="shared" si="120"/>
        <v>0</v>
      </c>
      <c r="L360" s="24">
        <f t="shared" si="104"/>
        <v>1</v>
      </c>
      <c r="M360" s="24">
        <f t="shared" si="105"/>
        <v>0.5</v>
      </c>
      <c r="N360" s="24">
        <f t="shared" si="106"/>
        <v>0.5</v>
      </c>
      <c r="O360" s="24">
        <f t="shared" si="107"/>
        <v>0.5</v>
      </c>
      <c r="P360" s="24">
        <f t="shared" si="108"/>
        <v>0</v>
      </c>
      <c r="Q360" s="25">
        <f t="shared" si="109"/>
        <v>11.12</v>
      </c>
      <c r="R360" s="24">
        <f t="shared" si="110"/>
        <v>0</v>
      </c>
      <c r="S360" s="24">
        <f t="shared" si="111"/>
        <v>0</v>
      </c>
      <c r="T360" s="25">
        <f t="shared" si="112"/>
        <v>0.06</v>
      </c>
      <c r="U360" s="26">
        <f t="shared" si="113"/>
        <v>2</v>
      </c>
      <c r="V360" s="25">
        <f t="shared" si="114"/>
        <v>2.06</v>
      </c>
      <c r="W360" s="25">
        <f t="shared" si="115"/>
        <v>9.0599999999999987</v>
      </c>
      <c r="X360" s="25">
        <f t="shared" si="116"/>
        <v>-143.52000000000001</v>
      </c>
      <c r="Y360" s="25">
        <f t="shared" si="117"/>
        <v>156.47999999999999</v>
      </c>
    </row>
    <row r="361" spans="5:25" x14ac:dyDescent="0.2">
      <c r="E361" s="22">
        <v>357</v>
      </c>
      <c r="F361" s="24">
        <f t="shared" si="101"/>
        <v>0.5</v>
      </c>
      <c r="G361" s="24">
        <f t="shared" si="102"/>
        <v>14</v>
      </c>
      <c r="H361" s="24">
        <f t="shared" si="103"/>
        <v>14.5</v>
      </c>
      <c r="I361" s="24">
        <f t="shared" si="118"/>
        <v>0</v>
      </c>
      <c r="J361" s="24">
        <f t="shared" si="119"/>
        <v>0</v>
      </c>
      <c r="K361" s="24">
        <f t="shared" si="120"/>
        <v>0</v>
      </c>
      <c r="L361" s="24">
        <f t="shared" si="104"/>
        <v>0.5</v>
      </c>
      <c r="M361" s="24">
        <f t="shared" si="105"/>
        <v>0.5</v>
      </c>
      <c r="N361" s="24">
        <f t="shared" si="106"/>
        <v>0.5</v>
      </c>
      <c r="O361" s="24">
        <f t="shared" si="107"/>
        <v>0</v>
      </c>
      <c r="P361" s="24">
        <f t="shared" si="108"/>
        <v>0</v>
      </c>
      <c r="Q361" s="25">
        <f t="shared" si="109"/>
        <v>11.12</v>
      </c>
      <c r="R361" s="24">
        <f t="shared" si="110"/>
        <v>0</v>
      </c>
      <c r="S361" s="24">
        <f t="shared" si="111"/>
        <v>0</v>
      </c>
      <c r="T361" s="25">
        <f t="shared" si="112"/>
        <v>0.02</v>
      </c>
      <c r="U361" s="26">
        <f t="shared" si="113"/>
        <v>2</v>
      </c>
      <c r="V361" s="25">
        <f t="shared" si="114"/>
        <v>2.02</v>
      </c>
      <c r="W361" s="25">
        <f t="shared" si="115"/>
        <v>9.1</v>
      </c>
      <c r="X361" s="25">
        <f t="shared" si="116"/>
        <v>-134.42000000000002</v>
      </c>
      <c r="Y361" s="25">
        <f t="shared" si="117"/>
        <v>165.57999999999998</v>
      </c>
    </row>
    <row r="362" spans="5:25" x14ac:dyDescent="0.2">
      <c r="E362" s="22">
        <v>358</v>
      </c>
      <c r="F362" s="24">
        <f t="shared" si="101"/>
        <v>0</v>
      </c>
      <c r="G362" s="24">
        <f t="shared" si="102"/>
        <v>14</v>
      </c>
      <c r="H362" s="24">
        <f t="shared" si="103"/>
        <v>14</v>
      </c>
      <c r="I362" s="24">
        <f t="shared" si="118"/>
        <v>0</v>
      </c>
      <c r="J362" s="24">
        <f t="shared" si="119"/>
        <v>0</v>
      </c>
      <c r="K362" s="24">
        <f t="shared" si="120"/>
        <v>14</v>
      </c>
      <c r="L362" s="24">
        <f t="shared" si="104"/>
        <v>14</v>
      </c>
      <c r="M362" s="24">
        <f t="shared" si="105"/>
        <v>0.5</v>
      </c>
      <c r="N362" s="24">
        <f t="shared" si="106"/>
        <v>0.5</v>
      </c>
      <c r="O362" s="24">
        <f t="shared" si="107"/>
        <v>13.5</v>
      </c>
      <c r="P362" s="24">
        <f t="shared" si="108"/>
        <v>0</v>
      </c>
      <c r="Q362" s="25">
        <f t="shared" si="109"/>
        <v>11.12</v>
      </c>
      <c r="R362" s="24">
        <f t="shared" si="110"/>
        <v>0</v>
      </c>
      <c r="S362" s="24">
        <f t="shared" si="111"/>
        <v>0</v>
      </c>
      <c r="T362" s="25">
        <f t="shared" si="112"/>
        <v>1.1000000000000001</v>
      </c>
      <c r="U362" s="26">
        <f t="shared" si="113"/>
        <v>2</v>
      </c>
      <c r="V362" s="25">
        <f t="shared" si="114"/>
        <v>3.1</v>
      </c>
      <c r="W362" s="25">
        <f t="shared" si="115"/>
        <v>8.02</v>
      </c>
      <c r="X362" s="25">
        <f t="shared" si="116"/>
        <v>-126.40000000000002</v>
      </c>
      <c r="Y362" s="25">
        <f t="shared" si="117"/>
        <v>173.59999999999997</v>
      </c>
    </row>
    <row r="363" spans="5:25" x14ac:dyDescent="0.2">
      <c r="E363" s="22">
        <v>359</v>
      </c>
      <c r="F363" s="24">
        <f t="shared" si="101"/>
        <v>13.5</v>
      </c>
      <c r="G363" s="24">
        <f t="shared" si="102"/>
        <v>0</v>
      </c>
      <c r="H363" s="24">
        <f t="shared" si="103"/>
        <v>13.5</v>
      </c>
      <c r="I363" s="24">
        <f t="shared" si="118"/>
        <v>0</v>
      </c>
      <c r="J363" s="24">
        <f t="shared" si="119"/>
        <v>0</v>
      </c>
      <c r="K363" s="24">
        <f t="shared" si="120"/>
        <v>0</v>
      </c>
      <c r="L363" s="24">
        <f t="shared" si="104"/>
        <v>13.5</v>
      </c>
      <c r="M363" s="24">
        <f t="shared" si="105"/>
        <v>0.5</v>
      </c>
      <c r="N363" s="24">
        <f t="shared" si="106"/>
        <v>0.5</v>
      </c>
      <c r="O363" s="24">
        <f t="shared" si="107"/>
        <v>13</v>
      </c>
      <c r="P363" s="24">
        <f t="shared" si="108"/>
        <v>0</v>
      </c>
      <c r="Q363" s="25">
        <f t="shared" si="109"/>
        <v>11.12</v>
      </c>
      <c r="R363" s="24">
        <f t="shared" si="110"/>
        <v>0</v>
      </c>
      <c r="S363" s="24">
        <f t="shared" si="111"/>
        <v>0</v>
      </c>
      <c r="T363" s="25">
        <f t="shared" si="112"/>
        <v>1.06</v>
      </c>
      <c r="U363" s="26">
        <f t="shared" si="113"/>
        <v>2</v>
      </c>
      <c r="V363" s="25">
        <f t="shared" si="114"/>
        <v>3.06</v>
      </c>
      <c r="W363" s="25">
        <f t="shared" si="115"/>
        <v>8.0599999999999987</v>
      </c>
      <c r="X363" s="25">
        <f t="shared" si="116"/>
        <v>-118.34000000000002</v>
      </c>
      <c r="Y363" s="25">
        <f t="shared" si="117"/>
        <v>181.65999999999997</v>
      </c>
    </row>
    <row r="364" spans="5:25" x14ac:dyDescent="0.2">
      <c r="E364" s="22">
        <v>360</v>
      </c>
      <c r="F364" s="24">
        <f t="shared" si="101"/>
        <v>13</v>
      </c>
      <c r="G364" s="24">
        <f t="shared" si="102"/>
        <v>0</v>
      </c>
      <c r="H364" s="24">
        <f t="shared" si="103"/>
        <v>13</v>
      </c>
      <c r="I364" s="24">
        <f t="shared" si="118"/>
        <v>0</v>
      </c>
      <c r="J364" s="24">
        <f t="shared" si="119"/>
        <v>0</v>
      </c>
      <c r="K364" s="24">
        <f t="shared" si="120"/>
        <v>0</v>
      </c>
      <c r="L364" s="24">
        <f t="shared" si="104"/>
        <v>13</v>
      </c>
      <c r="M364" s="24">
        <f t="shared" si="105"/>
        <v>0.5</v>
      </c>
      <c r="N364" s="24">
        <f t="shared" si="106"/>
        <v>0.5</v>
      </c>
      <c r="O364" s="24">
        <f t="shared" si="107"/>
        <v>12.5</v>
      </c>
      <c r="P364" s="24">
        <f t="shared" si="108"/>
        <v>0</v>
      </c>
      <c r="Q364" s="25">
        <f t="shared" si="109"/>
        <v>11.12</v>
      </c>
      <c r="R364" s="24">
        <f t="shared" si="110"/>
        <v>0</v>
      </c>
      <c r="S364" s="24">
        <f t="shared" si="111"/>
        <v>0</v>
      </c>
      <c r="T364" s="25">
        <f t="shared" si="112"/>
        <v>1.02</v>
      </c>
      <c r="U364" s="26">
        <f t="shared" si="113"/>
        <v>2</v>
      </c>
      <c r="V364" s="25">
        <f t="shared" si="114"/>
        <v>3.02</v>
      </c>
      <c r="W364" s="25">
        <f t="shared" si="115"/>
        <v>8.1</v>
      </c>
      <c r="X364" s="25">
        <f t="shared" si="116"/>
        <v>-110.24000000000002</v>
      </c>
      <c r="Y364" s="25">
        <f t="shared" si="117"/>
        <v>189.76</v>
      </c>
    </row>
    <row r="365" spans="5:25" x14ac:dyDescent="0.2">
      <c r="E365" s="22">
        <v>361</v>
      </c>
      <c r="F365" s="24">
        <f t="shared" si="101"/>
        <v>12.5</v>
      </c>
      <c r="G365" s="24">
        <f t="shared" si="102"/>
        <v>0</v>
      </c>
      <c r="H365" s="24">
        <f t="shared" si="103"/>
        <v>12.5</v>
      </c>
      <c r="I365" s="24">
        <f t="shared" si="118"/>
        <v>0</v>
      </c>
      <c r="J365" s="24">
        <f t="shared" si="119"/>
        <v>0</v>
      </c>
      <c r="K365" s="24">
        <f t="shared" si="120"/>
        <v>0</v>
      </c>
      <c r="L365" s="24">
        <f t="shared" si="104"/>
        <v>12.5</v>
      </c>
      <c r="M365" s="24">
        <f t="shared" si="105"/>
        <v>0.5</v>
      </c>
      <c r="N365" s="24">
        <f t="shared" si="106"/>
        <v>0.5</v>
      </c>
      <c r="O365" s="24">
        <f t="shared" si="107"/>
        <v>12</v>
      </c>
      <c r="P365" s="24">
        <f t="shared" si="108"/>
        <v>0</v>
      </c>
      <c r="Q365" s="25">
        <f t="shared" si="109"/>
        <v>11.12</v>
      </c>
      <c r="R365" s="24">
        <f t="shared" si="110"/>
        <v>0</v>
      </c>
      <c r="S365" s="24">
        <f t="shared" si="111"/>
        <v>0</v>
      </c>
      <c r="T365" s="25">
        <f t="shared" si="112"/>
        <v>0.98</v>
      </c>
      <c r="U365" s="26">
        <f t="shared" si="113"/>
        <v>2</v>
      </c>
      <c r="V365" s="25">
        <f t="shared" si="114"/>
        <v>2.98</v>
      </c>
      <c r="W365" s="25">
        <f t="shared" si="115"/>
        <v>8.1399999999999988</v>
      </c>
      <c r="X365" s="25">
        <f t="shared" si="116"/>
        <v>-102.10000000000002</v>
      </c>
      <c r="Y365" s="25">
        <f t="shared" si="117"/>
        <v>197.89999999999998</v>
      </c>
    </row>
    <row r="366" spans="5:25" x14ac:dyDescent="0.2">
      <c r="E366" s="22">
        <v>362</v>
      </c>
      <c r="F366" s="24">
        <f t="shared" si="101"/>
        <v>12</v>
      </c>
      <c r="G366" s="24">
        <f t="shared" si="102"/>
        <v>0</v>
      </c>
      <c r="H366" s="24">
        <f t="shared" si="103"/>
        <v>12</v>
      </c>
      <c r="I366" s="24">
        <f t="shared" si="118"/>
        <v>0</v>
      </c>
      <c r="J366" s="24">
        <f t="shared" si="119"/>
        <v>0</v>
      </c>
      <c r="K366" s="24">
        <f t="shared" si="120"/>
        <v>0</v>
      </c>
      <c r="L366" s="24">
        <f t="shared" si="104"/>
        <v>12</v>
      </c>
      <c r="M366" s="24">
        <f t="shared" si="105"/>
        <v>0.5</v>
      </c>
      <c r="N366" s="24">
        <f t="shared" si="106"/>
        <v>0.5</v>
      </c>
      <c r="O366" s="24">
        <f t="shared" si="107"/>
        <v>11.5</v>
      </c>
      <c r="P366" s="24">
        <f t="shared" si="108"/>
        <v>0</v>
      </c>
      <c r="Q366" s="25">
        <f t="shared" si="109"/>
        <v>11.12</v>
      </c>
      <c r="R366" s="24">
        <f t="shared" si="110"/>
        <v>0</v>
      </c>
      <c r="S366" s="24">
        <f t="shared" si="111"/>
        <v>0</v>
      </c>
      <c r="T366" s="25">
        <f t="shared" si="112"/>
        <v>0.94000000000000006</v>
      </c>
      <c r="U366" s="26">
        <f t="shared" si="113"/>
        <v>2</v>
      </c>
      <c r="V366" s="25">
        <f t="shared" si="114"/>
        <v>2.94</v>
      </c>
      <c r="W366" s="25">
        <f t="shared" si="115"/>
        <v>8.18</v>
      </c>
      <c r="X366" s="25">
        <f t="shared" si="116"/>
        <v>-93.920000000000016</v>
      </c>
      <c r="Y366" s="25">
        <f t="shared" si="117"/>
        <v>206.07999999999998</v>
      </c>
    </row>
    <row r="367" spans="5:25" x14ac:dyDescent="0.2">
      <c r="E367" s="22">
        <v>363</v>
      </c>
      <c r="F367" s="24">
        <f t="shared" si="101"/>
        <v>11.5</v>
      </c>
      <c r="G367" s="24">
        <f t="shared" si="102"/>
        <v>0</v>
      </c>
      <c r="H367" s="24">
        <f t="shared" si="103"/>
        <v>11.5</v>
      </c>
      <c r="I367" s="24">
        <f t="shared" si="118"/>
        <v>0</v>
      </c>
      <c r="J367" s="24">
        <f t="shared" si="119"/>
        <v>0</v>
      </c>
      <c r="K367" s="24">
        <f t="shared" si="120"/>
        <v>0</v>
      </c>
      <c r="L367" s="24">
        <f t="shared" si="104"/>
        <v>11.5</v>
      </c>
      <c r="M367" s="24">
        <f t="shared" si="105"/>
        <v>0.5</v>
      </c>
      <c r="N367" s="24">
        <f t="shared" si="106"/>
        <v>0.5</v>
      </c>
      <c r="O367" s="24">
        <f t="shared" si="107"/>
        <v>11</v>
      </c>
      <c r="P367" s="24">
        <f t="shared" si="108"/>
        <v>0</v>
      </c>
      <c r="Q367" s="25">
        <f t="shared" si="109"/>
        <v>11.12</v>
      </c>
      <c r="R367" s="24">
        <f t="shared" si="110"/>
        <v>0</v>
      </c>
      <c r="S367" s="24">
        <f t="shared" si="111"/>
        <v>0</v>
      </c>
      <c r="T367" s="25">
        <f t="shared" si="112"/>
        <v>0.9</v>
      </c>
      <c r="U367" s="26">
        <f t="shared" si="113"/>
        <v>2</v>
      </c>
      <c r="V367" s="25">
        <f t="shared" si="114"/>
        <v>2.9</v>
      </c>
      <c r="W367" s="25">
        <f t="shared" si="115"/>
        <v>8.2199999999999989</v>
      </c>
      <c r="X367" s="25">
        <f t="shared" si="116"/>
        <v>-85.700000000000017</v>
      </c>
      <c r="Y367" s="25">
        <f t="shared" si="117"/>
        <v>214.29999999999998</v>
      </c>
    </row>
    <row r="368" spans="5:25" x14ac:dyDescent="0.2">
      <c r="E368" s="22">
        <v>364</v>
      </c>
      <c r="F368" s="24">
        <f t="shared" si="101"/>
        <v>11</v>
      </c>
      <c r="G368" s="24">
        <f t="shared" si="102"/>
        <v>0</v>
      </c>
      <c r="H368" s="24">
        <f t="shared" si="103"/>
        <v>11</v>
      </c>
      <c r="I368" s="24">
        <f t="shared" si="118"/>
        <v>0</v>
      </c>
      <c r="J368" s="24">
        <f t="shared" si="119"/>
        <v>0</v>
      </c>
      <c r="K368" s="24">
        <f t="shared" si="120"/>
        <v>0</v>
      </c>
      <c r="L368" s="24">
        <f t="shared" si="104"/>
        <v>11</v>
      </c>
      <c r="M368" s="24">
        <f t="shared" si="105"/>
        <v>0.5</v>
      </c>
      <c r="N368" s="24">
        <f t="shared" si="106"/>
        <v>0.5</v>
      </c>
      <c r="O368" s="24">
        <f t="shared" si="107"/>
        <v>10.5</v>
      </c>
      <c r="P368" s="24">
        <f t="shared" si="108"/>
        <v>0</v>
      </c>
      <c r="Q368" s="25">
        <f t="shared" si="109"/>
        <v>11.12</v>
      </c>
      <c r="R368" s="24">
        <f t="shared" si="110"/>
        <v>0</v>
      </c>
      <c r="S368" s="24">
        <f t="shared" si="111"/>
        <v>0</v>
      </c>
      <c r="T368" s="25">
        <f t="shared" si="112"/>
        <v>0.86</v>
      </c>
      <c r="U368" s="26">
        <f t="shared" si="113"/>
        <v>2</v>
      </c>
      <c r="V368" s="25">
        <f t="shared" si="114"/>
        <v>2.86</v>
      </c>
      <c r="W368" s="25">
        <f t="shared" si="115"/>
        <v>8.26</v>
      </c>
      <c r="X368" s="25">
        <f t="shared" si="116"/>
        <v>-77.440000000000012</v>
      </c>
      <c r="Y368" s="25">
        <f t="shared" si="117"/>
        <v>222.56</v>
      </c>
    </row>
    <row r="369" spans="5:25" x14ac:dyDescent="0.2">
      <c r="E369" s="22">
        <v>365</v>
      </c>
      <c r="F369" s="24">
        <f t="shared" si="101"/>
        <v>10.5</v>
      </c>
      <c r="G369" s="24">
        <f t="shared" si="102"/>
        <v>0</v>
      </c>
      <c r="H369" s="24">
        <f t="shared" si="103"/>
        <v>10.5</v>
      </c>
      <c r="I369" s="24">
        <f t="shared" si="118"/>
        <v>0</v>
      </c>
      <c r="J369" s="24">
        <f t="shared" si="119"/>
        <v>0</v>
      </c>
      <c r="K369" s="24">
        <f t="shared" si="120"/>
        <v>0</v>
      </c>
      <c r="L369" s="24">
        <f t="shared" si="104"/>
        <v>10.5</v>
      </c>
      <c r="M369" s="24">
        <f t="shared" si="105"/>
        <v>0.5</v>
      </c>
      <c r="N369" s="24">
        <f t="shared" si="106"/>
        <v>0.5</v>
      </c>
      <c r="O369" s="24">
        <f t="shared" si="107"/>
        <v>10</v>
      </c>
      <c r="P369" s="24">
        <f t="shared" si="108"/>
        <v>0</v>
      </c>
      <c r="Q369" s="25">
        <f t="shared" si="109"/>
        <v>11.12</v>
      </c>
      <c r="R369" s="24">
        <f t="shared" si="110"/>
        <v>0</v>
      </c>
      <c r="S369" s="24">
        <f t="shared" si="111"/>
        <v>0</v>
      </c>
      <c r="T369" s="25">
        <f t="shared" si="112"/>
        <v>0.82000000000000006</v>
      </c>
      <c r="U369" s="26">
        <f t="shared" si="113"/>
        <v>2</v>
      </c>
      <c r="V369" s="25">
        <f t="shared" si="114"/>
        <v>2.8200000000000003</v>
      </c>
      <c r="W369" s="25">
        <f t="shared" si="115"/>
        <v>8.2999999999999989</v>
      </c>
      <c r="X369" s="25">
        <f t="shared" si="116"/>
        <v>-69.140000000000015</v>
      </c>
      <c r="Y369" s="25">
        <f t="shared" si="117"/>
        <v>230.85999999999999</v>
      </c>
    </row>
  </sheetData>
  <mergeCells count="11">
    <mergeCell ref="D34:D35"/>
    <mergeCell ref="A48:C48"/>
    <mergeCell ref="A49:B49"/>
    <mergeCell ref="A50:B50"/>
    <mergeCell ref="A51:B51"/>
    <mergeCell ref="C34:C35"/>
    <mergeCell ref="A20:A21"/>
    <mergeCell ref="A22:A23"/>
    <mergeCell ref="A25:A26"/>
    <mergeCell ref="A34:A35"/>
    <mergeCell ref="B34:B35"/>
  </mergeCells>
  <conditionalFormatting sqref="I6:I369">
    <cfRule type="expression" dxfId="41" priority="14">
      <formula>I6&lt;&gt;0</formula>
    </cfRule>
  </conditionalFormatting>
  <conditionalFormatting sqref="I6:I369">
    <cfRule type="expression" dxfId="40" priority="13">
      <formula>I6=0</formula>
    </cfRule>
  </conditionalFormatting>
  <conditionalFormatting sqref="P5:P369">
    <cfRule type="expression" dxfId="39" priority="12">
      <formula>P5&lt;&gt;0</formula>
    </cfRule>
  </conditionalFormatting>
  <conditionalFormatting sqref="P5:P369">
    <cfRule type="expression" dxfId="38" priority="11">
      <formula>P5=0</formula>
    </cfRule>
  </conditionalFormatting>
  <conditionalFormatting sqref="G6:G369">
    <cfRule type="expression" dxfId="37" priority="10">
      <formula>G6&lt;&gt;0</formula>
    </cfRule>
  </conditionalFormatting>
  <conditionalFormatting sqref="G6:G369">
    <cfRule type="expression" dxfId="36" priority="9">
      <formula>G6=0</formula>
    </cfRule>
  </conditionalFormatting>
  <conditionalFormatting sqref="K6:K369">
    <cfRule type="expression" dxfId="35" priority="8">
      <formula>K6&lt;&gt;0</formula>
    </cfRule>
  </conditionalFormatting>
  <conditionalFormatting sqref="K6:K369">
    <cfRule type="expression" dxfId="34" priority="7">
      <formula>K6=0</formula>
    </cfRule>
  </conditionalFormatting>
  <conditionalFormatting sqref="R5:R369">
    <cfRule type="expression" dxfId="33" priority="6">
      <formula>R5&lt;&gt;0</formula>
    </cfRule>
  </conditionalFormatting>
  <conditionalFormatting sqref="R5:R369">
    <cfRule type="expression" dxfId="32" priority="5">
      <formula>R5=0</formula>
    </cfRule>
  </conditionalFormatting>
  <conditionalFormatting sqref="S5:S369">
    <cfRule type="expression" dxfId="31" priority="4">
      <formula>S5&lt;&gt;0</formula>
    </cfRule>
  </conditionalFormatting>
  <conditionalFormatting sqref="S5:S369">
    <cfRule type="expression" dxfId="30" priority="3">
      <formula>S5=0</formula>
    </cfRule>
  </conditionalFormatting>
  <conditionalFormatting sqref="J6:J369">
    <cfRule type="expression" dxfId="29" priority="2">
      <formula>J6&lt;&gt;0</formula>
    </cfRule>
  </conditionalFormatting>
  <conditionalFormatting sqref="J6:J369">
    <cfRule type="expression" dxfId="28" priority="1">
      <formula>J6=0</formula>
    </cfRule>
  </conditionalFormatting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scale="92" orientation="landscape" r:id="rId1"/>
  <headerFooter alignWithMargins="0">
    <oddHeader>&amp;LОперационный и
 производственный менеджмент
 - Темы 13 - 16&amp;CРоссийско-французская программа МВА
"Управление предприятием"&amp;RЧернов В.П., Чернов А.В.</oddHeader>
    <oddFooter>&amp;A&amp;RСтраница &amp;P</oddFooter>
  </headerFooter>
  <rowBreaks count="1" manualBreakCount="1">
    <brk id="29" max="16383" man="1"/>
  </rowBreaks>
  <colBreaks count="1" manualBreakCount="1">
    <brk id="1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B0E2F-5033-4C5F-A210-D421B2FA6F52}">
  <dimension ref="A1:AA369"/>
  <sheetViews>
    <sheetView topLeftCell="A13" zoomScaleNormal="100" zoomScaleSheetLayoutView="100" workbookViewId="0">
      <selection activeCell="D32" sqref="D32"/>
    </sheetView>
  </sheetViews>
  <sheetFormatPr defaultColWidth="9.33203125" defaultRowHeight="12.75" x14ac:dyDescent="0.2"/>
  <cols>
    <col min="1" max="1" width="25" style="6" customWidth="1"/>
    <col min="2" max="2" width="12.83203125" style="6" customWidth="1"/>
    <col min="3" max="3" width="13.1640625" style="6" customWidth="1"/>
    <col min="4" max="4" width="12.83203125" style="6" customWidth="1"/>
    <col min="5" max="5" width="9.33203125" style="5"/>
    <col min="6" max="7" width="11" style="5" customWidth="1"/>
    <col min="8" max="8" width="12.5" style="5" customWidth="1"/>
    <col min="9" max="9" width="10.5" style="5" customWidth="1"/>
    <col min="10" max="10" width="9.5" style="5" customWidth="1"/>
    <col min="11" max="11" width="9.33203125" style="5"/>
    <col min="12" max="12" width="9.83203125" style="5" bestFit="1" customWidth="1"/>
    <col min="13" max="13" width="9.83203125" style="5" customWidth="1"/>
    <col min="14" max="14" width="8.83203125" style="5" customWidth="1"/>
    <col min="15" max="15" width="8.5" style="5" customWidth="1"/>
    <col min="16" max="16" width="9.1640625" style="5" customWidth="1"/>
    <col min="17" max="17" width="12.1640625" style="5" bestFit="1" customWidth="1"/>
    <col min="18" max="18" width="12.1640625" style="5" customWidth="1"/>
    <col min="19" max="19" width="11.33203125" style="5" bestFit="1" customWidth="1"/>
    <col min="20" max="22" width="12.1640625" style="5" customWidth="1"/>
    <col min="23" max="23" width="9.6640625" style="5" customWidth="1"/>
    <col min="24" max="24" width="10.5" style="5" customWidth="1"/>
    <col min="25" max="26" width="10" style="5" bestFit="1" customWidth="1"/>
    <col min="27" max="27" width="10.6640625" style="5" customWidth="1"/>
    <col min="28" max="16384" width="9.33203125" style="6"/>
  </cols>
  <sheetData>
    <row r="1" spans="1:27" ht="15.75" x14ac:dyDescent="0.25">
      <c r="A1" s="1" t="s">
        <v>86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27" ht="13.5" thickBot="1" x14ac:dyDescent="0.25"/>
    <row r="3" spans="1:27" ht="18" customHeight="1" thickBot="1" x14ac:dyDescent="0.3">
      <c r="E3" s="7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7" t="s">
        <v>2</v>
      </c>
      <c r="T3" s="8"/>
      <c r="U3" s="8"/>
      <c r="V3" s="8"/>
      <c r="W3" s="8"/>
      <c r="X3" s="8"/>
      <c r="Y3" s="8"/>
      <c r="Z3" s="8"/>
      <c r="AA3" s="9"/>
    </row>
    <row r="4" spans="1:27" s="20" customFormat="1" ht="33.75" customHeight="1" thickBot="1" x14ac:dyDescent="0.25">
      <c r="A4" s="10" t="s">
        <v>3</v>
      </c>
      <c r="B4" s="11"/>
      <c r="C4" s="12"/>
      <c r="D4" s="13"/>
      <c r="E4" s="14" t="s">
        <v>85</v>
      </c>
      <c r="F4" s="15" t="s">
        <v>5</v>
      </c>
      <c r="G4" s="15" t="s">
        <v>75</v>
      </c>
      <c r="H4" s="15" t="s">
        <v>77</v>
      </c>
      <c r="I4" s="15" t="s">
        <v>76</v>
      </c>
      <c r="J4" s="16" t="s">
        <v>6</v>
      </c>
      <c r="K4" s="17" t="s">
        <v>7</v>
      </c>
      <c r="L4" s="15" t="s">
        <v>8</v>
      </c>
      <c r="M4" s="115" t="s">
        <v>87</v>
      </c>
      <c r="N4" s="15" t="s">
        <v>9</v>
      </c>
      <c r="O4" s="15" t="s">
        <v>10</v>
      </c>
      <c r="P4" s="15" t="s">
        <v>11</v>
      </c>
      <c r="Q4" s="15" t="s">
        <v>12</v>
      </c>
      <c r="R4" s="114" t="s">
        <v>88</v>
      </c>
      <c r="S4" s="18" t="s">
        <v>13</v>
      </c>
      <c r="T4" s="15" t="s">
        <v>14</v>
      </c>
      <c r="U4" s="15" t="s">
        <v>15</v>
      </c>
      <c r="V4" s="15" t="s">
        <v>16</v>
      </c>
      <c r="W4" s="17" t="s">
        <v>17</v>
      </c>
      <c r="X4" s="15" t="s">
        <v>18</v>
      </c>
      <c r="Y4" s="15" t="s">
        <v>19</v>
      </c>
      <c r="Z4" s="15" t="s">
        <v>20</v>
      </c>
      <c r="AA4" s="19" t="s">
        <v>21</v>
      </c>
    </row>
    <row r="5" spans="1:27" ht="12.75" customHeight="1" thickBot="1" x14ac:dyDescent="0.25">
      <c r="D5" s="21"/>
      <c r="E5" s="22">
        <v>1</v>
      </c>
      <c r="F5" s="23">
        <v>6.5</v>
      </c>
      <c r="G5" s="23"/>
      <c r="H5" s="23"/>
      <c r="I5" s="23"/>
      <c r="J5" s="23">
        <v>4</v>
      </c>
      <c r="K5" s="23"/>
      <c r="L5" s="24">
        <f>F5+K5</f>
        <v>6.5</v>
      </c>
      <c r="M5" s="24">
        <f ca="1">RAND()</f>
        <v>0.43390988586296553</v>
      </c>
      <c r="N5" s="24">
        <f ca="1">_xlfn.NORM.INV(M5,$C$20,$C$22)</f>
        <v>0.47503572972324665</v>
      </c>
      <c r="O5" s="24">
        <f ca="1">MIN(N5,L5)</f>
        <v>0.47503572972324665</v>
      </c>
      <c r="P5" s="24">
        <f ca="1">L5-O5</f>
        <v>6.0249642702767536</v>
      </c>
      <c r="Q5" s="24">
        <f t="shared" ref="Q5:Q68" ca="1" si="0">N5-O5</f>
        <v>0</v>
      </c>
      <c r="R5" s="24">
        <f t="shared" ref="R5:R21" ca="1" si="1">IF(OR(Q5=0,AND(Q5&gt;0, Q6&gt;0)),0,1)</f>
        <v>0</v>
      </c>
      <c r="S5" s="25">
        <f t="shared" ref="S5:S68" ca="1" si="2">O5*C$9</f>
        <v>10.564794629045005</v>
      </c>
      <c r="T5" s="24">
        <f t="shared" ref="T5:T68" si="3">J5*C$8</f>
        <v>64</v>
      </c>
      <c r="U5" s="24">
        <f t="shared" ref="U5:U68" si="4">IF(J5&gt;0,C$10,0)</f>
        <v>15.68</v>
      </c>
      <c r="V5" s="25">
        <f t="shared" ref="V5:V68" ca="1" si="5">AVERAGE(L5,P5)*C$8*C$11</f>
        <v>0.50099857081107024</v>
      </c>
      <c r="W5" s="26">
        <f t="shared" ref="W5:W68" si="6">C$12</f>
        <v>2</v>
      </c>
      <c r="X5" s="25">
        <f ca="1">SUM(T5:W5)</f>
        <v>82.18099857081107</v>
      </c>
      <c r="Y5" s="25">
        <f ca="1">S5-X5</f>
        <v>-71.616203941766059</v>
      </c>
      <c r="Z5" s="25">
        <f ca="1">Y5</f>
        <v>-71.616203941766059</v>
      </c>
      <c r="AA5" s="25">
        <f t="shared" ref="AA5:AA68" ca="1" si="7">Z5+C$7</f>
        <v>228.38379605823394</v>
      </c>
    </row>
    <row r="6" spans="1:27" ht="12.75" customHeight="1" thickBot="1" x14ac:dyDescent="0.25">
      <c r="A6" s="27" t="s">
        <v>22</v>
      </c>
      <c r="B6" s="28"/>
      <c r="C6" s="29"/>
      <c r="D6" s="21"/>
      <c r="E6" s="22">
        <v>2</v>
      </c>
      <c r="F6" s="24">
        <f ca="1">P5</f>
        <v>6.0249642702767536</v>
      </c>
      <c r="G6" s="24">
        <f>G5+J5-K5</f>
        <v>4</v>
      </c>
      <c r="H6" s="24">
        <f ca="1">F6+G6</f>
        <v>10.024964270276755</v>
      </c>
      <c r="I6" s="24">
        <f ca="1">IF(H6&lt;=$C$27,1,0)</f>
        <v>0</v>
      </c>
      <c r="J6" s="24">
        <f ca="1">IF(I6=1,$C$15,0)</f>
        <v>0</v>
      </c>
      <c r="K6" s="24">
        <v>0</v>
      </c>
      <c r="L6" s="24">
        <f ca="1">F6+K6</f>
        <v>6.0249642702767536</v>
      </c>
      <c r="M6" s="24">
        <f t="shared" ref="M6:M69" ca="1" si="8">RAND()</f>
        <v>0.1130249892222488</v>
      </c>
      <c r="N6" s="24">
        <f t="shared" ref="N6:N69" ca="1" si="9">_xlfn.NORM.INV(M6,$C$20,$C$22)</f>
        <v>0.31841048280027895</v>
      </c>
      <c r="O6" s="24">
        <f ca="1">MIN(N6,L6)</f>
        <v>0.31841048280027895</v>
      </c>
      <c r="P6" s="24">
        <f ca="1">L6-O6</f>
        <v>5.7065537874764747</v>
      </c>
      <c r="Q6" s="24">
        <f t="shared" ca="1" si="0"/>
        <v>0</v>
      </c>
      <c r="R6" s="24">
        <f t="shared" ca="1" si="1"/>
        <v>0</v>
      </c>
      <c r="S6" s="25">
        <f t="shared" ca="1" si="2"/>
        <v>7.0814491374782031</v>
      </c>
      <c r="T6" s="24">
        <f t="shared" ca="1" si="3"/>
        <v>0</v>
      </c>
      <c r="U6" s="24">
        <f t="shared" ca="1" si="4"/>
        <v>0</v>
      </c>
      <c r="V6" s="25">
        <f t="shared" ca="1" si="5"/>
        <v>0.46926072231012911</v>
      </c>
      <c r="W6" s="26">
        <f t="shared" si="6"/>
        <v>2</v>
      </c>
      <c r="X6" s="25">
        <f ca="1">SUM(T6:W6)</f>
        <v>2.4692607223101293</v>
      </c>
      <c r="Y6" s="25">
        <f ca="1">S6-X6</f>
        <v>4.6121884151680739</v>
      </c>
      <c r="Z6" s="25">
        <f ca="1">Y6+Z5</f>
        <v>-67.004015526597982</v>
      </c>
      <c r="AA6" s="25">
        <f t="shared" ca="1" si="7"/>
        <v>232.99598447340202</v>
      </c>
    </row>
    <row r="7" spans="1:27" ht="12.75" customHeight="1" x14ac:dyDescent="0.2">
      <c r="A7" s="30" t="s">
        <v>23</v>
      </c>
      <c r="B7" s="31"/>
      <c r="C7" s="32">
        <v>300</v>
      </c>
      <c r="D7" s="21"/>
      <c r="E7" s="22">
        <v>3</v>
      </c>
      <c r="F7" s="24">
        <f t="shared" ref="F7:F70" ca="1" si="10">P6</f>
        <v>5.7065537874764747</v>
      </c>
      <c r="G7" s="24">
        <f t="shared" ref="G7:G70" ca="1" si="11">G6+J6-K6</f>
        <v>4</v>
      </c>
      <c r="H7" s="24">
        <f t="shared" ref="H7:H70" ca="1" si="12">F7+G7</f>
        <v>9.7065537874764747</v>
      </c>
      <c r="I7" s="24">
        <f t="shared" ref="I7:I70" ca="1" si="13">IF(H7&lt;=$C$27,1,0)</f>
        <v>0</v>
      </c>
      <c r="J7" s="24">
        <f t="shared" ref="J7:J70" ca="1" si="14">IF(I7=1,$C$15,0)</f>
        <v>0</v>
      </c>
      <c r="K7" s="24">
        <f t="shared" ref="K7:K11" ca="1" si="15">J6</f>
        <v>0</v>
      </c>
      <c r="L7" s="24">
        <f t="shared" ref="L7:L70" ca="1" si="16">F7+K7</f>
        <v>5.7065537874764747</v>
      </c>
      <c r="M7" s="24">
        <f t="shared" ca="1" si="8"/>
        <v>0.63204198809509149</v>
      </c>
      <c r="N7" s="24">
        <f t="shared" ca="1" si="9"/>
        <v>0.55058997243309227</v>
      </c>
      <c r="O7" s="24">
        <f t="shared" ref="O7:O70" ca="1" si="17">MIN(N7,L7)</f>
        <v>0.55058997243309227</v>
      </c>
      <c r="P7" s="24">
        <f t="shared" ref="P7:P70" ca="1" si="18">L7-O7</f>
        <v>5.155963815043382</v>
      </c>
      <c r="Q7" s="24">
        <f t="shared" ca="1" si="0"/>
        <v>0</v>
      </c>
      <c r="R7" s="24">
        <f t="shared" ca="1" si="1"/>
        <v>0</v>
      </c>
      <c r="S7" s="25">
        <f t="shared" ca="1" si="2"/>
        <v>12.245120986911971</v>
      </c>
      <c r="T7" s="24">
        <f t="shared" ca="1" si="3"/>
        <v>0</v>
      </c>
      <c r="U7" s="24">
        <f t="shared" ca="1" si="4"/>
        <v>0</v>
      </c>
      <c r="V7" s="25">
        <f t="shared" ca="1" si="5"/>
        <v>0.43450070410079428</v>
      </c>
      <c r="W7" s="26">
        <f t="shared" si="6"/>
        <v>2</v>
      </c>
      <c r="X7" s="25">
        <f t="shared" ref="X7:X70" ca="1" si="19">SUM(T7:W7)</f>
        <v>2.4345007041007944</v>
      </c>
      <c r="Y7" s="25">
        <f t="shared" ref="Y7:Y70" ca="1" si="20">S7-X7</f>
        <v>9.8106202828111755</v>
      </c>
      <c r="Z7" s="25">
        <f t="shared" ref="Z7:Z70" ca="1" si="21">Y7+Z6</f>
        <v>-57.19339524378681</v>
      </c>
      <c r="AA7" s="25">
        <f t="shared" ca="1" si="7"/>
        <v>242.80660475621318</v>
      </c>
    </row>
    <row r="8" spans="1:27" ht="12.75" customHeight="1" x14ac:dyDescent="0.2">
      <c r="A8" s="33" t="s">
        <v>24</v>
      </c>
      <c r="B8" s="34"/>
      <c r="C8" s="35">
        <v>16</v>
      </c>
      <c r="D8" s="21"/>
      <c r="E8" s="22">
        <v>4</v>
      </c>
      <c r="F8" s="24">
        <f t="shared" ca="1" si="10"/>
        <v>5.155963815043382</v>
      </c>
      <c r="G8" s="24">
        <f t="shared" ca="1" si="11"/>
        <v>4</v>
      </c>
      <c r="H8" s="24">
        <f t="shared" ca="1" si="12"/>
        <v>9.155963815043382</v>
      </c>
      <c r="I8" s="24">
        <f t="shared" ca="1" si="13"/>
        <v>0</v>
      </c>
      <c r="J8" s="24">
        <f t="shared" ca="1" si="14"/>
        <v>0</v>
      </c>
      <c r="K8" s="24">
        <f t="shared" ca="1" si="15"/>
        <v>0</v>
      </c>
      <c r="L8" s="24">
        <f t="shared" ca="1" si="16"/>
        <v>5.155963815043382</v>
      </c>
      <c r="M8" s="24">
        <f t="shared" ca="1" si="8"/>
        <v>0.34351302948242946</v>
      </c>
      <c r="N8" s="24">
        <f t="shared" ca="1" si="9"/>
        <v>0.43956587013415965</v>
      </c>
      <c r="O8" s="24">
        <f t="shared" ca="1" si="17"/>
        <v>0.43956587013415965</v>
      </c>
      <c r="P8" s="24">
        <f t="shared" ca="1" si="18"/>
        <v>4.7163979449092226</v>
      </c>
      <c r="Q8" s="24">
        <f t="shared" ca="1" si="0"/>
        <v>0</v>
      </c>
      <c r="R8" s="24">
        <f t="shared" ca="1" si="1"/>
        <v>0</v>
      </c>
      <c r="S8" s="25">
        <f t="shared" ca="1" si="2"/>
        <v>9.7759449517837105</v>
      </c>
      <c r="T8" s="24">
        <f t="shared" ca="1" si="3"/>
        <v>0</v>
      </c>
      <c r="U8" s="24">
        <f t="shared" ca="1" si="4"/>
        <v>0</v>
      </c>
      <c r="V8" s="25">
        <f t="shared" ca="1" si="5"/>
        <v>0.39489447039810416</v>
      </c>
      <c r="W8" s="26">
        <f t="shared" si="6"/>
        <v>2</v>
      </c>
      <c r="X8" s="25">
        <f t="shared" ca="1" si="19"/>
        <v>2.3948944703981043</v>
      </c>
      <c r="Y8" s="25">
        <f t="shared" ca="1" si="20"/>
        <v>7.3810504813856062</v>
      </c>
      <c r="Z8" s="25">
        <f t="shared" ca="1" si="21"/>
        <v>-49.812344762401203</v>
      </c>
      <c r="AA8" s="25">
        <f t="shared" ca="1" si="7"/>
        <v>250.18765523759879</v>
      </c>
    </row>
    <row r="9" spans="1:27" ht="12.75" customHeight="1" x14ac:dyDescent="0.2">
      <c r="A9" s="33" t="s">
        <v>25</v>
      </c>
      <c r="B9" s="34"/>
      <c r="C9" s="36">
        <v>22.24</v>
      </c>
      <c r="D9" s="21"/>
      <c r="E9" s="22">
        <v>5</v>
      </c>
      <c r="F9" s="24">
        <f t="shared" ca="1" si="10"/>
        <v>4.7163979449092226</v>
      </c>
      <c r="G9" s="24">
        <f t="shared" ca="1" si="11"/>
        <v>4</v>
      </c>
      <c r="H9" s="24">
        <f t="shared" ca="1" si="12"/>
        <v>8.7163979449092217</v>
      </c>
      <c r="I9" s="24">
        <f t="shared" ca="1" si="13"/>
        <v>0</v>
      </c>
      <c r="J9" s="24">
        <f t="shared" ca="1" si="14"/>
        <v>0</v>
      </c>
      <c r="K9" s="24">
        <f t="shared" ca="1" si="15"/>
        <v>0</v>
      </c>
      <c r="L9" s="24">
        <f t="shared" ca="1" si="16"/>
        <v>4.7163979449092226</v>
      </c>
      <c r="M9" s="24">
        <f t="shared" ca="1" si="8"/>
        <v>0.3349680085599156</v>
      </c>
      <c r="N9" s="24">
        <f t="shared" ca="1" si="9"/>
        <v>0.43606462664825113</v>
      </c>
      <c r="O9" s="24">
        <f t="shared" ca="1" si="17"/>
        <v>0.43606462664825113</v>
      </c>
      <c r="P9" s="24">
        <f t="shared" ca="1" si="18"/>
        <v>4.2803333182609711</v>
      </c>
      <c r="Q9" s="24">
        <f t="shared" ca="1" si="0"/>
        <v>0</v>
      </c>
      <c r="R9" s="24">
        <f t="shared" ca="1" si="1"/>
        <v>0</v>
      </c>
      <c r="S9" s="25">
        <f t="shared" ca="1" si="2"/>
        <v>9.6980772966571038</v>
      </c>
      <c r="T9" s="24">
        <f t="shared" ca="1" si="3"/>
        <v>0</v>
      </c>
      <c r="U9" s="24">
        <f t="shared" ca="1" si="4"/>
        <v>0</v>
      </c>
      <c r="V9" s="25">
        <f t="shared" ca="1" si="5"/>
        <v>0.35986925052680774</v>
      </c>
      <c r="W9" s="26">
        <f t="shared" si="6"/>
        <v>2</v>
      </c>
      <c r="X9" s="25">
        <f t="shared" ca="1" si="19"/>
        <v>2.359869250526808</v>
      </c>
      <c r="Y9" s="25">
        <f t="shared" ca="1" si="20"/>
        <v>7.3382080461302959</v>
      </c>
      <c r="Z9" s="25">
        <f t="shared" ca="1" si="21"/>
        <v>-42.474136716270905</v>
      </c>
      <c r="AA9" s="25">
        <f t="shared" ca="1" si="7"/>
        <v>257.52586328372911</v>
      </c>
    </row>
    <row r="10" spans="1:27" ht="12.75" customHeight="1" x14ac:dyDescent="0.2">
      <c r="A10" s="33" t="s">
        <v>26</v>
      </c>
      <c r="B10" s="34"/>
      <c r="C10" s="88">
        <v>15.68</v>
      </c>
      <c r="D10" s="21"/>
      <c r="E10" s="22">
        <v>6</v>
      </c>
      <c r="F10" s="24">
        <f t="shared" ca="1" si="10"/>
        <v>4.2803333182609711</v>
      </c>
      <c r="G10" s="24">
        <f t="shared" ca="1" si="11"/>
        <v>4</v>
      </c>
      <c r="H10" s="24">
        <f t="shared" ca="1" si="12"/>
        <v>8.280333318260972</v>
      </c>
      <c r="I10" s="24">
        <f t="shared" ca="1" si="13"/>
        <v>0</v>
      </c>
      <c r="J10" s="24">
        <f t="shared" ca="1" si="14"/>
        <v>0</v>
      </c>
      <c r="K10" s="24">
        <f t="shared" ca="1" si="15"/>
        <v>0</v>
      </c>
      <c r="L10" s="24">
        <f t="shared" ca="1" si="16"/>
        <v>4.2803333182609711</v>
      </c>
      <c r="M10" s="24">
        <f t="shared" ca="1" si="8"/>
        <v>0.89262821879481458</v>
      </c>
      <c r="N10" s="24">
        <f t="shared" ca="1" si="9"/>
        <v>0.68609405427511772</v>
      </c>
      <c r="O10" s="24">
        <f t="shared" ca="1" si="17"/>
        <v>0.68609405427511772</v>
      </c>
      <c r="P10" s="24">
        <f t="shared" ca="1" si="18"/>
        <v>3.5942392639858536</v>
      </c>
      <c r="Q10" s="24">
        <f t="shared" ca="1" si="0"/>
        <v>0</v>
      </c>
      <c r="R10" s="24">
        <f t="shared" ca="1" si="1"/>
        <v>0</v>
      </c>
      <c r="S10" s="25">
        <f t="shared" ca="1" si="2"/>
        <v>15.258731767078617</v>
      </c>
      <c r="T10" s="24">
        <f t="shared" ca="1" si="3"/>
        <v>0</v>
      </c>
      <c r="U10" s="24">
        <f t="shared" ca="1" si="4"/>
        <v>0</v>
      </c>
      <c r="V10" s="25">
        <f t="shared" ca="1" si="5"/>
        <v>0.314982903289873</v>
      </c>
      <c r="W10" s="26">
        <f t="shared" si="6"/>
        <v>2</v>
      </c>
      <c r="X10" s="25">
        <f t="shared" ca="1" si="19"/>
        <v>2.3149829032898728</v>
      </c>
      <c r="Y10" s="25">
        <f t="shared" ca="1" si="20"/>
        <v>12.943748863788745</v>
      </c>
      <c r="Z10" s="25">
        <f t="shared" ca="1" si="21"/>
        <v>-29.530387852482161</v>
      </c>
      <c r="AA10" s="25">
        <f t="shared" ca="1" si="7"/>
        <v>270.46961214751786</v>
      </c>
    </row>
    <row r="11" spans="1:27" ht="12.75" customHeight="1" x14ac:dyDescent="0.2">
      <c r="A11" s="33" t="s">
        <v>79</v>
      </c>
      <c r="B11" s="34"/>
      <c r="C11" s="37">
        <v>5.0000000000000001E-3</v>
      </c>
      <c r="D11" s="21"/>
      <c r="E11" s="22">
        <v>7</v>
      </c>
      <c r="F11" s="24">
        <f t="shared" ca="1" si="10"/>
        <v>3.5942392639858536</v>
      </c>
      <c r="G11" s="24">
        <f t="shared" ca="1" si="11"/>
        <v>4</v>
      </c>
      <c r="H11" s="24">
        <f t="shared" ca="1" si="12"/>
        <v>7.5942392639858536</v>
      </c>
      <c r="I11" s="24">
        <f t="shared" ca="1" si="13"/>
        <v>0</v>
      </c>
      <c r="J11" s="24">
        <f t="shared" ca="1" si="14"/>
        <v>0</v>
      </c>
      <c r="K11" s="24">
        <f t="shared" ca="1" si="15"/>
        <v>0</v>
      </c>
      <c r="L11" s="24">
        <f t="shared" ca="1" si="16"/>
        <v>3.5942392639858536</v>
      </c>
      <c r="M11" s="24">
        <f t="shared" ca="1" si="8"/>
        <v>0.47301772310916979</v>
      </c>
      <c r="N11" s="24">
        <f t="shared" ca="1" si="9"/>
        <v>0.48984707212871181</v>
      </c>
      <c r="O11" s="24">
        <f t="shared" ca="1" si="17"/>
        <v>0.48984707212871181</v>
      </c>
      <c r="P11" s="24">
        <f t="shared" ca="1" si="18"/>
        <v>3.1043921918571415</v>
      </c>
      <c r="Q11" s="24">
        <f t="shared" ca="1" si="0"/>
        <v>0</v>
      </c>
      <c r="R11" s="24">
        <f t="shared" ca="1" si="1"/>
        <v>0</v>
      </c>
      <c r="S11" s="25">
        <f t="shared" ca="1" si="2"/>
        <v>10.894198884142551</v>
      </c>
      <c r="T11" s="24">
        <f t="shared" ca="1" si="3"/>
        <v>0</v>
      </c>
      <c r="U11" s="24">
        <f t="shared" ca="1" si="4"/>
        <v>0</v>
      </c>
      <c r="V11" s="25">
        <f t="shared" ca="1" si="5"/>
        <v>0.26794525823371979</v>
      </c>
      <c r="W11" s="26">
        <f t="shared" si="6"/>
        <v>2</v>
      </c>
      <c r="X11" s="25">
        <f t="shared" ca="1" si="19"/>
        <v>2.2679452582337198</v>
      </c>
      <c r="Y11" s="25">
        <f t="shared" ca="1" si="20"/>
        <v>8.6262536259088307</v>
      </c>
      <c r="Z11" s="25">
        <f t="shared" ca="1" si="21"/>
        <v>-20.90413422657333</v>
      </c>
      <c r="AA11" s="25">
        <f t="shared" ca="1" si="7"/>
        <v>279.09586577342668</v>
      </c>
    </row>
    <row r="12" spans="1:27" ht="12.75" customHeight="1" thickBot="1" x14ac:dyDescent="0.25">
      <c r="A12" s="38" t="s">
        <v>80</v>
      </c>
      <c r="B12" s="39"/>
      <c r="C12" s="112">
        <v>2</v>
      </c>
      <c r="D12" s="21"/>
      <c r="E12" s="22">
        <v>8</v>
      </c>
      <c r="F12" s="24">
        <f t="shared" ca="1" si="10"/>
        <v>3.1043921918571415</v>
      </c>
      <c r="G12" s="24">
        <f t="shared" ca="1" si="11"/>
        <v>4</v>
      </c>
      <c r="H12" s="24">
        <f t="shared" ca="1" si="12"/>
        <v>7.1043921918571415</v>
      </c>
      <c r="I12" s="24">
        <f t="shared" ca="1" si="13"/>
        <v>0</v>
      </c>
      <c r="J12" s="24">
        <f t="shared" ca="1" si="14"/>
        <v>0</v>
      </c>
      <c r="K12" s="24">
        <f>J5</f>
        <v>4</v>
      </c>
      <c r="L12" s="24">
        <f t="shared" ca="1" si="16"/>
        <v>7.1043921918571415</v>
      </c>
      <c r="M12" s="24">
        <f t="shared" ca="1" si="8"/>
        <v>0.22994696641558543</v>
      </c>
      <c r="N12" s="24">
        <f t="shared" ca="1" si="9"/>
        <v>0.38914677271700904</v>
      </c>
      <c r="O12" s="24">
        <f t="shared" ca="1" si="17"/>
        <v>0.38914677271700904</v>
      </c>
      <c r="P12" s="24">
        <f t="shared" ca="1" si="18"/>
        <v>6.7152454191401327</v>
      </c>
      <c r="Q12" s="24">
        <f t="shared" ca="1" si="0"/>
        <v>0</v>
      </c>
      <c r="R12" s="24">
        <f t="shared" ca="1" si="1"/>
        <v>0</v>
      </c>
      <c r="S12" s="25">
        <f t="shared" ca="1" si="2"/>
        <v>8.6546242252262804</v>
      </c>
      <c r="T12" s="24">
        <f t="shared" ca="1" si="3"/>
        <v>0</v>
      </c>
      <c r="U12" s="24">
        <f t="shared" ca="1" si="4"/>
        <v>0</v>
      </c>
      <c r="V12" s="25">
        <f t="shared" ca="1" si="5"/>
        <v>0.55278550443989094</v>
      </c>
      <c r="W12" s="26">
        <f t="shared" si="6"/>
        <v>2</v>
      </c>
      <c r="X12" s="25">
        <f t="shared" ca="1" si="19"/>
        <v>2.5527855044398908</v>
      </c>
      <c r="Y12" s="25">
        <f t="shared" ca="1" si="20"/>
        <v>6.1018387207863896</v>
      </c>
      <c r="Z12" s="25">
        <f t="shared" ca="1" si="21"/>
        <v>-14.80229550578694</v>
      </c>
      <c r="AA12" s="25">
        <f t="shared" ca="1" si="7"/>
        <v>285.19770449421304</v>
      </c>
    </row>
    <row r="13" spans="1:27" ht="12.75" customHeight="1" thickBot="1" x14ac:dyDescent="0.25">
      <c r="D13" s="21"/>
      <c r="E13" s="22">
        <v>9</v>
      </c>
      <c r="F13" s="24">
        <f t="shared" ca="1" si="10"/>
        <v>6.7152454191401327</v>
      </c>
      <c r="G13" s="24">
        <f t="shared" ca="1" si="11"/>
        <v>0</v>
      </c>
      <c r="H13" s="24">
        <f t="shared" ca="1" si="12"/>
        <v>6.7152454191401327</v>
      </c>
      <c r="I13" s="24">
        <f t="shared" ca="1" si="13"/>
        <v>0</v>
      </c>
      <c r="J13" s="24">
        <f t="shared" ca="1" si="14"/>
        <v>0</v>
      </c>
      <c r="K13" s="24">
        <f t="shared" ref="K13:K76" ca="1" si="22">J6</f>
        <v>0</v>
      </c>
      <c r="L13" s="24">
        <f t="shared" ca="1" si="16"/>
        <v>6.7152454191401327</v>
      </c>
      <c r="M13" s="24">
        <f t="shared" ca="1" si="8"/>
        <v>0.45740345100831992</v>
      </c>
      <c r="N13" s="24">
        <f t="shared" ca="1" si="9"/>
        <v>0.48395338867241128</v>
      </c>
      <c r="O13" s="24">
        <f t="shared" ca="1" si="17"/>
        <v>0.48395338867241128</v>
      </c>
      <c r="P13" s="24">
        <f t="shared" ca="1" si="18"/>
        <v>6.2312920304677215</v>
      </c>
      <c r="Q13" s="24">
        <f t="shared" ca="1" si="0"/>
        <v>0</v>
      </c>
      <c r="R13" s="24">
        <f t="shared" ca="1" si="1"/>
        <v>0</v>
      </c>
      <c r="S13" s="25">
        <f t="shared" ca="1" si="2"/>
        <v>10.763123364074426</v>
      </c>
      <c r="T13" s="24">
        <f t="shared" ca="1" si="3"/>
        <v>0</v>
      </c>
      <c r="U13" s="24">
        <f t="shared" ca="1" si="4"/>
        <v>0</v>
      </c>
      <c r="V13" s="25">
        <f t="shared" ca="1" si="5"/>
        <v>0.51786149798431413</v>
      </c>
      <c r="W13" s="26">
        <f t="shared" si="6"/>
        <v>2</v>
      </c>
      <c r="X13" s="25">
        <f t="shared" ca="1" si="19"/>
        <v>2.5178614979843141</v>
      </c>
      <c r="Y13" s="25">
        <f t="shared" ca="1" si="20"/>
        <v>8.2452618660901109</v>
      </c>
      <c r="Z13" s="25">
        <f t="shared" ca="1" si="21"/>
        <v>-6.5570336396968294</v>
      </c>
      <c r="AA13" s="25">
        <f t="shared" ca="1" si="7"/>
        <v>293.44296636030316</v>
      </c>
    </row>
    <row r="14" spans="1:27" ht="12.75" customHeight="1" thickBot="1" x14ac:dyDescent="0.25">
      <c r="A14" s="41" t="s">
        <v>29</v>
      </c>
      <c r="B14" s="42"/>
      <c r="C14" s="43"/>
      <c r="D14" s="21"/>
      <c r="E14" s="22">
        <v>10</v>
      </c>
      <c r="F14" s="24">
        <f t="shared" ca="1" si="10"/>
        <v>6.2312920304677215</v>
      </c>
      <c r="G14" s="24">
        <f t="shared" ca="1" si="11"/>
        <v>0</v>
      </c>
      <c r="H14" s="24">
        <f t="shared" ca="1" si="12"/>
        <v>6.2312920304677215</v>
      </c>
      <c r="I14" s="24">
        <f t="shared" ca="1" si="13"/>
        <v>0</v>
      </c>
      <c r="J14" s="24">
        <f t="shared" ca="1" si="14"/>
        <v>0</v>
      </c>
      <c r="K14" s="24">
        <f t="shared" ca="1" si="22"/>
        <v>0</v>
      </c>
      <c r="L14" s="24">
        <f t="shared" ca="1" si="16"/>
        <v>6.2312920304677215</v>
      </c>
      <c r="M14" s="24">
        <f t="shared" ca="1" si="8"/>
        <v>0.74594563586651785</v>
      </c>
      <c r="N14" s="24">
        <f t="shared" ca="1" si="9"/>
        <v>0.59926781842424215</v>
      </c>
      <c r="O14" s="24">
        <f t="shared" ca="1" si="17"/>
        <v>0.59926781842424215</v>
      </c>
      <c r="P14" s="24">
        <f t="shared" ca="1" si="18"/>
        <v>5.6320242120434791</v>
      </c>
      <c r="Q14" s="24">
        <f t="shared" ca="1" si="0"/>
        <v>0</v>
      </c>
      <c r="R14" s="24">
        <f t="shared" ca="1" si="1"/>
        <v>0</v>
      </c>
      <c r="S14" s="25">
        <f t="shared" ca="1" si="2"/>
        <v>13.327716281755144</v>
      </c>
      <c r="T14" s="24">
        <f t="shared" ca="1" si="3"/>
        <v>0</v>
      </c>
      <c r="U14" s="24">
        <f t="shared" ca="1" si="4"/>
        <v>0</v>
      </c>
      <c r="V14" s="25">
        <f t="shared" ca="1" si="5"/>
        <v>0.47453264970044801</v>
      </c>
      <c r="W14" s="26">
        <f t="shared" si="6"/>
        <v>2</v>
      </c>
      <c r="X14" s="25">
        <f t="shared" ca="1" si="19"/>
        <v>2.4745326497004481</v>
      </c>
      <c r="Y14" s="25">
        <f t="shared" ca="1" si="20"/>
        <v>10.853183632054696</v>
      </c>
      <c r="Z14" s="25">
        <f t="shared" ca="1" si="21"/>
        <v>4.2961499923578668</v>
      </c>
      <c r="AA14" s="25">
        <f t="shared" ca="1" si="7"/>
        <v>304.29614999235787</v>
      </c>
    </row>
    <row r="15" spans="1:27" ht="12.75" customHeight="1" x14ac:dyDescent="0.2">
      <c r="A15" s="44" t="s">
        <v>30</v>
      </c>
      <c r="B15" s="45"/>
      <c r="C15" s="46">
        <f>C50</f>
        <v>14</v>
      </c>
      <c r="E15" s="22">
        <v>11</v>
      </c>
      <c r="F15" s="24">
        <f t="shared" ca="1" si="10"/>
        <v>5.6320242120434791</v>
      </c>
      <c r="G15" s="24">
        <f t="shared" ca="1" si="11"/>
        <v>0</v>
      </c>
      <c r="H15" s="24">
        <f t="shared" ca="1" si="12"/>
        <v>5.6320242120434791</v>
      </c>
      <c r="I15" s="24">
        <f t="shared" ca="1" si="13"/>
        <v>0</v>
      </c>
      <c r="J15" s="24">
        <f t="shared" ca="1" si="14"/>
        <v>0</v>
      </c>
      <c r="K15" s="24">
        <f t="shared" ca="1" si="22"/>
        <v>0</v>
      </c>
      <c r="L15" s="24">
        <f t="shared" ca="1" si="16"/>
        <v>5.6320242120434791</v>
      </c>
      <c r="M15" s="24">
        <f t="shared" ca="1" si="8"/>
        <v>4.2324130919265679E-2</v>
      </c>
      <c r="N15" s="24">
        <f t="shared" ca="1" si="9"/>
        <v>0.24135047952972027</v>
      </c>
      <c r="O15" s="24">
        <f t="shared" ca="1" si="17"/>
        <v>0.24135047952972027</v>
      </c>
      <c r="P15" s="24">
        <f t="shared" ca="1" si="18"/>
        <v>5.3906737325137586</v>
      </c>
      <c r="Q15" s="24">
        <f t="shared" ca="1" si="0"/>
        <v>0</v>
      </c>
      <c r="R15" s="24">
        <f t="shared" ca="1" si="1"/>
        <v>0</v>
      </c>
      <c r="S15" s="25">
        <f t="shared" ca="1" si="2"/>
        <v>5.3676346647409785</v>
      </c>
      <c r="T15" s="24">
        <f t="shared" ca="1" si="3"/>
        <v>0</v>
      </c>
      <c r="U15" s="24">
        <f t="shared" ca="1" si="4"/>
        <v>0</v>
      </c>
      <c r="V15" s="25">
        <f t="shared" ca="1" si="5"/>
        <v>0.44090791778228949</v>
      </c>
      <c r="W15" s="26">
        <f t="shared" si="6"/>
        <v>2</v>
      </c>
      <c r="X15" s="25">
        <f t="shared" ca="1" si="19"/>
        <v>2.4409079177822894</v>
      </c>
      <c r="Y15" s="25">
        <f t="shared" ca="1" si="20"/>
        <v>2.9267267469586891</v>
      </c>
      <c r="Z15" s="25">
        <f t="shared" ca="1" si="21"/>
        <v>7.2228767393165558</v>
      </c>
      <c r="AA15" s="25">
        <f t="shared" ca="1" si="7"/>
        <v>307.22287673931658</v>
      </c>
    </row>
    <row r="16" spans="1:27" x14ac:dyDescent="0.2">
      <c r="A16" s="33" t="s">
        <v>81</v>
      </c>
      <c r="B16" s="34"/>
      <c r="C16" s="35">
        <v>1</v>
      </c>
      <c r="E16" s="22">
        <v>12</v>
      </c>
      <c r="F16" s="24">
        <f t="shared" ca="1" si="10"/>
        <v>5.3906737325137586</v>
      </c>
      <c r="G16" s="24">
        <f t="shared" ca="1" si="11"/>
        <v>0</v>
      </c>
      <c r="H16" s="24">
        <f t="shared" ca="1" si="12"/>
        <v>5.3906737325137586</v>
      </c>
      <c r="I16" s="24">
        <f t="shared" ca="1" si="13"/>
        <v>0</v>
      </c>
      <c r="J16" s="24">
        <f t="shared" ca="1" si="14"/>
        <v>0</v>
      </c>
      <c r="K16" s="24">
        <f t="shared" ca="1" si="22"/>
        <v>0</v>
      </c>
      <c r="L16" s="24">
        <f t="shared" ca="1" si="16"/>
        <v>5.3906737325137586</v>
      </c>
      <c r="M16" s="24">
        <f t="shared" ca="1" si="8"/>
        <v>0.25973802586757166</v>
      </c>
      <c r="N16" s="24">
        <f t="shared" ca="1" si="9"/>
        <v>0.40337700993118031</v>
      </c>
      <c r="O16" s="24">
        <f t="shared" ca="1" si="17"/>
        <v>0.40337700993118031</v>
      </c>
      <c r="P16" s="24">
        <f t="shared" ca="1" si="18"/>
        <v>4.9872967225825784</v>
      </c>
      <c r="Q16" s="24">
        <f t="shared" ca="1" si="0"/>
        <v>0</v>
      </c>
      <c r="R16" s="24">
        <f t="shared" ca="1" si="1"/>
        <v>0</v>
      </c>
      <c r="S16" s="25">
        <f t="shared" ca="1" si="2"/>
        <v>8.97110470086945</v>
      </c>
      <c r="T16" s="24">
        <f t="shared" ca="1" si="3"/>
        <v>0</v>
      </c>
      <c r="U16" s="24">
        <f t="shared" ca="1" si="4"/>
        <v>0</v>
      </c>
      <c r="V16" s="25">
        <f t="shared" ca="1" si="5"/>
        <v>0.41511881820385349</v>
      </c>
      <c r="W16" s="26">
        <f t="shared" si="6"/>
        <v>2</v>
      </c>
      <c r="X16" s="25">
        <f t="shared" ca="1" si="19"/>
        <v>2.4151188182038537</v>
      </c>
      <c r="Y16" s="25">
        <f t="shared" ca="1" si="20"/>
        <v>6.5559858826655963</v>
      </c>
      <c r="Z16" s="25">
        <f t="shared" ca="1" si="21"/>
        <v>13.778862621982153</v>
      </c>
      <c r="AA16" s="25">
        <f t="shared" ca="1" si="7"/>
        <v>313.77886262198217</v>
      </c>
    </row>
    <row r="17" spans="1:27" x14ac:dyDescent="0.2">
      <c r="A17" s="33" t="s">
        <v>32</v>
      </c>
      <c r="B17" s="34"/>
      <c r="C17" s="47">
        <v>0</v>
      </c>
      <c r="E17" s="22">
        <v>13</v>
      </c>
      <c r="F17" s="24">
        <f t="shared" ca="1" si="10"/>
        <v>4.9872967225825784</v>
      </c>
      <c r="G17" s="24">
        <f t="shared" ca="1" si="11"/>
        <v>0</v>
      </c>
      <c r="H17" s="24">
        <f t="shared" ca="1" si="12"/>
        <v>4.9872967225825784</v>
      </c>
      <c r="I17" s="24">
        <f t="shared" ca="1" si="13"/>
        <v>0</v>
      </c>
      <c r="J17" s="24">
        <f t="shared" ca="1" si="14"/>
        <v>0</v>
      </c>
      <c r="K17" s="24">
        <f t="shared" ca="1" si="22"/>
        <v>0</v>
      </c>
      <c r="L17" s="24">
        <f t="shared" ca="1" si="16"/>
        <v>4.9872967225825784</v>
      </c>
      <c r="M17" s="24">
        <f t="shared" ca="1" si="8"/>
        <v>0.88916993953763424</v>
      </c>
      <c r="N17" s="24">
        <f t="shared" ca="1" si="9"/>
        <v>0.68331884499671269</v>
      </c>
      <c r="O17" s="24">
        <f t="shared" ca="1" si="17"/>
        <v>0.68331884499671269</v>
      </c>
      <c r="P17" s="24">
        <f t="shared" ca="1" si="18"/>
        <v>4.3039778775858659</v>
      </c>
      <c r="Q17" s="24">
        <f t="shared" ca="1" si="0"/>
        <v>0</v>
      </c>
      <c r="R17" s="24">
        <f t="shared" ca="1" si="1"/>
        <v>0</v>
      </c>
      <c r="S17" s="25">
        <f t="shared" ca="1" si="2"/>
        <v>15.197011112726889</v>
      </c>
      <c r="T17" s="24">
        <f t="shared" ca="1" si="3"/>
        <v>0</v>
      </c>
      <c r="U17" s="24">
        <f t="shared" ca="1" si="4"/>
        <v>0</v>
      </c>
      <c r="V17" s="25">
        <f t="shared" ca="1" si="5"/>
        <v>0.37165098400673779</v>
      </c>
      <c r="W17" s="26">
        <f t="shared" si="6"/>
        <v>2</v>
      </c>
      <c r="X17" s="25">
        <f t="shared" ca="1" si="19"/>
        <v>2.3716509840067377</v>
      </c>
      <c r="Y17" s="25">
        <f t="shared" ca="1" si="20"/>
        <v>12.825360128720151</v>
      </c>
      <c r="Z17" s="25">
        <f t="shared" ca="1" si="21"/>
        <v>26.604222750702306</v>
      </c>
      <c r="AA17" s="25">
        <f t="shared" ca="1" si="7"/>
        <v>326.60422275070232</v>
      </c>
    </row>
    <row r="18" spans="1:27" x14ac:dyDescent="0.2">
      <c r="A18" s="33" t="s">
        <v>82</v>
      </c>
      <c r="B18" s="34"/>
      <c r="C18" s="35">
        <v>7</v>
      </c>
      <c r="E18" s="22">
        <v>14</v>
      </c>
      <c r="F18" s="24">
        <f t="shared" ca="1" si="10"/>
        <v>4.3039778775858659</v>
      </c>
      <c r="G18" s="24">
        <f t="shared" ca="1" si="11"/>
        <v>0</v>
      </c>
      <c r="H18" s="24">
        <f t="shared" ca="1" si="12"/>
        <v>4.3039778775858659</v>
      </c>
      <c r="I18" s="24">
        <f t="shared" ca="1" si="13"/>
        <v>1</v>
      </c>
      <c r="J18" s="24">
        <f t="shared" ca="1" si="14"/>
        <v>14</v>
      </c>
      <c r="K18" s="24">
        <f t="shared" ca="1" si="22"/>
        <v>0</v>
      </c>
      <c r="L18" s="24">
        <f t="shared" ca="1" si="16"/>
        <v>4.3039778775858659</v>
      </c>
      <c r="M18" s="24">
        <f t="shared" ca="1" si="8"/>
        <v>0.88439849369360302</v>
      </c>
      <c r="N18" s="24">
        <f t="shared" ca="1" si="9"/>
        <v>0.6795898536317454</v>
      </c>
      <c r="O18" s="24">
        <f t="shared" ca="1" si="17"/>
        <v>0.6795898536317454</v>
      </c>
      <c r="P18" s="24">
        <f t="shared" ca="1" si="18"/>
        <v>3.6243880239541206</v>
      </c>
      <c r="Q18" s="24">
        <f t="shared" ca="1" si="0"/>
        <v>0</v>
      </c>
      <c r="R18" s="24">
        <f t="shared" ca="1" si="1"/>
        <v>0</v>
      </c>
      <c r="S18" s="25">
        <f t="shared" ca="1" si="2"/>
        <v>15.114078344770016</v>
      </c>
      <c r="T18" s="24">
        <f t="shared" ca="1" si="3"/>
        <v>224</v>
      </c>
      <c r="U18" s="24">
        <f t="shared" ca="1" si="4"/>
        <v>15.68</v>
      </c>
      <c r="V18" s="25">
        <f t="shared" ca="1" si="5"/>
        <v>0.31713463606159947</v>
      </c>
      <c r="W18" s="26">
        <f t="shared" si="6"/>
        <v>2</v>
      </c>
      <c r="X18" s="25">
        <f t="shared" ca="1" si="19"/>
        <v>241.99713463606162</v>
      </c>
      <c r="Y18" s="25">
        <f t="shared" ca="1" si="20"/>
        <v>-226.88305629129161</v>
      </c>
      <c r="Z18" s="25">
        <f t="shared" ca="1" si="21"/>
        <v>-200.27883354058929</v>
      </c>
      <c r="AA18" s="25">
        <f t="shared" ca="1" si="7"/>
        <v>99.721166459410711</v>
      </c>
    </row>
    <row r="19" spans="1:27" ht="12.75" customHeight="1" x14ac:dyDescent="0.2">
      <c r="A19" s="48" t="s">
        <v>83</v>
      </c>
      <c r="B19" s="49"/>
      <c r="C19" s="50"/>
      <c r="E19" s="22">
        <v>15</v>
      </c>
      <c r="F19" s="24">
        <f t="shared" ca="1" si="10"/>
        <v>3.6243880239541206</v>
      </c>
      <c r="G19" s="24">
        <f t="shared" ca="1" si="11"/>
        <v>14</v>
      </c>
      <c r="H19" s="24">
        <f t="shared" ca="1" si="12"/>
        <v>17.624388023954122</v>
      </c>
      <c r="I19" s="24">
        <f t="shared" ca="1" si="13"/>
        <v>0</v>
      </c>
      <c r="J19" s="24">
        <f t="shared" ca="1" si="14"/>
        <v>0</v>
      </c>
      <c r="K19" s="24">
        <f t="shared" ca="1" si="22"/>
        <v>0</v>
      </c>
      <c r="L19" s="24">
        <f t="shared" ca="1" si="16"/>
        <v>3.6243880239541206</v>
      </c>
      <c r="M19" s="24">
        <f t="shared" ca="1" si="8"/>
        <v>0.74665383217099035</v>
      </c>
      <c r="N19" s="24">
        <f t="shared" ca="1" si="9"/>
        <v>0.59959952551410112</v>
      </c>
      <c r="O19" s="24">
        <f t="shared" ca="1" si="17"/>
        <v>0.59959952551410112</v>
      </c>
      <c r="P19" s="24">
        <f t="shared" ca="1" si="18"/>
        <v>3.0247884984400195</v>
      </c>
      <c r="Q19" s="24">
        <f t="shared" ca="1" si="0"/>
        <v>0</v>
      </c>
      <c r="R19" s="24">
        <f t="shared" ca="1" si="1"/>
        <v>0</v>
      </c>
      <c r="S19" s="25">
        <f t="shared" ca="1" si="2"/>
        <v>13.335093447433607</v>
      </c>
      <c r="T19" s="24">
        <f t="shared" ca="1" si="3"/>
        <v>0</v>
      </c>
      <c r="U19" s="24">
        <f t="shared" ca="1" si="4"/>
        <v>0</v>
      </c>
      <c r="V19" s="25">
        <f t="shared" ca="1" si="5"/>
        <v>0.26596706089576561</v>
      </c>
      <c r="W19" s="26">
        <f t="shared" si="6"/>
        <v>2</v>
      </c>
      <c r="X19" s="25">
        <f t="shared" ca="1" si="19"/>
        <v>2.2659670608957656</v>
      </c>
      <c r="Y19" s="25">
        <f t="shared" ca="1" si="20"/>
        <v>11.069126386537842</v>
      </c>
      <c r="Z19" s="25">
        <f t="shared" ca="1" si="21"/>
        <v>-189.20970715405144</v>
      </c>
      <c r="AA19" s="25">
        <f t="shared" ca="1" si="7"/>
        <v>110.79029284594856</v>
      </c>
    </row>
    <row r="20" spans="1:27" ht="12.75" customHeight="1" x14ac:dyDescent="0.2">
      <c r="A20" s="140" t="s">
        <v>35</v>
      </c>
      <c r="B20" s="51" t="s">
        <v>84</v>
      </c>
      <c r="C20" s="36">
        <v>0.5</v>
      </c>
      <c r="E20" s="22">
        <v>16</v>
      </c>
      <c r="F20" s="24">
        <f t="shared" ca="1" si="10"/>
        <v>3.0247884984400195</v>
      </c>
      <c r="G20" s="24">
        <f t="shared" ca="1" si="11"/>
        <v>14</v>
      </c>
      <c r="H20" s="24">
        <f t="shared" ca="1" si="12"/>
        <v>17.024788498440021</v>
      </c>
      <c r="I20" s="24">
        <f t="shared" ca="1" si="13"/>
        <v>0</v>
      </c>
      <c r="J20" s="24">
        <f t="shared" ca="1" si="14"/>
        <v>0</v>
      </c>
      <c r="K20" s="24">
        <f t="shared" ca="1" si="22"/>
        <v>0</v>
      </c>
      <c r="L20" s="24">
        <f t="shared" ca="1" si="16"/>
        <v>3.0247884984400195</v>
      </c>
      <c r="M20" s="24">
        <f t="shared" ca="1" si="8"/>
        <v>2.299882968414324E-2</v>
      </c>
      <c r="N20" s="24">
        <f t="shared" ca="1" si="9"/>
        <v>0.2006877817693079</v>
      </c>
      <c r="O20" s="24">
        <f t="shared" ca="1" si="17"/>
        <v>0.2006877817693079</v>
      </c>
      <c r="P20" s="24">
        <f t="shared" ca="1" si="18"/>
        <v>2.8241007166707117</v>
      </c>
      <c r="Q20" s="24">
        <f t="shared" ca="1" si="0"/>
        <v>0</v>
      </c>
      <c r="R20" s="24">
        <f t="shared" ca="1" si="1"/>
        <v>0</v>
      </c>
      <c r="S20" s="25">
        <f t="shared" ca="1" si="2"/>
        <v>4.4632962665494071</v>
      </c>
      <c r="T20" s="24">
        <f t="shared" ca="1" si="3"/>
        <v>0</v>
      </c>
      <c r="U20" s="24">
        <f t="shared" ca="1" si="4"/>
        <v>0</v>
      </c>
      <c r="V20" s="25">
        <f t="shared" ca="1" si="5"/>
        <v>0.23395556860442923</v>
      </c>
      <c r="W20" s="26">
        <f t="shared" si="6"/>
        <v>2</v>
      </c>
      <c r="X20" s="25">
        <f t="shared" ca="1" si="19"/>
        <v>2.2339555686044292</v>
      </c>
      <c r="Y20" s="25">
        <f t="shared" ca="1" si="20"/>
        <v>2.2293406979449779</v>
      </c>
      <c r="Z20" s="25">
        <f t="shared" ca="1" si="21"/>
        <v>-186.98036645610645</v>
      </c>
      <c r="AA20" s="25">
        <f t="shared" ca="1" si="7"/>
        <v>113.01963354389355</v>
      </c>
    </row>
    <row r="21" spans="1:27" ht="12.75" customHeight="1" x14ac:dyDescent="0.2">
      <c r="A21" s="140"/>
      <c r="B21" s="52" t="s">
        <v>37</v>
      </c>
      <c r="C21" s="50"/>
      <c r="E21" s="22">
        <v>17</v>
      </c>
      <c r="F21" s="24">
        <f t="shared" ca="1" si="10"/>
        <v>2.8241007166707117</v>
      </c>
      <c r="G21" s="24">
        <f t="shared" ca="1" si="11"/>
        <v>14</v>
      </c>
      <c r="H21" s="24">
        <f t="shared" ca="1" si="12"/>
        <v>16.824100716670713</v>
      </c>
      <c r="I21" s="24">
        <f t="shared" ca="1" si="13"/>
        <v>0</v>
      </c>
      <c r="J21" s="24">
        <f t="shared" ca="1" si="14"/>
        <v>0</v>
      </c>
      <c r="K21" s="24">
        <f t="shared" ca="1" si="22"/>
        <v>0</v>
      </c>
      <c r="L21" s="24">
        <f t="shared" ca="1" si="16"/>
        <v>2.8241007166707117</v>
      </c>
      <c r="M21" s="24">
        <f t="shared" ca="1" si="8"/>
        <v>0.73042390609970509</v>
      </c>
      <c r="N21" s="24">
        <f t="shared" ca="1" si="9"/>
        <v>0.59211433270165503</v>
      </c>
      <c r="O21" s="24">
        <f t="shared" ca="1" si="17"/>
        <v>0.59211433270165503</v>
      </c>
      <c r="P21" s="24">
        <f t="shared" ca="1" si="18"/>
        <v>2.2319863839690566</v>
      </c>
      <c r="Q21" s="24">
        <f t="shared" ca="1" si="0"/>
        <v>0</v>
      </c>
      <c r="R21" s="24">
        <f t="shared" ca="1" si="1"/>
        <v>0</v>
      </c>
      <c r="S21" s="25">
        <f t="shared" ca="1" si="2"/>
        <v>13.168622759284807</v>
      </c>
      <c r="T21" s="24">
        <f t="shared" ca="1" si="3"/>
        <v>0</v>
      </c>
      <c r="U21" s="24">
        <f t="shared" ca="1" si="4"/>
        <v>0</v>
      </c>
      <c r="V21" s="25">
        <f t="shared" ca="1" si="5"/>
        <v>0.20224348402559073</v>
      </c>
      <c r="W21" s="26">
        <f t="shared" si="6"/>
        <v>2</v>
      </c>
      <c r="X21" s="25">
        <f t="shared" ca="1" si="19"/>
        <v>2.2022434840255909</v>
      </c>
      <c r="Y21" s="25">
        <f t="shared" ca="1" si="20"/>
        <v>10.966379275259216</v>
      </c>
      <c r="Z21" s="25">
        <f t="shared" ca="1" si="21"/>
        <v>-176.01398718084724</v>
      </c>
      <c r="AA21" s="25">
        <f t="shared" ca="1" si="7"/>
        <v>123.98601281915276</v>
      </c>
    </row>
    <row r="22" spans="1:27" ht="12.75" customHeight="1" x14ac:dyDescent="0.2">
      <c r="A22" s="140" t="s">
        <v>38</v>
      </c>
      <c r="B22" s="51" t="s">
        <v>84</v>
      </c>
      <c r="C22" s="35">
        <v>0.15</v>
      </c>
      <c r="E22" s="22">
        <v>18</v>
      </c>
      <c r="F22" s="24">
        <f t="shared" ca="1" si="10"/>
        <v>2.2319863839690566</v>
      </c>
      <c r="G22" s="24">
        <f t="shared" ca="1" si="11"/>
        <v>14</v>
      </c>
      <c r="H22" s="24">
        <f t="shared" ca="1" si="12"/>
        <v>16.231986383969058</v>
      </c>
      <c r="I22" s="24">
        <f t="shared" ca="1" si="13"/>
        <v>0</v>
      </c>
      <c r="J22" s="24">
        <f t="shared" ca="1" si="14"/>
        <v>0</v>
      </c>
      <c r="K22" s="24">
        <f t="shared" ca="1" si="22"/>
        <v>0</v>
      </c>
      <c r="L22" s="24">
        <f t="shared" ca="1" si="16"/>
        <v>2.2319863839690566</v>
      </c>
      <c r="M22" s="24">
        <f t="shared" ca="1" si="8"/>
        <v>0.74382388591063087</v>
      </c>
      <c r="N22" s="24">
        <f t="shared" ca="1" si="9"/>
        <v>0.59827691643908743</v>
      </c>
      <c r="O22" s="24">
        <f t="shared" ca="1" si="17"/>
        <v>0.59827691643908743</v>
      </c>
      <c r="P22" s="24">
        <f t="shared" ca="1" si="18"/>
        <v>1.633709467529969</v>
      </c>
      <c r="Q22" s="24">
        <f t="shared" ca="1" si="0"/>
        <v>0</v>
      </c>
      <c r="R22" s="24">
        <f ca="1">IF(OR(Q22=0,AND(Q22&gt;0, Q23&gt;0)),0,1)</f>
        <v>0</v>
      </c>
      <c r="S22" s="25">
        <f t="shared" ca="1" si="2"/>
        <v>13.305678621605303</v>
      </c>
      <c r="T22" s="24">
        <f t="shared" ca="1" si="3"/>
        <v>0</v>
      </c>
      <c r="U22" s="24">
        <f t="shared" ca="1" si="4"/>
        <v>0</v>
      </c>
      <c r="V22" s="25">
        <f t="shared" ca="1" si="5"/>
        <v>0.15462783405996103</v>
      </c>
      <c r="W22" s="26">
        <f t="shared" si="6"/>
        <v>2</v>
      </c>
      <c r="X22" s="25">
        <f t="shared" ca="1" si="19"/>
        <v>2.1546278340599612</v>
      </c>
      <c r="Y22" s="25">
        <f t="shared" ca="1" si="20"/>
        <v>11.151050787545341</v>
      </c>
      <c r="Z22" s="25">
        <f t="shared" ca="1" si="21"/>
        <v>-164.86293639330191</v>
      </c>
      <c r="AA22" s="25">
        <f t="shared" ca="1" si="7"/>
        <v>135.13706360669809</v>
      </c>
    </row>
    <row r="23" spans="1:27" ht="25.5" x14ac:dyDescent="0.2">
      <c r="A23" s="140"/>
      <c r="B23" s="52" t="s">
        <v>37</v>
      </c>
      <c r="C23" s="50"/>
      <c r="E23" s="22">
        <v>19</v>
      </c>
      <c r="F23" s="24">
        <f t="shared" ca="1" si="10"/>
        <v>1.633709467529969</v>
      </c>
      <c r="G23" s="24">
        <f t="shared" ca="1" si="11"/>
        <v>14</v>
      </c>
      <c r="H23" s="24">
        <f t="shared" ca="1" si="12"/>
        <v>15.633709467529968</v>
      </c>
      <c r="I23" s="24">
        <f t="shared" ca="1" si="13"/>
        <v>0</v>
      </c>
      <c r="J23" s="24">
        <f t="shared" ca="1" si="14"/>
        <v>0</v>
      </c>
      <c r="K23" s="24">
        <f t="shared" ca="1" si="22"/>
        <v>0</v>
      </c>
      <c r="L23" s="24">
        <f t="shared" ca="1" si="16"/>
        <v>1.633709467529969</v>
      </c>
      <c r="M23" s="24">
        <f t="shared" ca="1" si="8"/>
        <v>0.32307336041323975</v>
      </c>
      <c r="N23" s="24">
        <f t="shared" ca="1" si="9"/>
        <v>0.43113173379342706</v>
      </c>
      <c r="O23" s="24">
        <f t="shared" ca="1" si="17"/>
        <v>0.43113173379342706</v>
      </c>
      <c r="P23" s="24">
        <f t="shared" ca="1" si="18"/>
        <v>1.202577733736542</v>
      </c>
      <c r="Q23" s="24">
        <f t="shared" ca="1" si="0"/>
        <v>0</v>
      </c>
      <c r="R23" s="24">
        <f t="shared" ref="R23:R86" ca="1" si="23">IF(OR(Q23=0,AND(Q23&gt;0, Q24&gt;0)),0,1)</f>
        <v>0</v>
      </c>
      <c r="S23" s="25">
        <f t="shared" ca="1" si="2"/>
        <v>9.5883697595658166</v>
      </c>
      <c r="T23" s="24">
        <f t="shared" ca="1" si="3"/>
        <v>0</v>
      </c>
      <c r="U23" s="24">
        <f t="shared" ca="1" si="4"/>
        <v>0</v>
      </c>
      <c r="V23" s="25">
        <f t="shared" ca="1" si="5"/>
        <v>0.11345148805066044</v>
      </c>
      <c r="W23" s="26">
        <f t="shared" si="6"/>
        <v>2</v>
      </c>
      <c r="X23" s="25">
        <f t="shared" ca="1" si="19"/>
        <v>2.1134514880506603</v>
      </c>
      <c r="Y23" s="25">
        <f t="shared" ca="1" si="20"/>
        <v>7.4749182715151559</v>
      </c>
      <c r="Z23" s="25">
        <f t="shared" ca="1" si="21"/>
        <v>-157.38801812178676</v>
      </c>
      <c r="AA23" s="25">
        <f t="shared" ca="1" si="7"/>
        <v>142.61198187821324</v>
      </c>
    </row>
    <row r="24" spans="1:27" ht="12.75" customHeight="1" x14ac:dyDescent="0.2">
      <c r="A24" s="33" t="s">
        <v>39</v>
      </c>
      <c r="B24" s="34"/>
      <c r="C24" s="53">
        <v>1</v>
      </c>
      <c r="D24" s="21"/>
      <c r="E24" s="22">
        <v>20</v>
      </c>
      <c r="F24" s="24">
        <f t="shared" ca="1" si="10"/>
        <v>1.202577733736542</v>
      </c>
      <c r="G24" s="24">
        <f t="shared" ca="1" si="11"/>
        <v>14</v>
      </c>
      <c r="H24" s="24">
        <f t="shared" ca="1" si="12"/>
        <v>15.202577733736542</v>
      </c>
      <c r="I24" s="24">
        <f t="shared" ca="1" si="13"/>
        <v>0</v>
      </c>
      <c r="J24" s="24">
        <f t="shared" ca="1" si="14"/>
        <v>0</v>
      </c>
      <c r="K24" s="24">
        <f t="shared" ca="1" si="22"/>
        <v>0</v>
      </c>
      <c r="L24" s="24">
        <f t="shared" ca="1" si="16"/>
        <v>1.202577733736542</v>
      </c>
      <c r="M24" s="24">
        <f t="shared" ca="1" si="8"/>
        <v>0.71875175383535916</v>
      </c>
      <c r="N24" s="24">
        <f t="shared" ca="1" si="9"/>
        <v>0.58687060416945624</v>
      </c>
      <c r="O24" s="24">
        <f t="shared" ca="1" si="17"/>
        <v>0.58687060416945624</v>
      </c>
      <c r="P24" s="24">
        <f t="shared" ca="1" si="18"/>
        <v>0.61570712956708573</v>
      </c>
      <c r="Q24" s="24">
        <f t="shared" ca="1" si="0"/>
        <v>0</v>
      </c>
      <c r="R24" s="24">
        <f t="shared" ca="1" si="23"/>
        <v>0</v>
      </c>
      <c r="S24" s="25">
        <f t="shared" ca="1" si="2"/>
        <v>13.052002236728706</v>
      </c>
      <c r="T24" s="24">
        <f t="shared" ca="1" si="3"/>
        <v>0</v>
      </c>
      <c r="U24" s="24">
        <f t="shared" ca="1" si="4"/>
        <v>0</v>
      </c>
      <c r="V24" s="25">
        <f t="shared" ca="1" si="5"/>
        <v>7.2731394532145111E-2</v>
      </c>
      <c r="W24" s="26">
        <f t="shared" si="6"/>
        <v>2</v>
      </c>
      <c r="X24" s="25">
        <f t="shared" ca="1" si="19"/>
        <v>2.0727313945321453</v>
      </c>
      <c r="Y24" s="25">
        <f t="shared" ca="1" si="20"/>
        <v>10.979270842196561</v>
      </c>
      <c r="Z24" s="25">
        <f t="shared" ca="1" si="21"/>
        <v>-146.40874727959019</v>
      </c>
      <c r="AA24" s="25">
        <f t="shared" ca="1" si="7"/>
        <v>153.59125272040981</v>
      </c>
    </row>
    <row r="25" spans="1:27" ht="12.75" customHeight="1" x14ac:dyDescent="0.2">
      <c r="A25" s="141" t="s">
        <v>40</v>
      </c>
      <c r="B25" s="52" t="s">
        <v>41</v>
      </c>
      <c r="C25" s="54"/>
      <c r="D25" s="21"/>
      <c r="E25" s="22">
        <v>21</v>
      </c>
      <c r="F25" s="24">
        <f t="shared" ca="1" si="10"/>
        <v>0.61570712956708573</v>
      </c>
      <c r="G25" s="24">
        <f t="shared" ca="1" si="11"/>
        <v>14</v>
      </c>
      <c r="H25" s="24">
        <f t="shared" ca="1" si="12"/>
        <v>14.615707129567086</v>
      </c>
      <c r="I25" s="24">
        <f t="shared" ca="1" si="13"/>
        <v>0</v>
      </c>
      <c r="J25" s="24">
        <f t="shared" ca="1" si="14"/>
        <v>0</v>
      </c>
      <c r="K25" s="24">
        <f t="shared" ca="1" si="22"/>
        <v>14</v>
      </c>
      <c r="L25" s="24">
        <f t="shared" ca="1" si="16"/>
        <v>14.615707129567086</v>
      </c>
      <c r="M25" s="24">
        <f t="shared" ca="1" si="8"/>
        <v>0.71627536134546199</v>
      </c>
      <c r="N25" s="24">
        <f t="shared" ca="1" si="9"/>
        <v>0.58577181536408429</v>
      </c>
      <c r="O25" s="24">
        <f t="shared" ca="1" si="17"/>
        <v>0.58577181536408429</v>
      </c>
      <c r="P25" s="24">
        <f t="shared" ca="1" si="18"/>
        <v>14.029935314203001</v>
      </c>
      <c r="Q25" s="24">
        <f t="shared" ca="1" si="0"/>
        <v>0</v>
      </c>
      <c r="R25" s="24">
        <f t="shared" ca="1" si="23"/>
        <v>0</v>
      </c>
      <c r="S25" s="25">
        <f t="shared" ca="1" si="2"/>
        <v>13.027565173697234</v>
      </c>
      <c r="T25" s="24">
        <f t="shared" ca="1" si="3"/>
        <v>0</v>
      </c>
      <c r="U25" s="24">
        <f t="shared" ca="1" si="4"/>
        <v>0</v>
      </c>
      <c r="V25" s="25">
        <f t="shared" ca="1" si="5"/>
        <v>1.1458256977508035</v>
      </c>
      <c r="W25" s="26">
        <f t="shared" si="6"/>
        <v>2</v>
      </c>
      <c r="X25" s="25">
        <f t="shared" ca="1" si="19"/>
        <v>3.1458256977508032</v>
      </c>
      <c r="Y25" s="25">
        <f t="shared" ca="1" si="20"/>
        <v>9.8817394759464303</v>
      </c>
      <c r="Z25" s="25">
        <f t="shared" ca="1" si="21"/>
        <v>-136.52700780364376</v>
      </c>
      <c r="AA25" s="25">
        <f t="shared" ca="1" si="7"/>
        <v>163.47299219635624</v>
      </c>
    </row>
    <row r="26" spans="1:27" ht="25.5" x14ac:dyDescent="0.2">
      <c r="A26" s="142"/>
      <c r="B26" s="55" t="s">
        <v>42</v>
      </c>
      <c r="C26" s="56">
        <v>0.97</v>
      </c>
      <c r="D26" s="21"/>
      <c r="E26" s="22">
        <v>22</v>
      </c>
      <c r="F26" s="24">
        <f t="shared" ca="1" si="10"/>
        <v>14.029935314203001</v>
      </c>
      <c r="G26" s="24">
        <f t="shared" ca="1" si="11"/>
        <v>0</v>
      </c>
      <c r="H26" s="24">
        <f t="shared" ca="1" si="12"/>
        <v>14.029935314203001</v>
      </c>
      <c r="I26" s="24">
        <f t="shared" ca="1" si="13"/>
        <v>0</v>
      </c>
      <c r="J26" s="24">
        <f t="shared" ca="1" si="14"/>
        <v>0</v>
      </c>
      <c r="K26" s="24">
        <f t="shared" ca="1" si="22"/>
        <v>0</v>
      </c>
      <c r="L26" s="24">
        <f t="shared" ca="1" si="16"/>
        <v>14.029935314203001</v>
      </c>
      <c r="M26" s="24">
        <f t="shared" ca="1" si="8"/>
        <v>0.27163176575933379</v>
      </c>
      <c r="N26" s="24">
        <f t="shared" ca="1" si="9"/>
        <v>0.40881720086656953</v>
      </c>
      <c r="O26" s="24">
        <f t="shared" ca="1" si="17"/>
        <v>0.40881720086656953</v>
      </c>
      <c r="P26" s="24">
        <f t="shared" ca="1" si="18"/>
        <v>13.621118113336433</v>
      </c>
      <c r="Q26" s="24">
        <f t="shared" ca="1" si="0"/>
        <v>0</v>
      </c>
      <c r="R26" s="24">
        <f t="shared" ca="1" si="23"/>
        <v>0</v>
      </c>
      <c r="S26" s="25">
        <f t="shared" ca="1" si="2"/>
        <v>9.0920945472725059</v>
      </c>
      <c r="T26" s="24">
        <f t="shared" ca="1" si="3"/>
        <v>0</v>
      </c>
      <c r="U26" s="24">
        <f t="shared" ca="1" si="4"/>
        <v>0</v>
      </c>
      <c r="V26" s="25">
        <f t="shared" ca="1" si="5"/>
        <v>1.1060421371015774</v>
      </c>
      <c r="W26" s="26">
        <f t="shared" si="6"/>
        <v>2</v>
      </c>
      <c r="X26" s="25">
        <f t="shared" ca="1" si="19"/>
        <v>3.1060421371015776</v>
      </c>
      <c r="Y26" s="25">
        <f t="shared" ca="1" si="20"/>
        <v>5.9860524101709283</v>
      </c>
      <c r="Z26" s="25">
        <f t="shared" ca="1" si="21"/>
        <v>-130.54095539347281</v>
      </c>
      <c r="AA26" s="25">
        <f t="shared" ca="1" si="7"/>
        <v>169.45904460652719</v>
      </c>
    </row>
    <row r="27" spans="1:27" ht="13.5" thickBot="1" x14ac:dyDescent="0.25">
      <c r="A27" s="57" t="s">
        <v>43</v>
      </c>
      <c r="B27" s="58"/>
      <c r="C27" s="59">
        <f>C20*C18+C26</f>
        <v>4.47</v>
      </c>
      <c r="D27" s="21"/>
      <c r="E27" s="22">
        <v>23</v>
      </c>
      <c r="F27" s="24">
        <f t="shared" ca="1" si="10"/>
        <v>13.621118113336433</v>
      </c>
      <c r="G27" s="24">
        <f t="shared" ca="1" si="11"/>
        <v>0</v>
      </c>
      <c r="H27" s="24">
        <f t="shared" ca="1" si="12"/>
        <v>13.621118113336433</v>
      </c>
      <c r="I27" s="24">
        <f t="shared" ca="1" si="13"/>
        <v>0</v>
      </c>
      <c r="J27" s="24">
        <f t="shared" ca="1" si="14"/>
        <v>0</v>
      </c>
      <c r="K27" s="24">
        <f t="shared" ca="1" si="22"/>
        <v>0</v>
      </c>
      <c r="L27" s="24">
        <f t="shared" ca="1" si="16"/>
        <v>13.621118113336433</v>
      </c>
      <c r="M27" s="24">
        <f t="shared" ca="1" si="8"/>
        <v>0.10647391967969388</v>
      </c>
      <c r="N27" s="24">
        <f t="shared" ca="1" si="9"/>
        <v>0.31317492807067143</v>
      </c>
      <c r="O27" s="24">
        <f t="shared" ca="1" si="17"/>
        <v>0.31317492807067143</v>
      </c>
      <c r="P27" s="24">
        <f t="shared" ca="1" si="18"/>
        <v>13.307943185265762</v>
      </c>
      <c r="Q27" s="24">
        <f t="shared" ca="1" si="0"/>
        <v>0</v>
      </c>
      <c r="R27" s="24">
        <f t="shared" ca="1" si="23"/>
        <v>0</v>
      </c>
      <c r="S27" s="25">
        <f t="shared" ca="1" si="2"/>
        <v>6.9650104002917326</v>
      </c>
      <c r="T27" s="24">
        <f t="shared" ca="1" si="3"/>
        <v>0</v>
      </c>
      <c r="U27" s="24">
        <f t="shared" ca="1" si="4"/>
        <v>0</v>
      </c>
      <c r="V27" s="25">
        <f t="shared" ca="1" si="5"/>
        <v>1.0771624519440877</v>
      </c>
      <c r="W27" s="26">
        <f t="shared" si="6"/>
        <v>2</v>
      </c>
      <c r="X27" s="25">
        <f t="shared" ca="1" si="19"/>
        <v>3.0771624519440879</v>
      </c>
      <c r="Y27" s="25">
        <f t="shared" ca="1" si="20"/>
        <v>3.8878479483476447</v>
      </c>
      <c r="Z27" s="25">
        <f t="shared" ca="1" si="21"/>
        <v>-126.65310744512517</v>
      </c>
      <c r="AA27" s="25">
        <f t="shared" ca="1" si="7"/>
        <v>173.34689255487484</v>
      </c>
    </row>
    <row r="28" spans="1:27" ht="13.5" thickBot="1" x14ac:dyDescent="0.25">
      <c r="D28" s="21"/>
      <c r="E28" s="22">
        <v>24</v>
      </c>
      <c r="F28" s="24">
        <f t="shared" ca="1" si="10"/>
        <v>13.307943185265762</v>
      </c>
      <c r="G28" s="24">
        <f t="shared" ca="1" si="11"/>
        <v>0</v>
      </c>
      <c r="H28" s="24">
        <f t="shared" ca="1" si="12"/>
        <v>13.307943185265762</v>
      </c>
      <c r="I28" s="24">
        <f t="shared" ca="1" si="13"/>
        <v>0</v>
      </c>
      <c r="J28" s="24">
        <f t="shared" ca="1" si="14"/>
        <v>0</v>
      </c>
      <c r="K28" s="24">
        <f t="shared" ca="1" si="22"/>
        <v>0</v>
      </c>
      <c r="L28" s="24">
        <f t="shared" ca="1" si="16"/>
        <v>13.307943185265762</v>
      </c>
      <c r="M28" s="24">
        <f t="shared" ca="1" si="8"/>
        <v>0.6927130541099672</v>
      </c>
      <c r="N28" s="24">
        <f t="shared" ca="1" si="9"/>
        <v>0.57553329905244022</v>
      </c>
      <c r="O28" s="24">
        <f t="shared" ca="1" si="17"/>
        <v>0.57553329905244022</v>
      </c>
      <c r="P28" s="24">
        <f t="shared" ca="1" si="18"/>
        <v>12.732409886213322</v>
      </c>
      <c r="Q28" s="24">
        <f t="shared" ca="1" si="0"/>
        <v>0</v>
      </c>
      <c r="R28" s="24">
        <f t="shared" ca="1" si="23"/>
        <v>0</v>
      </c>
      <c r="S28" s="25">
        <f t="shared" ca="1" si="2"/>
        <v>12.799860570926269</v>
      </c>
      <c r="T28" s="24">
        <f t="shared" ca="1" si="3"/>
        <v>0</v>
      </c>
      <c r="U28" s="24">
        <f t="shared" ca="1" si="4"/>
        <v>0</v>
      </c>
      <c r="V28" s="25">
        <f t="shared" ca="1" si="5"/>
        <v>1.0416141228591633</v>
      </c>
      <c r="W28" s="26">
        <f t="shared" si="6"/>
        <v>2</v>
      </c>
      <c r="X28" s="25">
        <f t="shared" ca="1" si="19"/>
        <v>3.0416141228591633</v>
      </c>
      <c r="Y28" s="25">
        <f t="shared" ca="1" si="20"/>
        <v>9.758246448067105</v>
      </c>
      <c r="Z28" s="25">
        <f t="shared" ca="1" si="21"/>
        <v>-116.89486099705806</v>
      </c>
      <c r="AA28" s="25">
        <f t="shared" ca="1" si="7"/>
        <v>183.10513900294194</v>
      </c>
    </row>
    <row r="29" spans="1:27" ht="12.75" customHeight="1" thickBot="1" x14ac:dyDescent="0.25">
      <c r="A29" s="60" t="s">
        <v>44</v>
      </c>
      <c r="B29" s="61"/>
      <c r="C29" s="62"/>
      <c r="D29" s="21"/>
      <c r="E29" s="22">
        <v>25</v>
      </c>
      <c r="F29" s="24">
        <f t="shared" ca="1" si="10"/>
        <v>12.732409886213322</v>
      </c>
      <c r="G29" s="24">
        <f t="shared" ca="1" si="11"/>
        <v>0</v>
      </c>
      <c r="H29" s="24">
        <f t="shared" ca="1" si="12"/>
        <v>12.732409886213322</v>
      </c>
      <c r="I29" s="24">
        <f t="shared" ca="1" si="13"/>
        <v>0</v>
      </c>
      <c r="J29" s="24">
        <f t="shared" ca="1" si="14"/>
        <v>0</v>
      </c>
      <c r="K29" s="24">
        <f t="shared" ca="1" si="22"/>
        <v>0</v>
      </c>
      <c r="L29" s="24">
        <f t="shared" ca="1" si="16"/>
        <v>12.732409886213322</v>
      </c>
      <c r="M29" s="24">
        <f t="shared" ca="1" si="8"/>
        <v>0.97687945173649005</v>
      </c>
      <c r="N29" s="24">
        <f t="shared" ca="1" si="9"/>
        <v>0.79897788222296362</v>
      </c>
      <c r="O29" s="24">
        <f t="shared" ca="1" si="17"/>
        <v>0.79897788222296362</v>
      </c>
      <c r="P29" s="24">
        <f t="shared" ca="1" si="18"/>
        <v>11.933432003990358</v>
      </c>
      <c r="Q29" s="24">
        <f t="shared" ca="1" si="0"/>
        <v>0</v>
      </c>
      <c r="R29" s="24">
        <f t="shared" ca="1" si="23"/>
        <v>0</v>
      </c>
      <c r="S29" s="25">
        <f t="shared" ca="1" si="2"/>
        <v>17.769268100638708</v>
      </c>
      <c r="T29" s="24">
        <f t="shared" ca="1" si="3"/>
        <v>0</v>
      </c>
      <c r="U29" s="24">
        <f t="shared" ca="1" si="4"/>
        <v>0</v>
      </c>
      <c r="V29" s="25">
        <f t="shared" ca="1" si="5"/>
        <v>0.98663367560814719</v>
      </c>
      <c r="W29" s="26">
        <f t="shared" si="6"/>
        <v>2</v>
      </c>
      <c r="X29" s="25">
        <f t="shared" ca="1" si="19"/>
        <v>2.9866336756081471</v>
      </c>
      <c r="Y29" s="25">
        <f t="shared" ca="1" si="20"/>
        <v>14.782634425030562</v>
      </c>
      <c r="Z29" s="25">
        <f t="shared" ca="1" si="21"/>
        <v>-102.1122265720275</v>
      </c>
      <c r="AA29" s="25">
        <f t="shared" ca="1" si="7"/>
        <v>197.88777342797249</v>
      </c>
    </row>
    <row r="30" spans="1:27" x14ac:dyDescent="0.2">
      <c r="D30" s="21"/>
      <c r="E30" s="22">
        <v>26</v>
      </c>
      <c r="F30" s="24">
        <f t="shared" ca="1" si="10"/>
        <v>11.933432003990358</v>
      </c>
      <c r="G30" s="24">
        <f t="shared" ca="1" si="11"/>
        <v>0</v>
      </c>
      <c r="H30" s="24">
        <f t="shared" ca="1" si="12"/>
        <v>11.933432003990358</v>
      </c>
      <c r="I30" s="24">
        <f t="shared" ca="1" si="13"/>
        <v>0</v>
      </c>
      <c r="J30" s="24">
        <f t="shared" ca="1" si="14"/>
        <v>0</v>
      </c>
      <c r="K30" s="24">
        <f t="shared" ca="1" si="22"/>
        <v>0</v>
      </c>
      <c r="L30" s="24">
        <f t="shared" ca="1" si="16"/>
        <v>11.933432003990358</v>
      </c>
      <c r="M30" s="24">
        <f t="shared" ca="1" si="8"/>
        <v>0.45522015622171885</v>
      </c>
      <c r="N30" s="24">
        <f t="shared" ca="1" si="9"/>
        <v>0.48312752431051248</v>
      </c>
      <c r="O30" s="24">
        <f t="shared" ca="1" si="17"/>
        <v>0.48312752431051248</v>
      </c>
      <c r="P30" s="24">
        <f t="shared" ca="1" si="18"/>
        <v>11.450304479679845</v>
      </c>
      <c r="Q30" s="24">
        <f t="shared" ca="1" si="0"/>
        <v>0</v>
      </c>
      <c r="R30" s="24">
        <f t="shared" ca="1" si="23"/>
        <v>0</v>
      </c>
      <c r="S30" s="25">
        <f t="shared" ca="1" si="2"/>
        <v>10.744756140665796</v>
      </c>
      <c r="T30" s="24">
        <f t="shared" ca="1" si="3"/>
        <v>0</v>
      </c>
      <c r="U30" s="24">
        <f t="shared" ca="1" si="4"/>
        <v>0</v>
      </c>
      <c r="V30" s="25">
        <f t="shared" ca="1" si="5"/>
        <v>0.93534945934680824</v>
      </c>
      <c r="W30" s="26">
        <f t="shared" si="6"/>
        <v>2</v>
      </c>
      <c r="X30" s="25">
        <f t="shared" ca="1" si="19"/>
        <v>2.9353494593468081</v>
      </c>
      <c r="Y30" s="25">
        <f t="shared" ca="1" si="20"/>
        <v>7.809406681318988</v>
      </c>
      <c r="Z30" s="25">
        <f t="shared" ca="1" si="21"/>
        <v>-94.302819890708506</v>
      </c>
      <c r="AA30" s="25">
        <f t="shared" ca="1" si="7"/>
        <v>205.69718010929148</v>
      </c>
    </row>
    <row r="31" spans="1:27" ht="16.5" thickBot="1" x14ac:dyDescent="0.3">
      <c r="A31" s="63" t="s">
        <v>45</v>
      </c>
      <c r="B31" s="64"/>
      <c r="C31" s="64"/>
      <c r="D31" s="64"/>
      <c r="E31" s="22">
        <v>27</v>
      </c>
      <c r="F31" s="24">
        <f t="shared" ca="1" si="10"/>
        <v>11.450304479679845</v>
      </c>
      <c r="G31" s="24">
        <f t="shared" ca="1" si="11"/>
        <v>0</v>
      </c>
      <c r="H31" s="24">
        <f t="shared" ca="1" si="12"/>
        <v>11.450304479679845</v>
      </c>
      <c r="I31" s="24">
        <f t="shared" ca="1" si="13"/>
        <v>0</v>
      </c>
      <c r="J31" s="24">
        <f t="shared" ca="1" si="14"/>
        <v>0</v>
      </c>
      <c r="K31" s="24">
        <f t="shared" ca="1" si="22"/>
        <v>0</v>
      </c>
      <c r="L31" s="24">
        <f t="shared" ca="1" si="16"/>
        <v>11.450304479679845</v>
      </c>
      <c r="M31" s="24">
        <f t="shared" ca="1" si="8"/>
        <v>0.48151350653731773</v>
      </c>
      <c r="N31" s="24">
        <f t="shared" ca="1" si="9"/>
        <v>0.49304669548762997</v>
      </c>
      <c r="O31" s="24">
        <f t="shared" ca="1" si="17"/>
        <v>0.49304669548762997</v>
      </c>
      <c r="P31" s="24">
        <f t="shared" ca="1" si="18"/>
        <v>10.957257784192215</v>
      </c>
      <c r="Q31" s="24">
        <f t="shared" ca="1" si="0"/>
        <v>0</v>
      </c>
      <c r="R31" s="24">
        <f t="shared" ca="1" si="23"/>
        <v>0</v>
      </c>
      <c r="S31" s="25">
        <f t="shared" ca="1" si="2"/>
        <v>10.96535850764489</v>
      </c>
      <c r="T31" s="24">
        <f t="shared" ca="1" si="3"/>
        <v>0</v>
      </c>
      <c r="U31" s="24">
        <f t="shared" ca="1" si="4"/>
        <v>0</v>
      </c>
      <c r="V31" s="25">
        <f t="shared" ca="1" si="5"/>
        <v>0.89630249055488243</v>
      </c>
      <c r="W31" s="26">
        <f t="shared" si="6"/>
        <v>2</v>
      </c>
      <c r="X31" s="25">
        <f t="shared" ca="1" si="19"/>
        <v>2.8963024905548824</v>
      </c>
      <c r="Y31" s="25">
        <f t="shared" ca="1" si="20"/>
        <v>8.0690560170900074</v>
      </c>
      <c r="Z31" s="25">
        <f t="shared" ca="1" si="21"/>
        <v>-86.2337638736185</v>
      </c>
      <c r="AA31" s="25">
        <f t="shared" ca="1" si="7"/>
        <v>213.7662361263815</v>
      </c>
    </row>
    <row r="32" spans="1:27" ht="15.75" thickBot="1" x14ac:dyDescent="0.25">
      <c r="A32" s="20"/>
      <c r="B32" s="20"/>
      <c r="C32" s="65" t="s">
        <v>46</v>
      </c>
      <c r="D32" s="66">
        <v>1</v>
      </c>
      <c r="E32" s="22">
        <v>28</v>
      </c>
      <c r="F32" s="24">
        <f t="shared" ca="1" si="10"/>
        <v>10.957257784192215</v>
      </c>
      <c r="G32" s="24">
        <f t="shared" ca="1" si="11"/>
        <v>0</v>
      </c>
      <c r="H32" s="24">
        <f t="shared" ca="1" si="12"/>
        <v>10.957257784192215</v>
      </c>
      <c r="I32" s="24">
        <f t="shared" ca="1" si="13"/>
        <v>0</v>
      </c>
      <c r="J32" s="24">
        <f t="shared" ca="1" si="14"/>
        <v>0</v>
      </c>
      <c r="K32" s="24">
        <f t="shared" ca="1" si="22"/>
        <v>0</v>
      </c>
      <c r="L32" s="24">
        <f t="shared" ca="1" si="16"/>
        <v>10.957257784192215</v>
      </c>
      <c r="M32" s="24">
        <f t="shared" ca="1" si="8"/>
        <v>0.96510079913351732</v>
      </c>
      <c r="N32" s="24">
        <f t="shared" ca="1" si="9"/>
        <v>0.77198250826949066</v>
      </c>
      <c r="O32" s="24">
        <f t="shared" ca="1" si="17"/>
        <v>0.77198250826949066</v>
      </c>
      <c r="P32" s="24">
        <f t="shared" ca="1" si="18"/>
        <v>10.185275275922725</v>
      </c>
      <c r="Q32" s="24">
        <f t="shared" ca="1" si="0"/>
        <v>0</v>
      </c>
      <c r="R32" s="24">
        <f t="shared" ca="1" si="23"/>
        <v>0</v>
      </c>
      <c r="S32" s="25">
        <f t="shared" ca="1" si="2"/>
        <v>17.168890983913471</v>
      </c>
      <c r="T32" s="24">
        <f t="shared" ca="1" si="3"/>
        <v>0</v>
      </c>
      <c r="U32" s="24">
        <f t="shared" ca="1" si="4"/>
        <v>0</v>
      </c>
      <c r="V32" s="25">
        <f t="shared" ca="1" si="5"/>
        <v>0.84570132240459772</v>
      </c>
      <c r="W32" s="26">
        <f t="shared" si="6"/>
        <v>2</v>
      </c>
      <c r="X32" s="25">
        <f t="shared" ca="1" si="19"/>
        <v>2.8457013224045977</v>
      </c>
      <c r="Y32" s="25">
        <f t="shared" ca="1" si="20"/>
        <v>14.323189661508874</v>
      </c>
      <c r="Z32" s="25">
        <f t="shared" ca="1" si="21"/>
        <v>-71.910574212109623</v>
      </c>
      <c r="AA32" s="25">
        <f t="shared" ca="1" si="7"/>
        <v>228.08942578789038</v>
      </c>
    </row>
    <row r="33" spans="1:27" ht="16.5" thickBot="1" x14ac:dyDescent="0.3">
      <c r="A33" s="67" t="s">
        <v>47</v>
      </c>
      <c r="B33" s="68"/>
      <c r="C33" s="68"/>
      <c r="D33" s="69"/>
      <c r="E33" s="22">
        <v>29</v>
      </c>
      <c r="F33" s="24">
        <f t="shared" ca="1" si="10"/>
        <v>10.185275275922725</v>
      </c>
      <c r="G33" s="24">
        <f t="shared" ca="1" si="11"/>
        <v>0</v>
      </c>
      <c r="H33" s="24">
        <f t="shared" ca="1" si="12"/>
        <v>10.185275275922725</v>
      </c>
      <c r="I33" s="24">
        <f t="shared" ca="1" si="13"/>
        <v>0</v>
      </c>
      <c r="J33" s="24">
        <f t="shared" ca="1" si="14"/>
        <v>0</v>
      </c>
      <c r="K33" s="24">
        <f t="shared" ca="1" si="22"/>
        <v>0</v>
      </c>
      <c r="L33" s="24">
        <f t="shared" ca="1" si="16"/>
        <v>10.185275275922725</v>
      </c>
      <c r="M33" s="24">
        <f t="shared" ca="1" si="8"/>
        <v>0.74745402837023422</v>
      </c>
      <c r="N33" s="24">
        <f t="shared" ca="1" si="9"/>
        <v>0.59997491089171828</v>
      </c>
      <c r="O33" s="24">
        <f t="shared" ca="1" si="17"/>
        <v>0.59997491089171828</v>
      </c>
      <c r="P33" s="24">
        <f t="shared" ca="1" si="18"/>
        <v>9.5853003650310065</v>
      </c>
      <c r="Q33" s="24">
        <f t="shared" ca="1" si="0"/>
        <v>0</v>
      </c>
      <c r="R33" s="24">
        <f t="shared" ca="1" si="23"/>
        <v>0</v>
      </c>
      <c r="S33" s="25">
        <f t="shared" ca="1" si="2"/>
        <v>13.343442018231814</v>
      </c>
      <c r="T33" s="24">
        <f t="shared" ca="1" si="3"/>
        <v>0</v>
      </c>
      <c r="U33" s="24">
        <f t="shared" ca="1" si="4"/>
        <v>0</v>
      </c>
      <c r="V33" s="25">
        <f t="shared" ca="1" si="5"/>
        <v>0.79082302563814921</v>
      </c>
      <c r="W33" s="26">
        <f t="shared" si="6"/>
        <v>2</v>
      </c>
      <c r="X33" s="25">
        <f t="shared" ca="1" si="19"/>
        <v>2.790823025638149</v>
      </c>
      <c r="Y33" s="25">
        <f t="shared" ca="1" si="20"/>
        <v>10.552618992593665</v>
      </c>
      <c r="Z33" s="25">
        <f t="shared" ca="1" si="21"/>
        <v>-61.357955219515958</v>
      </c>
      <c r="AA33" s="25">
        <f t="shared" ca="1" si="7"/>
        <v>238.64204478048404</v>
      </c>
    </row>
    <row r="34" spans="1:27" ht="12.75" customHeight="1" x14ac:dyDescent="0.2">
      <c r="A34" s="143" t="s">
        <v>48</v>
      </c>
      <c r="B34" s="145" t="s">
        <v>49</v>
      </c>
      <c r="C34" s="145" t="s">
        <v>50</v>
      </c>
      <c r="D34" s="138" t="s">
        <v>51</v>
      </c>
      <c r="E34" s="22">
        <v>30</v>
      </c>
      <c r="F34" s="24">
        <f t="shared" ca="1" si="10"/>
        <v>9.5853003650310065</v>
      </c>
      <c r="G34" s="24">
        <f t="shared" ca="1" si="11"/>
        <v>0</v>
      </c>
      <c r="H34" s="24">
        <f t="shared" ca="1" si="12"/>
        <v>9.5853003650310065</v>
      </c>
      <c r="I34" s="24">
        <f t="shared" ca="1" si="13"/>
        <v>0</v>
      </c>
      <c r="J34" s="24">
        <f t="shared" ca="1" si="14"/>
        <v>0</v>
      </c>
      <c r="K34" s="24">
        <f t="shared" ca="1" si="22"/>
        <v>0</v>
      </c>
      <c r="L34" s="24">
        <f t="shared" ca="1" si="16"/>
        <v>9.5853003650310065</v>
      </c>
      <c r="M34" s="24">
        <f t="shared" ca="1" si="8"/>
        <v>0.76412252699103578</v>
      </c>
      <c r="N34" s="24">
        <f t="shared" ca="1" si="9"/>
        <v>0.60794398604554323</v>
      </c>
      <c r="O34" s="24">
        <f t="shared" ca="1" si="17"/>
        <v>0.60794398604554323</v>
      </c>
      <c r="P34" s="24">
        <f t="shared" ca="1" si="18"/>
        <v>8.9773563789854638</v>
      </c>
      <c r="Q34" s="24">
        <f t="shared" ca="1" si="0"/>
        <v>0</v>
      </c>
      <c r="R34" s="24">
        <f t="shared" ca="1" si="23"/>
        <v>0</v>
      </c>
      <c r="S34" s="25">
        <f t="shared" ca="1" si="2"/>
        <v>13.520674249652881</v>
      </c>
      <c r="T34" s="24">
        <f t="shared" ca="1" si="3"/>
        <v>0</v>
      </c>
      <c r="U34" s="24">
        <f t="shared" ca="1" si="4"/>
        <v>0</v>
      </c>
      <c r="V34" s="25">
        <f t="shared" ca="1" si="5"/>
        <v>0.74250626976065892</v>
      </c>
      <c r="W34" s="26">
        <f t="shared" si="6"/>
        <v>2</v>
      </c>
      <c r="X34" s="25">
        <f t="shared" ca="1" si="19"/>
        <v>2.7425062697606588</v>
      </c>
      <c r="Y34" s="25">
        <f t="shared" ca="1" si="20"/>
        <v>10.778167979892222</v>
      </c>
      <c r="Z34" s="25">
        <f t="shared" ca="1" si="21"/>
        <v>-50.579787239623734</v>
      </c>
      <c r="AA34" s="25">
        <f t="shared" ca="1" si="7"/>
        <v>249.42021276037627</v>
      </c>
    </row>
    <row r="35" spans="1:27" ht="13.5" thickBot="1" x14ac:dyDescent="0.25">
      <c r="A35" s="144"/>
      <c r="B35" s="146"/>
      <c r="C35" s="146"/>
      <c r="D35" s="139"/>
      <c r="E35" s="22">
        <v>31</v>
      </c>
      <c r="F35" s="24">
        <f t="shared" ca="1" si="10"/>
        <v>8.9773563789854638</v>
      </c>
      <c r="G35" s="24">
        <f t="shared" ca="1" si="11"/>
        <v>0</v>
      </c>
      <c r="H35" s="24">
        <f t="shared" ca="1" si="12"/>
        <v>8.9773563789854638</v>
      </c>
      <c r="I35" s="24">
        <f t="shared" ca="1" si="13"/>
        <v>0</v>
      </c>
      <c r="J35" s="24">
        <f t="shared" ca="1" si="14"/>
        <v>0</v>
      </c>
      <c r="K35" s="24">
        <f t="shared" ca="1" si="22"/>
        <v>0</v>
      </c>
      <c r="L35" s="24">
        <f t="shared" ca="1" si="16"/>
        <v>8.9773563789854638</v>
      </c>
      <c r="M35" s="24">
        <f t="shared" ca="1" si="8"/>
        <v>0.35175172908804397</v>
      </c>
      <c r="N35" s="24">
        <f t="shared" ca="1" si="9"/>
        <v>0.44291068253037807</v>
      </c>
      <c r="O35" s="24">
        <f t="shared" ca="1" si="17"/>
        <v>0.44291068253037807</v>
      </c>
      <c r="P35" s="24">
        <f t="shared" ca="1" si="18"/>
        <v>8.5344456964550854</v>
      </c>
      <c r="Q35" s="24">
        <f t="shared" ca="1" si="0"/>
        <v>0</v>
      </c>
      <c r="R35" s="24">
        <f t="shared" ca="1" si="23"/>
        <v>0</v>
      </c>
      <c r="S35" s="25">
        <f t="shared" ca="1" si="2"/>
        <v>9.8503335794756079</v>
      </c>
      <c r="T35" s="24">
        <f t="shared" ca="1" si="3"/>
        <v>0</v>
      </c>
      <c r="U35" s="24">
        <f t="shared" ca="1" si="4"/>
        <v>0</v>
      </c>
      <c r="V35" s="25">
        <f t="shared" ca="1" si="5"/>
        <v>0.70047208301762198</v>
      </c>
      <c r="W35" s="26">
        <f t="shared" si="6"/>
        <v>2</v>
      </c>
      <c r="X35" s="25">
        <f t="shared" ca="1" si="19"/>
        <v>2.7004720830176221</v>
      </c>
      <c r="Y35" s="25">
        <f t="shared" ca="1" si="20"/>
        <v>7.1498614964579854</v>
      </c>
      <c r="Z35" s="25">
        <f t="shared" ca="1" si="21"/>
        <v>-43.429925743165747</v>
      </c>
      <c r="AA35" s="25">
        <f t="shared" ca="1" si="7"/>
        <v>256.57007425683423</v>
      </c>
    </row>
    <row r="36" spans="1:27" ht="12.75" customHeight="1" x14ac:dyDescent="0.2">
      <c r="A36" s="117" t="s">
        <v>52</v>
      </c>
      <c r="B36" s="118">
        <v>1</v>
      </c>
      <c r="C36" s="118">
        <f>IF($D$32=1,B36,C36+B36)</f>
        <v>1</v>
      </c>
      <c r="D36" s="119">
        <f>B36</f>
        <v>1</v>
      </c>
      <c r="E36" s="22">
        <v>32</v>
      </c>
      <c r="F36" s="24">
        <f t="shared" ca="1" si="10"/>
        <v>8.5344456964550854</v>
      </c>
      <c r="G36" s="24">
        <f t="shared" ca="1" si="11"/>
        <v>0</v>
      </c>
      <c r="H36" s="24">
        <f t="shared" ca="1" si="12"/>
        <v>8.5344456964550854</v>
      </c>
      <c r="I36" s="24">
        <f t="shared" ca="1" si="13"/>
        <v>0</v>
      </c>
      <c r="J36" s="24">
        <f t="shared" ca="1" si="14"/>
        <v>0</v>
      </c>
      <c r="K36" s="24">
        <f t="shared" ca="1" si="22"/>
        <v>0</v>
      </c>
      <c r="L36" s="24">
        <f t="shared" ca="1" si="16"/>
        <v>8.5344456964550854</v>
      </c>
      <c r="M36" s="24">
        <f t="shared" ca="1" si="8"/>
        <v>0.21415805280973743</v>
      </c>
      <c r="N36" s="24">
        <f t="shared" ca="1" si="9"/>
        <v>0.38118853374477563</v>
      </c>
      <c r="O36" s="24">
        <f t="shared" ca="1" si="17"/>
        <v>0.38118853374477563</v>
      </c>
      <c r="P36" s="24">
        <f t="shared" ca="1" si="18"/>
        <v>8.1532571627103092</v>
      </c>
      <c r="Q36" s="24">
        <f t="shared" ca="1" si="0"/>
        <v>0</v>
      </c>
      <c r="R36" s="24">
        <f t="shared" ca="1" si="23"/>
        <v>0</v>
      </c>
      <c r="S36" s="25">
        <f t="shared" ca="1" si="2"/>
        <v>8.4776329904838086</v>
      </c>
      <c r="T36" s="24">
        <f t="shared" ca="1" si="3"/>
        <v>0</v>
      </c>
      <c r="U36" s="24">
        <f t="shared" ca="1" si="4"/>
        <v>0</v>
      </c>
      <c r="V36" s="25">
        <f t="shared" ca="1" si="5"/>
        <v>0.66750811436661583</v>
      </c>
      <c r="W36" s="26">
        <f t="shared" si="6"/>
        <v>2</v>
      </c>
      <c r="X36" s="25">
        <f t="shared" ca="1" si="19"/>
        <v>2.6675081143666159</v>
      </c>
      <c r="Y36" s="25">
        <f t="shared" ca="1" si="20"/>
        <v>5.8101248761171931</v>
      </c>
      <c r="Z36" s="25">
        <f t="shared" ca="1" si="21"/>
        <v>-37.619800867048554</v>
      </c>
      <c r="AA36" s="25">
        <f t="shared" ca="1" si="7"/>
        <v>262.38019913295147</v>
      </c>
    </row>
    <row r="37" spans="1:27" x14ac:dyDescent="0.2">
      <c r="A37" s="85" t="s">
        <v>53</v>
      </c>
      <c r="B37" s="72">
        <f ca="1">SUM(Q5:Q369)</f>
        <v>0</v>
      </c>
      <c r="C37" s="70">
        <f t="shared" ref="C37:C46" ca="1" si="24">IF($D$32=1,B37,C37+B37)</f>
        <v>0</v>
      </c>
      <c r="D37" s="73">
        <f ca="1">C37/$C$36</f>
        <v>0</v>
      </c>
      <c r="E37" s="22">
        <v>33</v>
      </c>
      <c r="F37" s="24">
        <f t="shared" ca="1" si="10"/>
        <v>8.1532571627103092</v>
      </c>
      <c r="G37" s="24">
        <f t="shared" ca="1" si="11"/>
        <v>0</v>
      </c>
      <c r="H37" s="24">
        <f t="shared" ca="1" si="12"/>
        <v>8.1532571627103092</v>
      </c>
      <c r="I37" s="24">
        <f t="shared" ca="1" si="13"/>
        <v>0</v>
      </c>
      <c r="J37" s="24">
        <f t="shared" ca="1" si="14"/>
        <v>0</v>
      </c>
      <c r="K37" s="24">
        <f t="shared" ca="1" si="22"/>
        <v>0</v>
      </c>
      <c r="L37" s="24">
        <f t="shared" ca="1" si="16"/>
        <v>8.1532571627103092</v>
      </c>
      <c r="M37" s="24">
        <f t="shared" ca="1" si="8"/>
        <v>0.27905895744204001</v>
      </c>
      <c r="N37" s="24">
        <f t="shared" ca="1" si="9"/>
        <v>0.4121541010252403</v>
      </c>
      <c r="O37" s="24">
        <f t="shared" ca="1" si="17"/>
        <v>0.4121541010252403</v>
      </c>
      <c r="P37" s="24">
        <f t="shared" ca="1" si="18"/>
        <v>7.7411030616850685</v>
      </c>
      <c r="Q37" s="24">
        <f t="shared" ca="1" si="0"/>
        <v>0</v>
      </c>
      <c r="R37" s="24">
        <f t="shared" ca="1" si="23"/>
        <v>0</v>
      </c>
      <c r="S37" s="25">
        <f t="shared" ca="1" si="2"/>
        <v>9.1663072068013438</v>
      </c>
      <c r="T37" s="24">
        <f t="shared" ca="1" si="3"/>
        <v>0</v>
      </c>
      <c r="U37" s="24">
        <f t="shared" ca="1" si="4"/>
        <v>0</v>
      </c>
      <c r="V37" s="25">
        <f t="shared" ca="1" si="5"/>
        <v>0.63577440897581516</v>
      </c>
      <c r="W37" s="26">
        <f t="shared" si="6"/>
        <v>2</v>
      </c>
      <c r="X37" s="25">
        <f t="shared" ca="1" si="19"/>
        <v>2.6357744089758151</v>
      </c>
      <c r="Y37" s="25">
        <f t="shared" ca="1" si="20"/>
        <v>6.5305327978255292</v>
      </c>
      <c r="Z37" s="25">
        <f t="shared" ca="1" si="21"/>
        <v>-31.089268069223024</v>
      </c>
      <c r="AA37" s="25">
        <f t="shared" ca="1" si="7"/>
        <v>268.91073193077699</v>
      </c>
    </row>
    <row r="38" spans="1:27" x14ac:dyDescent="0.2">
      <c r="A38" s="85" t="s">
        <v>54</v>
      </c>
      <c r="B38" s="72">
        <f ca="1">SUM(R5:R369)</f>
        <v>0</v>
      </c>
      <c r="C38" s="70">
        <f t="shared" ca="1" si="24"/>
        <v>0</v>
      </c>
      <c r="D38" s="73">
        <f t="shared" ref="D38:D41" ca="1" si="25">C38/$C$36</f>
        <v>0</v>
      </c>
      <c r="E38" s="22">
        <v>34</v>
      </c>
      <c r="F38" s="24">
        <f t="shared" ca="1" si="10"/>
        <v>7.7411030616850685</v>
      </c>
      <c r="G38" s="24">
        <f t="shared" ca="1" si="11"/>
        <v>0</v>
      </c>
      <c r="H38" s="24">
        <f t="shared" ca="1" si="12"/>
        <v>7.7411030616850685</v>
      </c>
      <c r="I38" s="24">
        <f t="shared" ca="1" si="13"/>
        <v>0</v>
      </c>
      <c r="J38" s="24">
        <f t="shared" ca="1" si="14"/>
        <v>0</v>
      </c>
      <c r="K38" s="24">
        <f t="shared" ca="1" si="22"/>
        <v>0</v>
      </c>
      <c r="L38" s="24">
        <f t="shared" ca="1" si="16"/>
        <v>7.7411030616850685</v>
      </c>
      <c r="M38" s="24">
        <f t="shared" ca="1" si="8"/>
        <v>0.86289613411259647</v>
      </c>
      <c r="N38" s="24">
        <f t="shared" ca="1" si="9"/>
        <v>0.66401358258401455</v>
      </c>
      <c r="O38" s="24">
        <f t="shared" ca="1" si="17"/>
        <v>0.66401358258401455</v>
      </c>
      <c r="P38" s="24">
        <f t="shared" ca="1" si="18"/>
        <v>7.0770894791010539</v>
      </c>
      <c r="Q38" s="24">
        <f t="shared" ca="1" si="0"/>
        <v>0</v>
      </c>
      <c r="R38" s="24">
        <f t="shared" ca="1" si="23"/>
        <v>0</v>
      </c>
      <c r="S38" s="25">
        <f t="shared" ca="1" si="2"/>
        <v>14.767662076668483</v>
      </c>
      <c r="T38" s="24">
        <f t="shared" ca="1" si="3"/>
        <v>0</v>
      </c>
      <c r="U38" s="24">
        <f t="shared" ca="1" si="4"/>
        <v>0</v>
      </c>
      <c r="V38" s="25">
        <f t="shared" ca="1" si="5"/>
        <v>0.59272770163144484</v>
      </c>
      <c r="W38" s="26">
        <f t="shared" si="6"/>
        <v>2</v>
      </c>
      <c r="X38" s="25">
        <f t="shared" ca="1" si="19"/>
        <v>2.5927277016314449</v>
      </c>
      <c r="Y38" s="25">
        <f t="shared" ca="1" si="20"/>
        <v>12.174934375037038</v>
      </c>
      <c r="Z38" s="25">
        <f t="shared" ca="1" si="21"/>
        <v>-18.914333694185984</v>
      </c>
      <c r="AA38" s="25">
        <f t="shared" ca="1" si="7"/>
        <v>281.08566630581402</v>
      </c>
    </row>
    <row r="39" spans="1:27" ht="12.75" customHeight="1" x14ac:dyDescent="0.2">
      <c r="A39" s="85" t="s">
        <v>55</v>
      </c>
      <c r="B39" s="74">
        <f ca="1">COUNTIF(K4:K369,"&gt;0")</f>
        <v>14</v>
      </c>
      <c r="C39" s="70">
        <f t="shared" ca="1" si="24"/>
        <v>14</v>
      </c>
      <c r="D39" s="73">
        <f t="shared" ca="1" si="25"/>
        <v>14</v>
      </c>
      <c r="E39" s="22">
        <v>35</v>
      </c>
      <c r="F39" s="24">
        <f t="shared" ca="1" si="10"/>
        <v>7.0770894791010539</v>
      </c>
      <c r="G39" s="24">
        <f t="shared" ca="1" si="11"/>
        <v>0</v>
      </c>
      <c r="H39" s="24">
        <f t="shared" ca="1" si="12"/>
        <v>7.0770894791010539</v>
      </c>
      <c r="I39" s="24">
        <f t="shared" ca="1" si="13"/>
        <v>0</v>
      </c>
      <c r="J39" s="24">
        <f t="shared" ca="1" si="14"/>
        <v>0</v>
      </c>
      <c r="K39" s="24">
        <f t="shared" ca="1" si="22"/>
        <v>0</v>
      </c>
      <c r="L39" s="24">
        <f t="shared" ca="1" si="16"/>
        <v>7.0770894791010539</v>
      </c>
      <c r="M39" s="24">
        <f t="shared" ca="1" si="8"/>
        <v>0.26596118040077055</v>
      </c>
      <c r="N39" s="24">
        <f t="shared" ca="1" si="9"/>
        <v>0.40623887015144999</v>
      </c>
      <c r="O39" s="24">
        <f t="shared" ca="1" si="17"/>
        <v>0.40623887015144999</v>
      </c>
      <c r="P39" s="24">
        <f t="shared" ca="1" si="18"/>
        <v>6.6708506089496042</v>
      </c>
      <c r="Q39" s="24">
        <f t="shared" ca="1" si="0"/>
        <v>0</v>
      </c>
      <c r="R39" s="24">
        <f t="shared" ca="1" si="23"/>
        <v>0</v>
      </c>
      <c r="S39" s="25">
        <f t="shared" ca="1" si="2"/>
        <v>9.0347524721682468</v>
      </c>
      <c r="T39" s="24">
        <f t="shared" ca="1" si="3"/>
        <v>0</v>
      </c>
      <c r="U39" s="24">
        <f t="shared" ca="1" si="4"/>
        <v>0</v>
      </c>
      <c r="V39" s="25">
        <f t="shared" ca="1" si="5"/>
        <v>0.54991760352202634</v>
      </c>
      <c r="W39" s="26">
        <f t="shared" si="6"/>
        <v>2</v>
      </c>
      <c r="X39" s="25">
        <f t="shared" ca="1" si="19"/>
        <v>2.5499176035220263</v>
      </c>
      <c r="Y39" s="25">
        <f t="shared" ca="1" si="20"/>
        <v>6.4848348686462209</v>
      </c>
      <c r="Z39" s="25">
        <f t="shared" ca="1" si="21"/>
        <v>-12.429498825539763</v>
      </c>
      <c r="AA39" s="25">
        <f t="shared" ca="1" si="7"/>
        <v>287.57050117446022</v>
      </c>
    </row>
    <row r="40" spans="1:27" x14ac:dyDescent="0.2">
      <c r="A40" s="85" t="s">
        <v>56</v>
      </c>
      <c r="B40" s="74">
        <f ca="1">COUNTIF(Q4:Q369,"&gt;0")</f>
        <v>0</v>
      </c>
      <c r="C40" s="70">
        <f t="shared" ca="1" si="24"/>
        <v>0</v>
      </c>
      <c r="D40" s="73">
        <f t="shared" ca="1" si="25"/>
        <v>0</v>
      </c>
      <c r="E40" s="22">
        <v>36</v>
      </c>
      <c r="F40" s="24">
        <f t="shared" ca="1" si="10"/>
        <v>6.6708506089496042</v>
      </c>
      <c r="G40" s="24">
        <f t="shared" ca="1" si="11"/>
        <v>0</v>
      </c>
      <c r="H40" s="24">
        <f t="shared" ca="1" si="12"/>
        <v>6.6708506089496042</v>
      </c>
      <c r="I40" s="24">
        <f t="shared" ca="1" si="13"/>
        <v>0</v>
      </c>
      <c r="J40" s="24">
        <f t="shared" ca="1" si="14"/>
        <v>0</v>
      </c>
      <c r="K40" s="24">
        <f t="shared" ca="1" si="22"/>
        <v>0</v>
      </c>
      <c r="L40" s="24">
        <f t="shared" ca="1" si="16"/>
        <v>6.6708506089496042</v>
      </c>
      <c r="M40" s="24">
        <f t="shared" ca="1" si="8"/>
        <v>0.51298748232212954</v>
      </c>
      <c r="N40" s="24">
        <f t="shared" ca="1" si="9"/>
        <v>0.50488408143170882</v>
      </c>
      <c r="O40" s="24">
        <f t="shared" ca="1" si="17"/>
        <v>0.50488408143170882</v>
      </c>
      <c r="P40" s="24">
        <f t="shared" ca="1" si="18"/>
        <v>6.1659665275178952</v>
      </c>
      <c r="Q40" s="24">
        <f t="shared" ca="1" si="0"/>
        <v>0</v>
      </c>
      <c r="R40" s="24">
        <f t="shared" ca="1" si="23"/>
        <v>0</v>
      </c>
      <c r="S40" s="25">
        <f t="shared" ca="1" si="2"/>
        <v>11.228621971041203</v>
      </c>
      <c r="T40" s="24">
        <f t="shared" ca="1" si="3"/>
        <v>0</v>
      </c>
      <c r="U40" s="24">
        <f t="shared" ca="1" si="4"/>
        <v>0</v>
      </c>
      <c r="V40" s="25">
        <f t="shared" ca="1" si="5"/>
        <v>0.51347268545869995</v>
      </c>
      <c r="W40" s="26">
        <f t="shared" si="6"/>
        <v>2</v>
      </c>
      <c r="X40" s="25">
        <f t="shared" ca="1" si="19"/>
        <v>2.5134726854586997</v>
      </c>
      <c r="Y40" s="25">
        <f t="shared" ca="1" si="20"/>
        <v>8.7151492855825037</v>
      </c>
      <c r="Z40" s="25">
        <f t="shared" ca="1" si="21"/>
        <v>-3.7143495399572597</v>
      </c>
      <c r="AA40" s="25">
        <f t="shared" ca="1" si="7"/>
        <v>296.28565046004275</v>
      </c>
    </row>
    <row r="41" spans="1:27" ht="12.75" customHeight="1" thickBot="1" x14ac:dyDescent="0.25">
      <c r="A41" s="86" t="s">
        <v>57</v>
      </c>
      <c r="B41" s="75">
        <f>COUNT(E:E)</f>
        <v>365</v>
      </c>
      <c r="C41" s="70">
        <f t="shared" si="24"/>
        <v>365</v>
      </c>
      <c r="D41" s="73">
        <f t="shared" si="25"/>
        <v>365</v>
      </c>
      <c r="E41" s="22">
        <v>37</v>
      </c>
      <c r="F41" s="24">
        <f t="shared" ca="1" si="10"/>
        <v>6.1659665275178952</v>
      </c>
      <c r="G41" s="24">
        <f t="shared" ca="1" si="11"/>
        <v>0</v>
      </c>
      <c r="H41" s="24">
        <f t="shared" ca="1" si="12"/>
        <v>6.1659665275178952</v>
      </c>
      <c r="I41" s="24">
        <f t="shared" ca="1" si="13"/>
        <v>0</v>
      </c>
      <c r="J41" s="24">
        <f t="shared" ca="1" si="14"/>
        <v>0</v>
      </c>
      <c r="K41" s="24">
        <f t="shared" ca="1" si="22"/>
        <v>0</v>
      </c>
      <c r="L41" s="24">
        <f t="shared" ca="1" si="16"/>
        <v>6.1659665275178952</v>
      </c>
      <c r="M41" s="24">
        <f t="shared" ca="1" si="8"/>
        <v>0.78048917549759556</v>
      </c>
      <c r="N41" s="24">
        <f t="shared" ca="1" si="9"/>
        <v>0.61607695508842286</v>
      </c>
      <c r="O41" s="24">
        <f t="shared" ca="1" si="17"/>
        <v>0.61607695508842286</v>
      </c>
      <c r="P41" s="24">
        <f t="shared" ca="1" si="18"/>
        <v>5.5498895724294721</v>
      </c>
      <c r="Q41" s="24">
        <f t="shared" ca="1" si="0"/>
        <v>0</v>
      </c>
      <c r="R41" s="24">
        <f t="shared" ca="1" si="23"/>
        <v>0</v>
      </c>
      <c r="S41" s="25">
        <f t="shared" ca="1" si="2"/>
        <v>13.701551481166524</v>
      </c>
      <c r="T41" s="24">
        <f t="shared" ca="1" si="3"/>
        <v>0</v>
      </c>
      <c r="U41" s="24">
        <f t="shared" ca="1" si="4"/>
        <v>0</v>
      </c>
      <c r="V41" s="25">
        <f t="shared" ca="1" si="5"/>
        <v>0.46863424399789466</v>
      </c>
      <c r="W41" s="26">
        <f t="shared" si="6"/>
        <v>2</v>
      </c>
      <c r="X41" s="25">
        <f t="shared" ca="1" si="19"/>
        <v>2.4686342439978946</v>
      </c>
      <c r="Y41" s="25">
        <f t="shared" ca="1" si="20"/>
        <v>11.232917237168628</v>
      </c>
      <c r="Z41" s="25">
        <f t="shared" ca="1" si="21"/>
        <v>7.5185676972113686</v>
      </c>
      <c r="AA41" s="25">
        <f t="shared" ca="1" si="7"/>
        <v>307.51856769721138</v>
      </c>
    </row>
    <row r="42" spans="1:27" ht="15" thickBot="1" x14ac:dyDescent="0.25">
      <c r="A42" s="85" t="s">
        <v>58</v>
      </c>
      <c r="B42" s="77">
        <f ca="1">(B39-B40)/B39</f>
        <v>1</v>
      </c>
      <c r="C42" s="70">
        <f t="shared" ca="1" si="24"/>
        <v>1</v>
      </c>
      <c r="D42" s="78">
        <f ca="1">C42/$C$36</f>
        <v>1</v>
      </c>
      <c r="E42" s="22">
        <v>38</v>
      </c>
      <c r="F42" s="24">
        <f t="shared" ca="1" si="10"/>
        <v>5.5498895724294721</v>
      </c>
      <c r="G42" s="24">
        <f t="shared" ca="1" si="11"/>
        <v>0</v>
      </c>
      <c r="H42" s="24">
        <f t="shared" ca="1" si="12"/>
        <v>5.5498895724294721</v>
      </c>
      <c r="I42" s="24">
        <f t="shared" ca="1" si="13"/>
        <v>0</v>
      </c>
      <c r="J42" s="24">
        <f t="shared" ca="1" si="14"/>
        <v>0</v>
      </c>
      <c r="K42" s="24">
        <f t="shared" ca="1" si="22"/>
        <v>0</v>
      </c>
      <c r="L42" s="24">
        <f t="shared" ca="1" si="16"/>
        <v>5.5498895724294721</v>
      </c>
      <c r="M42" s="24">
        <f t="shared" ca="1" si="8"/>
        <v>0.55605885999240301</v>
      </c>
      <c r="N42" s="24">
        <f t="shared" ca="1" si="9"/>
        <v>0.52114765738426505</v>
      </c>
      <c r="O42" s="24">
        <f t="shared" ca="1" si="17"/>
        <v>0.52114765738426505</v>
      </c>
      <c r="P42" s="24">
        <f t="shared" ca="1" si="18"/>
        <v>5.0287419150452068</v>
      </c>
      <c r="Q42" s="24">
        <f t="shared" ca="1" si="0"/>
        <v>0</v>
      </c>
      <c r="R42" s="24">
        <f t="shared" ca="1" si="23"/>
        <v>0</v>
      </c>
      <c r="S42" s="25">
        <f t="shared" ca="1" si="2"/>
        <v>11.590323900226053</v>
      </c>
      <c r="T42" s="24">
        <f t="shared" ca="1" si="3"/>
        <v>0</v>
      </c>
      <c r="U42" s="24">
        <f t="shared" ca="1" si="4"/>
        <v>0</v>
      </c>
      <c r="V42" s="25">
        <f t="shared" ca="1" si="5"/>
        <v>0.42314525949898718</v>
      </c>
      <c r="W42" s="26">
        <f t="shared" si="6"/>
        <v>2</v>
      </c>
      <c r="X42" s="25">
        <f t="shared" ca="1" si="19"/>
        <v>2.4231452594989871</v>
      </c>
      <c r="Y42" s="25">
        <f t="shared" ca="1" si="20"/>
        <v>9.1671786407270659</v>
      </c>
      <c r="Z42" s="25">
        <f t="shared" ca="1" si="21"/>
        <v>16.685746337938433</v>
      </c>
      <c r="AA42" s="25">
        <f t="shared" ca="1" si="7"/>
        <v>316.68574633793844</v>
      </c>
    </row>
    <row r="43" spans="1:27" ht="15" thickBot="1" x14ac:dyDescent="0.25">
      <c r="A43" s="85" t="s">
        <v>59</v>
      </c>
      <c r="B43" s="77">
        <f ca="1">(B41-B40)/B41</f>
        <v>1</v>
      </c>
      <c r="C43" s="70">
        <f t="shared" ca="1" si="24"/>
        <v>1</v>
      </c>
      <c r="D43" s="78">
        <f t="shared" ref="D43:D46" ca="1" si="26">C43/$C$36</f>
        <v>1</v>
      </c>
      <c r="E43" s="22">
        <v>39</v>
      </c>
      <c r="F43" s="24">
        <f t="shared" ca="1" si="10"/>
        <v>5.0287419150452068</v>
      </c>
      <c r="G43" s="24">
        <f t="shared" ca="1" si="11"/>
        <v>0</v>
      </c>
      <c r="H43" s="24">
        <f t="shared" ca="1" si="12"/>
        <v>5.0287419150452068</v>
      </c>
      <c r="I43" s="24">
        <f t="shared" ca="1" si="13"/>
        <v>0</v>
      </c>
      <c r="J43" s="24">
        <f t="shared" ca="1" si="14"/>
        <v>0</v>
      </c>
      <c r="K43" s="24">
        <f t="shared" ca="1" si="22"/>
        <v>0</v>
      </c>
      <c r="L43" s="24">
        <f t="shared" ca="1" si="16"/>
        <v>5.0287419150452068</v>
      </c>
      <c r="M43" s="24">
        <f t="shared" ca="1" si="8"/>
        <v>7.2108760493145851E-2</v>
      </c>
      <c r="N43" s="24">
        <f t="shared" ca="1" si="9"/>
        <v>0.28096039399689093</v>
      </c>
      <c r="O43" s="24">
        <f t="shared" ca="1" si="17"/>
        <v>0.28096039399689093</v>
      </c>
      <c r="P43" s="24">
        <f t="shared" ca="1" si="18"/>
        <v>4.7477815210483163</v>
      </c>
      <c r="Q43" s="24">
        <f t="shared" ca="1" si="0"/>
        <v>0</v>
      </c>
      <c r="R43" s="24">
        <f t="shared" ca="1" si="23"/>
        <v>0</v>
      </c>
      <c r="S43" s="25">
        <f t="shared" ca="1" si="2"/>
        <v>6.2485591624908539</v>
      </c>
      <c r="T43" s="24">
        <f t="shared" ca="1" si="3"/>
        <v>0</v>
      </c>
      <c r="U43" s="24">
        <f t="shared" ca="1" si="4"/>
        <v>0</v>
      </c>
      <c r="V43" s="25">
        <f t="shared" ca="1" si="5"/>
        <v>0.39106093744374093</v>
      </c>
      <c r="W43" s="26">
        <f t="shared" si="6"/>
        <v>2</v>
      </c>
      <c r="X43" s="25">
        <f t="shared" ca="1" si="19"/>
        <v>2.3910609374437408</v>
      </c>
      <c r="Y43" s="25">
        <f t="shared" ca="1" si="20"/>
        <v>3.857498225047113</v>
      </c>
      <c r="Z43" s="25">
        <f t="shared" ca="1" si="21"/>
        <v>20.543244562985546</v>
      </c>
      <c r="AA43" s="25">
        <f t="shared" ca="1" si="7"/>
        <v>320.54324456298554</v>
      </c>
    </row>
    <row r="44" spans="1:27" ht="12.75" customHeight="1" thickBot="1" x14ac:dyDescent="0.25">
      <c r="A44" s="85" t="s">
        <v>60</v>
      </c>
      <c r="B44" s="72">
        <f ca="1">SUM(Y5:Y369)</f>
        <v>-16.168354163470333</v>
      </c>
      <c r="C44" s="70">
        <f t="shared" ca="1" si="24"/>
        <v>-16.168354163470333</v>
      </c>
      <c r="D44" s="78">
        <f t="shared" ca="1" si="26"/>
        <v>-16.168354163470333</v>
      </c>
      <c r="E44" s="22">
        <v>40</v>
      </c>
      <c r="F44" s="24">
        <f t="shared" ca="1" si="10"/>
        <v>4.7477815210483163</v>
      </c>
      <c r="G44" s="24">
        <f t="shared" ca="1" si="11"/>
        <v>0</v>
      </c>
      <c r="H44" s="24">
        <f t="shared" ca="1" si="12"/>
        <v>4.7477815210483163</v>
      </c>
      <c r="I44" s="24">
        <f t="shared" ca="1" si="13"/>
        <v>0</v>
      </c>
      <c r="J44" s="24">
        <f t="shared" ca="1" si="14"/>
        <v>0</v>
      </c>
      <c r="K44" s="24">
        <f t="shared" ca="1" si="22"/>
        <v>0</v>
      </c>
      <c r="L44" s="24">
        <f t="shared" ca="1" si="16"/>
        <v>4.7477815210483163</v>
      </c>
      <c r="M44" s="24">
        <f t="shared" ca="1" si="8"/>
        <v>0.29249029868866194</v>
      </c>
      <c r="N44" s="24">
        <f t="shared" ca="1" si="9"/>
        <v>0.4180813768660494</v>
      </c>
      <c r="O44" s="24">
        <f t="shared" ca="1" si="17"/>
        <v>0.4180813768660494</v>
      </c>
      <c r="P44" s="24">
        <f t="shared" ca="1" si="18"/>
        <v>4.3297001441822669</v>
      </c>
      <c r="Q44" s="24">
        <f t="shared" ca="1" si="0"/>
        <v>0</v>
      </c>
      <c r="R44" s="24">
        <f t="shared" ca="1" si="23"/>
        <v>0</v>
      </c>
      <c r="S44" s="25">
        <f t="shared" ca="1" si="2"/>
        <v>9.2981298215009378</v>
      </c>
      <c r="T44" s="24">
        <f t="shared" ca="1" si="3"/>
        <v>0</v>
      </c>
      <c r="U44" s="24">
        <f t="shared" ca="1" si="4"/>
        <v>0</v>
      </c>
      <c r="V44" s="25">
        <f t="shared" ca="1" si="5"/>
        <v>0.36309926660922331</v>
      </c>
      <c r="W44" s="26">
        <f t="shared" si="6"/>
        <v>2</v>
      </c>
      <c r="X44" s="25">
        <f t="shared" ca="1" si="19"/>
        <v>2.3630992666092232</v>
      </c>
      <c r="Y44" s="25">
        <f t="shared" ca="1" si="20"/>
        <v>6.9350305548917142</v>
      </c>
      <c r="Z44" s="25">
        <f t="shared" ca="1" si="21"/>
        <v>27.47827511787726</v>
      </c>
      <c r="AA44" s="25">
        <f t="shared" ca="1" si="7"/>
        <v>327.47827511787727</v>
      </c>
    </row>
    <row r="45" spans="1:27" x14ac:dyDescent="0.2">
      <c r="A45" s="85" t="s">
        <v>61</v>
      </c>
      <c r="B45" s="80">
        <f ca="1">IF($B$44&gt;=0,1,0)</f>
        <v>0</v>
      </c>
      <c r="C45" s="116">
        <f t="shared" ca="1" si="24"/>
        <v>0</v>
      </c>
      <c r="D45" s="73">
        <f t="shared" ca="1" si="26"/>
        <v>0</v>
      </c>
      <c r="E45" s="22">
        <v>41</v>
      </c>
      <c r="F45" s="24">
        <f t="shared" ca="1" si="10"/>
        <v>4.3297001441822669</v>
      </c>
      <c r="G45" s="24">
        <f t="shared" ca="1" si="11"/>
        <v>0</v>
      </c>
      <c r="H45" s="24">
        <f t="shared" ca="1" si="12"/>
        <v>4.3297001441822669</v>
      </c>
      <c r="I45" s="24">
        <f t="shared" ca="1" si="13"/>
        <v>1</v>
      </c>
      <c r="J45" s="24">
        <f t="shared" ca="1" si="14"/>
        <v>14</v>
      </c>
      <c r="K45" s="24">
        <f t="shared" ca="1" si="22"/>
        <v>0</v>
      </c>
      <c r="L45" s="24">
        <f t="shared" ca="1" si="16"/>
        <v>4.3297001441822669</v>
      </c>
      <c r="M45" s="24">
        <f t="shared" ca="1" si="8"/>
        <v>0.1878792887357873</v>
      </c>
      <c r="N45" s="24">
        <f t="shared" ca="1" si="9"/>
        <v>0.36713925856988017</v>
      </c>
      <c r="O45" s="24">
        <f t="shared" ca="1" si="17"/>
        <v>0.36713925856988017</v>
      </c>
      <c r="P45" s="24">
        <f t="shared" ca="1" si="18"/>
        <v>3.9625608856123868</v>
      </c>
      <c r="Q45" s="24">
        <f t="shared" ca="1" si="0"/>
        <v>0</v>
      </c>
      <c r="R45" s="24">
        <f t="shared" ca="1" si="23"/>
        <v>0</v>
      </c>
      <c r="S45" s="25">
        <f t="shared" ca="1" si="2"/>
        <v>8.1651771105941346</v>
      </c>
      <c r="T45" s="24">
        <f t="shared" ca="1" si="3"/>
        <v>224</v>
      </c>
      <c r="U45" s="24">
        <f t="shared" ca="1" si="4"/>
        <v>15.68</v>
      </c>
      <c r="V45" s="25">
        <f t="shared" ca="1" si="5"/>
        <v>0.33169044119178615</v>
      </c>
      <c r="W45" s="26">
        <f t="shared" si="6"/>
        <v>2</v>
      </c>
      <c r="X45" s="25">
        <f t="shared" ca="1" si="19"/>
        <v>242.0116904411918</v>
      </c>
      <c r="Y45" s="25">
        <f t="shared" ca="1" si="20"/>
        <v>-233.84651333059767</v>
      </c>
      <c r="Z45" s="25">
        <f t="shared" ca="1" si="21"/>
        <v>-206.36823821272043</v>
      </c>
      <c r="AA45" s="25">
        <f t="shared" ca="1" si="7"/>
        <v>93.631761787279572</v>
      </c>
    </row>
    <row r="46" spans="1:27" ht="13.5" thickBot="1" x14ac:dyDescent="0.25">
      <c r="A46" s="87" t="s">
        <v>62</v>
      </c>
      <c r="B46" s="82">
        <f ca="1">IF($B$44&lt;0,1,0)</f>
        <v>1</v>
      </c>
      <c r="C46" s="120">
        <f t="shared" ca="1" si="24"/>
        <v>1</v>
      </c>
      <c r="D46" s="113">
        <f t="shared" ca="1" si="26"/>
        <v>1</v>
      </c>
      <c r="E46" s="22">
        <v>42</v>
      </c>
      <c r="F46" s="24">
        <f t="shared" ca="1" si="10"/>
        <v>3.9625608856123868</v>
      </c>
      <c r="G46" s="24">
        <f t="shared" ca="1" si="11"/>
        <v>14</v>
      </c>
      <c r="H46" s="24">
        <f t="shared" ca="1" si="12"/>
        <v>17.962560885612387</v>
      </c>
      <c r="I46" s="24">
        <f t="shared" ca="1" si="13"/>
        <v>0</v>
      </c>
      <c r="J46" s="24">
        <f t="shared" ca="1" si="14"/>
        <v>0</v>
      </c>
      <c r="K46" s="24">
        <f t="shared" ca="1" si="22"/>
        <v>0</v>
      </c>
      <c r="L46" s="24">
        <f t="shared" ca="1" si="16"/>
        <v>3.9625608856123868</v>
      </c>
      <c r="M46" s="24">
        <f t="shared" ca="1" si="8"/>
        <v>0.81756032011202284</v>
      </c>
      <c r="N46" s="24">
        <f t="shared" ca="1" si="9"/>
        <v>0.63591601056018188</v>
      </c>
      <c r="O46" s="24">
        <f t="shared" ca="1" si="17"/>
        <v>0.63591601056018188</v>
      </c>
      <c r="P46" s="24">
        <f t="shared" ca="1" si="18"/>
        <v>3.3266448750522049</v>
      </c>
      <c r="Q46" s="24">
        <f t="shared" ca="1" si="0"/>
        <v>0</v>
      </c>
      <c r="R46" s="24">
        <f t="shared" ca="1" si="23"/>
        <v>0</v>
      </c>
      <c r="S46" s="25">
        <f t="shared" ca="1" si="2"/>
        <v>14.142772074858444</v>
      </c>
      <c r="T46" s="24">
        <f t="shared" ca="1" si="3"/>
        <v>0</v>
      </c>
      <c r="U46" s="24">
        <f t="shared" ca="1" si="4"/>
        <v>0</v>
      </c>
      <c r="V46" s="25">
        <f t="shared" ca="1" si="5"/>
        <v>0.2915682304265837</v>
      </c>
      <c r="W46" s="26">
        <f t="shared" si="6"/>
        <v>2</v>
      </c>
      <c r="X46" s="25">
        <f t="shared" ca="1" si="19"/>
        <v>2.2915682304265839</v>
      </c>
      <c r="Y46" s="25">
        <f t="shared" ca="1" si="20"/>
        <v>11.851203844431859</v>
      </c>
      <c r="Z46" s="25">
        <f t="shared" ca="1" si="21"/>
        <v>-194.51703436828856</v>
      </c>
      <c r="AA46" s="25">
        <f t="shared" ca="1" si="7"/>
        <v>105.48296563171144</v>
      </c>
    </row>
    <row r="47" spans="1:27" ht="13.5" thickBot="1" x14ac:dyDescent="0.25">
      <c r="E47" s="22">
        <v>43</v>
      </c>
      <c r="F47" s="24">
        <f t="shared" ca="1" si="10"/>
        <v>3.3266448750522049</v>
      </c>
      <c r="G47" s="24">
        <f t="shared" ca="1" si="11"/>
        <v>14</v>
      </c>
      <c r="H47" s="24">
        <f t="shared" ca="1" si="12"/>
        <v>17.326644875052203</v>
      </c>
      <c r="I47" s="24">
        <f t="shared" ca="1" si="13"/>
        <v>0</v>
      </c>
      <c r="J47" s="24">
        <f t="shared" ca="1" si="14"/>
        <v>0</v>
      </c>
      <c r="K47" s="24">
        <f t="shared" ca="1" si="22"/>
        <v>0</v>
      </c>
      <c r="L47" s="24">
        <f t="shared" ca="1" si="16"/>
        <v>3.3266448750522049</v>
      </c>
      <c r="M47" s="24">
        <f t="shared" ca="1" si="8"/>
        <v>8.2084024361670282E-2</v>
      </c>
      <c r="N47" s="24">
        <f t="shared" ca="1" si="9"/>
        <v>0.29132161374798049</v>
      </c>
      <c r="O47" s="24">
        <f t="shared" ca="1" si="17"/>
        <v>0.29132161374798049</v>
      </c>
      <c r="P47" s="24">
        <f t="shared" ca="1" si="18"/>
        <v>3.0353232613042245</v>
      </c>
      <c r="Q47" s="24">
        <f t="shared" ca="1" si="0"/>
        <v>0</v>
      </c>
      <c r="R47" s="24">
        <f t="shared" ca="1" si="23"/>
        <v>0</v>
      </c>
      <c r="S47" s="25">
        <f t="shared" ca="1" si="2"/>
        <v>6.4789926897550858</v>
      </c>
      <c r="T47" s="24">
        <f t="shared" ca="1" si="3"/>
        <v>0</v>
      </c>
      <c r="U47" s="24">
        <f t="shared" ca="1" si="4"/>
        <v>0</v>
      </c>
      <c r="V47" s="25">
        <f t="shared" ca="1" si="5"/>
        <v>0.2544787254542572</v>
      </c>
      <c r="W47" s="26">
        <f t="shared" si="6"/>
        <v>2</v>
      </c>
      <c r="X47" s="25">
        <f t="shared" ca="1" si="19"/>
        <v>2.2544787254542573</v>
      </c>
      <c r="Y47" s="25">
        <f t="shared" ca="1" si="20"/>
        <v>4.2245139643008285</v>
      </c>
      <c r="Z47" s="25">
        <f t="shared" ca="1" si="21"/>
        <v>-190.29252040398774</v>
      </c>
      <c r="AA47" s="25">
        <f t="shared" ca="1" si="7"/>
        <v>109.70747959601226</v>
      </c>
    </row>
    <row r="48" spans="1:27" ht="13.5" thickBot="1" x14ac:dyDescent="0.25">
      <c r="A48" s="153" t="s">
        <v>70</v>
      </c>
      <c r="B48" s="154"/>
      <c r="C48" s="155"/>
      <c r="E48" s="22">
        <v>44</v>
      </c>
      <c r="F48" s="24">
        <f t="shared" ca="1" si="10"/>
        <v>3.0353232613042245</v>
      </c>
      <c r="G48" s="24">
        <f t="shared" ca="1" si="11"/>
        <v>14</v>
      </c>
      <c r="H48" s="24">
        <f t="shared" ca="1" si="12"/>
        <v>17.035323261304224</v>
      </c>
      <c r="I48" s="24">
        <f t="shared" ca="1" si="13"/>
        <v>0</v>
      </c>
      <c r="J48" s="24">
        <f t="shared" ca="1" si="14"/>
        <v>0</v>
      </c>
      <c r="K48" s="24">
        <f t="shared" ca="1" si="22"/>
        <v>0</v>
      </c>
      <c r="L48" s="24">
        <f t="shared" ca="1" si="16"/>
        <v>3.0353232613042245</v>
      </c>
      <c r="M48" s="24">
        <f t="shared" ca="1" si="8"/>
        <v>0.96922010326346986</v>
      </c>
      <c r="N48" s="24">
        <f t="shared" ca="1" si="9"/>
        <v>0.78041797512886979</v>
      </c>
      <c r="O48" s="24">
        <f t="shared" ca="1" si="17"/>
        <v>0.78041797512886979</v>
      </c>
      <c r="P48" s="24">
        <f t="shared" ca="1" si="18"/>
        <v>2.2549052861753545</v>
      </c>
      <c r="Q48" s="24">
        <f t="shared" ca="1" si="0"/>
        <v>0</v>
      </c>
      <c r="R48" s="24">
        <f t="shared" ca="1" si="23"/>
        <v>0</v>
      </c>
      <c r="S48" s="25">
        <f t="shared" ca="1" si="2"/>
        <v>17.356495766866065</v>
      </c>
      <c r="T48" s="24">
        <f t="shared" ca="1" si="3"/>
        <v>0</v>
      </c>
      <c r="U48" s="24">
        <f t="shared" ca="1" si="4"/>
        <v>0</v>
      </c>
      <c r="V48" s="25">
        <f t="shared" ca="1" si="5"/>
        <v>0.21160914189918317</v>
      </c>
      <c r="W48" s="26">
        <f t="shared" si="6"/>
        <v>2</v>
      </c>
      <c r="X48" s="25">
        <f t="shared" ca="1" si="19"/>
        <v>2.2116091418991832</v>
      </c>
      <c r="Y48" s="25">
        <f t="shared" ca="1" si="20"/>
        <v>15.144886624966881</v>
      </c>
      <c r="Z48" s="25">
        <f t="shared" ca="1" si="21"/>
        <v>-175.14763377902085</v>
      </c>
      <c r="AA48" s="25">
        <f t="shared" ca="1" si="7"/>
        <v>124.85236622097915</v>
      </c>
    </row>
    <row r="49" spans="1:27" x14ac:dyDescent="0.2">
      <c r="A49" s="147" t="s">
        <v>71</v>
      </c>
      <c r="B49" s="148"/>
      <c r="C49" s="109">
        <f>SQRT(2*C10/(C8*C11*C20))</f>
        <v>28</v>
      </c>
      <c r="E49" s="22">
        <v>45</v>
      </c>
      <c r="F49" s="24">
        <f t="shared" ca="1" si="10"/>
        <v>2.2549052861753545</v>
      </c>
      <c r="G49" s="24">
        <f t="shared" ca="1" si="11"/>
        <v>14</v>
      </c>
      <c r="H49" s="24">
        <f t="shared" ca="1" si="12"/>
        <v>16.254905286175354</v>
      </c>
      <c r="I49" s="24">
        <f t="shared" ca="1" si="13"/>
        <v>0</v>
      </c>
      <c r="J49" s="24">
        <f t="shared" ca="1" si="14"/>
        <v>0</v>
      </c>
      <c r="K49" s="24">
        <f t="shared" ca="1" si="22"/>
        <v>0</v>
      </c>
      <c r="L49" s="24">
        <f t="shared" ca="1" si="16"/>
        <v>2.2549052861753545</v>
      </c>
      <c r="M49" s="24">
        <f t="shared" ca="1" si="8"/>
        <v>0.48108225033274965</v>
      </c>
      <c r="N49" s="24">
        <f t="shared" ca="1" si="9"/>
        <v>0.49288436722598006</v>
      </c>
      <c r="O49" s="24">
        <f t="shared" ca="1" si="17"/>
        <v>0.49288436722598006</v>
      </c>
      <c r="P49" s="24">
        <f t="shared" ca="1" si="18"/>
        <v>1.7620209189493745</v>
      </c>
      <c r="Q49" s="24">
        <f t="shared" ca="1" si="0"/>
        <v>0</v>
      </c>
      <c r="R49" s="24">
        <f t="shared" ca="1" si="23"/>
        <v>0</v>
      </c>
      <c r="S49" s="25">
        <f t="shared" ca="1" si="2"/>
        <v>10.961748327105795</v>
      </c>
      <c r="T49" s="24">
        <f t="shared" ca="1" si="3"/>
        <v>0</v>
      </c>
      <c r="U49" s="24">
        <f t="shared" ca="1" si="4"/>
        <v>0</v>
      </c>
      <c r="V49" s="25">
        <f t="shared" ca="1" si="5"/>
        <v>0.16067704820498918</v>
      </c>
      <c r="W49" s="26">
        <f t="shared" si="6"/>
        <v>2</v>
      </c>
      <c r="X49" s="25">
        <f t="shared" ca="1" si="19"/>
        <v>2.1606770482049891</v>
      </c>
      <c r="Y49" s="25">
        <f t="shared" ca="1" si="20"/>
        <v>8.8010712789008068</v>
      </c>
      <c r="Z49" s="25">
        <f t="shared" ca="1" si="21"/>
        <v>-166.34656250012006</v>
      </c>
      <c r="AA49" s="25">
        <f t="shared" ca="1" si="7"/>
        <v>133.65343749987994</v>
      </c>
    </row>
    <row r="50" spans="1:27" x14ac:dyDescent="0.2">
      <c r="A50" s="149" t="s">
        <v>72</v>
      </c>
      <c r="B50" s="150"/>
      <c r="C50" s="110">
        <f>C49*C20</f>
        <v>14</v>
      </c>
      <c r="E50" s="22">
        <v>46</v>
      </c>
      <c r="F50" s="24">
        <f t="shared" ca="1" si="10"/>
        <v>1.7620209189493745</v>
      </c>
      <c r="G50" s="24">
        <f t="shared" ca="1" si="11"/>
        <v>14</v>
      </c>
      <c r="H50" s="24">
        <f t="shared" ca="1" si="12"/>
        <v>15.762020918949375</v>
      </c>
      <c r="I50" s="24">
        <f t="shared" ca="1" si="13"/>
        <v>0</v>
      </c>
      <c r="J50" s="24">
        <f t="shared" ca="1" si="14"/>
        <v>0</v>
      </c>
      <c r="K50" s="24">
        <f t="shared" ca="1" si="22"/>
        <v>0</v>
      </c>
      <c r="L50" s="24">
        <f t="shared" ca="1" si="16"/>
        <v>1.7620209189493745</v>
      </c>
      <c r="M50" s="24">
        <f t="shared" ca="1" si="8"/>
        <v>0.67586021031552712</v>
      </c>
      <c r="N50" s="24">
        <f t="shared" ca="1" si="9"/>
        <v>0.56842302945529788</v>
      </c>
      <c r="O50" s="24">
        <f t="shared" ca="1" si="17"/>
        <v>0.56842302945529788</v>
      </c>
      <c r="P50" s="24">
        <f t="shared" ca="1" si="18"/>
        <v>1.1935978894940766</v>
      </c>
      <c r="Q50" s="24">
        <f t="shared" ca="1" si="0"/>
        <v>0</v>
      </c>
      <c r="R50" s="24">
        <f t="shared" ca="1" si="23"/>
        <v>0</v>
      </c>
      <c r="S50" s="25">
        <f t="shared" ca="1" si="2"/>
        <v>12.641728175085824</v>
      </c>
      <c r="T50" s="24">
        <f t="shared" ca="1" si="3"/>
        <v>0</v>
      </c>
      <c r="U50" s="24">
        <f t="shared" ca="1" si="4"/>
        <v>0</v>
      </c>
      <c r="V50" s="25">
        <f t="shared" ca="1" si="5"/>
        <v>0.11822475233773805</v>
      </c>
      <c r="W50" s="26">
        <f t="shared" si="6"/>
        <v>2</v>
      </c>
      <c r="X50" s="25">
        <f t="shared" ca="1" si="19"/>
        <v>2.118224752337738</v>
      </c>
      <c r="Y50" s="25">
        <f t="shared" ca="1" si="20"/>
        <v>10.523503422748085</v>
      </c>
      <c r="Z50" s="25">
        <f t="shared" ca="1" si="21"/>
        <v>-155.82305907737197</v>
      </c>
      <c r="AA50" s="25">
        <f t="shared" ca="1" si="7"/>
        <v>144.17694092262803</v>
      </c>
    </row>
    <row r="51" spans="1:27" ht="13.5" thickBot="1" x14ac:dyDescent="0.25">
      <c r="A51" s="151" t="s">
        <v>73</v>
      </c>
      <c r="B51" s="152"/>
      <c r="C51" s="111">
        <f>SQRT(2*C10*(C8*C11*C20))</f>
        <v>1.1199999999999999</v>
      </c>
      <c r="E51" s="22">
        <v>47</v>
      </c>
      <c r="F51" s="24">
        <f t="shared" ca="1" si="10"/>
        <v>1.1935978894940766</v>
      </c>
      <c r="G51" s="24">
        <f t="shared" ca="1" si="11"/>
        <v>14</v>
      </c>
      <c r="H51" s="24">
        <f t="shared" ca="1" si="12"/>
        <v>15.193597889494077</v>
      </c>
      <c r="I51" s="24">
        <f t="shared" ca="1" si="13"/>
        <v>0</v>
      </c>
      <c r="J51" s="24">
        <f t="shared" ca="1" si="14"/>
        <v>0</v>
      </c>
      <c r="K51" s="24">
        <f t="shared" ca="1" si="22"/>
        <v>0</v>
      </c>
      <c r="L51" s="24">
        <f t="shared" ca="1" si="16"/>
        <v>1.1935978894940766</v>
      </c>
      <c r="M51" s="24">
        <f t="shared" ca="1" si="8"/>
        <v>0.98649076498001853</v>
      </c>
      <c r="N51" s="24">
        <f t="shared" ca="1" si="9"/>
        <v>0.83168762926786821</v>
      </c>
      <c r="O51" s="24">
        <f t="shared" ca="1" si="17"/>
        <v>0.83168762926786821</v>
      </c>
      <c r="P51" s="24">
        <f t="shared" ca="1" si="18"/>
        <v>0.36191026022620842</v>
      </c>
      <c r="Q51" s="24">
        <f t="shared" ca="1" si="0"/>
        <v>0</v>
      </c>
      <c r="R51" s="24">
        <f t="shared" ca="1" si="23"/>
        <v>0</v>
      </c>
      <c r="S51" s="25">
        <f t="shared" ca="1" si="2"/>
        <v>18.496732874917388</v>
      </c>
      <c r="T51" s="24">
        <f t="shared" ca="1" si="3"/>
        <v>0</v>
      </c>
      <c r="U51" s="24">
        <f t="shared" ca="1" si="4"/>
        <v>0</v>
      </c>
      <c r="V51" s="25">
        <f t="shared" ca="1" si="5"/>
        <v>6.2220325988811408E-2</v>
      </c>
      <c r="W51" s="26">
        <f t="shared" si="6"/>
        <v>2</v>
      </c>
      <c r="X51" s="25">
        <f t="shared" ca="1" si="19"/>
        <v>2.0622203259888114</v>
      </c>
      <c r="Y51" s="25">
        <f t="shared" ca="1" si="20"/>
        <v>16.434512548928577</v>
      </c>
      <c r="Z51" s="25">
        <f t="shared" ca="1" si="21"/>
        <v>-139.38854652844338</v>
      </c>
      <c r="AA51" s="25">
        <f t="shared" ca="1" si="7"/>
        <v>160.61145347155662</v>
      </c>
    </row>
    <row r="52" spans="1:27" x14ac:dyDescent="0.2">
      <c r="E52" s="22">
        <v>48</v>
      </c>
      <c r="F52" s="24">
        <f t="shared" ca="1" si="10"/>
        <v>0.36191026022620842</v>
      </c>
      <c r="G52" s="24">
        <f t="shared" ca="1" si="11"/>
        <v>14</v>
      </c>
      <c r="H52" s="24">
        <f t="shared" ca="1" si="12"/>
        <v>14.361910260226209</v>
      </c>
      <c r="I52" s="24">
        <f t="shared" ca="1" si="13"/>
        <v>0</v>
      </c>
      <c r="J52" s="24">
        <f t="shared" ca="1" si="14"/>
        <v>0</v>
      </c>
      <c r="K52" s="24">
        <f t="shared" ca="1" si="22"/>
        <v>14</v>
      </c>
      <c r="L52" s="24">
        <f t="shared" ca="1" si="16"/>
        <v>14.361910260226209</v>
      </c>
      <c r="M52" s="24">
        <f t="shared" ca="1" si="8"/>
        <v>0.52134985601928263</v>
      </c>
      <c r="N52" s="24">
        <f t="shared" ca="1" si="9"/>
        <v>0.50803125848715314</v>
      </c>
      <c r="O52" s="24">
        <f t="shared" ca="1" si="17"/>
        <v>0.50803125848715314</v>
      </c>
      <c r="P52" s="24">
        <f t="shared" ca="1" si="18"/>
        <v>13.853879001739056</v>
      </c>
      <c r="Q52" s="24">
        <f t="shared" ca="1" si="0"/>
        <v>0</v>
      </c>
      <c r="R52" s="24">
        <f t="shared" ca="1" si="23"/>
        <v>0</v>
      </c>
      <c r="S52" s="25">
        <f t="shared" ca="1" si="2"/>
        <v>11.298615188754285</v>
      </c>
      <c r="T52" s="24">
        <f t="shared" ca="1" si="3"/>
        <v>0</v>
      </c>
      <c r="U52" s="24">
        <f t="shared" ca="1" si="4"/>
        <v>0</v>
      </c>
      <c r="V52" s="25">
        <f t="shared" ca="1" si="5"/>
        <v>1.1286315704786105</v>
      </c>
      <c r="W52" s="26">
        <f t="shared" si="6"/>
        <v>2</v>
      </c>
      <c r="X52" s="25">
        <f t="shared" ca="1" si="19"/>
        <v>3.1286315704786105</v>
      </c>
      <c r="Y52" s="25">
        <f t="shared" ca="1" si="20"/>
        <v>8.1699836182756744</v>
      </c>
      <c r="Z52" s="25">
        <f t="shared" ca="1" si="21"/>
        <v>-131.21856291016772</v>
      </c>
      <c r="AA52" s="25">
        <f t="shared" ca="1" si="7"/>
        <v>168.78143708983228</v>
      </c>
    </row>
    <row r="53" spans="1:27" x14ac:dyDescent="0.2">
      <c r="E53" s="22">
        <v>49</v>
      </c>
      <c r="F53" s="24">
        <f t="shared" ca="1" si="10"/>
        <v>13.853879001739056</v>
      </c>
      <c r="G53" s="24">
        <f t="shared" ca="1" si="11"/>
        <v>0</v>
      </c>
      <c r="H53" s="24">
        <f t="shared" ca="1" si="12"/>
        <v>13.853879001739056</v>
      </c>
      <c r="I53" s="24">
        <f t="shared" ca="1" si="13"/>
        <v>0</v>
      </c>
      <c r="J53" s="24">
        <f t="shared" ca="1" si="14"/>
        <v>0</v>
      </c>
      <c r="K53" s="24">
        <f t="shared" ca="1" si="22"/>
        <v>0</v>
      </c>
      <c r="L53" s="24">
        <f t="shared" ca="1" si="16"/>
        <v>13.853879001739056</v>
      </c>
      <c r="M53" s="24">
        <f t="shared" ca="1" si="8"/>
        <v>0.64308366518898119</v>
      </c>
      <c r="N53" s="24">
        <f t="shared" ca="1" si="9"/>
        <v>0.55500703825543996</v>
      </c>
      <c r="O53" s="24">
        <f t="shared" ca="1" si="17"/>
        <v>0.55500703825543996</v>
      </c>
      <c r="P53" s="24">
        <f t="shared" ca="1" si="18"/>
        <v>13.298871963483617</v>
      </c>
      <c r="Q53" s="24">
        <f t="shared" ca="1" si="0"/>
        <v>0</v>
      </c>
      <c r="R53" s="24">
        <f t="shared" ca="1" si="23"/>
        <v>0</v>
      </c>
      <c r="S53" s="25">
        <f t="shared" ca="1" si="2"/>
        <v>12.343356530800984</v>
      </c>
      <c r="T53" s="24">
        <f t="shared" ca="1" si="3"/>
        <v>0</v>
      </c>
      <c r="U53" s="24">
        <f t="shared" ca="1" si="4"/>
        <v>0</v>
      </c>
      <c r="V53" s="25">
        <f t="shared" ca="1" si="5"/>
        <v>1.0861100386089069</v>
      </c>
      <c r="W53" s="26">
        <f t="shared" si="6"/>
        <v>2</v>
      </c>
      <c r="X53" s="25">
        <f t="shared" ca="1" si="19"/>
        <v>3.0861100386089069</v>
      </c>
      <c r="Y53" s="25">
        <f t="shared" ca="1" si="20"/>
        <v>9.2572464921920776</v>
      </c>
      <c r="Z53" s="25">
        <f t="shared" ca="1" si="21"/>
        <v>-121.96131641797564</v>
      </c>
      <c r="AA53" s="25">
        <f t="shared" ca="1" si="7"/>
        <v>178.03868358202436</v>
      </c>
    </row>
    <row r="54" spans="1:27" x14ac:dyDescent="0.2">
      <c r="E54" s="22">
        <v>50</v>
      </c>
      <c r="F54" s="24">
        <f t="shared" ca="1" si="10"/>
        <v>13.298871963483617</v>
      </c>
      <c r="G54" s="24">
        <f t="shared" ca="1" si="11"/>
        <v>0</v>
      </c>
      <c r="H54" s="24">
        <f t="shared" ca="1" si="12"/>
        <v>13.298871963483617</v>
      </c>
      <c r="I54" s="24">
        <f t="shared" ca="1" si="13"/>
        <v>0</v>
      </c>
      <c r="J54" s="24">
        <f t="shared" ca="1" si="14"/>
        <v>0</v>
      </c>
      <c r="K54" s="24">
        <f t="shared" ca="1" si="22"/>
        <v>0</v>
      </c>
      <c r="L54" s="24">
        <f t="shared" ca="1" si="16"/>
        <v>13.298871963483617</v>
      </c>
      <c r="M54" s="24">
        <f t="shared" ca="1" si="8"/>
        <v>0.25470378190218967</v>
      </c>
      <c r="N54" s="24">
        <f t="shared" ca="1" si="9"/>
        <v>0.40103593167311891</v>
      </c>
      <c r="O54" s="24">
        <f t="shared" ca="1" si="17"/>
        <v>0.40103593167311891</v>
      </c>
      <c r="P54" s="24">
        <f t="shared" ca="1" si="18"/>
        <v>12.897836031810497</v>
      </c>
      <c r="Q54" s="24">
        <f t="shared" ca="1" si="0"/>
        <v>0</v>
      </c>
      <c r="R54" s="24">
        <f t="shared" ca="1" si="23"/>
        <v>0</v>
      </c>
      <c r="S54" s="25">
        <f t="shared" ca="1" si="2"/>
        <v>8.9190391204101633</v>
      </c>
      <c r="T54" s="24">
        <f t="shared" ca="1" si="3"/>
        <v>0</v>
      </c>
      <c r="U54" s="24">
        <f t="shared" ca="1" si="4"/>
        <v>0</v>
      </c>
      <c r="V54" s="25">
        <f t="shared" ca="1" si="5"/>
        <v>1.0478683198117644</v>
      </c>
      <c r="W54" s="26">
        <f t="shared" si="6"/>
        <v>2</v>
      </c>
      <c r="X54" s="25">
        <f t="shared" ca="1" si="19"/>
        <v>3.0478683198117644</v>
      </c>
      <c r="Y54" s="25">
        <f t="shared" ca="1" si="20"/>
        <v>5.8711708005983994</v>
      </c>
      <c r="Z54" s="25">
        <f t="shared" ca="1" si="21"/>
        <v>-116.09014561737723</v>
      </c>
      <c r="AA54" s="25">
        <f t="shared" ca="1" si="7"/>
        <v>183.90985438262277</v>
      </c>
    </row>
    <row r="55" spans="1:27" x14ac:dyDescent="0.2">
      <c r="E55" s="22">
        <v>51</v>
      </c>
      <c r="F55" s="24">
        <f t="shared" ca="1" si="10"/>
        <v>12.897836031810497</v>
      </c>
      <c r="G55" s="24">
        <f t="shared" ca="1" si="11"/>
        <v>0</v>
      </c>
      <c r="H55" s="24">
        <f t="shared" ca="1" si="12"/>
        <v>12.897836031810497</v>
      </c>
      <c r="I55" s="24">
        <f t="shared" ca="1" si="13"/>
        <v>0</v>
      </c>
      <c r="J55" s="24">
        <f t="shared" ca="1" si="14"/>
        <v>0</v>
      </c>
      <c r="K55" s="24">
        <f t="shared" ca="1" si="22"/>
        <v>0</v>
      </c>
      <c r="L55" s="24">
        <f t="shared" ca="1" si="16"/>
        <v>12.897836031810497</v>
      </c>
      <c r="M55" s="24">
        <f t="shared" ca="1" si="8"/>
        <v>0.51523273962069072</v>
      </c>
      <c r="N55" s="24">
        <f t="shared" ca="1" si="9"/>
        <v>0.50572881477995024</v>
      </c>
      <c r="O55" s="24">
        <f t="shared" ca="1" si="17"/>
        <v>0.50572881477995024</v>
      </c>
      <c r="P55" s="24">
        <f t="shared" ca="1" si="18"/>
        <v>12.392107217030548</v>
      </c>
      <c r="Q55" s="24">
        <f t="shared" ca="1" si="0"/>
        <v>0</v>
      </c>
      <c r="R55" s="24">
        <f t="shared" ca="1" si="23"/>
        <v>0</v>
      </c>
      <c r="S55" s="25">
        <f t="shared" ca="1" si="2"/>
        <v>11.247408840706093</v>
      </c>
      <c r="T55" s="24">
        <f t="shared" ca="1" si="3"/>
        <v>0</v>
      </c>
      <c r="U55" s="24">
        <f t="shared" ca="1" si="4"/>
        <v>0</v>
      </c>
      <c r="V55" s="25">
        <f t="shared" ca="1" si="5"/>
        <v>1.0115977299536418</v>
      </c>
      <c r="W55" s="26">
        <f t="shared" si="6"/>
        <v>2</v>
      </c>
      <c r="X55" s="25">
        <f t="shared" ca="1" si="19"/>
        <v>3.0115977299536416</v>
      </c>
      <c r="Y55" s="25">
        <f t="shared" ca="1" si="20"/>
        <v>8.2358111107524508</v>
      </c>
      <c r="Z55" s="25">
        <f t="shared" ca="1" si="21"/>
        <v>-107.85433450662478</v>
      </c>
      <c r="AA55" s="25">
        <f t="shared" ca="1" si="7"/>
        <v>192.14566549337522</v>
      </c>
    </row>
    <row r="56" spans="1:27" x14ac:dyDescent="0.2">
      <c r="E56" s="22">
        <v>52</v>
      </c>
      <c r="F56" s="24">
        <f t="shared" ca="1" si="10"/>
        <v>12.392107217030548</v>
      </c>
      <c r="G56" s="24">
        <f t="shared" ca="1" si="11"/>
        <v>0</v>
      </c>
      <c r="H56" s="24">
        <f t="shared" ca="1" si="12"/>
        <v>12.392107217030548</v>
      </c>
      <c r="I56" s="24">
        <f t="shared" ca="1" si="13"/>
        <v>0</v>
      </c>
      <c r="J56" s="24">
        <f t="shared" ca="1" si="14"/>
        <v>0</v>
      </c>
      <c r="K56" s="24">
        <f t="shared" ca="1" si="22"/>
        <v>0</v>
      </c>
      <c r="L56" s="24">
        <f t="shared" ca="1" si="16"/>
        <v>12.392107217030548</v>
      </c>
      <c r="M56" s="24">
        <f t="shared" ca="1" si="8"/>
        <v>0.66144585421513347</v>
      </c>
      <c r="N56" s="24">
        <f t="shared" ca="1" si="9"/>
        <v>0.56246185277166938</v>
      </c>
      <c r="O56" s="24">
        <f t="shared" ca="1" si="17"/>
        <v>0.56246185277166938</v>
      </c>
      <c r="P56" s="24">
        <f t="shared" ca="1" si="18"/>
        <v>11.829645364258878</v>
      </c>
      <c r="Q56" s="24">
        <f t="shared" ca="1" si="0"/>
        <v>0</v>
      </c>
      <c r="R56" s="24">
        <f t="shared" ca="1" si="23"/>
        <v>0</v>
      </c>
      <c r="S56" s="25">
        <f t="shared" ca="1" si="2"/>
        <v>12.509151605641927</v>
      </c>
      <c r="T56" s="24">
        <f t="shared" ca="1" si="3"/>
        <v>0</v>
      </c>
      <c r="U56" s="24">
        <f t="shared" ca="1" si="4"/>
        <v>0</v>
      </c>
      <c r="V56" s="25">
        <f t="shared" ca="1" si="5"/>
        <v>0.96887010325157708</v>
      </c>
      <c r="W56" s="26">
        <f t="shared" si="6"/>
        <v>2</v>
      </c>
      <c r="X56" s="25">
        <f t="shared" ca="1" si="19"/>
        <v>2.968870103251577</v>
      </c>
      <c r="Y56" s="25">
        <f t="shared" ca="1" si="20"/>
        <v>9.54028150239035</v>
      </c>
      <c r="Z56" s="25">
        <f t="shared" ca="1" si="21"/>
        <v>-98.314053004234438</v>
      </c>
      <c r="AA56" s="25">
        <f t="shared" ca="1" si="7"/>
        <v>201.68594699576556</v>
      </c>
    </row>
    <row r="57" spans="1:27" x14ac:dyDescent="0.2">
      <c r="E57" s="22">
        <v>53</v>
      </c>
      <c r="F57" s="24">
        <f t="shared" ca="1" si="10"/>
        <v>11.829645364258878</v>
      </c>
      <c r="G57" s="24">
        <f t="shared" ca="1" si="11"/>
        <v>0</v>
      </c>
      <c r="H57" s="24">
        <f t="shared" ca="1" si="12"/>
        <v>11.829645364258878</v>
      </c>
      <c r="I57" s="24">
        <f t="shared" ca="1" si="13"/>
        <v>0</v>
      </c>
      <c r="J57" s="24">
        <f t="shared" ca="1" si="14"/>
        <v>0</v>
      </c>
      <c r="K57" s="24">
        <f t="shared" ca="1" si="22"/>
        <v>0</v>
      </c>
      <c r="L57" s="24">
        <f t="shared" ca="1" si="16"/>
        <v>11.829645364258878</v>
      </c>
      <c r="M57" s="24">
        <f t="shared" ca="1" si="8"/>
        <v>0.79776900481767499</v>
      </c>
      <c r="N57" s="24">
        <f t="shared" ca="1" si="9"/>
        <v>0.62505182460113107</v>
      </c>
      <c r="O57" s="24">
        <f t="shared" ca="1" si="17"/>
        <v>0.62505182460113107</v>
      </c>
      <c r="P57" s="24">
        <f t="shared" ca="1" si="18"/>
        <v>11.204593539657747</v>
      </c>
      <c r="Q57" s="24">
        <f t="shared" ca="1" si="0"/>
        <v>0</v>
      </c>
      <c r="R57" s="24">
        <f t="shared" ca="1" si="23"/>
        <v>0</v>
      </c>
      <c r="S57" s="25">
        <f t="shared" ca="1" si="2"/>
        <v>13.901152579129153</v>
      </c>
      <c r="T57" s="24">
        <f t="shared" ca="1" si="3"/>
        <v>0</v>
      </c>
      <c r="U57" s="24">
        <f t="shared" ca="1" si="4"/>
        <v>0</v>
      </c>
      <c r="V57" s="25">
        <f t="shared" ca="1" si="5"/>
        <v>0.92136955615666494</v>
      </c>
      <c r="W57" s="26">
        <f t="shared" si="6"/>
        <v>2</v>
      </c>
      <c r="X57" s="25">
        <f t="shared" ca="1" si="19"/>
        <v>2.921369556156665</v>
      </c>
      <c r="Y57" s="25">
        <f t="shared" ca="1" si="20"/>
        <v>10.979783022972487</v>
      </c>
      <c r="Z57" s="25">
        <f t="shared" ca="1" si="21"/>
        <v>-87.334269981261954</v>
      </c>
      <c r="AA57" s="25">
        <f t="shared" ca="1" si="7"/>
        <v>212.66573001873803</v>
      </c>
    </row>
    <row r="58" spans="1:27" x14ac:dyDescent="0.2">
      <c r="E58" s="22">
        <v>54</v>
      </c>
      <c r="F58" s="24">
        <f t="shared" ca="1" si="10"/>
        <v>11.204593539657747</v>
      </c>
      <c r="G58" s="24">
        <f t="shared" ca="1" si="11"/>
        <v>0</v>
      </c>
      <c r="H58" s="24">
        <f t="shared" ca="1" si="12"/>
        <v>11.204593539657747</v>
      </c>
      <c r="I58" s="24">
        <f t="shared" ca="1" si="13"/>
        <v>0</v>
      </c>
      <c r="J58" s="24">
        <f t="shared" ca="1" si="14"/>
        <v>0</v>
      </c>
      <c r="K58" s="24">
        <f t="shared" ca="1" si="22"/>
        <v>0</v>
      </c>
      <c r="L58" s="24">
        <f t="shared" ca="1" si="16"/>
        <v>11.204593539657747</v>
      </c>
      <c r="M58" s="24">
        <f t="shared" ca="1" si="8"/>
        <v>0.33934957778052577</v>
      </c>
      <c r="N58" s="24">
        <f t="shared" ca="1" si="9"/>
        <v>0.43786416495522401</v>
      </c>
      <c r="O58" s="24">
        <f t="shared" ca="1" si="17"/>
        <v>0.43786416495522401</v>
      </c>
      <c r="P58" s="24">
        <f t="shared" ca="1" si="18"/>
        <v>10.766729374702523</v>
      </c>
      <c r="Q58" s="24">
        <f t="shared" ca="1" si="0"/>
        <v>0</v>
      </c>
      <c r="R58" s="24">
        <f t="shared" ca="1" si="23"/>
        <v>0</v>
      </c>
      <c r="S58" s="25">
        <f t="shared" ca="1" si="2"/>
        <v>9.7380990286041822</v>
      </c>
      <c r="T58" s="24">
        <f t="shared" ca="1" si="3"/>
        <v>0</v>
      </c>
      <c r="U58" s="24">
        <f t="shared" ca="1" si="4"/>
        <v>0</v>
      </c>
      <c r="V58" s="25">
        <f t="shared" ca="1" si="5"/>
        <v>0.87885291657441089</v>
      </c>
      <c r="W58" s="26">
        <f t="shared" si="6"/>
        <v>2</v>
      </c>
      <c r="X58" s="25">
        <f t="shared" ca="1" si="19"/>
        <v>2.8788529165744108</v>
      </c>
      <c r="Y58" s="25">
        <f t="shared" ca="1" si="20"/>
        <v>6.859246112029771</v>
      </c>
      <c r="Z58" s="25">
        <f t="shared" ca="1" si="21"/>
        <v>-80.475023869232189</v>
      </c>
      <c r="AA58" s="25">
        <f t="shared" ca="1" si="7"/>
        <v>219.52497613076781</v>
      </c>
    </row>
    <row r="59" spans="1:27" x14ac:dyDescent="0.2">
      <c r="E59" s="22">
        <v>55</v>
      </c>
      <c r="F59" s="24">
        <f t="shared" ca="1" si="10"/>
        <v>10.766729374702523</v>
      </c>
      <c r="G59" s="24">
        <f t="shared" ca="1" si="11"/>
        <v>0</v>
      </c>
      <c r="H59" s="24">
        <f t="shared" ca="1" si="12"/>
        <v>10.766729374702523</v>
      </c>
      <c r="I59" s="24">
        <f t="shared" ca="1" si="13"/>
        <v>0</v>
      </c>
      <c r="J59" s="24">
        <f t="shared" ca="1" si="14"/>
        <v>0</v>
      </c>
      <c r="K59" s="24">
        <f t="shared" ca="1" si="22"/>
        <v>0</v>
      </c>
      <c r="L59" s="24">
        <f t="shared" ca="1" si="16"/>
        <v>10.766729374702523</v>
      </c>
      <c r="M59" s="24">
        <f t="shared" ca="1" si="8"/>
        <v>0.76075981755735167</v>
      </c>
      <c r="N59" s="24">
        <f t="shared" ca="1" si="9"/>
        <v>0.60631232258223999</v>
      </c>
      <c r="O59" s="24">
        <f t="shared" ca="1" si="17"/>
        <v>0.60631232258223999</v>
      </c>
      <c r="P59" s="24">
        <f t="shared" ca="1" si="18"/>
        <v>10.160417052120284</v>
      </c>
      <c r="Q59" s="24">
        <f t="shared" ca="1" si="0"/>
        <v>0</v>
      </c>
      <c r="R59" s="24">
        <f t="shared" ca="1" si="23"/>
        <v>0</v>
      </c>
      <c r="S59" s="25">
        <f t="shared" ca="1" si="2"/>
        <v>13.484386054229017</v>
      </c>
      <c r="T59" s="24">
        <f t="shared" ca="1" si="3"/>
        <v>0</v>
      </c>
      <c r="U59" s="24">
        <f t="shared" ca="1" si="4"/>
        <v>0</v>
      </c>
      <c r="V59" s="25">
        <f t="shared" ca="1" si="5"/>
        <v>0.83708585707291239</v>
      </c>
      <c r="W59" s="26">
        <f t="shared" si="6"/>
        <v>2</v>
      </c>
      <c r="X59" s="25">
        <f t="shared" ca="1" si="19"/>
        <v>2.8370858570729123</v>
      </c>
      <c r="Y59" s="25">
        <f t="shared" ca="1" si="20"/>
        <v>10.647300197156104</v>
      </c>
      <c r="Z59" s="25">
        <f t="shared" ca="1" si="21"/>
        <v>-69.82772367207609</v>
      </c>
      <c r="AA59" s="25">
        <f t="shared" ca="1" si="7"/>
        <v>230.1722763279239</v>
      </c>
    </row>
    <row r="60" spans="1:27" x14ac:dyDescent="0.2">
      <c r="E60" s="22">
        <v>56</v>
      </c>
      <c r="F60" s="24">
        <f t="shared" ca="1" si="10"/>
        <v>10.160417052120284</v>
      </c>
      <c r="G60" s="24">
        <f t="shared" ca="1" si="11"/>
        <v>0</v>
      </c>
      <c r="H60" s="24">
        <f t="shared" ca="1" si="12"/>
        <v>10.160417052120284</v>
      </c>
      <c r="I60" s="24">
        <f t="shared" ca="1" si="13"/>
        <v>0</v>
      </c>
      <c r="J60" s="24">
        <f t="shared" ca="1" si="14"/>
        <v>0</v>
      </c>
      <c r="K60" s="24">
        <f t="shared" ca="1" si="22"/>
        <v>0</v>
      </c>
      <c r="L60" s="24">
        <f t="shared" ca="1" si="16"/>
        <v>10.160417052120284</v>
      </c>
      <c r="M60" s="24">
        <f t="shared" ca="1" si="8"/>
        <v>0.40462028836521347</v>
      </c>
      <c r="N60" s="24">
        <f t="shared" ca="1" si="9"/>
        <v>0.4637891220282454</v>
      </c>
      <c r="O60" s="24">
        <f t="shared" ca="1" si="17"/>
        <v>0.4637891220282454</v>
      </c>
      <c r="P60" s="24">
        <f t="shared" ca="1" si="18"/>
        <v>9.6966279300920384</v>
      </c>
      <c r="Q60" s="24">
        <f t="shared" ca="1" si="0"/>
        <v>0</v>
      </c>
      <c r="R60" s="24">
        <f t="shared" ca="1" si="23"/>
        <v>0</v>
      </c>
      <c r="S60" s="25">
        <f t="shared" ca="1" si="2"/>
        <v>10.314670073908177</v>
      </c>
      <c r="T60" s="24">
        <f t="shared" ca="1" si="3"/>
        <v>0</v>
      </c>
      <c r="U60" s="24">
        <f t="shared" ca="1" si="4"/>
        <v>0</v>
      </c>
      <c r="V60" s="25">
        <f t="shared" ca="1" si="5"/>
        <v>0.79428179928849296</v>
      </c>
      <c r="W60" s="26">
        <f t="shared" si="6"/>
        <v>2</v>
      </c>
      <c r="X60" s="25">
        <f t="shared" ca="1" si="19"/>
        <v>2.794281799288493</v>
      </c>
      <c r="Y60" s="25">
        <f t="shared" ca="1" si="20"/>
        <v>7.520388274619684</v>
      </c>
      <c r="Z60" s="25">
        <f t="shared" ca="1" si="21"/>
        <v>-62.307335397456406</v>
      </c>
      <c r="AA60" s="25">
        <f t="shared" ca="1" si="7"/>
        <v>237.6926646025436</v>
      </c>
    </row>
    <row r="61" spans="1:27" x14ac:dyDescent="0.2">
      <c r="E61" s="22">
        <v>57</v>
      </c>
      <c r="F61" s="24">
        <f t="shared" ca="1" si="10"/>
        <v>9.6966279300920384</v>
      </c>
      <c r="G61" s="24">
        <f t="shared" ca="1" si="11"/>
        <v>0</v>
      </c>
      <c r="H61" s="24">
        <f t="shared" ca="1" si="12"/>
        <v>9.6966279300920384</v>
      </c>
      <c r="I61" s="24">
        <f t="shared" ca="1" si="13"/>
        <v>0</v>
      </c>
      <c r="J61" s="24">
        <f t="shared" ca="1" si="14"/>
        <v>0</v>
      </c>
      <c r="K61" s="24">
        <f t="shared" ca="1" si="22"/>
        <v>0</v>
      </c>
      <c r="L61" s="24">
        <f t="shared" ca="1" si="16"/>
        <v>9.6966279300920384</v>
      </c>
      <c r="M61" s="24">
        <f t="shared" ca="1" si="8"/>
        <v>0.68346574544580152</v>
      </c>
      <c r="N61" s="24">
        <f t="shared" ca="1" si="9"/>
        <v>0.57161185514104851</v>
      </c>
      <c r="O61" s="24">
        <f t="shared" ca="1" si="17"/>
        <v>0.57161185514104851</v>
      </c>
      <c r="P61" s="24">
        <f t="shared" ca="1" si="18"/>
        <v>9.1250160749509899</v>
      </c>
      <c r="Q61" s="24">
        <f t="shared" ca="1" si="0"/>
        <v>0</v>
      </c>
      <c r="R61" s="24">
        <f t="shared" ca="1" si="23"/>
        <v>0</v>
      </c>
      <c r="S61" s="25">
        <f t="shared" ca="1" si="2"/>
        <v>12.712647658336918</v>
      </c>
      <c r="T61" s="24">
        <f t="shared" ca="1" si="3"/>
        <v>0</v>
      </c>
      <c r="U61" s="24">
        <f t="shared" ca="1" si="4"/>
        <v>0</v>
      </c>
      <c r="V61" s="25">
        <f t="shared" ca="1" si="5"/>
        <v>0.75286576020172102</v>
      </c>
      <c r="W61" s="26">
        <f t="shared" si="6"/>
        <v>2</v>
      </c>
      <c r="X61" s="25">
        <f t="shared" ca="1" si="19"/>
        <v>2.752865760201721</v>
      </c>
      <c r="Y61" s="25">
        <f t="shared" ca="1" si="20"/>
        <v>9.9597818981351978</v>
      </c>
      <c r="Z61" s="25">
        <f t="shared" ca="1" si="21"/>
        <v>-52.347553499321208</v>
      </c>
      <c r="AA61" s="25">
        <f t="shared" ca="1" si="7"/>
        <v>247.65244650067879</v>
      </c>
    </row>
    <row r="62" spans="1:27" x14ac:dyDescent="0.2">
      <c r="E62" s="22">
        <v>58</v>
      </c>
      <c r="F62" s="24">
        <f t="shared" ca="1" si="10"/>
        <v>9.1250160749509899</v>
      </c>
      <c r="G62" s="24">
        <f t="shared" ca="1" si="11"/>
        <v>0</v>
      </c>
      <c r="H62" s="24">
        <f t="shared" ca="1" si="12"/>
        <v>9.1250160749509899</v>
      </c>
      <c r="I62" s="24">
        <f t="shared" ca="1" si="13"/>
        <v>0</v>
      </c>
      <c r="J62" s="24">
        <f t="shared" ca="1" si="14"/>
        <v>0</v>
      </c>
      <c r="K62" s="24">
        <f t="shared" ca="1" si="22"/>
        <v>0</v>
      </c>
      <c r="L62" s="24">
        <f t="shared" ca="1" si="16"/>
        <v>9.1250160749509899</v>
      </c>
      <c r="M62" s="24">
        <f t="shared" ca="1" si="8"/>
        <v>0.29294514718233666</v>
      </c>
      <c r="N62" s="24">
        <f t="shared" ca="1" si="9"/>
        <v>0.41827982896023547</v>
      </c>
      <c r="O62" s="24">
        <f t="shared" ca="1" si="17"/>
        <v>0.41827982896023547</v>
      </c>
      <c r="P62" s="24">
        <f t="shared" ca="1" si="18"/>
        <v>8.7067362459907542</v>
      </c>
      <c r="Q62" s="24">
        <f t="shared" ca="1" si="0"/>
        <v>0</v>
      </c>
      <c r="R62" s="24">
        <f t="shared" ca="1" si="23"/>
        <v>0</v>
      </c>
      <c r="S62" s="25">
        <f t="shared" ca="1" si="2"/>
        <v>9.3025433960756363</v>
      </c>
      <c r="T62" s="24">
        <f t="shared" ca="1" si="3"/>
        <v>0</v>
      </c>
      <c r="U62" s="24">
        <f t="shared" ca="1" si="4"/>
        <v>0</v>
      </c>
      <c r="V62" s="25">
        <f t="shared" ca="1" si="5"/>
        <v>0.71327009283766984</v>
      </c>
      <c r="W62" s="26">
        <f t="shared" si="6"/>
        <v>2</v>
      </c>
      <c r="X62" s="25">
        <f t="shared" ca="1" si="19"/>
        <v>2.7132700928376696</v>
      </c>
      <c r="Y62" s="25">
        <f t="shared" ca="1" si="20"/>
        <v>6.5892733032379667</v>
      </c>
      <c r="Z62" s="25">
        <f t="shared" ca="1" si="21"/>
        <v>-45.758280196083241</v>
      </c>
      <c r="AA62" s="25">
        <f t="shared" ca="1" si="7"/>
        <v>254.24171980391677</v>
      </c>
    </row>
    <row r="63" spans="1:27" x14ac:dyDescent="0.2">
      <c r="E63" s="22">
        <v>59</v>
      </c>
      <c r="F63" s="24">
        <f t="shared" ca="1" si="10"/>
        <v>8.7067362459907542</v>
      </c>
      <c r="G63" s="24">
        <f t="shared" ca="1" si="11"/>
        <v>0</v>
      </c>
      <c r="H63" s="24">
        <f t="shared" ca="1" si="12"/>
        <v>8.7067362459907542</v>
      </c>
      <c r="I63" s="24">
        <f t="shared" ca="1" si="13"/>
        <v>0</v>
      </c>
      <c r="J63" s="24">
        <f t="shared" ca="1" si="14"/>
        <v>0</v>
      </c>
      <c r="K63" s="24">
        <f t="shared" ca="1" si="22"/>
        <v>0</v>
      </c>
      <c r="L63" s="24">
        <f t="shared" ca="1" si="16"/>
        <v>8.7067362459907542</v>
      </c>
      <c r="M63" s="24">
        <f t="shared" ca="1" si="8"/>
        <v>0.9036854506974944</v>
      </c>
      <c r="N63" s="24">
        <f t="shared" ca="1" si="9"/>
        <v>0.69542612866624731</v>
      </c>
      <c r="O63" s="24">
        <f t="shared" ca="1" si="17"/>
        <v>0.69542612866624731</v>
      </c>
      <c r="P63" s="24">
        <f t="shared" ca="1" si="18"/>
        <v>8.0113101173245074</v>
      </c>
      <c r="Q63" s="24">
        <f t="shared" ca="1" si="0"/>
        <v>0</v>
      </c>
      <c r="R63" s="24">
        <f t="shared" ca="1" si="23"/>
        <v>0</v>
      </c>
      <c r="S63" s="25">
        <f t="shared" ca="1" si="2"/>
        <v>15.466277101537338</v>
      </c>
      <c r="T63" s="24">
        <f t="shared" ca="1" si="3"/>
        <v>0</v>
      </c>
      <c r="U63" s="24">
        <f t="shared" ca="1" si="4"/>
        <v>0</v>
      </c>
      <c r="V63" s="25">
        <f t="shared" ca="1" si="5"/>
        <v>0.66872185453261046</v>
      </c>
      <c r="W63" s="26">
        <f t="shared" si="6"/>
        <v>2</v>
      </c>
      <c r="X63" s="25">
        <f t="shared" ca="1" si="19"/>
        <v>2.6687218545326106</v>
      </c>
      <c r="Y63" s="25">
        <f t="shared" ca="1" si="20"/>
        <v>12.797555247004727</v>
      </c>
      <c r="Z63" s="25">
        <f t="shared" ca="1" si="21"/>
        <v>-32.960724949078511</v>
      </c>
      <c r="AA63" s="25">
        <f t="shared" ca="1" si="7"/>
        <v>267.0392750509215</v>
      </c>
    </row>
    <row r="64" spans="1:27" x14ac:dyDescent="0.2">
      <c r="E64" s="22">
        <v>60</v>
      </c>
      <c r="F64" s="24">
        <f t="shared" ca="1" si="10"/>
        <v>8.0113101173245074</v>
      </c>
      <c r="G64" s="24">
        <f t="shared" ca="1" si="11"/>
        <v>0</v>
      </c>
      <c r="H64" s="24">
        <f t="shared" ca="1" si="12"/>
        <v>8.0113101173245074</v>
      </c>
      <c r="I64" s="24">
        <f t="shared" ca="1" si="13"/>
        <v>0</v>
      </c>
      <c r="J64" s="24">
        <f t="shared" ca="1" si="14"/>
        <v>0</v>
      </c>
      <c r="K64" s="24">
        <f t="shared" ca="1" si="22"/>
        <v>0</v>
      </c>
      <c r="L64" s="24">
        <f t="shared" ca="1" si="16"/>
        <v>8.0113101173245074</v>
      </c>
      <c r="M64" s="24">
        <f t="shared" ca="1" si="8"/>
        <v>0.15641438264585239</v>
      </c>
      <c r="N64" s="24">
        <f t="shared" ca="1" si="9"/>
        <v>0.3486043696263148</v>
      </c>
      <c r="O64" s="24">
        <f t="shared" ca="1" si="17"/>
        <v>0.3486043696263148</v>
      </c>
      <c r="P64" s="24">
        <f t="shared" ca="1" si="18"/>
        <v>7.6627057476981921</v>
      </c>
      <c r="Q64" s="24">
        <f t="shared" ca="1" si="0"/>
        <v>0</v>
      </c>
      <c r="R64" s="24">
        <f t="shared" ca="1" si="23"/>
        <v>0</v>
      </c>
      <c r="S64" s="25">
        <f t="shared" ca="1" si="2"/>
        <v>7.7529611804892404</v>
      </c>
      <c r="T64" s="24">
        <f t="shared" ca="1" si="3"/>
        <v>0</v>
      </c>
      <c r="U64" s="24">
        <f t="shared" ca="1" si="4"/>
        <v>0</v>
      </c>
      <c r="V64" s="25">
        <f t="shared" ca="1" si="5"/>
        <v>0.62696063460090801</v>
      </c>
      <c r="W64" s="26">
        <f t="shared" si="6"/>
        <v>2</v>
      </c>
      <c r="X64" s="25">
        <f t="shared" ca="1" si="19"/>
        <v>2.6269606346009082</v>
      </c>
      <c r="Y64" s="25">
        <f t="shared" ca="1" si="20"/>
        <v>5.1260005458883322</v>
      </c>
      <c r="Z64" s="25">
        <f t="shared" ca="1" si="21"/>
        <v>-27.834724403190179</v>
      </c>
      <c r="AA64" s="25">
        <f t="shared" ca="1" si="7"/>
        <v>272.16527559680981</v>
      </c>
    </row>
    <row r="65" spans="5:27" x14ac:dyDescent="0.2">
      <c r="E65" s="22">
        <v>61</v>
      </c>
      <c r="F65" s="24">
        <f t="shared" ca="1" si="10"/>
        <v>7.6627057476981921</v>
      </c>
      <c r="G65" s="24">
        <f t="shared" ca="1" si="11"/>
        <v>0</v>
      </c>
      <c r="H65" s="24">
        <f t="shared" ca="1" si="12"/>
        <v>7.6627057476981921</v>
      </c>
      <c r="I65" s="24">
        <f t="shared" ca="1" si="13"/>
        <v>0</v>
      </c>
      <c r="J65" s="24">
        <f t="shared" ca="1" si="14"/>
        <v>0</v>
      </c>
      <c r="K65" s="24">
        <f t="shared" ca="1" si="22"/>
        <v>0</v>
      </c>
      <c r="L65" s="24">
        <f t="shared" ca="1" si="16"/>
        <v>7.6627057476981921</v>
      </c>
      <c r="M65" s="24">
        <f t="shared" ca="1" si="8"/>
        <v>0.32927756202120273</v>
      </c>
      <c r="N65" s="24">
        <f t="shared" ca="1" si="9"/>
        <v>0.43371366375262693</v>
      </c>
      <c r="O65" s="24">
        <f t="shared" ca="1" si="17"/>
        <v>0.43371366375262693</v>
      </c>
      <c r="P65" s="24">
        <f t="shared" ca="1" si="18"/>
        <v>7.228992083945565</v>
      </c>
      <c r="Q65" s="24">
        <f t="shared" ca="1" si="0"/>
        <v>0</v>
      </c>
      <c r="R65" s="24">
        <f t="shared" ca="1" si="23"/>
        <v>0</v>
      </c>
      <c r="S65" s="25">
        <f t="shared" ca="1" si="2"/>
        <v>9.6457918818584218</v>
      </c>
      <c r="T65" s="24">
        <f t="shared" ca="1" si="3"/>
        <v>0</v>
      </c>
      <c r="U65" s="24">
        <f t="shared" ca="1" si="4"/>
        <v>0</v>
      </c>
      <c r="V65" s="25">
        <f t="shared" ca="1" si="5"/>
        <v>0.5956679132657503</v>
      </c>
      <c r="W65" s="26">
        <f t="shared" si="6"/>
        <v>2</v>
      </c>
      <c r="X65" s="25">
        <f t="shared" ca="1" si="19"/>
        <v>2.5956679132657503</v>
      </c>
      <c r="Y65" s="25">
        <f t="shared" ca="1" si="20"/>
        <v>7.050123968592672</v>
      </c>
      <c r="Z65" s="25">
        <f t="shared" ca="1" si="21"/>
        <v>-20.784600434597508</v>
      </c>
      <c r="AA65" s="25">
        <f t="shared" ca="1" si="7"/>
        <v>279.21539956540249</v>
      </c>
    </row>
    <row r="66" spans="5:27" x14ac:dyDescent="0.2">
      <c r="E66" s="22">
        <v>62</v>
      </c>
      <c r="F66" s="24">
        <f t="shared" ca="1" si="10"/>
        <v>7.228992083945565</v>
      </c>
      <c r="G66" s="24">
        <f t="shared" ca="1" si="11"/>
        <v>0</v>
      </c>
      <c r="H66" s="24">
        <f t="shared" ca="1" si="12"/>
        <v>7.228992083945565</v>
      </c>
      <c r="I66" s="24">
        <f t="shared" ca="1" si="13"/>
        <v>0</v>
      </c>
      <c r="J66" s="24">
        <f t="shared" ca="1" si="14"/>
        <v>0</v>
      </c>
      <c r="K66" s="24">
        <f t="shared" ca="1" si="22"/>
        <v>0</v>
      </c>
      <c r="L66" s="24">
        <f t="shared" ca="1" si="16"/>
        <v>7.228992083945565</v>
      </c>
      <c r="M66" s="24">
        <f t="shared" ca="1" si="8"/>
        <v>0.68846588782444396</v>
      </c>
      <c r="N66" s="24">
        <f t="shared" ca="1" si="9"/>
        <v>0.57372598169996492</v>
      </c>
      <c r="O66" s="24">
        <f t="shared" ca="1" si="17"/>
        <v>0.57372598169996492</v>
      </c>
      <c r="P66" s="24">
        <f t="shared" ca="1" si="18"/>
        <v>6.6552661022455997</v>
      </c>
      <c r="Q66" s="24">
        <f t="shared" ca="1" si="0"/>
        <v>0</v>
      </c>
      <c r="R66" s="24">
        <f t="shared" ca="1" si="23"/>
        <v>0</v>
      </c>
      <c r="S66" s="25">
        <f t="shared" ca="1" si="2"/>
        <v>12.759665833007219</v>
      </c>
      <c r="T66" s="24">
        <f t="shared" ca="1" si="3"/>
        <v>0</v>
      </c>
      <c r="U66" s="24">
        <f t="shared" ca="1" si="4"/>
        <v>0</v>
      </c>
      <c r="V66" s="25">
        <f t="shared" ca="1" si="5"/>
        <v>0.55537032744764658</v>
      </c>
      <c r="W66" s="26">
        <f t="shared" si="6"/>
        <v>2</v>
      </c>
      <c r="X66" s="25">
        <f t="shared" ca="1" si="19"/>
        <v>2.5553703274476467</v>
      </c>
      <c r="Y66" s="25">
        <f t="shared" ca="1" si="20"/>
        <v>10.204295505559571</v>
      </c>
      <c r="Z66" s="25">
        <f t="shared" ca="1" si="21"/>
        <v>-10.580304929037936</v>
      </c>
      <c r="AA66" s="25">
        <f t="shared" ca="1" si="7"/>
        <v>289.41969507096206</v>
      </c>
    </row>
    <row r="67" spans="5:27" x14ac:dyDescent="0.2">
      <c r="E67" s="22">
        <v>63</v>
      </c>
      <c r="F67" s="24">
        <f t="shared" ca="1" si="10"/>
        <v>6.6552661022455997</v>
      </c>
      <c r="G67" s="24">
        <f t="shared" ca="1" si="11"/>
        <v>0</v>
      </c>
      <c r="H67" s="24">
        <f t="shared" ca="1" si="12"/>
        <v>6.6552661022455997</v>
      </c>
      <c r="I67" s="24">
        <f t="shared" ca="1" si="13"/>
        <v>0</v>
      </c>
      <c r="J67" s="24">
        <f t="shared" ca="1" si="14"/>
        <v>0</v>
      </c>
      <c r="K67" s="24">
        <f t="shared" ca="1" si="22"/>
        <v>0</v>
      </c>
      <c r="L67" s="24">
        <f t="shared" ca="1" si="16"/>
        <v>6.6552661022455997</v>
      </c>
      <c r="M67" s="24">
        <f t="shared" ca="1" si="8"/>
        <v>0.83086851467367573</v>
      </c>
      <c r="N67" s="24">
        <f t="shared" ca="1" si="9"/>
        <v>0.64364045451275353</v>
      </c>
      <c r="O67" s="24">
        <f t="shared" ca="1" si="17"/>
        <v>0.64364045451275353</v>
      </c>
      <c r="P67" s="24">
        <f t="shared" ca="1" si="18"/>
        <v>6.0116256477328465</v>
      </c>
      <c r="Q67" s="24">
        <f t="shared" ca="1" si="0"/>
        <v>0</v>
      </c>
      <c r="R67" s="24">
        <f t="shared" ca="1" si="23"/>
        <v>0</v>
      </c>
      <c r="S67" s="25">
        <f t="shared" ca="1" si="2"/>
        <v>14.314563708363638</v>
      </c>
      <c r="T67" s="24">
        <f t="shared" ca="1" si="3"/>
        <v>0</v>
      </c>
      <c r="U67" s="24">
        <f t="shared" ca="1" si="4"/>
        <v>0</v>
      </c>
      <c r="V67" s="25">
        <f t="shared" ca="1" si="5"/>
        <v>0.50667566999913793</v>
      </c>
      <c r="W67" s="26">
        <f t="shared" si="6"/>
        <v>2</v>
      </c>
      <c r="X67" s="25">
        <f t="shared" ca="1" si="19"/>
        <v>2.5066756699991379</v>
      </c>
      <c r="Y67" s="25">
        <f t="shared" ca="1" si="20"/>
        <v>11.807888038364499</v>
      </c>
      <c r="Z67" s="25">
        <f t="shared" ca="1" si="21"/>
        <v>1.227583109326563</v>
      </c>
      <c r="AA67" s="25">
        <f t="shared" ca="1" si="7"/>
        <v>301.22758310932659</v>
      </c>
    </row>
    <row r="68" spans="5:27" x14ac:dyDescent="0.2">
      <c r="E68" s="22">
        <v>64</v>
      </c>
      <c r="F68" s="24">
        <f t="shared" ca="1" si="10"/>
        <v>6.0116256477328465</v>
      </c>
      <c r="G68" s="24">
        <f t="shared" ca="1" si="11"/>
        <v>0</v>
      </c>
      <c r="H68" s="24">
        <f t="shared" ca="1" si="12"/>
        <v>6.0116256477328465</v>
      </c>
      <c r="I68" s="24">
        <f t="shared" ca="1" si="13"/>
        <v>0</v>
      </c>
      <c r="J68" s="24">
        <f t="shared" ca="1" si="14"/>
        <v>0</v>
      </c>
      <c r="K68" s="24">
        <f t="shared" ca="1" si="22"/>
        <v>0</v>
      </c>
      <c r="L68" s="24">
        <f t="shared" ca="1" si="16"/>
        <v>6.0116256477328465</v>
      </c>
      <c r="M68" s="24">
        <f t="shared" ca="1" si="8"/>
        <v>0.19744840268758845</v>
      </c>
      <c r="N68" s="24">
        <f t="shared" ca="1" si="9"/>
        <v>0.37238441245987786</v>
      </c>
      <c r="O68" s="24">
        <f t="shared" ca="1" si="17"/>
        <v>0.37238441245987786</v>
      </c>
      <c r="P68" s="24">
        <f t="shared" ca="1" si="18"/>
        <v>5.6392412352729684</v>
      </c>
      <c r="Q68" s="24">
        <f t="shared" ca="1" si="0"/>
        <v>0</v>
      </c>
      <c r="R68" s="24">
        <f t="shared" ca="1" si="23"/>
        <v>0</v>
      </c>
      <c r="S68" s="25">
        <f t="shared" ca="1" si="2"/>
        <v>8.2818293331076838</v>
      </c>
      <c r="T68" s="24">
        <f t="shared" ca="1" si="3"/>
        <v>0</v>
      </c>
      <c r="U68" s="24">
        <f t="shared" ca="1" si="4"/>
        <v>0</v>
      </c>
      <c r="V68" s="25">
        <f t="shared" ca="1" si="5"/>
        <v>0.46603467532023263</v>
      </c>
      <c r="W68" s="26">
        <f t="shared" si="6"/>
        <v>2</v>
      </c>
      <c r="X68" s="25">
        <f t="shared" ca="1" si="19"/>
        <v>2.4660346753202327</v>
      </c>
      <c r="Y68" s="25">
        <f t="shared" ca="1" si="20"/>
        <v>5.8157946577874515</v>
      </c>
      <c r="Z68" s="25">
        <f t="shared" ca="1" si="21"/>
        <v>7.0433777671140145</v>
      </c>
      <c r="AA68" s="25">
        <f t="shared" ca="1" si="7"/>
        <v>307.04337776711401</v>
      </c>
    </row>
    <row r="69" spans="5:27" x14ac:dyDescent="0.2">
      <c r="E69" s="22">
        <v>65</v>
      </c>
      <c r="F69" s="24">
        <f t="shared" ca="1" si="10"/>
        <v>5.6392412352729684</v>
      </c>
      <c r="G69" s="24">
        <f t="shared" ca="1" si="11"/>
        <v>0</v>
      </c>
      <c r="H69" s="24">
        <f t="shared" ca="1" si="12"/>
        <v>5.6392412352729684</v>
      </c>
      <c r="I69" s="24">
        <f t="shared" ca="1" si="13"/>
        <v>0</v>
      </c>
      <c r="J69" s="24">
        <f t="shared" ca="1" si="14"/>
        <v>0</v>
      </c>
      <c r="K69" s="24">
        <f t="shared" ca="1" si="22"/>
        <v>0</v>
      </c>
      <c r="L69" s="24">
        <f t="shared" ca="1" si="16"/>
        <v>5.6392412352729684</v>
      </c>
      <c r="M69" s="24">
        <f t="shared" ca="1" si="8"/>
        <v>0.75150101050445417</v>
      </c>
      <c r="N69" s="24">
        <f t="shared" ca="1" si="9"/>
        <v>0.60188311786581383</v>
      </c>
      <c r="O69" s="24">
        <f t="shared" ca="1" si="17"/>
        <v>0.60188311786581383</v>
      </c>
      <c r="P69" s="24">
        <f t="shared" ca="1" si="18"/>
        <v>5.0373581174071544</v>
      </c>
      <c r="Q69" s="24">
        <f t="shared" ref="Q69:Q132" ca="1" si="27">N69-O69</f>
        <v>0</v>
      </c>
      <c r="R69" s="24">
        <f t="shared" ca="1" si="23"/>
        <v>0</v>
      </c>
      <c r="S69" s="25">
        <f t="shared" ref="S69:S132" ca="1" si="28">O69*C$9</f>
        <v>13.385880541335698</v>
      </c>
      <c r="T69" s="24">
        <f t="shared" ref="T69:T132" ca="1" si="29">J69*C$8</f>
        <v>0</v>
      </c>
      <c r="U69" s="24">
        <f t="shared" ref="U69:U132" ca="1" si="30">IF(J69&gt;0,C$10,0)</f>
        <v>0</v>
      </c>
      <c r="V69" s="25">
        <f t="shared" ref="V69:V132" ca="1" si="31">AVERAGE(L69,P69)*C$8*C$11</f>
        <v>0.42706397410720492</v>
      </c>
      <c r="W69" s="26">
        <f t="shared" ref="W69:W132" si="32">C$12</f>
        <v>2</v>
      </c>
      <c r="X69" s="25">
        <f t="shared" ca="1" si="19"/>
        <v>2.4270639741072051</v>
      </c>
      <c r="Y69" s="25">
        <f t="shared" ca="1" si="20"/>
        <v>10.958816567228492</v>
      </c>
      <c r="Z69" s="25">
        <f t="shared" ca="1" si="21"/>
        <v>18.002194334342505</v>
      </c>
      <c r="AA69" s="25">
        <f t="shared" ref="AA69:AA132" ca="1" si="33">Z69+C$7</f>
        <v>318.00219433434251</v>
      </c>
    </row>
    <row r="70" spans="5:27" x14ac:dyDescent="0.2">
      <c r="E70" s="22">
        <v>66</v>
      </c>
      <c r="F70" s="24">
        <f t="shared" ca="1" si="10"/>
        <v>5.0373581174071544</v>
      </c>
      <c r="G70" s="24">
        <f t="shared" ca="1" si="11"/>
        <v>0</v>
      </c>
      <c r="H70" s="24">
        <f t="shared" ca="1" si="12"/>
        <v>5.0373581174071544</v>
      </c>
      <c r="I70" s="24">
        <f t="shared" ca="1" si="13"/>
        <v>0</v>
      </c>
      <c r="J70" s="24">
        <f t="shared" ca="1" si="14"/>
        <v>0</v>
      </c>
      <c r="K70" s="24">
        <f t="shared" ca="1" si="22"/>
        <v>0</v>
      </c>
      <c r="L70" s="24">
        <f t="shared" ca="1" si="16"/>
        <v>5.0373581174071544</v>
      </c>
      <c r="M70" s="24">
        <f t="shared" ref="M70:M133" ca="1" si="34">RAND()</f>
        <v>0.77196656859152524</v>
      </c>
      <c r="N70" s="24">
        <f t="shared" ref="N70:N133" ca="1" si="35">_xlfn.NORM.INV(M70,$C$20,$C$22)</f>
        <v>0.61180083690825271</v>
      </c>
      <c r="O70" s="24">
        <f t="shared" ca="1" si="17"/>
        <v>0.61180083690825271</v>
      </c>
      <c r="P70" s="24">
        <f t="shared" ca="1" si="18"/>
        <v>4.4255572804989018</v>
      </c>
      <c r="Q70" s="24">
        <f t="shared" ca="1" si="27"/>
        <v>0</v>
      </c>
      <c r="R70" s="24">
        <f t="shared" ca="1" si="23"/>
        <v>0</v>
      </c>
      <c r="S70" s="25">
        <f t="shared" ca="1" si="28"/>
        <v>13.60645061283954</v>
      </c>
      <c r="T70" s="24">
        <f t="shared" ca="1" si="29"/>
        <v>0</v>
      </c>
      <c r="U70" s="24">
        <f t="shared" ca="1" si="30"/>
        <v>0</v>
      </c>
      <c r="V70" s="25">
        <f t="shared" ca="1" si="31"/>
        <v>0.37851661591624225</v>
      </c>
      <c r="W70" s="26">
        <f t="shared" si="32"/>
        <v>2</v>
      </c>
      <c r="X70" s="25">
        <f t="shared" ca="1" si="19"/>
        <v>2.3785166159162423</v>
      </c>
      <c r="Y70" s="25">
        <f t="shared" ca="1" si="20"/>
        <v>11.227933996923298</v>
      </c>
      <c r="Z70" s="25">
        <f t="shared" ca="1" si="21"/>
        <v>29.230128331265803</v>
      </c>
      <c r="AA70" s="25">
        <f t="shared" ca="1" si="33"/>
        <v>329.2301283312658</v>
      </c>
    </row>
    <row r="71" spans="5:27" x14ac:dyDescent="0.2">
      <c r="E71" s="22">
        <v>67</v>
      </c>
      <c r="F71" s="24">
        <f t="shared" ref="F71:F134" ca="1" si="36">P70</f>
        <v>4.4255572804989018</v>
      </c>
      <c r="G71" s="24">
        <f t="shared" ref="G71:G134" ca="1" si="37">G70+J70-K70</f>
        <v>0</v>
      </c>
      <c r="H71" s="24">
        <f t="shared" ref="H71:H134" ca="1" si="38">F71+G71</f>
        <v>4.4255572804989018</v>
      </c>
      <c r="I71" s="24">
        <f t="shared" ref="I71:I134" ca="1" si="39">IF(H71&lt;=$C$27,1,0)</f>
        <v>1</v>
      </c>
      <c r="J71" s="24">
        <f t="shared" ref="J71:J134" ca="1" si="40">IF(I71=1,$C$15,0)</f>
        <v>14</v>
      </c>
      <c r="K71" s="24">
        <f t="shared" ca="1" si="22"/>
        <v>0</v>
      </c>
      <c r="L71" s="24">
        <f t="shared" ref="L71:L134" ca="1" si="41">F71+K71</f>
        <v>4.4255572804989018</v>
      </c>
      <c r="M71" s="24">
        <f t="shared" ca="1" si="34"/>
        <v>7.187644504043933E-2</v>
      </c>
      <c r="N71" s="24">
        <f t="shared" ca="1" si="35"/>
        <v>0.28070639334778946</v>
      </c>
      <c r="O71" s="24">
        <f t="shared" ref="O71:O134" ca="1" si="42">MIN(N71,L71)</f>
        <v>0.28070639334778946</v>
      </c>
      <c r="P71" s="24">
        <f t="shared" ref="P71:P134" ca="1" si="43">L71-O71</f>
        <v>4.1448508871511125</v>
      </c>
      <c r="Q71" s="24">
        <f t="shared" ca="1" si="27"/>
        <v>0</v>
      </c>
      <c r="R71" s="24">
        <f t="shared" ca="1" si="23"/>
        <v>0</v>
      </c>
      <c r="S71" s="25">
        <f t="shared" ca="1" si="28"/>
        <v>6.2429101880548368</v>
      </c>
      <c r="T71" s="24">
        <f t="shared" ca="1" si="29"/>
        <v>224</v>
      </c>
      <c r="U71" s="24">
        <f t="shared" ca="1" si="30"/>
        <v>15.68</v>
      </c>
      <c r="V71" s="25">
        <f t="shared" ca="1" si="31"/>
        <v>0.3428163267060006</v>
      </c>
      <c r="W71" s="26">
        <f t="shared" si="32"/>
        <v>2</v>
      </c>
      <c r="X71" s="25">
        <f t="shared" ref="X71:X134" ca="1" si="44">SUM(T71:W71)</f>
        <v>242.02281632670602</v>
      </c>
      <c r="Y71" s="25">
        <f t="shared" ref="Y71:Y134" ca="1" si="45">S71-X71</f>
        <v>-235.77990613865117</v>
      </c>
      <c r="Z71" s="25">
        <f t="shared" ref="Z71:Z134" ca="1" si="46">Y71+Z70</f>
        <v>-206.54977780738537</v>
      </c>
      <c r="AA71" s="25">
        <f t="shared" ca="1" si="33"/>
        <v>93.450222192614632</v>
      </c>
    </row>
    <row r="72" spans="5:27" x14ac:dyDescent="0.2">
      <c r="E72" s="22">
        <v>68</v>
      </c>
      <c r="F72" s="24">
        <f t="shared" ca="1" si="36"/>
        <v>4.1448508871511125</v>
      </c>
      <c r="G72" s="24">
        <f t="shared" ca="1" si="37"/>
        <v>14</v>
      </c>
      <c r="H72" s="24">
        <f t="shared" ca="1" si="38"/>
        <v>18.144850887151112</v>
      </c>
      <c r="I72" s="24">
        <f t="shared" ca="1" si="39"/>
        <v>0</v>
      </c>
      <c r="J72" s="24">
        <f t="shared" ca="1" si="40"/>
        <v>0</v>
      </c>
      <c r="K72" s="24">
        <f t="shared" ca="1" si="22"/>
        <v>0</v>
      </c>
      <c r="L72" s="24">
        <f t="shared" ca="1" si="41"/>
        <v>4.1448508871511125</v>
      </c>
      <c r="M72" s="24">
        <f t="shared" ca="1" si="34"/>
        <v>0.87828815912092395</v>
      </c>
      <c r="N72" s="24">
        <f t="shared" ca="1" si="35"/>
        <v>0.67497079300015406</v>
      </c>
      <c r="O72" s="24">
        <f t="shared" ca="1" si="42"/>
        <v>0.67497079300015406</v>
      </c>
      <c r="P72" s="24">
        <f t="shared" ca="1" si="43"/>
        <v>3.4698800941509584</v>
      </c>
      <c r="Q72" s="24">
        <f t="shared" ca="1" si="27"/>
        <v>0</v>
      </c>
      <c r="R72" s="24">
        <f t="shared" ca="1" si="23"/>
        <v>0</v>
      </c>
      <c r="S72" s="25">
        <f t="shared" ca="1" si="28"/>
        <v>15.011350436323426</v>
      </c>
      <c r="T72" s="24">
        <f t="shared" ca="1" si="29"/>
        <v>0</v>
      </c>
      <c r="U72" s="24">
        <f t="shared" ca="1" si="30"/>
        <v>0</v>
      </c>
      <c r="V72" s="25">
        <f t="shared" ca="1" si="31"/>
        <v>0.30458923925208281</v>
      </c>
      <c r="W72" s="26">
        <f t="shared" si="32"/>
        <v>2</v>
      </c>
      <c r="X72" s="25">
        <f t="shared" ca="1" si="44"/>
        <v>2.304589239252083</v>
      </c>
      <c r="Y72" s="25">
        <f t="shared" ca="1" si="45"/>
        <v>12.706761197071343</v>
      </c>
      <c r="Z72" s="25">
        <f t="shared" ca="1" si="46"/>
        <v>-193.84301661031404</v>
      </c>
      <c r="AA72" s="25">
        <f t="shared" ca="1" si="33"/>
        <v>106.15698338968596</v>
      </c>
    </row>
    <row r="73" spans="5:27" x14ac:dyDescent="0.2">
      <c r="E73" s="22">
        <v>69</v>
      </c>
      <c r="F73" s="24">
        <f t="shared" ca="1" si="36"/>
        <v>3.4698800941509584</v>
      </c>
      <c r="G73" s="24">
        <f t="shared" ca="1" si="37"/>
        <v>14</v>
      </c>
      <c r="H73" s="24">
        <f t="shared" ca="1" si="38"/>
        <v>17.469880094150959</v>
      </c>
      <c r="I73" s="24">
        <f t="shared" ca="1" si="39"/>
        <v>0</v>
      </c>
      <c r="J73" s="24">
        <f t="shared" ca="1" si="40"/>
        <v>0</v>
      </c>
      <c r="K73" s="24">
        <f t="shared" ca="1" si="22"/>
        <v>0</v>
      </c>
      <c r="L73" s="24">
        <f t="shared" ca="1" si="41"/>
        <v>3.4698800941509584</v>
      </c>
      <c r="M73" s="24">
        <f t="shared" ca="1" si="34"/>
        <v>0.70535426622623754</v>
      </c>
      <c r="N73" s="24">
        <f t="shared" ca="1" si="35"/>
        <v>0.58097946055062866</v>
      </c>
      <c r="O73" s="24">
        <f t="shared" ca="1" si="42"/>
        <v>0.58097946055062866</v>
      </c>
      <c r="P73" s="24">
        <f t="shared" ca="1" si="43"/>
        <v>2.88890063360033</v>
      </c>
      <c r="Q73" s="24">
        <f t="shared" ca="1" si="27"/>
        <v>0</v>
      </c>
      <c r="R73" s="24">
        <f t="shared" ca="1" si="23"/>
        <v>0</v>
      </c>
      <c r="S73" s="25">
        <f t="shared" ca="1" si="28"/>
        <v>12.92098320264598</v>
      </c>
      <c r="T73" s="24">
        <f t="shared" ca="1" si="29"/>
        <v>0</v>
      </c>
      <c r="U73" s="24">
        <f t="shared" ca="1" si="30"/>
        <v>0</v>
      </c>
      <c r="V73" s="25">
        <f t="shared" ca="1" si="31"/>
        <v>0.25435122911005154</v>
      </c>
      <c r="W73" s="26">
        <f t="shared" si="32"/>
        <v>2</v>
      </c>
      <c r="X73" s="25">
        <f t="shared" ca="1" si="44"/>
        <v>2.2543512291100516</v>
      </c>
      <c r="Y73" s="25">
        <f t="shared" ca="1" si="45"/>
        <v>10.666631973535928</v>
      </c>
      <c r="Z73" s="25">
        <f t="shared" ca="1" si="46"/>
        <v>-183.1763846367781</v>
      </c>
      <c r="AA73" s="25">
        <f t="shared" ca="1" si="33"/>
        <v>116.8236153632219</v>
      </c>
    </row>
    <row r="74" spans="5:27" x14ac:dyDescent="0.2">
      <c r="E74" s="22">
        <v>70</v>
      </c>
      <c r="F74" s="24">
        <f t="shared" ca="1" si="36"/>
        <v>2.88890063360033</v>
      </c>
      <c r="G74" s="24">
        <f t="shared" ca="1" si="37"/>
        <v>14</v>
      </c>
      <c r="H74" s="24">
        <f t="shared" ca="1" si="38"/>
        <v>16.888900633600329</v>
      </c>
      <c r="I74" s="24">
        <f t="shared" ca="1" si="39"/>
        <v>0</v>
      </c>
      <c r="J74" s="24">
        <f t="shared" ca="1" si="40"/>
        <v>0</v>
      </c>
      <c r="K74" s="24">
        <f t="shared" ca="1" si="22"/>
        <v>0</v>
      </c>
      <c r="L74" s="24">
        <f t="shared" ca="1" si="41"/>
        <v>2.88890063360033</v>
      </c>
      <c r="M74" s="24">
        <f t="shared" ca="1" si="34"/>
        <v>0.62572554100110134</v>
      </c>
      <c r="N74" s="24">
        <f t="shared" ca="1" si="35"/>
        <v>0.54808299787487291</v>
      </c>
      <c r="O74" s="24">
        <f t="shared" ca="1" si="42"/>
        <v>0.54808299787487291</v>
      </c>
      <c r="P74" s="24">
        <f t="shared" ca="1" si="43"/>
        <v>2.3408176357254571</v>
      </c>
      <c r="Q74" s="24">
        <f t="shared" ca="1" si="27"/>
        <v>0</v>
      </c>
      <c r="R74" s="24">
        <f t="shared" ca="1" si="23"/>
        <v>0</v>
      </c>
      <c r="S74" s="25">
        <f t="shared" ca="1" si="28"/>
        <v>12.189365872737172</v>
      </c>
      <c r="T74" s="24">
        <f t="shared" ca="1" si="29"/>
        <v>0</v>
      </c>
      <c r="U74" s="24">
        <f t="shared" ca="1" si="30"/>
        <v>0</v>
      </c>
      <c r="V74" s="25">
        <f t="shared" ca="1" si="31"/>
        <v>0.20918873077303146</v>
      </c>
      <c r="W74" s="26">
        <f t="shared" si="32"/>
        <v>2</v>
      </c>
      <c r="X74" s="25">
        <f t="shared" ca="1" si="44"/>
        <v>2.2091887307730316</v>
      </c>
      <c r="Y74" s="25">
        <f t="shared" ca="1" si="45"/>
        <v>9.9801771419641412</v>
      </c>
      <c r="Z74" s="25">
        <f t="shared" ca="1" si="46"/>
        <v>-173.19620749481396</v>
      </c>
      <c r="AA74" s="25">
        <f t="shared" ca="1" si="33"/>
        <v>126.80379250518604</v>
      </c>
    </row>
    <row r="75" spans="5:27" x14ac:dyDescent="0.2">
      <c r="E75" s="22">
        <v>71</v>
      </c>
      <c r="F75" s="24">
        <f t="shared" ca="1" si="36"/>
        <v>2.3408176357254571</v>
      </c>
      <c r="G75" s="24">
        <f t="shared" ca="1" si="37"/>
        <v>14</v>
      </c>
      <c r="H75" s="24">
        <f t="shared" ca="1" si="38"/>
        <v>16.340817635725458</v>
      </c>
      <c r="I75" s="24">
        <f t="shared" ca="1" si="39"/>
        <v>0</v>
      </c>
      <c r="J75" s="24">
        <f t="shared" ca="1" si="40"/>
        <v>0</v>
      </c>
      <c r="K75" s="24">
        <f t="shared" ca="1" si="22"/>
        <v>0</v>
      </c>
      <c r="L75" s="24">
        <f t="shared" ca="1" si="41"/>
        <v>2.3408176357254571</v>
      </c>
      <c r="M75" s="24">
        <f t="shared" ca="1" si="34"/>
        <v>0.90167434655778267</v>
      </c>
      <c r="N75" s="24">
        <f t="shared" ca="1" si="35"/>
        <v>0.69367265669282541</v>
      </c>
      <c r="O75" s="24">
        <f t="shared" ca="1" si="42"/>
        <v>0.69367265669282541</v>
      </c>
      <c r="P75" s="24">
        <f t="shared" ca="1" si="43"/>
        <v>1.6471449790326318</v>
      </c>
      <c r="Q75" s="24">
        <f t="shared" ca="1" si="27"/>
        <v>0</v>
      </c>
      <c r="R75" s="24">
        <f t="shared" ca="1" si="23"/>
        <v>0</v>
      </c>
      <c r="S75" s="25">
        <f t="shared" ca="1" si="28"/>
        <v>15.427279884848437</v>
      </c>
      <c r="T75" s="24">
        <f t="shared" ca="1" si="29"/>
        <v>0</v>
      </c>
      <c r="U75" s="24">
        <f t="shared" ca="1" si="30"/>
        <v>0</v>
      </c>
      <c r="V75" s="25">
        <f t="shared" ca="1" si="31"/>
        <v>0.15951850459032355</v>
      </c>
      <c r="W75" s="26">
        <f t="shared" si="32"/>
        <v>2</v>
      </c>
      <c r="X75" s="25">
        <f t="shared" ca="1" si="44"/>
        <v>2.1595185045903236</v>
      </c>
      <c r="Y75" s="25">
        <f t="shared" ca="1" si="45"/>
        <v>13.267761380258113</v>
      </c>
      <c r="Z75" s="25">
        <f t="shared" ca="1" si="46"/>
        <v>-159.92844611455584</v>
      </c>
      <c r="AA75" s="25">
        <f t="shared" ca="1" si="33"/>
        <v>140.07155388544416</v>
      </c>
    </row>
    <row r="76" spans="5:27" x14ac:dyDescent="0.2">
      <c r="E76" s="22">
        <v>72</v>
      </c>
      <c r="F76" s="24">
        <f t="shared" ca="1" si="36"/>
        <v>1.6471449790326318</v>
      </c>
      <c r="G76" s="24">
        <f t="shared" ca="1" si="37"/>
        <v>14</v>
      </c>
      <c r="H76" s="24">
        <f t="shared" ca="1" si="38"/>
        <v>15.647144979032632</v>
      </c>
      <c r="I76" s="24">
        <f t="shared" ca="1" si="39"/>
        <v>0</v>
      </c>
      <c r="J76" s="24">
        <f t="shared" ca="1" si="40"/>
        <v>0</v>
      </c>
      <c r="K76" s="24">
        <f t="shared" ca="1" si="22"/>
        <v>0</v>
      </c>
      <c r="L76" s="24">
        <f t="shared" ca="1" si="41"/>
        <v>1.6471449790326318</v>
      </c>
      <c r="M76" s="24">
        <f t="shared" ca="1" si="34"/>
        <v>0.51475633355420713</v>
      </c>
      <c r="N76" s="24">
        <f t="shared" ca="1" si="35"/>
        <v>0.50554956220298586</v>
      </c>
      <c r="O76" s="24">
        <f t="shared" ca="1" si="42"/>
        <v>0.50554956220298586</v>
      </c>
      <c r="P76" s="24">
        <f t="shared" ca="1" si="43"/>
        <v>1.141595416829646</v>
      </c>
      <c r="Q76" s="24">
        <f t="shared" ca="1" si="27"/>
        <v>0</v>
      </c>
      <c r="R76" s="24">
        <f t="shared" ca="1" si="23"/>
        <v>0</v>
      </c>
      <c r="S76" s="25">
        <f t="shared" ca="1" si="28"/>
        <v>11.243422263394404</v>
      </c>
      <c r="T76" s="24">
        <f t="shared" ca="1" si="29"/>
        <v>0</v>
      </c>
      <c r="U76" s="24">
        <f t="shared" ca="1" si="30"/>
        <v>0</v>
      </c>
      <c r="V76" s="25">
        <f t="shared" ca="1" si="31"/>
        <v>0.11154961583449112</v>
      </c>
      <c r="W76" s="26">
        <f t="shared" si="32"/>
        <v>2</v>
      </c>
      <c r="X76" s="25">
        <f t="shared" ca="1" si="44"/>
        <v>2.1115496158344911</v>
      </c>
      <c r="Y76" s="25">
        <f t="shared" ca="1" si="45"/>
        <v>9.1318726475599128</v>
      </c>
      <c r="Z76" s="25">
        <f t="shared" ca="1" si="46"/>
        <v>-150.79657346699594</v>
      </c>
      <c r="AA76" s="25">
        <f t="shared" ca="1" si="33"/>
        <v>149.20342653300406</v>
      </c>
    </row>
    <row r="77" spans="5:27" x14ac:dyDescent="0.2">
      <c r="E77" s="22">
        <v>73</v>
      </c>
      <c r="F77" s="24">
        <f t="shared" ca="1" si="36"/>
        <v>1.141595416829646</v>
      </c>
      <c r="G77" s="24">
        <f t="shared" ca="1" si="37"/>
        <v>14</v>
      </c>
      <c r="H77" s="24">
        <f t="shared" ca="1" si="38"/>
        <v>15.141595416829645</v>
      </c>
      <c r="I77" s="24">
        <f t="shared" ca="1" si="39"/>
        <v>0</v>
      </c>
      <c r="J77" s="24">
        <f t="shared" ca="1" si="40"/>
        <v>0</v>
      </c>
      <c r="K77" s="24">
        <f t="shared" ref="K77:K140" ca="1" si="47">J70</f>
        <v>0</v>
      </c>
      <c r="L77" s="24">
        <f t="shared" ca="1" si="41"/>
        <v>1.141595416829646</v>
      </c>
      <c r="M77" s="24">
        <f t="shared" ca="1" si="34"/>
        <v>0.37245712340263093</v>
      </c>
      <c r="N77" s="24">
        <f t="shared" ca="1" si="35"/>
        <v>0.45119711425803288</v>
      </c>
      <c r="O77" s="24">
        <f t="shared" ca="1" si="42"/>
        <v>0.45119711425803288</v>
      </c>
      <c r="P77" s="24">
        <f t="shared" ca="1" si="43"/>
        <v>0.69039830257161316</v>
      </c>
      <c r="Q77" s="24">
        <f t="shared" ca="1" si="27"/>
        <v>0</v>
      </c>
      <c r="R77" s="24">
        <f t="shared" ca="1" si="23"/>
        <v>0</v>
      </c>
      <c r="S77" s="25">
        <f t="shared" ca="1" si="28"/>
        <v>10.03462382109865</v>
      </c>
      <c r="T77" s="24">
        <f t="shared" ca="1" si="29"/>
        <v>0</v>
      </c>
      <c r="U77" s="24">
        <f t="shared" ca="1" si="30"/>
        <v>0</v>
      </c>
      <c r="V77" s="25">
        <f t="shared" ca="1" si="31"/>
        <v>7.3279748776050369E-2</v>
      </c>
      <c r="W77" s="26">
        <f t="shared" si="32"/>
        <v>2</v>
      </c>
      <c r="X77" s="25">
        <f t="shared" ca="1" si="44"/>
        <v>2.0732797487760504</v>
      </c>
      <c r="Y77" s="25">
        <f t="shared" ca="1" si="45"/>
        <v>7.9613440723225999</v>
      </c>
      <c r="Z77" s="25">
        <f t="shared" ca="1" si="46"/>
        <v>-142.83522939467335</v>
      </c>
      <c r="AA77" s="25">
        <f t="shared" ca="1" si="33"/>
        <v>157.16477060532665</v>
      </c>
    </row>
    <row r="78" spans="5:27" x14ac:dyDescent="0.2">
      <c r="E78" s="22">
        <v>74</v>
      </c>
      <c r="F78" s="24">
        <f t="shared" ca="1" si="36"/>
        <v>0.69039830257161316</v>
      </c>
      <c r="G78" s="24">
        <f t="shared" ca="1" si="37"/>
        <v>14</v>
      </c>
      <c r="H78" s="24">
        <f t="shared" ca="1" si="38"/>
        <v>14.690398302571612</v>
      </c>
      <c r="I78" s="24">
        <f t="shared" ca="1" si="39"/>
        <v>0</v>
      </c>
      <c r="J78" s="24">
        <f t="shared" ca="1" si="40"/>
        <v>0</v>
      </c>
      <c r="K78" s="24">
        <f t="shared" ca="1" si="47"/>
        <v>14</v>
      </c>
      <c r="L78" s="24">
        <f t="shared" ca="1" si="41"/>
        <v>14.690398302571612</v>
      </c>
      <c r="M78" s="24">
        <f t="shared" ca="1" si="34"/>
        <v>0.44734672990337832</v>
      </c>
      <c r="N78" s="24">
        <f t="shared" ca="1" si="35"/>
        <v>0.48014484467807411</v>
      </c>
      <c r="O78" s="24">
        <f t="shared" ca="1" si="42"/>
        <v>0.48014484467807411</v>
      </c>
      <c r="P78" s="24">
        <f t="shared" ca="1" si="43"/>
        <v>14.210253457893538</v>
      </c>
      <c r="Q78" s="24">
        <f t="shared" ca="1" si="27"/>
        <v>0</v>
      </c>
      <c r="R78" s="24">
        <f t="shared" ca="1" si="23"/>
        <v>0</v>
      </c>
      <c r="S78" s="25">
        <f t="shared" ca="1" si="28"/>
        <v>10.678421345640368</v>
      </c>
      <c r="T78" s="24">
        <f t="shared" ca="1" si="29"/>
        <v>0</v>
      </c>
      <c r="U78" s="24">
        <f t="shared" ca="1" si="30"/>
        <v>0</v>
      </c>
      <c r="V78" s="25">
        <f t="shared" ca="1" si="31"/>
        <v>1.1560260704186061</v>
      </c>
      <c r="W78" s="26">
        <f t="shared" si="32"/>
        <v>2</v>
      </c>
      <c r="X78" s="25">
        <f t="shared" ca="1" si="44"/>
        <v>3.1560260704186058</v>
      </c>
      <c r="Y78" s="25">
        <f t="shared" ca="1" si="45"/>
        <v>7.5223952752217622</v>
      </c>
      <c r="Z78" s="25">
        <f t="shared" ca="1" si="46"/>
        <v>-135.31283411945159</v>
      </c>
      <c r="AA78" s="25">
        <f t="shared" ca="1" si="33"/>
        <v>164.68716588054841</v>
      </c>
    </row>
    <row r="79" spans="5:27" x14ac:dyDescent="0.2">
      <c r="E79" s="22">
        <v>75</v>
      </c>
      <c r="F79" s="24">
        <f t="shared" ca="1" si="36"/>
        <v>14.210253457893538</v>
      </c>
      <c r="G79" s="24">
        <f t="shared" ca="1" si="37"/>
        <v>0</v>
      </c>
      <c r="H79" s="24">
        <f t="shared" ca="1" si="38"/>
        <v>14.210253457893538</v>
      </c>
      <c r="I79" s="24">
        <f t="shared" ca="1" si="39"/>
        <v>0</v>
      </c>
      <c r="J79" s="24">
        <f t="shared" ca="1" si="40"/>
        <v>0</v>
      </c>
      <c r="K79" s="24">
        <f t="shared" ca="1" si="47"/>
        <v>0</v>
      </c>
      <c r="L79" s="24">
        <f t="shared" ca="1" si="41"/>
        <v>14.210253457893538</v>
      </c>
      <c r="M79" s="24">
        <f t="shared" ca="1" si="34"/>
        <v>0.85852461694081406</v>
      </c>
      <c r="N79" s="24">
        <f t="shared" ca="1" si="35"/>
        <v>0.66105713967083513</v>
      </c>
      <c r="O79" s="24">
        <f t="shared" ca="1" si="42"/>
        <v>0.66105713967083513</v>
      </c>
      <c r="P79" s="24">
        <f t="shared" ca="1" si="43"/>
        <v>13.549196318222704</v>
      </c>
      <c r="Q79" s="24">
        <f t="shared" ca="1" si="27"/>
        <v>0</v>
      </c>
      <c r="R79" s="24">
        <f t="shared" ca="1" si="23"/>
        <v>0</v>
      </c>
      <c r="S79" s="25">
        <f t="shared" ca="1" si="28"/>
        <v>14.701910786279372</v>
      </c>
      <c r="T79" s="24">
        <f t="shared" ca="1" si="29"/>
        <v>0</v>
      </c>
      <c r="U79" s="24">
        <f t="shared" ca="1" si="30"/>
        <v>0</v>
      </c>
      <c r="V79" s="25">
        <f t="shared" ca="1" si="31"/>
        <v>1.1103779910446496</v>
      </c>
      <c r="W79" s="26">
        <f t="shared" si="32"/>
        <v>2</v>
      </c>
      <c r="X79" s="25">
        <f t="shared" ca="1" si="44"/>
        <v>3.1103779910446496</v>
      </c>
      <c r="Y79" s="25">
        <f t="shared" ca="1" si="45"/>
        <v>11.591532795234723</v>
      </c>
      <c r="Z79" s="25">
        <f t="shared" ca="1" si="46"/>
        <v>-123.72130132421687</v>
      </c>
      <c r="AA79" s="25">
        <f t="shared" ca="1" si="33"/>
        <v>176.27869867578312</v>
      </c>
    </row>
    <row r="80" spans="5:27" x14ac:dyDescent="0.2">
      <c r="E80" s="22">
        <v>76</v>
      </c>
      <c r="F80" s="24">
        <f t="shared" ca="1" si="36"/>
        <v>13.549196318222704</v>
      </c>
      <c r="G80" s="24">
        <f t="shared" ca="1" si="37"/>
        <v>0</v>
      </c>
      <c r="H80" s="24">
        <f t="shared" ca="1" si="38"/>
        <v>13.549196318222704</v>
      </c>
      <c r="I80" s="24">
        <f t="shared" ca="1" si="39"/>
        <v>0</v>
      </c>
      <c r="J80" s="24">
        <f t="shared" ca="1" si="40"/>
        <v>0</v>
      </c>
      <c r="K80" s="24">
        <f t="shared" ca="1" si="47"/>
        <v>0</v>
      </c>
      <c r="L80" s="24">
        <f t="shared" ca="1" si="41"/>
        <v>13.549196318222704</v>
      </c>
      <c r="M80" s="24">
        <f t="shared" ca="1" si="34"/>
        <v>0.13690551835663378</v>
      </c>
      <c r="N80" s="24">
        <f t="shared" ca="1" si="35"/>
        <v>0.33585076149756654</v>
      </c>
      <c r="O80" s="24">
        <f t="shared" ca="1" si="42"/>
        <v>0.33585076149756654</v>
      </c>
      <c r="P80" s="24">
        <f t="shared" ca="1" si="43"/>
        <v>13.213345556725137</v>
      </c>
      <c r="Q80" s="24">
        <f t="shared" ca="1" si="27"/>
        <v>0</v>
      </c>
      <c r="R80" s="24">
        <f t="shared" ca="1" si="23"/>
        <v>0</v>
      </c>
      <c r="S80" s="25">
        <f t="shared" ca="1" si="28"/>
        <v>7.4693209357058796</v>
      </c>
      <c r="T80" s="24">
        <f t="shared" ca="1" si="29"/>
        <v>0</v>
      </c>
      <c r="U80" s="24">
        <f t="shared" ca="1" si="30"/>
        <v>0</v>
      </c>
      <c r="V80" s="25">
        <f t="shared" ca="1" si="31"/>
        <v>1.0705016749979137</v>
      </c>
      <c r="W80" s="26">
        <f t="shared" si="32"/>
        <v>2</v>
      </c>
      <c r="X80" s="25">
        <f t="shared" ca="1" si="44"/>
        <v>3.0705016749979137</v>
      </c>
      <c r="Y80" s="25">
        <f t="shared" ca="1" si="45"/>
        <v>4.3988192607079659</v>
      </c>
      <c r="Z80" s="25">
        <f t="shared" ca="1" si="46"/>
        <v>-119.3224820635089</v>
      </c>
      <c r="AA80" s="25">
        <f t="shared" ca="1" si="33"/>
        <v>180.67751793649109</v>
      </c>
    </row>
    <row r="81" spans="5:27" x14ac:dyDescent="0.2">
      <c r="E81" s="22">
        <v>77</v>
      </c>
      <c r="F81" s="24">
        <f t="shared" ca="1" si="36"/>
        <v>13.213345556725137</v>
      </c>
      <c r="G81" s="24">
        <f t="shared" ca="1" si="37"/>
        <v>0</v>
      </c>
      <c r="H81" s="24">
        <f t="shared" ca="1" si="38"/>
        <v>13.213345556725137</v>
      </c>
      <c r="I81" s="24">
        <f t="shared" ca="1" si="39"/>
        <v>0</v>
      </c>
      <c r="J81" s="24">
        <f t="shared" ca="1" si="40"/>
        <v>0</v>
      </c>
      <c r="K81" s="24">
        <f t="shared" ca="1" si="47"/>
        <v>0</v>
      </c>
      <c r="L81" s="24">
        <f t="shared" ca="1" si="41"/>
        <v>13.213345556725137</v>
      </c>
      <c r="M81" s="24">
        <f t="shared" ca="1" si="34"/>
        <v>0.10777383421249975</v>
      </c>
      <c r="N81" s="24">
        <f t="shared" ca="1" si="35"/>
        <v>0.31423185951282573</v>
      </c>
      <c r="O81" s="24">
        <f t="shared" ca="1" si="42"/>
        <v>0.31423185951282573</v>
      </c>
      <c r="P81" s="24">
        <f t="shared" ca="1" si="43"/>
        <v>12.899113697212311</v>
      </c>
      <c r="Q81" s="24">
        <f t="shared" ca="1" si="27"/>
        <v>0</v>
      </c>
      <c r="R81" s="24">
        <f t="shared" ca="1" si="23"/>
        <v>0</v>
      </c>
      <c r="S81" s="25">
        <f t="shared" ca="1" si="28"/>
        <v>6.9885165555652433</v>
      </c>
      <c r="T81" s="24">
        <f t="shared" ca="1" si="29"/>
        <v>0</v>
      </c>
      <c r="U81" s="24">
        <f t="shared" ca="1" si="30"/>
        <v>0</v>
      </c>
      <c r="V81" s="25">
        <f t="shared" ca="1" si="31"/>
        <v>1.0444983701574979</v>
      </c>
      <c r="W81" s="26">
        <f t="shared" si="32"/>
        <v>2</v>
      </c>
      <c r="X81" s="25">
        <f t="shared" ca="1" si="44"/>
        <v>3.0444983701574979</v>
      </c>
      <c r="Y81" s="25">
        <f t="shared" ca="1" si="45"/>
        <v>3.9440181854077454</v>
      </c>
      <c r="Z81" s="25">
        <f t="shared" ca="1" si="46"/>
        <v>-115.37846387810116</v>
      </c>
      <c r="AA81" s="25">
        <f t="shared" ca="1" si="33"/>
        <v>184.62153612189883</v>
      </c>
    </row>
    <row r="82" spans="5:27" x14ac:dyDescent="0.2">
      <c r="E82" s="22">
        <v>78</v>
      </c>
      <c r="F82" s="24">
        <f t="shared" ca="1" si="36"/>
        <v>12.899113697212311</v>
      </c>
      <c r="G82" s="24">
        <f t="shared" ca="1" si="37"/>
        <v>0</v>
      </c>
      <c r="H82" s="24">
        <f t="shared" ca="1" si="38"/>
        <v>12.899113697212311</v>
      </c>
      <c r="I82" s="24">
        <f t="shared" ca="1" si="39"/>
        <v>0</v>
      </c>
      <c r="J82" s="24">
        <f t="shared" ca="1" si="40"/>
        <v>0</v>
      </c>
      <c r="K82" s="24">
        <f t="shared" ca="1" si="47"/>
        <v>0</v>
      </c>
      <c r="L82" s="24">
        <f t="shared" ca="1" si="41"/>
        <v>12.899113697212311</v>
      </c>
      <c r="M82" s="24">
        <f t="shared" ca="1" si="34"/>
        <v>3.2373021958473691E-2</v>
      </c>
      <c r="N82" s="24">
        <f t="shared" ca="1" si="35"/>
        <v>0.22294886527602636</v>
      </c>
      <c r="O82" s="24">
        <f t="shared" ca="1" si="42"/>
        <v>0.22294886527602636</v>
      </c>
      <c r="P82" s="24">
        <f t="shared" ca="1" si="43"/>
        <v>12.676164831936285</v>
      </c>
      <c r="Q82" s="24">
        <f t="shared" ca="1" si="27"/>
        <v>0</v>
      </c>
      <c r="R82" s="24">
        <f t="shared" ca="1" si="23"/>
        <v>0</v>
      </c>
      <c r="S82" s="25">
        <f t="shared" ca="1" si="28"/>
        <v>4.9583827637388262</v>
      </c>
      <c r="T82" s="24">
        <f t="shared" ca="1" si="29"/>
        <v>0</v>
      </c>
      <c r="U82" s="24">
        <f t="shared" ca="1" si="30"/>
        <v>0</v>
      </c>
      <c r="V82" s="25">
        <f t="shared" ca="1" si="31"/>
        <v>1.0230111411659439</v>
      </c>
      <c r="W82" s="26">
        <f t="shared" si="32"/>
        <v>2</v>
      </c>
      <c r="X82" s="25">
        <f t="shared" ca="1" si="44"/>
        <v>3.0230111411659442</v>
      </c>
      <c r="Y82" s="25">
        <f t="shared" ca="1" si="45"/>
        <v>1.9353716225728821</v>
      </c>
      <c r="Z82" s="25">
        <f t="shared" ca="1" si="46"/>
        <v>-113.44309225552827</v>
      </c>
      <c r="AA82" s="25">
        <f t="shared" ca="1" si="33"/>
        <v>186.55690774447174</v>
      </c>
    </row>
    <row r="83" spans="5:27" x14ac:dyDescent="0.2">
      <c r="E83" s="22">
        <v>79</v>
      </c>
      <c r="F83" s="24">
        <f t="shared" ca="1" si="36"/>
        <v>12.676164831936285</v>
      </c>
      <c r="G83" s="24">
        <f t="shared" ca="1" si="37"/>
        <v>0</v>
      </c>
      <c r="H83" s="24">
        <f t="shared" ca="1" si="38"/>
        <v>12.676164831936285</v>
      </c>
      <c r="I83" s="24">
        <f t="shared" ca="1" si="39"/>
        <v>0</v>
      </c>
      <c r="J83" s="24">
        <f t="shared" ca="1" si="40"/>
        <v>0</v>
      </c>
      <c r="K83" s="24">
        <f t="shared" ca="1" si="47"/>
        <v>0</v>
      </c>
      <c r="L83" s="24">
        <f t="shared" ca="1" si="41"/>
        <v>12.676164831936285</v>
      </c>
      <c r="M83" s="24">
        <f t="shared" ca="1" si="34"/>
        <v>0.55082313152115203</v>
      </c>
      <c r="N83" s="24">
        <f t="shared" ca="1" si="35"/>
        <v>0.51916118896911856</v>
      </c>
      <c r="O83" s="24">
        <f t="shared" ca="1" si="42"/>
        <v>0.51916118896911856</v>
      </c>
      <c r="P83" s="24">
        <f t="shared" ca="1" si="43"/>
        <v>12.157003642967167</v>
      </c>
      <c r="Q83" s="24">
        <f t="shared" ca="1" si="27"/>
        <v>0</v>
      </c>
      <c r="R83" s="24">
        <f t="shared" ca="1" si="23"/>
        <v>0</v>
      </c>
      <c r="S83" s="25">
        <f t="shared" ca="1" si="28"/>
        <v>11.546144842673195</v>
      </c>
      <c r="T83" s="24">
        <f t="shared" ca="1" si="29"/>
        <v>0</v>
      </c>
      <c r="U83" s="24">
        <f t="shared" ca="1" si="30"/>
        <v>0</v>
      </c>
      <c r="V83" s="25">
        <f t="shared" ca="1" si="31"/>
        <v>0.9933267389961381</v>
      </c>
      <c r="W83" s="26">
        <f t="shared" si="32"/>
        <v>2</v>
      </c>
      <c r="X83" s="25">
        <f t="shared" ca="1" si="44"/>
        <v>2.9933267389961382</v>
      </c>
      <c r="Y83" s="25">
        <f t="shared" ca="1" si="45"/>
        <v>8.5528181036770565</v>
      </c>
      <c r="Z83" s="25">
        <f t="shared" ca="1" si="46"/>
        <v>-104.89027415185122</v>
      </c>
      <c r="AA83" s="25">
        <f t="shared" ca="1" si="33"/>
        <v>195.1097258481488</v>
      </c>
    </row>
    <row r="84" spans="5:27" x14ac:dyDescent="0.2">
      <c r="E84" s="22">
        <v>80</v>
      </c>
      <c r="F84" s="24">
        <f t="shared" ca="1" si="36"/>
        <v>12.157003642967167</v>
      </c>
      <c r="G84" s="24">
        <f t="shared" ca="1" si="37"/>
        <v>0</v>
      </c>
      <c r="H84" s="24">
        <f t="shared" ca="1" si="38"/>
        <v>12.157003642967167</v>
      </c>
      <c r="I84" s="24">
        <f t="shared" ca="1" si="39"/>
        <v>0</v>
      </c>
      <c r="J84" s="24">
        <f t="shared" ca="1" si="40"/>
        <v>0</v>
      </c>
      <c r="K84" s="24">
        <f t="shared" ca="1" si="47"/>
        <v>0</v>
      </c>
      <c r="L84" s="24">
        <f t="shared" ca="1" si="41"/>
        <v>12.157003642967167</v>
      </c>
      <c r="M84" s="24">
        <f t="shared" ca="1" si="34"/>
        <v>0.95664534966392933</v>
      </c>
      <c r="N84" s="24">
        <f t="shared" ca="1" si="35"/>
        <v>0.75695264087689251</v>
      </c>
      <c r="O84" s="24">
        <f t="shared" ca="1" si="42"/>
        <v>0.75695264087689251</v>
      </c>
      <c r="P84" s="24">
        <f t="shared" ca="1" si="43"/>
        <v>11.400051002090274</v>
      </c>
      <c r="Q84" s="24">
        <f t="shared" ca="1" si="27"/>
        <v>0</v>
      </c>
      <c r="R84" s="24">
        <f t="shared" ca="1" si="23"/>
        <v>0</v>
      </c>
      <c r="S84" s="25">
        <f t="shared" ca="1" si="28"/>
        <v>16.834626733102088</v>
      </c>
      <c r="T84" s="24">
        <f t="shared" ca="1" si="29"/>
        <v>0</v>
      </c>
      <c r="U84" s="24">
        <f t="shared" ca="1" si="30"/>
        <v>0</v>
      </c>
      <c r="V84" s="25">
        <f t="shared" ca="1" si="31"/>
        <v>0.94228218580229761</v>
      </c>
      <c r="W84" s="26">
        <f t="shared" si="32"/>
        <v>2</v>
      </c>
      <c r="X84" s="25">
        <f t="shared" ca="1" si="44"/>
        <v>2.9422821858022976</v>
      </c>
      <c r="Y84" s="25">
        <f t="shared" ca="1" si="45"/>
        <v>13.892344547299789</v>
      </c>
      <c r="Z84" s="25">
        <f t="shared" ca="1" si="46"/>
        <v>-90.99792960455143</v>
      </c>
      <c r="AA84" s="25">
        <f t="shared" ca="1" si="33"/>
        <v>209.00207039544858</v>
      </c>
    </row>
    <row r="85" spans="5:27" x14ac:dyDescent="0.2">
      <c r="E85" s="22">
        <v>81</v>
      </c>
      <c r="F85" s="24">
        <f t="shared" ca="1" si="36"/>
        <v>11.400051002090274</v>
      </c>
      <c r="G85" s="24">
        <f t="shared" ca="1" si="37"/>
        <v>0</v>
      </c>
      <c r="H85" s="24">
        <f t="shared" ca="1" si="38"/>
        <v>11.400051002090274</v>
      </c>
      <c r="I85" s="24">
        <f t="shared" ca="1" si="39"/>
        <v>0</v>
      </c>
      <c r="J85" s="24">
        <f t="shared" ca="1" si="40"/>
        <v>0</v>
      </c>
      <c r="K85" s="24">
        <f t="shared" ca="1" si="47"/>
        <v>0</v>
      </c>
      <c r="L85" s="24">
        <f t="shared" ca="1" si="41"/>
        <v>11.400051002090274</v>
      </c>
      <c r="M85" s="24">
        <f t="shared" ca="1" si="34"/>
        <v>0.70049193408628141</v>
      </c>
      <c r="N85" s="24">
        <f t="shared" ca="1" si="35"/>
        <v>0.5788723837611931</v>
      </c>
      <c r="O85" s="24">
        <f t="shared" ca="1" si="42"/>
        <v>0.5788723837611931</v>
      </c>
      <c r="P85" s="24">
        <f t="shared" ca="1" si="43"/>
        <v>10.821178618329082</v>
      </c>
      <c r="Q85" s="24">
        <f t="shared" ca="1" si="27"/>
        <v>0</v>
      </c>
      <c r="R85" s="24">
        <f t="shared" ca="1" si="23"/>
        <v>0</v>
      </c>
      <c r="S85" s="25">
        <f t="shared" ca="1" si="28"/>
        <v>12.874121814848934</v>
      </c>
      <c r="T85" s="24">
        <f t="shared" ca="1" si="29"/>
        <v>0</v>
      </c>
      <c r="U85" s="24">
        <f t="shared" ca="1" si="30"/>
        <v>0</v>
      </c>
      <c r="V85" s="25">
        <f t="shared" ca="1" si="31"/>
        <v>0.88884918481677433</v>
      </c>
      <c r="W85" s="26">
        <f t="shared" si="32"/>
        <v>2</v>
      </c>
      <c r="X85" s="25">
        <f t="shared" ca="1" si="44"/>
        <v>2.8888491848167743</v>
      </c>
      <c r="Y85" s="25">
        <f t="shared" ca="1" si="45"/>
        <v>9.9852726300321599</v>
      </c>
      <c r="Z85" s="25">
        <f t="shared" ca="1" si="46"/>
        <v>-81.012656974519274</v>
      </c>
      <c r="AA85" s="25">
        <f t="shared" ca="1" si="33"/>
        <v>218.98734302548073</v>
      </c>
    </row>
    <row r="86" spans="5:27" x14ac:dyDescent="0.2">
      <c r="E86" s="22">
        <v>82</v>
      </c>
      <c r="F86" s="24">
        <f t="shared" ca="1" si="36"/>
        <v>10.821178618329082</v>
      </c>
      <c r="G86" s="24">
        <f t="shared" ca="1" si="37"/>
        <v>0</v>
      </c>
      <c r="H86" s="24">
        <f t="shared" ca="1" si="38"/>
        <v>10.821178618329082</v>
      </c>
      <c r="I86" s="24">
        <f t="shared" ca="1" si="39"/>
        <v>0</v>
      </c>
      <c r="J86" s="24">
        <f t="shared" ca="1" si="40"/>
        <v>0</v>
      </c>
      <c r="K86" s="24">
        <f t="shared" ca="1" si="47"/>
        <v>0</v>
      </c>
      <c r="L86" s="24">
        <f t="shared" ca="1" si="41"/>
        <v>10.821178618329082</v>
      </c>
      <c r="M86" s="24">
        <f t="shared" ca="1" si="34"/>
        <v>0.26060194116709179</v>
      </c>
      <c r="N86" s="24">
        <f t="shared" ca="1" si="35"/>
        <v>0.40377638600872873</v>
      </c>
      <c r="O86" s="24">
        <f t="shared" ca="1" si="42"/>
        <v>0.40377638600872873</v>
      </c>
      <c r="P86" s="24">
        <f t="shared" ca="1" si="43"/>
        <v>10.417402232320352</v>
      </c>
      <c r="Q86" s="24">
        <f t="shared" ca="1" si="27"/>
        <v>0</v>
      </c>
      <c r="R86" s="24">
        <f t="shared" ca="1" si="23"/>
        <v>0</v>
      </c>
      <c r="S86" s="25">
        <f t="shared" ca="1" si="28"/>
        <v>8.9799868248341266</v>
      </c>
      <c r="T86" s="24">
        <f t="shared" ca="1" si="29"/>
        <v>0</v>
      </c>
      <c r="U86" s="24">
        <f t="shared" ca="1" si="30"/>
        <v>0</v>
      </c>
      <c r="V86" s="25">
        <f t="shared" ca="1" si="31"/>
        <v>0.84954323402597742</v>
      </c>
      <c r="W86" s="26">
        <f t="shared" si="32"/>
        <v>2</v>
      </c>
      <c r="X86" s="25">
        <f t="shared" ca="1" si="44"/>
        <v>2.8495432340259774</v>
      </c>
      <c r="Y86" s="25">
        <f t="shared" ca="1" si="45"/>
        <v>6.1304435908081487</v>
      </c>
      <c r="Z86" s="25">
        <f t="shared" ca="1" si="46"/>
        <v>-74.882213383711132</v>
      </c>
      <c r="AA86" s="25">
        <f t="shared" ca="1" si="33"/>
        <v>225.11778661628887</v>
      </c>
    </row>
    <row r="87" spans="5:27" x14ac:dyDescent="0.2">
      <c r="E87" s="22">
        <v>83</v>
      </c>
      <c r="F87" s="24">
        <f t="shared" ca="1" si="36"/>
        <v>10.417402232320352</v>
      </c>
      <c r="G87" s="24">
        <f t="shared" ca="1" si="37"/>
        <v>0</v>
      </c>
      <c r="H87" s="24">
        <f t="shared" ca="1" si="38"/>
        <v>10.417402232320352</v>
      </c>
      <c r="I87" s="24">
        <f t="shared" ca="1" si="39"/>
        <v>0</v>
      </c>
      <c r="J87" s="24">
        <f t="shared" ca="1" si="40"/>
        <v>0</v>
      </c>
      <c r="K87" s="24">
        <f t="shared" ca="1" si="47"/>
        <v>0</v>
      </c>
      <c r="L87" s="24">
        <f t="shared" ca="1" si="41"/>
        <v>10.417402232320352</v>
      </c>
      <c r="M87" s="24">
        <f t="shared" ca="1" si="34"/>
        <v>0.21688683022812305</v>
      </c>
      <c r="N87" s="24">
        <f t="shared" ca="1" si="35"/>
        <v>0.38258743005504403</v>
      </c>
      <c r="O87" s="24">
        <f t="shared" ca="1" si="42"/>
        <v>0.38258743005504403</v>
      </c>
      <c r="P87" s="24">
        <f t="shared" ca="1" si="43"/>
        <v>10.034814802265309</v>
      </c>
      <c r="Q87" s="24">
        <f t="shared" ca="1" si="27"/>
        <v>0</v>
      </c>
      <c r="R87" s="24">
        <f t="shared" ref="R87:R150" ca="1" si="48">IF(OR(Q87=0,AND(Q87&gt;0, Q88&gt;0)),0,1)</f>
        <v>0</v>
      </c>
      <c r="S87" s="25">
        <f t="shared" ca="1" si="28"/>
        <v>8.5087444444241793</v>
      </c>
      <c r="T87" s="24">
        <f t="shared" ca="1" si="29"/>
        <v>0</v>
      </c>
      <c r="U87" s="24">
        <f t="shared" ca="1" si="30"/>
        <v>0</v>
      </c>
      <c r="V87" s="25">
        <f t="shared" ca="1" si="31"/>
        <v>0.8180886813834265</v>
      </c>
      <c r="W87" s="26">
        <f t="shared" si="32"/>
        <v>2</v>
      </c>
      <c r="X87" s="25">
        <f t="shared" ca="1" si="44"/>
        <v>2.8180886813834265</v>
      </c>
      <c r="Y87" s="25">
        <f t="shared" ca="1" si="45"/>
        <v>5.6906557630407528</v>
      </c>
      <c r="Z87" s="25">
        <f t="shared" ca="1" si="46"/>
        <v>-69.19155762067038</v>
      </c>
      <c r="AA87" s="25">
        <f t="shared" ca="1" si="33"/>
        <v>230.80844237932962</v>
      </c>
    </row>
    <row r="88" spans="5:27" x14ac:dyDescent="0.2">
      <c r="E88" s="22">
        <v>84</v>
      </c>
      <c r="F88" s="24">
        <f t="shared" ca="1" si="36"/>
        <v>10.034814802265309</v>
      </c>
      <c r="G88" s="24">
        <f t="shared" ca="1" si="37"/>
        <v>0</v>
      </c>
      <c r="H88" s="24">
        <f t="shared" ca="1" si="38"/>
        <v>10.034814802265309</v>
      </c>
      <c r="I88" s="24">
        <f t="shared" ca="1" si="39"/>
        <v>0</v>
      </c>
      <c r="J88" s="24">
        <f t="shared" ca="1" si="40"/>
        <v>0</v>
      </c>
      <c r="K88" s="24">
        <f t="shared" ca="1" si="47"/>
        <v>0</v>
      </c>
      <c r="L88" s="24">
        <f t="shared" ca="1" si="41"/>
        <v>10.034814802265309</v>
      </c>
      <c r="M88" s="24">
        <f t="shared" ca="1" si="34"/>
        <v>0.96052051155906593</v>
      </c>
      <c r="N88" s="24">
        <f t="shared" ca="1" si="35"/>
        <v>0.76351377906590223</v>
      </c>
      <c r="O88" s="24">
        <f t="shared" ca="1" si="42"/>
        <v>0.76351377906590223</v>
      </c>
      <c r="P88" s="24">
        <f t="shared" ca="1" si="43"/>
        <v>9.2713010231994062</v>
      </c>
      <c r="Q88" s="24">
        <f t="shared" ca="1" si="27"/>
        <v>0</v>
      </c>
      <c r="R88" s="24">
        <f t="shared" ca="1" si="48"/>
        <v>0</v>
      </c>
      <c r="S88" s="25">
        <f t="shared" ca="1" si="28"/>
        <v>16.980546446425663</v>
      </c>
      <c r="T88" s="24">
        <f t="shared" ca="1" si="29"/>
        <v>0</v>
      </c>
      <c r="U88" s="24">
        <f t="shared" ca="1" si="30"/>
        <v>0</v>
      </c>
      <c r="V88" s="25">
        <f t="shared" ca="1" si="31"/>
        <v>0.77224463301858859</v>
      </c>
      <c r="W88" s="26">
        <f t="shared" si="32"/>
        <v>2</v>
      </c>
      <c r="X88" s="25">
        <f t="shared" ca="1" si="44"/>
        <v>2.7722446330185884</v>
      </c>
      <c r="Y88" s="25">
        <f t="shared" ca="1" si="45"/>
        <v>14.208301813407076</v>
      </c>
      <c r="Z88" s="25">
        <f t="shared" ca="1" si="46"/>
        <v>-54.983255807263305</v>
      </c>
      <c r="AA88" s="25">
        <f t="shared" ca="1" si="33"/>
        <v>245.0167441927367</v>
      </c>
    </row>
    <row r="89" spans="5:27" x14ac:dyDescent="0.2">
      <c r="E89" s="22">
        <v>85</v>
      </c>
      <c r="F89" s="24">
        <f t="shared" ca="1" si="36"/>
        <v>9.2713010231994062</v>
      </c>
      <c r="G89" s="24">
        <f t="shared" ca="1" si="37"/>
        <v>0</v>
      </c>
      <c r="H89" s="24">
        <f t="shared" ca="1" si="38"/>
        <v>9.2713010231994062</v>
      </c>
      <c r="I89" s="24">
        <f t="shared" ca="1" si="39"/>
        <v>0</v>
      </c>
      <c r="J89" s="24">
        <f t="shared" ca="1" si="40"/>
        <v>0</v>
      </c>
      <c r="K89" s="24">
        <f t="shared" ca="1" si="47"/>
        <v>0</v>
      </c>
      <c r="L89" s="24">
        <f t="shared" ca="1" si="41"/>
        <v>9.2713010231994062</v>
      </c>
      <c r="M89" s="24">
        <f t="shared" ca="1" si="34"/>
        <v>0.46971901415061312</v>
      </c>
      <c r="N89" s="24">
        <f t="shared" ca="1" si="35"/>
        <v>0.48860356909407615</v>
      </c>
      <c r="O89" s="24">
        <f t="shared" ca="1" si="42"/>
        <v>0.48860356909407615</v>
      </c>
      <c r="P89" s="24">
        <f t="shared" ca="1" si="43"/>
        <v>8.78269745410533</v>
      </c>
      <c r="Q89" s="24">
        <f t="shared" ca="1" si="27"/>
        <v>0</v>
      </c>
      <c r="R89" s="24">
        <f t="shared" ca="1" si="48"/>
        <v>0</v>
      </c>
      <c r="S89" s="25">
        <f t="shared" ca="1" si="28"/>
        <v>10.866543376652253</v>
      </c>
      <c r="T89" s="24">
        <f t="shared" ca="1" si="29"/>
        <v>0</v>
      </c>
      <c r="U89" s="24">
        <f t="shared" ca="1" si="30"/>
        <v>0</v>
      </c>
      <c r="V89" s="25">
        <f t="shared" ca="1" si="31"/>
        <v>0.72215993909218956</v>
      </c>
      <c r="W89" s="26">
        <f t="shared" si="32"/>
        <v>2</v>
      </c>
      <c r="X89" s="25">
        <f t="shared" ca="1" si="44"/>
        <v>2.7221599390921893</v>
      </c>
      <c r="Y89" s="25">
        <f t="shared" ca="1" si="45"/>
        <v>8.1443834375600623</v>
      </c>
      <c r="Z89" s="25">
        <f t="shared" ca="1" si="46"/>
        <v>-46.838872369703239</v>
      </c>
      <c r="AA89" s="25">
        <f t="shared" ca="1" si="33"/>
        <v>253.16112763029676</v>
      </c>
    </row>
    <row r="90" spans="5:27" x14ac:dyDescent="0.2">
      <c r="E90" s="22">
        <v>86</v>
      </c>
      <c r="F90" s="24">
        <f t="shared" ca="1" si="36"/>
        <v>8.78269745410533</v>
      </c>
      <c r="G90" s="24">
        <f t="shared" ca="1" si="37"/>
        <v>0</v>
      </c>
      <c r="H90" s="24">
        <f t="shared" ca="1" si="38"/>
        <v>8.78269745410533</v>
      </c>
      <c r="I90" s="24">
        <f t="shared" ca="1" si="39"/>
        <v>0</v>
      </c>
      <c r="J90" s="24">
        <f t="shared" ca="1" si="40"/>
        <v>0</v>
      </c>
      <c r="K90" s="24">
        <f t="shared" ca="1" si="47"/>
        <v>0</v>
      </c>
      <c r="L90" s="24">
        <f t="shared" ca="1" si="41"/>
        <v>8.78269745410533</v>
      </c>
      <c r="M90" s="24">
        <f t="shared" ca="1" si="34"/>
        <v>0.66532916489077676</v>
      </c>
      <c r="N90" s="24">
        <f t="shared" ca="1" si="35"/>
        <v>0.56405775531477576</v>
      </c>
      <c r="O90" s="24">
        <f t="shared" ca="1" si="42"/>
        <v>0.56405775531477576</v>
      </c>
      <c r="P90" s="24">
        <f t="shared" ca="1" si="43"/>
        <v>8.2186396987905539</v>
      </c>
      <c r="Q90" s="24">
        <f t="shared" ca="1" si="27"/>
        <v>0</v>
      </c>
      <c r="R90" s="24">
        <f t="shared" ca="1" si="48"/>
        <v>0</v>
      </c>
      <c r="S90" s="25">
        <f t="shared" ca="1" si="28"/>
        <v>12.544644478200611</v>
      </c>
      <c r="T90" s="24">
        <f t="shared" ca="1" si="29"/>
        <v>0</v>
      </c>
      <c r="U90" s="24">
        <f t="shared" ca="1" si="30"/>
        <v>0</v>
      </c>
      <c r="V90" s="25">
        <f t="shared" ca="1" si="31"/>
        <v>0.68005348611583549</v>
      </c>
      <c r="W90" s="26">
        <f t="shared" si="32"/>
        <v>2</v>
      </c>
      <c r="X90" s="25">
        <f t="shared" ca="1" si="44"/>
        <v>2.6800534861158356</v>
      </c>
      <c r="Y90" s="25">
        <f t="shared" ca="1" si="45"/>
        <v>9.864590992084775</v>
      </c>
      <c r="Z90" s="25">
        <f t="shared" ca="1" si="46"/>
        <v>-36.974281377618468</v>
      </c>
      <c r="AA90" s="25">
        <f t="shared" ca="1" si="33"/>
        <v>263.02571862238153</v>
      </c>
    </row>
    <row r="91" spans="5:27" x14ac:dyDescent="0.2">
      <c r="E91" s="22">
        <v>87</v>
      </c>
      <c r="F91" s="24">
        <f t="shared" ca="1" si="36"/>
        <v>8.2186396987905539</v>
      </c>
      <c r="G91" s="24">
        <f t="shared" ca="1" si="37"/>
        <v>0</v>
      </c>
      <c r="H91" s="24">
        <f t="shared" ca="1" si="38"/>
        <v>8.2186396987905539</v>
      </c>
      <c r="I91" s="24">
        <f t="shared" ca="1" si="39"/>
        <v>0</v>
      </c>
      <c r="J91" s="24">
        <f t="shared" ca="1" si="40"/>
        <v>0</v>
      </c>
      <c r="K91" s="24">
        <f t="shared" ca="1" si="47"/>
        <v>0</v>
      </c>
      <c r="L91" s="24">
        <f t="shared" ca="1" si="41"/>
        <v>8.2186396987905539</v>
      </c>
      <c r="M91" s="24">
        <f t="shared" ca="1" si="34"/>
        <v>0.38933804605377242</v>
      </c>
      <c r="N91" s="24">
        <f t="shared" ca="1" si="35"/>
        <v>0.45784329047153605</v>
      </c>
      <c r="O91" s="24">
        <f t="shared" ca="1" si="42"/>
        <v>0.45784329047153605</v>
      </c>
      <c r="P91" s="24">
        <f t="shared" ca="1" si="43"/>
        <v>7.7607964083190177</v>
      </c>
      <c r="Q91" s="24">
        <f t="shared" ca="1" si="27"/>
        <v>0</v>
      </c>
      <c r="R91" s="24">
        <f t="shared" ca="1" si="48"/>
        <v>0</v>
      </c>
      <c r="S91" s="25">
        <f t="shared" ca="1" si="28"/>
        <v>10.182434780086961</v>
      </c>
      <c r="T91" s="24">
        <f t="shared" ca="1" si="29"/>
        <v>0</v>
      </c>
      <c r="U91" s="24">
        <f t="shared" ca="1" si="30"/>
        <v>0</v>
      </c>
      <c r="V91" s="25">
        <f t="shared" ca="1" si="31"/>
        <v>0.63917744428438283</v>
      </c>
      <c r="W91" s="26">
        <f t="shared" si="32"/>
        <v>2</v>
      </c>
      <c r="X91" s="25">
        <f t="shared" ca="1" si="44"/>
        <v>2.6391774442843827</v>
      </c>
      <c r="Y91" s="25">
        <f t="shared" ca="1" si="45"/>
        <v>7.5432573358025783</v>
      </c>
      <c r="Z91" s="25">
        <f t="shared" ca="1" si="46"/>
        <v>-29.431024041815888</v>
      </c>
      <c r="AA91" s="25">
        <f t="shared" ca="1" si="33"/>
        <v>270.56897595818413</v>
      </c>
    </row>
    <row r="92" spans="5:27" x14ac:dyDescent="0.2">
      <c r="E92" s="22">
        <v>88</v>
      </c>
      <c r="F92" s="24">
        <f t="shared" ca="1" si="36"/>
        <v>7.7607964083190177</v>
      </c>
      <c r="G92" s="24">
        <f t="shared" ca="1" si="37"/>
        <v>0</v>
      </c>
      <c r="H92" s="24">
        <f t="shared" ca="1" si="38"/>
        <v>7.7607964083190177</v>
      </c>
      <c r="I92" s="24">
        <f t="shared" ca="1" si="39"/>
        <v>0</v>
      </c>
      <c r="J92" s="24">
        <f t="shared" ca="1" si="40"/>
        <v>0</v>
      </c>
      <c r="K92" s="24">
        <f t="shared" ca="1" si="47"/>
        <v>0</v>
      </c>
      <c r="L92" s="24">
        <f t="shared" ca="1" si="41"/>
        <v>7.7607964083190177</v>
      </c>
      <c r="M92" s="24">
        <f t="shared" ca="1" si="34"/>
        <v>0.18264413846149308</v>
      </c>
      <c r="N92" s="24">
        <f t="shared" ca="1" si="35"/>
        <v>0.3641998455267163</v>
      </c>
      <c r="O92" s="24">
        <f t="shared" ca="1" si="42"/>
        <v>0.3641998455267163</v>
      </c>
      <c r="P92" s="24">
        <f t="shared" ca="1" si="43"/>
        <v>7.3965965627923014</v>
      </c>
      <c r="Q92" s="24">
        <f t="shared" ca="1" si="27"/>
        <v>0</v>
      </c>
      <c r="R92" s="24">
        <f t="shared" ca="1" si="48"/>
        <v>0</v>
      </c>
      <c r="S92" s="25">
        <f t="shared" ca="1" si="28"/>
        <v>8.0998045645141694</v>
      </c>
      <c r="T92" s="24">
        <f t="shared" ca="1" si="29"/>
        <v>0</v>
      </c>
      <c r="U92" s="24">
        <f t="shared" ca="1" si="30"/>
        <v>0</v>
      </c>
      <c r="V92" s="25">
        <f t="shared" ca="1" si="31"/>
        <v>0.60629571884445277</v>
      </c>
      <c r="W92" s="26">
        <f t="shared" si="32"/>
        <v>2</v>
      </c>
      <c r="X92" s="25">
        <f t="shared" ca="1" si="44"/>
        <v>2.6062957188444527</v>
      </c>
      <c r="Y92" s="25">
        <f t="shared" ca="1" si="45"/>
        <v>5.4935088456697168</v>
      </c>
      <c r="Z92" s="25">
        <f t="shared" ca="1" si="46"/>
        <v>-23.937515196146173</v>
      </c>
      <c r="AA92" s="25">
        <f t="shared" ca="1" si="33"/>
        <v>276.06248480385381</v>
      </c>
    </row>
    <row r="93" spans="5:27" x14ac:dyDescent="0.2">
      <c r="E93" s="22">
        <v>89</v>
      </c>
      <c r="F93" s="24">
        <f t="shared" ca="1" si="36"/>
        <v>7.3965965627923014</v>
      </c>
      <c r="G93" s="24">
        <f t="shared" ca="1" si="37"/>
        <v>0</v>
      </c>
      <c r="H93" s="24">
        <f t="shared" ca="1" si="38"/>
        <v>7.3965965627923014</v>
      </c>
      <c r="I93" s="24">
        <f t="shared" ca="1" si="39"/>
        <v>0</v>
      </c>
      <c r="J93" s="24">
        <f t="shared" ca="1" si="40"/>
        <v>0</v>
      </c>
      <c r="K93" s="24">
        <f t="shared" ca="1" si="47"/>
        <v>0</v>
      </c>
      <c r="L93" s="24">
        <f t="shared" ca="1" si="41"/>
        <v>7.3965965627923014</v>
      </c>
      <c r="M93" s="24">
        <f t="shared" ca="1" si="34"/>
        <v>0.48415080939302746</v>
      </c>
      <c r="N93" s="24">
        <f t="shared" ca="1" si="35"/>
        <v>0.49403922715272253</v>
      </c>
      <c r="O93" s="24">
        <f t="shared" ca="1" si="42"/>
        <v>0.49403922715272253</v>
      </c>
      <c r="P93" s="24">
        <f t="shared" ca="1" si="43"/>
        <v>6.9025573356395791</v>
      </c>
      <c r="Q93" s="24">
        <f t="shared" ca="1" si="27"/>
        <v>0</v>
      </c>
      <c r="R93" s="24">
        <f t="shared" ca="1" si="48"/>
        <v>0</v>
      </c>
      <c r="S93" s="25">
        <f t="shared" ca="1" si="28"/>
        <v>10.987432411876549</v>
      </c>
      <c r="T93" s="24">
        <f t="shared" ca="1" si="29"/>
        <v>0</v>
      </c>
      <c r="U93" s="24">
        <f t="shared" ca="1" si="30"/>
        <v>0</v>
      </c>
      <c r="V93" s="25">
        <f t="shared" ca="1" si="31"/>
        <v>0.57196615593727518</v>
      </c>
      <c r="W93" s="26">
        <f t="shared" si="32"/>
        <v>2</v>
      </c>
      <c r="X93" s="25">
        <f t="shared" ca="1" si="44"/>
        <v>2.5719661559372753</v>
      </c>
      <c r="Y93" s="25">
        <f t="shared" ca="1" si="45"/>
        <v>8.4154662559392737</v>
      </c>
      <c r="Z93" s="25">
        <f t="shared" ca="1" si="46"/>
        <v>-15.522048940206899</v>
      </c>
      <c r="AA93" s="25">
        <f t="shared" ca="1" si="33"/>
        <v>284.4779510597931</v>
      </c>
    </row>
    <row r="94" spans="5:27" x14ac:dyDescent="0.2">
      <c r="E94" s="22">
        <v>90</v>
      </c>
      <c r="F94" s="24">
        <f t="shared" ca="1" si="36"/>
        <v>6.9025573356395791</v>
      </c>
      <c r="G94" s="24">
        <f t="shared" ca="1" si="37"/>
        <v>0</v>
      </c>
      <c r="H94" s="24">
        <f t="shared" ca="1" si="38"/>
        <v>6.9025573356395791</v>
      </c>
      <c r="I94" s="24">
        <f t="shared" ca="1" si="39"/>
        <v>0</v>
      </c>
      <c r="J94" s="24">
        <f t="shared" ca="1" si="40"/>
        <v>0</v>
      </c>
      <c r="K94" s="24">
        <f t="shared" ca="1" si="47"/>
        <v>0</v>
      </c>
      <c r="L94" s="24">
        <f t="shared" ca="1" si="41"/>
        <v>6.9025573356395791</v>
      </c>
      <c r="M94" s="24">
        <f t="shared" ca="1" si="34"/>
        <v>0.26614333791559774</v>
      </c>
      <c r="N94" s="24">
        <f t="shared" ca="1" si="35"/>
        <v>0.40632212245408378</v>
      </c>
      <c r="O94" s="24">
        <f t="shared" ca="1" si="42"/>
        <v>0.40632212245408378</v>
      </c>
      <c r="P94" s="24">
        <f t="shared" ca="1" si="43"/>
        <v>6.4962352131854955</v>
      </c>
      <c r="Q94" s="24">
        <f t="shared" ca="1" si="27"/>
        <v>0</v>
      </c>
      <c r="R94" s="24">
        <f t="shared" ca="1" si="48"/>
        <v>0</v>
      </c>
      <c r="S94" s="25">
        <f t="shared" ca="1" si="28"/>
        <v>9.0366040033788231</v>
      </c>
      <c r="T94" s="24">
        <f t="shared" ca="1" si="29"/>
        <v>0</v>
      </c>
      <c r="U94" s="24">
        <f t="shared" ca="1" si="30"/>
        <v>0</v>
      </c>
      <c r="V94" s="25">
        <f t="shared" ca="1" si="31"/>
        <v>0.53595170195300301</v>
      </c>
      <c r="W94" s="26">
        <f t="shared" si="32"/>
        <v>2</v>
      </c>
      <c r="X94" s="25">
        <f t="shared" ca="1" si="44"/>
        <v>2.5359517019530031</v>
      </c>
      <c r="Y94" s="25">
        <f t="shared" ca="1" si="45"/>
        <v>6.50065230142582</v>
      </c>
      <c r="Z94" s="25">
        <f t="shared" ca="1" si="46"/>
        <v>-9.0213966387810789</v>
      </c>
      <c r="AA94" s="25">
        <f t="shared" ca="1" si="33"/>
        <v>290.97860336121892</v>
      </c>
    </row>
    <row r="95" spans="5:27" x14ac:dyDescent="0.2">
      <c r="E95" s="22">
        <v>91</v>
      </c>
      <c r="F95" s="24">
        <f t="shared" ca="1" si="36"/>
        <v>6.4962352131854955</v>
      </c>
      <c r="G95" s="24">
        <f t="shared" ca="1" si="37"/>
        <v>0</v>
      </c>
      <c r="H95" s="24">
        <f t="shared" ca="1" si="38"/>
        <v>6.4962352131854955</v>
      </c>
      <c r="I95" s="24">
        <f t="shared" ca="1" si="39"/>
        <v>0</v>
      </c>
      <c r="J95" s="24">
        <f t="shared" ca="1" si="40"/>
        <v>0</v>
      </c>
      <c r="K95" s="24">
        <f t="shared" ca="1" si="47"/>
        <v>0</v>
      </c>
      <c r="L95" s="24">
        <f t="shared" ca="1" si="41"/>
        <v>6.4962352131854955</v>
      </c>
      <c r="M95" s="24">
        <f t="shared" ca="1" si="34"/>
        <v>0.13759466745268378</v>
      </c>
      <c r="N95" s="24">
        <f t="shared" ca="1" si="35"/>
        <v>0.33632151627127138</v>
      </c>
      <c r="O95" s="24">
        <f t="shared" ca="1" si="42"/>
        <v>0.33632151627127138</v>
      </c>
      <c r="P95" s="24">
        <f t="shared" ca="1" si="43"/>
        <v>6.1599136969142236</v>
      </c>
      <c r="Q95" s="24">
        <f t="shared" ca="1" si="27"/>
        <v>0</v>
      </c>
      <c r="R95" s="24">
        <f t="shared" ca="1" si="48"/>
        <v>0</v>
      </c>
      <c r="S95" s="25">
        <f t="shared" ca="1" si="28"/>
        <v>7.4797905218730749</v>
      </c>
      <c r="T95" s="24">
        <f t="shared" ca="1" si="29"/>
        <v>0</v>
      </c>
      <c r="U95" s="24">
        <f t="shared" ca="1" si="30"/>
        <v>0</v>
      </c>
      <c r="V95" s="25">
        <f t="shared" ca="1" si="31"/>
        <v>0.50624595640398884</v>
      </c>
      <c r="W95" s="26">
        <f t="shared" si="32"/>
        <v>2</v>
      </c>
      <c r="X95" s="25">
        <f t="shared" ca="1" si="44"/>
        <v>2.5062459564039887</v>
      </c>
      <c r="Y95" s="25">
        <f t="shared" ca="1" si="45"/>
        <v>4.9735445654690862</v>
      </c>
      <c r="Z95" s="25">
        <f t="shared" ca="1" si="46"/>
        <v>-4.0478520733119927</v>
      </c>
      <c r="AA95" s="25">
        <f t="shared" ca="1" si="33"/>
        <v>295.95214792668799</v>
      </c>
    </row>
    <row r="96" spans="5:27" x14ac:dyDescent="0.2">
      <c r="E96" s="22">
        <v>92</v>
      </c>
      <c r="F96" s="24">
        <f t="shared" ca="1" si="36"/>
        <v>6.1599136969142236</v>
      </c>
      <c r="G96" s="24">
        <f t="shared" ca="1" si="37"/>
        <v>0</v>
      </c>
      <c r="H96" s="24">
        <f t="shared" ca="1" si="38"/>
        <v>6.1599136969142236</v>
      </c>
      <c r="I96" s="24">
        <f t="shared" ca="1" si="39"/>
        <v>0</v>
      </c>
      <c r="J96" s="24">
        <f t="shared" ca="1" si="40"/>
        <v>0</v>
      </c>
      <c r="K96" s="24">
        <f t="shared" ca="1" si="47"/>
        <v>0</v>
      </c>
      <c r="L96" s="24">
        <f t="shared" ca="1" si="41"/>
        <v>6.1599136969142236</v>
      </c>
      <c r="M96" s="24">
        <f t="shared" ca="1" si="34"/>
        <v>0.68898333641393794</v>
      </c>
      <c r="N96" s="24">
        <f t="shared" ca="1" si="35"/>
        <v>0.57394559718240323</v>
      </c>
      <c r="O96" s="24">
        <f t="shared" ca="1" si="42"/>
        <v>0.57394559718240323</v>
      </c>
      <c r="P96" s="24">
        <f t="shared" ca="1" si="43"/>
        <v>5.5859680997318204</v>
      </c>
      <c r="Q96" s="24">
        <f t="shared" ca="1" si="27"/>
        <v>0</v>
      </c>
      <c r="R96" s="24">
        <f t="shared" ca="1" si="48"/>
        <v>0</v>
      </c>
      <c r="S96" s="25">
        <f t="shared" ca="1" si="28"/>
        <v>12.764550081336647</v>
      </c>
      <c r="T96" s="24">
        <f t="shared" ca="1" si="29"/>
        <v>0</v>
      </c>
      <c r="U96" s="24">
        <f t="shared" ca="1" si="30"/>
        <v>0</v>
      </c>
      <c r="V96" s="25">
        <f t="shared" ca="1" si="31"/>
        <v>0.46983527186584179</v>
      </c>
      <c r="W96" s="26">
        <f t="shared" si="32"/>
        <v>2</v>
      </c>
      <c r="X96" s="25">
        <f t="shared" ca="1" si="44"/>
        <v>2.4698352718658416</v>
      </c>
      <c r="Y96" s="25">
        <f t="shared" ca="1" si="45"/>
        <v>10.294714809470806</v>
      </c>
      <c r="Z96" s="25">
        <f t="shared" ca="1" si="46"/>
        <v>6.2468627361588132</v>
      </c>
      <c r="AA96" s="25">
        <f t="shared" ca="1" si="33"/>
        <v>306.24686273615879</v>
      </c>
    </row>
    <row r="97" spans="5:27" x14ac:dyDescent="0.2">
      <c r="E97" s="22">
        <v>93</v>
      </c>
      <c r="F97" s="24">
        <f t="shared" ca="1" si="36"/>
        <v>5.5859680997318204</v>
      </c>
      <c r="G97" s="24">
        <f t="shared" ca="1" si="37"/>
        <v>0</v>
      </c>
      <c r="H97" s="24">
        <f t="shared" ca="1" si="38"/>
        <v>5.5859680997318204</v>
      </c>
      <c r="I97" s="24">
        <f t="shared" ca="1" si="39"/>
        <v>0</v>
      </c>
      <c r="J97" s="24">
        <f t="shared" ca="1" si="40"/>
        <v>0</v>
      </c>
      <c r="K97" s="24">
        <f t="shared" ca="1" si="47"/>
        <v>0</v>
      </c>
      <c r="L97" s="24">
        <f t="shared" ca="1" si="41"/>
        <v>5.5859680997318204</v>
      </c>
      <c r="M97" s="24">
        <f t="shared" ca="1" si="34"/>
        <v>0.7454574773008068</v>
      </c>
      <c r="N97" s="24">
        <f t="shared" ca="1" si="35"/>
        <v>0.59903945566519223</v>
      </c>
      <c r="O97" s="24">
        <f t="shared" ca="1" si="42"/>
        <v>0.59903945566519223</v>
      </c>
      <c r="P97" s="24">
        <f t="shared" ca="1" si="43"/>
        <v>4.9869286440666283</v>
      </c>
      <c r="Q97" s="24">
        <f t="shared" ca="1" si="27"/>
        <v>0</v>
      </c>
      <c r="R97" s="24">
        <f t="shared" ca="1" si="48"/>
        <v>0</v>
      </c>
      <c r="S97" s="25">
        <f t="shared" ca="1" si="28"/>
        <v>13.322637493993874</v>
      </c>
      <c r="T97" s="24">
        <f t="shared" ca="1" si="29"/>
        <v>0</v>
      </c>
      <c r="U97" s="24">
        <f t="shared" ca="1" si="30"/>
        <v>0</v>
      </c>
      <c r="V97" s="25">
        <f t="shared" ca="1" si="31"/>
        <v>0.42291586975193796</v>
      </c>
      <c r="W97" s="26">
        <f t="shared" si="32"/>
        <v>2</v>
      </c>
      <c r="X97" s="25">
        <f t="shared" ca="1" si="44"/>
        <v>2.4229158697519377</v>
      </c>
      <c r="Y97" s="25">
        <f t="shared" ca="1" si="45"/>
        <v>10.899721624241936</v>
      </c>
      <c r="Z97" s="25">
        <f t="shared" ca="1" si="46"/>
        <v>17.146584360400748</v>
      </c>
      <c r="AA97" s="25">
        <f t="shared" ca="1" si="33"/>
        <v>317.14658436040077</v>
      </c>
    </row>
    <row r="98" spans="5:27" x14ac:dyDescent="0.2">
      <c r="E98" s="22">
        <v>94</v>
      </c>
      <c r="F98" s="24">
        <f t="shared" ca="1" si="36"/>
        <v>4.9869286440666283</v>
      </c>
      <c r="G98" s="24">
        <f t="shared" ca="1" si="37"/>
        <v>0</v>
      </c>
      <c r="H98" s="24">
        <f t="shared" ca="1" si="38"/>
        <v>4.9869286440666283</v>
      </c>
      <c r="I98" s="24">
        <f t="shared" ca="1" si="39"/>
        <v>0</v>
      </c>
      <c r="J98" s="24">
        <f t="shared" ca="1" si="40"/>
        <v>0</v>
      </c>
      <c r="K98" s="24">
        <f t="shared" ca="1" si="47"/>
        <v>0</v>
      </c>
      <c r="L98" s="24">
        <f t="shared" ca="1" si="41"/>
        <v>4.9869286440666283</v>
      </c>
      <c r="M98" s="24">
        <f t="shared" ca="1" si="34"/>
        <v>0.9775315408980727</v>
      </c>
      <c r="N98" s="24">
        <f t="shared" ca="1" si="35"/>
        <v>0.8007866703433244</v>
      </c>
      <c r="O98" s="24">
        <f t="shared" ca="1" si="42"/>
        <v>0.8007866703433244</v>
      </c>
      <c r="P98" s="24">
        <f t="shared" ca="1" si="43"/>
        <v>4.1861419737233039</v>
      </c>
      <c r="Q98" s="24">
        <f t="shared" ca="1" si="27"/>
        <v>0</v>
      </c>
      <c r="R98" s="24">
        <f t="shared" ca="1" si="48"/>
        <v>0</v>
      </c>
      <c r="S98" s="25">
        <f t="shared" ca="1" si="28"/>
        <v>17.809495548435532</v>
      </c>
      <c r="T98" s="24">
        <f t="shared" ca="1" si="29"/>
        <v>0</v>
      </c>
      <c r="U98" s="24">
        <f t="shared" ca="1" si="30"/>
        <v>0</v>
      </c>
      <c r="V98" s="25">
        <f t="shared" ca="1" si="31"/>
        <v>0.36692282471159732</v>
      </c>
      <c r="W98" s="26">
        <f t="shared" si="32"/>
        <v>2</v>
      </c>
      <c r="X98" s="25">
        <f t="shared" ca="1" si="44"/>
        <v>2.3669228247115974</v>
      </c>
      <c r="Y98" s="25">
        <f t="shared" ca="1" si="45"/>
        <v>15.442572723723934</v>
      </c>
      <c r="Z98" s="25">
        <f t="shared" ca="1" si="46"/>
        <v>32.589157084124679</v>
      </c>
      <c r="AA98" s="25">
        <f t="shared" ca="1" si="33"/>
        <v>332.58915708412468</v>
      </c>
    </row>
    <row r="99" spans="5:27" x14ac:dyDescent="0.2">
      <c r="E99" s="22">
        <v>95</v>
      </c>
      <c r="F99" s="24">
        <f t="shared" ca="1" si="36"/>
        <v>4.1861419737233039</v>
      </c>
      <c r="G99" s="24">
        <f t="shared" ca="1" si="37"/>
        <v>0</v>
      </c>
      <c r="H99" s="24">
        <f t="shared" ca="1" si="38"/>
        <v>4.1861419737233039</v>
      </c>
      <c r="I99" s="24">
        <f t="shared" ca="1" si="39"/>
        <v>1</v>
      </c>
      <c r="J99" s="24">
        <f t="shared" ca="1" si="40"/>
        <v>14</v>
      </c>
      <c r="K99" s="24">
        <f t="shared" ca="1" si="47"/>
        <v>0</v>
      </c>
      <c r="L99" s="24">
        <f t="shared" ca="1" si="41"/>
        <v>4.1861419737233039</v>
      </c>
      <c r="M99" s="24">
        <f t="shared" ca="1" si="34"/>
        <v>2.9813731720160774E-2</v>
      </c>
      <c r="N99" s="24">
        <f t="shared" ca="1" si="35"/>
        <v>0.21746926491246682</v>
      </c>
      <c r="O99" s="24">
        <f t="shared" ca="1" si="42"/>
        <v>0.21746926491246682</v>
      </c>
      <c r="P99" s="24">
        <f t="shared" ca="1" si="43"/>
        <v>3.9686727088108369</v>
      </c>
      <c r="Q99" s="24">
        <f t="shared" ca="1" si="27"/>
        <v>0</v>
      </c>
      <c r="R99" s="24">
        <f t="shared" ca="1" si="48"/>
        <v>0</v>
      </c>
      <c r="S99" s="25">
        <f t="shared" ca="1" si="28"/>
        <v>4.8365164516532619</v>
      </c>
      <c r="T99" s="24">
        <f t="shared" ca="1" si="29"/>
        <v>224</v>
      </c>
      <c r="U99" s="24">
        <f t="shared" ca="1" si="30"/>
        <v>15.68</v>
      </c>
      <c r="V99" s="25">
        <f t="shared" ca="1" si="31"/>
        <v>0.32619258730136563</v>
      </c>
      <c r="W99" s="26">
        <f t="shared" si="32"/>
        <v>2</v>
      </c>
      <c r="X99" s="25">
        <f t="shared" ca="1" si="44"/>
        <v>242.00619258730137</v>
      </c>
      <c r="Y99" s="25">
        <f t="shared" ca="1" si="45"/>
        <v>-237.1696761356481</v>
      </c>
      <c r="Z99" s="25">
        <f t="shared" ca="1" si="46"/>
        <v>-204.58051905152342</v>
      </c>
      <c r="AA99" s="25">
        <f t="shared" ca="1" si="33"/>
        <v>95.419480948476576</v>
      </c>
    </row>
    <row r="100" spans="5:27" x14ac:dyDescent="0.2">
      <c r="E100" s="22">
        <v>96</v>
      </c>
      <c r="F100" s="24">
        <f t="shared" ca="1" si="36"/>
        <v>3.9686727088108369</v>
      </c>
      <c r="G100" s="24">
        <f t="shared" ca="1" si="37"/>
        <v>14</v>
      </c>
      <c r="H100" s="24">
        <f t="shared" ca="1" si="38"/>
        <v>17.968672708810836</v>
      </c>
      <c r="I100" s="24">
        <f t="shared" ca="1" si="39"/>
        <v>0</v>
      </c>
      <c r="J100" s="24">
        <f t="shared" ca="1" si="40"/>
        <v>0</v>
      </c>
      <c r="K100" s="24">
        <f t="shared" ca="1" si="47"/>
        <v>0</v>
      </c>
      <c r="L100" s="24">
        <f t="shared" ca="1" si="41"/>
        <v>3.9686727088108369</v>
      </c>
      <c r="M100" s="24">
        <f t="shared" ca="1" si="34"/>
        <v>0.9000521395898361</v>
      </c>
      <c r="N100" s="24">
        <f t="shared" ca="1" si="35"/>
        <v>0.69227730749378891</v>
      </c>
      <c r="O100" s="24">
        <f t="shared" ca="1" si="42"/>
        <v>0.69227730749378891</v>
      </c>
      <c r="P100" s="24">
        <f t="shared" ca="1" si="43"/>
        <v>3.276395401317048</v>
      </c>
      <c r="Q100" s="24">
        <f t="shared" ca="1" si="27"/>
        <v>0</v>
      </c>
      <c r="R100" s="24">
        <f t="shared" ca="1" si="48"/>
        <v>0</v>
      </c>
      <c r="S100" s="25">
        <f t="shared" ca="1" si="28"/>
        <v>15.396247318661864</v>
      </c>
      <c r="T100" s="24">
        <f t="shared" ca="1" si="29"/>
        <v>0</v>
      </c>
      <c r="U100" s="24">
        <f t="shared" ca="1" si="30"/>
        <v>0</v>
      </c>
      <c r="V100" s="25">
        <f t="shared" ca="1" si="31"/>
        <v>0.2898027244051154</v>
      </c>
      <c r="W100" s="26">
        <f t="shared" si="32"/>
        <v>2</v>
      </c>
      <c r="X100" s="25">
        <f t="shared" ca="1" si="44"/>
        <v>2.2898027244051153</v>
      </c>
      <c r="Y100" s="25">
        <f t="shared" ca="1" si="45"/>
        <v>13.106444594256748</v>
      </c>
      <c r="Z100" s="25">
        <f t="shared" ca="1" si="46"/>
        <v>-191.47407445726668</v>
      </c>
      <c r="AA100" s="25">
        <f t="shared" ca="1" si="33"/>
        <v>108.52592554273332</v>
      </c>
    </row>
    <row r="101" spans="5:27" x14ac:dyDescent="0.2">
      <c r="E101" s="22">
        <v>97</v>
      </c>
      <c r="F101" s="24">
        <f t="shared" ca="1" si="36"/>
        <v>3.276395401317048</v>
      </c>
      <c r="G101" s="24">
        <f t="shared" ca="1" si="37"/>
        <v>14</v>
      </c>
      <c r="H101" s="24">
        <f t="shared" ca="1" si="38"/>
        <v>17.276395401317046</v>
      </c>
      <c r="I101" s="24">
        <f t="shared" ca="1" si="39"/>
        <v>0</v>
      </c>
      <c r="J101" s="24">
        <f t="shared" ca="1" si="40"/>
        <v>0</v>
      </c>
      <c r="K101" s="24">
        <f t="shared" ca="1" si="47"/>
        <v>0</v>
      </c>
      <c r="L101" s="24">
        <f t="shared" ca="1" si="41"/>
        <v>3.276395401317048</v>
      </c>
      <c r="M101" s="24">
        <f t="shared" ca="1" si="34"/>
        <v>0.69600060563924837</v>
      </c>
      <c r="N101" s="24">
        <f t="shared" ca="1" si="35"/>
        <v>0.5769398213247221</v>
      </c>
      <c r="O101" s="24">
        <f t="shared" ca="1" si="42"/>
        <v>0.5769398213247221</v>
      </c>
      <c r="P101" s="24">
        <f t="shared" ca="1" si="43"/>
        <v>2.6994555799923257</v>
      </c>
      <c r="Q101" s="24">
        <f t="shared" ca="1" si="27"/>
        <v>0</v>
      </c>
      <c r="R101" s="24">
        <f t="shared" ca="1" si="48"/>
        <v>0</v>
      </c>
      <c r="S101" s="25">
        <f t="shared" ca="1" si="28"/>
        <v>12.831141626261818</v>
      </c>
      <c r="T101" s="24">
        <f t="shared" ca="1" si="29"/>
        <v>0</v>
      </c>
      <c r="U101" s="24">
        <f t="shared" ca="1" si="30"/>
        <v>0</v>
      </c>
      <c r="V101" s="25">
        <f t="shared" ca="1" si="31"/>
        <v>0.23903403925237496</v>
      </c>
      <c r="W101" s="26">
        <f t="shared" si="32"/>
        <v>2</v>
      </c>
      <c r="X101" s="25">
        <f t="shared" ca="1" si="44"/>
        <v>2.2390340392523749</v>
      </c>
      <c r="Y101" s="25">
        <f t="shared" ca="1" si="45"/>
        <v>10.592107587009444</v>
      </c>
      <c r="Z101" s="25">
        <f t="shared" ca="1" si="46"/>
        <v>-180.88196687025723</v>
      </c>
      <c r="AA101" s="25">
        <f t="shared" ca="1" si="33"/>
        <v>119.11803312974277</v>
      </c>
    </row>
    <row r="102" spans="5:27" x14ac:dyDescent="0.2">
      <c r="E102" s="22">
        <v>98</v>
      </c>
      <c r="F102" s="24">
        <f t="shared" ca="1" si="36"/>
        <v>2.6994555799923257</v>
      </c>
      <c r="G102" s="24">
        <f t="shared" ca="1" si="37"/>
        <v>14</v>
      </c>
      <c r="H102" s="24">
        <f t="shared" ca="1" si="38"/>
        <v>16.699455579992325</v>
      </c>
      <c r="I102" s="24">
        <f t="shared" ca="1" si="39"/>
        <v>0</v>
      </c>
      <c r="J102" s="24">
        <f t="shared" ca="1" si="40"/>
        <v>0</v>
      </c>
      <c r="K102" s="24">
        <f t="shared" ca="1" si="47"/>
        <v>0</v>
      </c>
      <c r="L102" s="24">
        <f t="shared" ca="1" si="41"/>
        <v>2.6994555799923257</v>
      </c>
      <c r="M102" s="24">
        <f t="shared" ca="1" si="34"/>
        <v>0.31990254632306669</v>
      </c>
      <c r="N102" s="24">
        <f t="shared" ca="1" si="35"/>
        <v>0.42980430055857477</v>
      </c>
      <c r="O102" s="24">
        <f t="shared" ca="1" si="42"/>
        <v>0.42980430055857477</v>
      </c>
      <c r="P102" s="24">
        <f t="shared" ca="1" si="43"/>
        <v>2.2696512794337509</v>
      </c>
      <c r="Q102" s="24">
        <f t="shared" ca="1" si="27"/>
        <v>0</v>
      </c>
      <c r="R102" s="24">
        <f t="shared" ca="1" si="48"/>
        <v>0</v>
      </c>
      <c r="S102" s="25">
        <f t="shared" ca="1" si="28"/>
        <v>9.558847644422702</v>
      </c>
      <c r="T102" s="24">
        <f t="shared" ca="1" si="29"/>
        <v>0</v>
      </c>
      <c r="U102" s="24">
        <f t="shared" ca="1" si="30"/>
        <v>0</v>
      </c>
      <c r="V102" s="25">
        <f t="shared" ca="1" si="31"/>
        <v>0.19876427437704308</v>
      </c>
      <c r="W102" s="26">
        <f t="shared" si="32"/>
        <v>2</v>
      </c>
      <c r="X102" s="25">
        <f t="shared" ca="1" si="44"/>
        <v>2.198764274377043</v>
      </c>
      <c r="Y102" s="25">
        <f t="shared" ca="1" si="45"/>
        <v>7.3600833700456594</v>
      </c>
      <c r="Z102" s="25">
        <f t="shared" ca="1" si="46"/>
        <v>-173.52188350021157</v>
      </c>
      <c r="AA102" s="25">
        <f t="shared" ca="1" si="33"/>
        <v>126.47811649978843</v>
      </c>
    </row>
    <row r="103" spans="5:27" x14ac:dyDescent="0.2">
      <c r="E103" s="22">
        <v>99</v>
      </c>
      <c r="F103" s="24">
        <f t="shared" ca="1" si="36"/>
        <v>2.2696512794337509</v>
      </c>
      <c r="G103" s="24">
        <f t="shared" ca="1" si="37"/>
        <v>14</v>
      </c>
      <c r="H103" s="24">
        <f t="shared" ca="1" si="38"/>
        <v>16.269651279433752</v>
      </c>
      <c r="I103" s="24">
        <f t="shared" ca="1" si="39"/>
        <v>0</v>
      </c>
      <c r="J103" s="24">
        <f t="shared" ca="1" si="40"/>
        <v>0</v>
      </c>
      <c r="K103" s="24">
        <f t="shared" ca="1" si="47"/>
        <v>0</v>
      </c>
      <c r="L103" s="24">
        <f t="shared" ca="1" si="41"/>
        <v>2.2696512794337509</v>
      </c>
      <c r="M103" s="24">
        <f t="shared" ca="1" si="34"/>
        <v>0.38195303862109342</v>
      </c>
      <c r="N103" s="24">
        <f t="shared" ca="1" si="35"/>
        <v>0.45494668953237416</v>
      </c>
      <c r="O103" s="24">
        <f t="shared" ca="1" si="42"/>
        <v>0.45494668953237416</v>
      </c>
      <c r="P103" s="24">
        <f t="shared" ca="1" si="43"/>
        <v>1.8147045899013767</v>
      </c>
      <c r="Q103" s="24">
        <f t="shared" ca="1" si="27"/>
        <v>0</v>
      </c>
      <c r="R103" s="24">
        <f t="shared" ca="1" si="48"/>
        <v>0</v>
      </c>
      <c r="S103" s="25">
        <f t="shared" ca="1" si="28"/>
        <v>10.118014375200001</v>
      </c>
      <c r="T103" s="24">
        <f t="shared" ca="1" si="29"/>
        <v>0</v>
      </c>
      <c r="U103" s="24">
        <f t="shared" ca="1" si="30"/>
        <v>0</v>
      </c>
      <c r="V103" s="25">
        <f t="shared" ca="1" si="31"/>
        <v>0.16337423477340512</v>
      </c>
      <c r="W103" s="26">
        <f t="shared" si="32"/>
        <v>2</v>
      </c>
      <c r="X103" s="25">
        <f t="shared" ca="1" si="44"/>
        <v>2.1633742347734053</v>
      </c>
      <c r="Y103" s="25">
        <f t="shared" ca="1" si="45"/>
        <v>7.9546401404265961</v>
      </c>
      <c r="Z103" s="25">
        <f t="shared" ca="1" si="46"/>
        <v>-165.56724335978498</v>
      </c>
      <c r="AA103" s="25">
        <f t="shared" ca="1" si="33"/>
        <v>134.43275664021502</v>
      </c>
    </row>
    <row r="104" spans="5:27" x14ac:dyDescent="0.2">
      <c r="E104" s="22">
        <v>100</v>
      </c>
      <c r="F104" s="24">
        <f t="shared" ca="1" si="36"/>
        <v>1.8147045899013767</v>
      </c>
      <c r="G104" s="24">
        <f t="shared" ca="1" si="37"/>
        <v>14</v>
      </c>
      <c r="H104" s="24">
        <f t="shared" ca="1" si="38"/>
        <v>15.814704589901377</v>
      </c>
      <c r="I104" s="24">
        <f t="shared" ca="1" si="39"/>
        <v>0</v>
      </c>
      <c r="J104" s="24">
        <f t="shared" ca="1" si="40"/>
        <v>0</v>
      </c>
      <c r="K104" s="24">
        <f t="shared" ca="1" si="47"/>
        <v>0</v>
      </c>
      <c r="L104" s="24">
        <f t="shared" ca="1" si="41"/>
        <v>1.8147045899013767</v>
      </c>
      <c r="M104" s="24">
        <f t="shared" ca="1" si="34"/>
        <v>0.57606677393597094</v>
      </c>
      <c r="N104" s="24">
        <f t="shared" ca="1" si="35"/>
        <v>0.52877620781240176</v>
      </c>
      <c r="O104" s="24">
        <f t="shared" ca="1" si="42"/>
        <v>0.52877620781240176</v>
      </c>
      <c r="P104" s="24">
        <f t="shared" ca="1" si="43"/>
        <v>1.2859283820889749</v>
      </c>
      <c r="Q104" s="24">
        <f t="shared" ca="1" si="27"/>
        <v>0</v>
      </c>
      <c r="R104" s="24">
        <f t="shared" ca="1" si="48"/>
        <v>0</v>
      </c>
      <c r="S104" s="25">
        <f t="shared" ca="1" si="28"/>
        <v>11.759982861747813</v>
      </c>
      <c r="T104" s="24">
        <f t="shared" ca="1" si="29"/>
        <v>0</v>
      </c>
      <c r="U104" s="24">
        <f t="shared" ca="1" si="30"/>
        <v>0</v>
      </c>
      <c r="V104" s="25">
        <f t="shared" ca="1" si="31"/>
        <v>0.12402531887961406</v>
      </c>
      <c r="W104" s="26">
        <f t="shared" si="32"/>
        <v>2</v>
      </c>
      <c r="X104" s="25">
        <f t="shared" ca="1" si="44"/>
        <v>2.1240253188796139</v>
      </c>
      <c r="Y104" s="25">
        <f t="shared" ca="1" si="45"/>
        <v>9.6359575428681996</v>
      </c>
      <c r="Z104" s="25">
        <f t="shared" ca="1" si="46"/>
        <v>-155.93128581691678</v>
      </c>
      <c r="AA104" s="25">
        <f t="shared" ca="1" si="33"/>
        <v>144.06871418308322</v>
      </c>
    </row>
    <row r="105" spans="5:27" x14ac:dyDescent="0.2">
      <c r="E105" s="22">
        <v>101</v>
      </c>
      <c r="F105" s="24">
        <f t="shared" ca="1" si="36"/>
        <v>1.2859283820889749</v>
      </c>
      <c r="G105" s="24">
        <f t="shared" ca="1" si="37"/>
        <v>14</v>
      </c>
      <c r="H105" s="24">
        <f t="shared" ca="1" si="38"/>
        <v>15.285928382088976</v>
      </c>
      <c r="I105" s="24">
        <f t="shared" ca="1" si="39"/>
        <v>0</v>
      </c>
      <c r="J105" s="24">
        <f t="shared" ca="1" si="40"/>
        <v>0</v>
      </c>
      <c r="K105" s="24">
        <f t="shared" ca="1" si="47"/>
        <v>0</v>
      </c>
      <c r="L105" s="24">
        <f t="shared" ca="1" si="41"/>
        <v>1.2859283820889749</v>
      </c>
      <c r="M105" s="24">
        <f t="shared" ca="1" si="34"/>
        <v>0.25293954983022804</v>
      </c>
      <c r="N105" s="24">
        <f t="shared" ca="1" si="35"/>
        <v>0.40020980130349626</v>
      </c>
      <c r="O105" s="24">
        <f t="shared" ca="1" si="42"/>
        <v>0.40020980130349626</v>
      </c>
      <c r="P105" s="24">
        <f t="shared" ca="1" si="43"/>
        <v>0.8857185807854786</v>
      </c>
      <c r="Q105" s="24">
        <f t="shared" ca="1" si="27"/>
        <v>0</v>
      </c>
      <c r="R105" s="24">
        <f t="shared" ca="1" si="48"/>
        <v>0</v>
      </c>
      <c r="S105" s="25">
        <f t="shared" ca="1" si="28"/>
        <v>8.900665980989757</v>
      </c>
      <c r="T105" s="24">
        <f t="shared" ca="1" si="29"/>
        <v>0</v>
      </c>
      <c r="U105" s="24">
        <f t="shared" ca="1" si="30"/>
        <v>0</v>
      </c>
      <c r="V105" s="25">
        <f t="shared" ca="1" si="31"/>
        <v>8.6865878514978137E-2</v>
      </c>
      <c r="W105" s="26">
        <f t="shared" si="32"/>
        <v>2</v>
      </c>
      <c r="X105" s="25">
        <f t="shared" ca="1" si="44"/>
        <v>2.0868658785149781</v>
      </c>
      <c r="Y105" s="25">
        <f t="shared" ca="1" si="45"/>
        <v>6.8138001024747794</v>
      </c>
      <c r="Z105" s="25">
        <f t="shared" ca="1" si="46"/>
        <v>-149.11748571444201</v>
      </c>
      <c r="AA105" s="25">
        <f t="shared" ca="1" si="33"/>
        <v>150.88251428555799</v>
      </c>
    </row>
    <row r="106" spans="5:27" x14ac:dyDescent="0.2">
      <c r="E106" s="22">
        <v>102</v>
      </c>
      <c r="F106" s="24">
        <f t="shared" ca="1" si="36"/>
        <v>0.8857185807854786</v>
      </c>
      <c r="G106" s="24">
        <f t="shared" ca="1" si="37"/>
        <v>14</v>
      </c>
      <c r="H106" s="24">
        <f t="shared" ca="1" si="38"/>
        <v>14.885718580785479</v>
      </c>
      <c r="I106" s="24">
        <f t="shared" ca="1" si="39"/>
        <v>0</v>
      </c>
      <c r="J106" s="24">
        <f t="shared" ca="1" si="40"/>
        <v>0</v>
      </c>
      <c r="K106" s="24">
        <f t="shared" ca="1" si="47"/>
        <v>14</v>
      </c>
      <c r="L106" s="24">
        <f t="shared" ca="1" si="41"/>
        <v>14.885718580785479</v>
      </c>
      <c r="M106" s="24">
        <f t="shared" ca="1" si="34"/>
        <v>0.83388155782365303</v>
      </c>
      <c r="N106" s="24">
        <f t="shared" ca="1" si="35"/>
        <v>0.645442715936699</v>
      </c>
      <c r="O106" s="24">
        <f t="shared" ca="1" si="42"/>
        <v>0.645442715936699</v>
      </c>
      <c r="P106" s="24">
        <f t="shared" ca="1" si="43"/>
        <v>14.24027586484878</v>
      </c>
      <c r="Q106" s="24">
        <f t="shared" ca="1" si="27"/>
        <v>0</v>
      </c>
      <c r="R106" s="24">
        <f t="shared" ca="1" si="48"/>
        <v>0</v>
      </c>
      <c r="S106" s="25">
        <f t="shared" ca="1" si="28"/>
        <v>14.354646002432185</v>
      </c>
      <c r="T106" s="24">
        <f t="shared" ca="1" si="29"/>
        <v>0</v>
      </c>
      <c r="U106" s="24">
        <f t="shared" ca="1" si="30"/>
        <v>0</v>
      </c>
      <c r="V106" s="25">
        <f t="shared" ca="1" si="31"/>
        <v>1.1650397778253703</v>
      </c>
      <c r="W106" s="26">
        <f t="shared" si="32"/>
        <v>2</v>
      </c>
      <c r="X106" s="25">
        <f t="shared" ca="1" si="44"/>
        <v>3.1650397778253705</v>
      </c>
      <c r="Y106" s="25">
        <f t="shared" ca="1" si="45"/>
        <v>11.189606224606814</v>
      </c>
      <c r="Z106" s="25">
        <f t="shared" ca="1" si="46"/>
        <v>-137.92787948983519</v>
      </c>
      <c r="AA106" s="25">
        <f t="shared" ca="1" si="33"/>
        <v>162.07212051016481</v>
      </c>
    </row>
    <row r="107" spans="5:27" x14ac:dyDescent="0.2">
      <c r="E107" s="22">
        <v>103</v>
      </c>
      <c r="F107" s="24">
        <f t="shared" ca="1" si="36"/>
        <v>14.24027586484878</v>
      </c>
      <c r="G107" s="24">
        <f t="shared" ca="1" si="37"/>
        <v>0</v>
      </c>
      <c r="H107" s="24">
        <f t="shared" ca="1" si="38"/>
        <v>14.24027586484878</v>
      </c>
      <c r="I107" s="24">
        <f t="shared" ca="1" si="39"/>
        <v>0</v>
      </c>
      <c r="J107" s="24">
        <f t="shared" ca="1" si="40"/>
        <v>0</v>
      </c>
      <c r="K107" s="24">
        <f t="shared" ca="1" si="47"/>
        <v>0</v>
      </c>
      <c r="L107" s="24">
        <f t="shared" ca="1" si="41"/>
        <v>14.24027586484878</v>
      </c>
      <c r="M107" s="24">
        <f t="shared" ca="1" si="34"/>
        <v>0.38809257400297958</v>
      </c>
      <c r="N107" s="24">
        <f t="shared" ca="1" si="35"/>
        <v>0.45735591256033942</v>
      </c>
      <c r="O107" s="24">
        <f t="shared" ca="1" si="42"/>
        <v>0.45735591256033942</v>
      </c>
      <c r="P107" s="24">
        <f t="shared" ca="1" si="43"/>
        <v>13.78291995228844</v>
      </c>
      <c r="Q107" s="24">
        <f t="shared" ca="1" si="27"/>
        <v>0</v>
      </c>
      <c r="R107" s="24">
        <f t="shared" ca="1" si="48"/>
        <v>0</v>
      </c>
      <c r="S107" s="25">
        <f t="shared" ca="1" si="28"/>
        <v>10.171595495341949</v>
      </c>
      <c r="T107" s="24">
        <f t="shared" ca="1" si="29"/>
        <v>0</v>
      </c>
      <c r="U107" s="24">
        <f t="shared" ca="1" si="30"/>
        <v>0</v>
      </c>
      <c r="V107" s="25">
        <f t="shared" ca="1" si="31"/>
        <v>1.1209278326854888</v>
      </c>
      <c r="W107" s="26">
        <f t="shared" si="32"/>
        <v>2</v>
      </c>
      <c r="X107" s="25">
        <f t="shared" ca="1" si="44"/>
        <v>3.1209278326854886</v>
      </c>
      <c r="Y107" s="25">
        <f t="shared" ca="1" si="45"/>
        <v>7.0506676626564602</v>
      </c>
      <c r="Z107" s="25">
        <f t="shared" ca="1" si="46"/>
        <v>-130.87721182717874</v>
      </c>
      <c r="AA107" s="25">
        <f t="shared" ca="1" si="33"/>
        <v>169.12278817282126</v>
      </c>
    </row>
    <row r="108" spans="5:27" x14ac:dyDescent="0.2">
      <c r="E108" s="22">
        <v>104</v>
      </c>
      <c r="F108" s="24">
        <f t="shared" ca="1" si="36"/>
        <v>13.78291995228844</v>
      </c>
      <c r="G108" s="24">
        <f t="shared" ca="1" si="37"/>
        <v>0</v>
      </c>
      <c r="H108" s="24">
        <f t="shared" ca="1" si="38"/>
        <v>13.78291995228844</v>
      </c>
      <c r="I108" s="24">
        <f t="shared" ca="1" si="39"/>
        <v>0</v>
      </c>
      <c r="J108" s="24">
        <f t="shared" ca="1" si="40"/>
        <v>0</v>
      </c>
      <c r="K108" s="24">
        <f t="shared" ca="1" si="47"/>
        <v>0</v>
      </c>
      <c r="L108" s="24">
        <f t="shared" ca="1" si="41"/>
        <v>13.78291995228844</v>
      </c>
      <c r="M108" s="24">
        <f t="shared" ca="1" si="34"/>
        <v>0.80360721273199032</v>
      </c>
      <c r="N108" s="24">
        <f t="shared" ca="1" si="35"/>
        <v>0.62818649324819886</v>
      </c>
      <c r="O108" s="24">
        <f t="shared" ca="1" si="42"/>
        <v>0.62818649324819886</v>
      </c>
      <c r="P108" s="24">
        <f t="shared" ca="1" si="43"/>
        <v>13.154733459040241</v>
      </c>
      <c r="Q108" s="24">
        <f t="shared" ca="1" si="27"/>
        <v>0</v>
      </c>
      <c r="R108" s="24">
        <f t="shared" ca="1" si="48"/>
        <v>0</v>
      </c>
      <c r="S108" s="25">
        <f t="shared" ca="1" si="28"/>
        <v>13.970867609839942</v>
      </c>
      <c r="T108" s="24">
        <f t="shared" ca="1" si="29"/>
        <v>0</v>
      </c>
      <c r="U108" s="24">
        <f t="shared" ca="1" si="30"/>
        <v>0</v>
      </c>
      <c r="V108" s="25">
        <f t="shared" ca="1" si="31"/>
        <v>1.0775061364531473</v>
      </c>
      <c r="W108" s="26">
        <f t="shared" si="32"/>
        <v>2</v>
      </c>
      <c r="X108" s="25">
        <f t="shared" ca="1" si="44"/>
        <v>3.0775061364531471</v>
      </c>
      <c r="Y108" s="25">
        <f t="shared" ca="1" si="45"/>
        <v>10.893361473386795</v>
      </c>
      <c r="Z108" s="25">
        <f t="shared" ca="1" si="46"/>
        <v>-119.98385035379195</v>
      </c>
      <c r="AA108" s="25">
        <f t="shared" ca="1" si="33"/>
        <v>180.01614964620805</v>
      </c>
    </row>
    <row r="109" spans="5:27" x14ac:dyDescent="0.2">
      <c r="E109" s="22">
        <v>105</v>
      </c>
      <c r="F109" s="24">
        <f t="shared" ca="1" si="36"/>
        <v>13.154733459040241</v>
      </c>
      <c r="G109" s="24">
        <f t="shared" ca="1" si="37"/>
        <v>0</v>
      </c>
      <c r="H109" s="24">
        <f t="shared" ca="1" si="38"/>
        <v>13.154733459040241</v>
      </c>
      <c r="I109" s="24">
        <f t="shared" ca="1" si="39"/>
        <v>0</v>
      </c>
      <c r="J109" s="24">
        <f t="shared" ca="1" si="40"/>
        <v>0</v>
      </c>
      <c r="K109" s="24">
        <f t="shared" ca="1" si="47"/>
        <v>0</v>
      </c>
      <c r="L109" s="24">
        <f t="shared" ca="1" si="41"/>
        <v>13.154733459040241</v>
      </c>
      <c r="M109" s="24">
        <f t="shared" ca="1" si="34"/>
        <v>0.53217069399329708</v>
      </c>
      <c r="N109" s="24">
        <f t="shared" ca="1" si="35"/>
        <v>0.51210913524821133</v>
      </c>
      <c r="O109" s="24">
        <f t="shared" ca="1" si="42"/>
        <v>0.51210913524821133</v>
      </c>
      <c r="P109" s="24">
        <f t="shared" ca="1" si="43"/>
        <v>12.642624323792029</v>
      </c>
      <c r="Q109" s="24">
        <f t="shared" ca="1" si="27"/>
        <v>0</v>
      </c>
      <c r="R109" s="24">
        <f t="shared" ca="1" si="48"/>
        <v>0</v>
      </c>
      <c r="S109" s="25">
        <f t="shared" ca="1" si="28"/>
        <v>11.389307167920219</v>
      </c>
      <c r="T109" s="24">
        <f t="shared" ca="1" si="29"/>
        <v>0</v>
      </c>
      <c r="U109" s="24">
        <f t="shared" ca="1" si="30"/>
        <v>0</v>
      </c>
      <c r="V109" s="25">
        <f t="shared" ca="1" si="31"/>
        <v>1.0318943113132908</v>
      </c>
      <c r="W109" s="26">
        <f t="shared" si="32"/>
        <v>2</v>
      </c>
      <c r="X109" s="25">
        <f t="shared" ca="1" si="44"/>
        <v>3.031894311313291</v>
      </c>
      <c r="Y109" s="25">
        <f t="shared" ca="1" si="45"/>
        <v>8.3574128566069277</v>
      </c>
      <c r="Z109" s="25">
        <f t="shared" ca="1" si="46"/>
        <v>-111.62643749718502</v>
      </c>
      <c r="AA109" s="25">
        <f t="shared" ca="1" si="33"/>
        <v>188.37356250281499</v>
      </c>
    </row>
    <row r="110" spans="5:27" x14ac:dyDescent="0.2">
      <c r="E110" s="22">
        <v>106</v>
      </c>
      <c r="F110" s="24">
        <f t="shared" ca="1" si="36"/>
        <v>12.642624323792029</v>
      </c>
      <c r="G110" s="24">
        <f t="shared" ca="1" si="37"/>
        <v>0</v>
      </c>
      <c r="H110" s="24">
        <f t="shared" ca="1" si="38"/>
        <v>12.642624323792029</v>
      </c>
      <c r="I110" s="24">
        <f t="shared" ca="1" si="39"/>
        <v>0</v>
      </c>
      <c r="J110" s="24">
        <f t="shared" ca="1" si="40"/>
        <v>0</v>
      </c>
      <c r="K110" s="24">
        <f t="shared" ca="1" si="47"/>
        <v>0</v>
      </c>
      <c r="L110" s="24">
        <f t="shared" ca="1" si="41"/>
        <v>12.642624323792029</v>
      </c>
      <c r="M110" s="24">
        <f t="shared" ca="1" si="34"/>
        <v>0.78119705678802265</v>
      </c>
      <c r="N110" s="24">
        <f t="shared" ca="1" si="35"/>
        <v>0.61643635723454482</v>
      </c>
      <c r="O110" s="24">
        <f t="shared" ca="1" si="42"/>
        <v>0.61643635723454482</v>
      </c>
      <c r="P110" s="24">
        <f t="shared" ca="1" si="43"/>
        <v>12.026187966557485</v>
      </c>
      <c r="Q110" s="24">
        <f t="shared" ca="1" si="27"/>
        <v>0</v>
      </c>
      <c r="R110" s="24">
        <f t="shared" ca="1" si="48"/>
        <v>0</v>
      </c>
      <c r="S110" s="25">
        <f t="shared" ca="1" si="28"/>
        <v>13.709544584896276</v>
      </c>
      <c r="T110" s="24">
        <f t="shared" ca="1" si="29"/>
        <v>0</v>
      </c>
      <c r="U110" s="24">
        <f t="shared" ca="1" si="30"/>
        <v>0</v>
      </c>
      <c r="V110" s="25">
        <f t="shared" ca="1" si="31"/>
        <v>0.9867524916139806</v>
      </c>
      <c r="W110" s="26">
        <f t="shared" si="32"/>
        <v>2</v>
      </c>
      <c r="X110" s="25">
        <f t="shared" ca="1" si="44"/>
        <v>2.9867524916139807</v>
      </c>
      <c r="Y110" s="25">
        <f t="shared" ca="1" si="45"/>
        <v>10.722792093282296</v>
      </c>
      <c r="Z110" s="25">
        <f t="shared" ca="1" si="46"/>
        <v>-100.90364540390273</v>
      </c>
      <c r="AA110" s="25">
        <f t="shared" ca="1" si="33"/>
        <v>199.09635459609729</v>
      </c>
    </row>
    <row r="111" spans="5:27" x14ac:dyDescent="0.2">
      <c r="E111" s="22">
        <v>107</v>
      </c>
      <c r="F111" s="24">
        <f t="shared" ca="1" si="36"/>
        <v>12.026187966557485</v>
      </c>
      <c r="G111" s="24">
        <f t="shared" ca="1" si="37"/>
        <v>0</v>
      </c>
      <c r="H111" s="24">
        <f t="shared" ca="1" si="38"/>
        <v>12.026187966557485</v>
      </c>
      <c r="I111" s="24">
        <f t="shared" ca="1" si="39"/>
        <v>0</v>
      </c>
      <c r="J111" s="24">
        <f t="shared" ca="1" si="40"/>
        <v>0</v>
      </c>
      <c r="K111" s="24">
        <f t="shared" ca="1" si="47"/>
        <v>0</v>
      </c>
      <c r="L111" s="24">
        <f t="shared" ca="1" si="41"/>
        <v>12.026187966557485</v>
      </c>
      <c r="M111" s="24">
        <f t="shared" ca="1" si="34"/>
        <v>0.46436311045068901</v>
      </c>
      <c r="N111" s="24">
        <f t="shared" ca="1" si="35"/>
        <v>0.48658286475350188</v>
      </c>
      <c r="O111" s="24">
        <f t="shared" ca="1" si="42"/>
        <v>0.48658286475350188</v>
      </c>
      <c r="P111" s="24">
        <f t="shared" ca="1" si="43"/>
        <v>11.539605101803984</v>
      </c>
      <c r="Q111" s="24">
        <f t="shared" ca="1" si="27"/>
        <v>0</v>
      </c>
      <c r="R111" s="24">
        <f t="shared" ca="1" si="48"/>
        <v>0</v>
      </c>
      <c r="S111" s="25">
        <f t="shared" ca="1" si="28"/>
        <v>10.82160291211788</v>
      </c>
      <c r="T111" s="24">
        <f t="shared" ca="1" si="29"/>
        <v>0</v>
      </c>
      <c r="U111" s="24">
        <f t="shared" ca="1" si="30"/>
        <v>0</v>
      </c>
      <c r="V111" s="25">
        <f t="shared" ca="1" si="31"/>
        <v>0.94263172273445872</v>
      </c>
      <c r="W111" s="26">
        <f t="shared" si="32"/>
        <v>2</v>
      </c>
      <c r="X111" s="25">
        <f t="shared" ca="1" si="44"/>
        <v>2.9426317227344585</v>
      </c>
      <c r="Y111" s="25">
        <f t="shared" ca="1" si="45"/>
        <v>7.8789711893834218</v>
      </c>
      <c r="Z111" s="25">
        <f t="shared" ca="1" si="46"/>
        <v>-93.024674214519308</v>
      </c>
      <c r="AA111" s="25">
        <f t="shared" ca="1" si="33"/>
        <v>206.97532578548069</v>
      </c>
    </row>
    <row r="112" spans="5:27" x14ac:dyDescent="0.2">
      <c r="E112" s="22">
        <v>108</v>
      </c>
      <c r="F112" s="24">
        <f t="shared" ca="1" si="36"/>
        <v>11.539605101803984</v>
      </c>
      <c r="G112" s="24">
        <f t="shared" ca="1" si="37"/>
        <v>0</v>
      </c>
      <c r="H112" s="24">
        <f t="shared" ca="1" si="38"/>
        <v>11.539605101803984</v>
      </c>
      <c r="I112" s="24">
        <f t="shared" ca="1" si="39"/>
        <v>0</v>
      </c>
      <c r="J112" s="24">
        <f t="shared" ca="1" si="40"/>
        <v>0</v>
      </c>
      <c r="K112" s="24">
        <f t="shared" ca="1" si="47"/>
        <v>0</v>
      </c>
      <c r="L112" s="24">
        <f t="shared" ca="1" si="41"/>
        <v>11.539605101803984</v>
      </c>
      <c r="M112" s="24">
        <f t="shared" ca="1" si="34"/>
        <v>0.84255166719115826</v>
      </c>
      <c r="N112" s="24">
        <f t="shared" ca="1" si="35"/>
        <v>0.65075005739398117</v>
      </c>
      <c r="O112" s="24">
        <f t="shared" ca="1" si="42"/>
        <v>0.65075005739398117</v>
      </c>
      <c r="P112" s="24">
        <f t="shared" ca="1" si="43"/>
        <v>10.888855044410002</v>
      </c>
      <c r="Q112" s="24">
        <f t="shared" ca="1" si="27"/>
        <v>0</v>
      </c>
      <c r="R112" s="24">
        <f t="shared" ca="1" si="48"/>
        <v>0</v>
      </c>
      <c r="S112" s="25">
        <f t="shared" ca="1" si="28"/>
        <v>14.47268127644214</v>
      </c>
      <c r="T112" s="24">
        <f t="shared" ca="1" si="29"/>
        <v>0</v>
      </c>
      <c r="U112" s="24">
        <f t="shared" ca="1" si="30"/>
        <v>0</v>
      </c>
      <c r="V112" s="25">
        <f t="shared" ca="1" si="31"/>
        <v>0.89713840584855942</v>
      </c>
      <c r="W112" s="26">
        <f t="shared" si="32"/>
        <v>2</v>
      </c>
      <c r="X112" s="25">
        <f t="shared" ca="1" si="44"/>
        <v>2.8971384058485592</v>
      </c>
      <c r="Y112" s="25">
        <f t="shared" ca="1" si="45"/>
        <v>11.57554287059358</v>
      </c>
      <c r="Z112" s="25">
        <f t="shared" ca="1" si="46"/>
        <v>-81.449131343925728</v>
      </c>
      <c r="AA112" s="25">
        <f t="shared" ca="1" si="33"/>
        <v>218.55086865607427</v>
      </c>
    </row>
    <row r="113" spans="5:27" x14ac:dyDescent="0.2">
      <c r="E113" s="22">
        <v>109</v>
      </c>
      <c r="F113" s="24">
        <f t="shared" ca="1" si="36"/>
        <v>10.888855044410002</v>
      </c>
      <c r="G113" s="24">
        <f t="shared" ca="1" si="37"/>
        <v>0</v>
      </c>
      <c r="H113" s="24">
        <f t="shared" ca="1" si="38"/>
        <v>10.888855044410002</v>
      </c>
      <c r="I113" s="24">
        <f t="shared" ca="1" si="39"/>
        <v>0</v>
      </c>
      <c r="J113" s="24">
        <f t="shared" ca="1" si="40"/>
        <v>0</v>
      </c>
      <c r="K113" s="24">
        <f t="shared" ca="1" si="47"/>
        <v>0</v>
      </c>
      <c r="L113" s="24">
        <f t="shared" ca="1" si="41"/>
        <v>10.888855044410002</v>
      </c>
      <c r="M113" s="24">
        <f t="shared" ca="1" si="34"/>
        <v>0.70169709042985351</v>
      </c>
      <c r="N113" s="24">
        <f t="shared" ca="1" si="35"/>
        <v>0.57939316963599119</v>
      </c>
      <c r="O113" s="24">
        <f t="shared" ca="1" si="42"/>
        <v>0.57939316963599119</v>
      </c>
      <c r="P113" s="24">
        <f t="shared" ca="1" si="43"/>
        <v>10.30946187477401</v>
      </c>
      <c r="Q113" s="24">
        <f t="shared" ca="1" si="27"/>
        <v>0</v>
      </c>
      <c r="R113" s="24">
        <f t="shared" ca="1" si="48"/>
        <v>0</v>
      </c>
      <c r="S113" s="25">
        <f t="shared" ca="1" si="28"/>
        <v>12.885704092704444</v>
      </c>
      <c r="T113" s="24">
        <f t="shared" ca="1" si="29"/>
        <v>0</v>
      </c>
      <c r="U113" s="24">
        <f t="shared" ca="1" si="30"/>
        <v>0</v>
      </c>
      <c r="V113" s="25">
        <f t="shared" ca="1" si="31"/>
        <v>0.8479326767673605</v>
      </c>
      <c r="W113" s="26">
        <f t="shared" si="32"/>
        <v>2</v>
      </c>
      <c r="X113" s="25">
        <f t="shared" ca="1" si="44"/>
        <v>2.8479326767673605</v>
      </c>
      <c r="Y113" s="25">
        <f t="shared" ca="1" si="45"/>
        <v>10.037771415937083</v>
      </c>
      <c r="Z113" s="25">
        <f t="shared" ca="1" si="46"/>
        <v>-71.411359927988642</v>
      </c>
      <c r="AA113" s="25">
        <f t="shared" ca="1" si="33"/>
        <v>228.58864007201134</v>
      </c>
    </row>
    <row r="114" spans="5:27" x14ac:dyDescent="0.2">
      <c r="E114" s="22">
        <v>110</v>
      </c>
      <c r="F114" s="24">
        <f t="shared" ca="1" si="36"/>
        <v>10.30946187477401</v>
      </c>
      <c r="G114" s="24">
        <f t="shared" ca="1" si="37"/>
        <v>0</v>
      </c>
      <c r="H114" s="24">
        <f t="shared" ca="1" si="38"/>
        <v>10.30946187477401</v>
      </c>
      <c r="I114" s="24">
        <f t="shared" ca="1" si="39"/>
        <v>0</v>
      </c>
      <c r="J114" s="24">
        <f t="shared" ca="1" si="40"/>
        <v>0</v>
      </c>
      <c r="K114" s="24">
        <f t="shared" ca="1" si="47"/>
        <v>0</v>
      </c>
      <c r="L114" s="24">
        <f t="shared" ca="1" si="41"/>
        <v>10.30946187477401</v>
      </c>
      <c r="M114" s="24">
        <f t="shared" ca="1" si="34"/>
        <v>2.6403608253418032E-3</v>
      </c>
      <c r="N114" s="24">
        <f t="shared" ca="1" si="35"/>
        <v>8.1591301987604059E-2</v>
      </c>
      <c r="O114" s="24">
        <f t="shared" ca="1" si="42"/>
        <v>8.1591301987604059E-2</v>
      </c>
      <c r="P114" s="24">
        <f t="shared" ca="1" si="43"/>
        <v>10.227870572786406</v>
      </c>
      <c r="Q114" s="24">
        <f t="shared" ca="1" si="27"/>
        <v>0</v>
      </c>
      <c r="R114" s="24">
        <f t="shared" ca="1" si="48"/>
        <v>0</v>
      </c>
      <c r="S114" s="25">
        <f t="shared" ca="1" si="28"/>
        <v>1.8145905562043141</v>
      </c>
      <c r="T114" s="24">
        <f t="shared" ca="1" si="29"/>
        <v>0</v>
      </c>
      <c r="U114" s="24">
        <f t="shared" ca="1" si="30"/>
        <v>0</v>
      </c>
      <c r="V114" s="25">
        <f t="shared" ca="1" si="31"/>
        <v>0.82149329790241665</v>
      </c>
      <c r="W114" s="26">
        <f t="shared" si="32"/>
        <v>2</v>
      </c>
      <c r="X114" s="25">
        <f t="shared" ca="1" si="44"/>
        <v>2.8214932979024168</v>
      </c>
      <c r="Y114" s="25">
        <f t="shared" ca="1" si="45"/>
        <v>-1.0069027416981027</v>
      </c>
      <c r="Z114" s="25">
        <f t="shared" ca="1" si="46"/>
        <v>-72.41826266968674</v>
      </c>
      <c r="AA114" s="25">
        <f t="shared" ca="1" si="33"/>
        <v>227.58173733031327</v>
      </c>
    </row>
    <row r="115" spans="5:27" x14ac:dyDescent="0.2">
      <c r="E115" s="22">
        <v>111</v>
      </c>
      <c r="F115" s="24">
        <f t="shared" ca="1" si="36"/>
        <v>10.227870572786406</v>
      </c>
      <c r="G115" s="24">
        <f t="shared" ca="1" si="37"/>
        <v>0</v>
      </c>
      <c r="H115" s="24">
        <f t="shared" ca="1" si="38"/>
        <v>10.227870572786406</v>
      </c>
      <c r="I115" s="24">
        <f t="shared" ca="1" si="39"/>
        <v>0</v>
      </c>
      <c r="J115" s="24">
        <f t="shared" ca="1" si="40"/>
        <v>0</v>
      </c>
      <c r="K115" s="24">
        <f t="shared" ca="1" si="47"/>
        <v>0</v>
      </c>
      <c r="L115" s="24">
        <f t="shared" ca="1" si="41"/>
        <v>10.227870572786406</v>
      </c>
      <c r="M115" s="24">
        <f t="shared" ca="1" si="34"/>
        <v>0.48312095574081959</v>
      </c>
      <c r="N115" s="24">
        <f t="shared" ca="1" si="35"/>
        <v>0.49365168192652104</v>
      </c>
      <c r="O115" s="24">
        <f t="shared" ca="1" si="42"/>
        <v>0.49365168192652104</v>
      </c>
      <c r="P115" s="24">
        <f t="shared" ca="1" si="43"/>
        <v>9.7342188908598857</v>
      </c>
      <c r="Q115" s="24">
        <f t="shared" ca="1" si="27"/>
        <v>0</v>
      </c>
      <c r="R115" s="24">
        <f t="shared" ca="1" si="48"/>
        <v>0</v>
      </c>
      <c r="S115" s="25">
        <f t="shared" ca="1" si="28"/>
        <v>10.978813406045827</v>
      </c>
      <c r="T115" s="24">
        <f t="shared" ca="1" si="29"/>
        <v>0</v>
      </c>
      <c r="U115" s="24">
        <f t="shared" ca="1" si="30"/>
        <v>0</v>
      </c>
      <c r="V115" s="25">
        <f t="shared" ca="1" si="31"/>
        <v>0.79848357854585172</v>
      </c>
      <c r="W115" s="26">
        <f t="shared" si="32"/>
        <v>2</v>
      </c>
      <c r="X115" s="25">
        <f t="shared" ca="1" si="44"/>
        <v>2.7984835785458517</v>
      </c>
      <c r="Y115" s="25">
        <f t="shared" ca="1" si="45"/>
        <v>8.1803298274999747</v>
      </c>
      <c r="Z115" s="25">
        <f t="shared" ca="1" si="46"/>
        <v>-64.237932842186765</v>
      </c>
      <c r="AA115" s="25">
        <f t="shared" ca="1" si="33"/>
        <v>235.76206715781325</v>
      </c>
    </row>
    <row r="116" spans="5:27" x14ac:dyDescent="0.2">
      <c r="E116" s="22">
        <v>112</v>
      </c>
      <c r="F116" s="24">
        <f t="shared" ca="1" si="36"/>
        <v>9.7342188908598857</v>
      </c>
      <c r="G116" s="24">
        <f t="shared" ca="1" si="37"/>
        <v>0</v>
      </c>
      <c r="H116" s="24">
        <f t="shared" ca="1" si="38"/>
        <v>9.7342188908598857</v>
      </c>
      <c r="I116" s="24">
        <f t="shared" ca="1" si="39"/>
        <v>0</v>
      </c>
      <c r="J116" s="24">
        <f t="shared" ca="1" si="40"/>
        <v>0</v>
      </c>
      <c r="K116" s="24">
        <f t="shared" ca="1" si="47"/>
        <v>0</v>
      </c>
      <c r="L116" s="24">
        <f t="shared" ca="1" si="41"/>
        <v>9.7342188908598857</v>
      </c>
      <c r="M116" s="24">
        <f t="shared" ca="1" si="34"/>
        <v>0.728729457793729</v>
      </c>
      <c r="N116" s="24">
        <f t="shared" ca="1" si="35"/>
        <v>0.59134623312778656</v>
      </c>
      <c r="O116" s="24">
        <f t="shared" ca="1" si="42"/>
        <v>0.59134623312778656</v>
      </c>
      <c r="P116" s="24">
        <f t="shared" ca="1" si="43"/>
        <v>9.1428726577320987</v>
      </c>
      <c r="Q116" s="24">
        <f t="shared" ca="1" si="27"/>
        <v>0</v>
      </c>
      <c r="R116" s="24">
        <f t="shared" ca="1" si="48"/>
        <v>0</v>
      </c>
      <c r="S116" s="25">
        <f t="shared" ca="1" si="28"/>
        <v>13.151540224761971</v>
      </c>
      <c r="T116" s="24">
        <f t="shared" ca="1" si="29"/>
        <v>0</v>
      </c>
      <c r="U116" s="24">
        <f t="shared" ca="1" si="30"/>
        <v>0</v>
      </c>
      <c r="V116" s="25">
        <f t="shared" ca="1" si="31"/>
        <v>0.75508366194367937</v>
      </c>
      <c r="W116" s="26">
        <f t="shared" si="32"/>
        <v>2</v>
      </c>
      <c r="X116" s="25">
        <f t="shared" ca="1" si="44"/>
        <v>2.7550836619436794</v>
      </c>
      <c r="Y116" s="25">
        <f t="shared" ca="1" si="45"/>
        <v>10.396456562818292</v>
      </c>
      <c r="Z116" s="25">
        <f t="shared" ca="1" si="46"/>
        <v>-53.841476279368472</v>
      </c>
      <c r="AA116" s="25">
        <f t="shared" ca="1" si="33"/>
        <v>246.15852372063154</v>
      </c>
    </row>
    <row r="117" spans="5:27" x14ac:dyDescent="0.2">
      <c r="E117" s="22">
        <v>113</v>
      </c>
      <c r="F117" s="24">
        <f t="shared" ca="1" si="36"/>
        <v>9.1428726577320987</v>
      </c>
      <c r="G117" s="24">
        <f t="shared" ca="1" si="37"/>
        <v>0</v>
      </c>
      <c r="H117" s="24">
        <f t="shared" ca="1" si="38"/>
        <v>9.1428726577320987</v>
      </c>
      <c r="I117" s="24">
        <f t="shared" ca="1" si="39"/>
        <v>0</v>
      </c>
      <c r="J117" s="24">
        <f t="shared" ca="1" si="40"/>
        <v>0</v>
      </c>
      <c r="K117" s="24">
        <f t="shared" ca="1" si="47"/>
        <v>0</v>
      </c>
      <c r="L117" s="24">
        <f t="shared" ca="1" si="41"/>
        <v>9.1428726577320987</v>
      </c>
      <c r="M117" s="24">
        <f t="shared" ca="1" si="34"/>
        <v>0.6987717041657755</v>
      </c>
      <c r="N117" s="24">
        <f t="shared" ca="1" si="35"/>
        <v>0.57813066012005598</v>
      </c>
      <c r="O117" s="24">
        <f t="shared" ca="1" si="42"/>
        <v>0.57813066012005598</v>
      </c>
      <c r="P117" s="24">
        <f t="shared" ca="1" si="43"/>
        <v>8.5647419976120425</v>
      </c>
      <c r="Q117" s="24">
        <f t="shared" ca="1" si="27"/>
        <v>0</v>
      </c>
      <c r="R117" s="24">
        <f t="shared" ca="1" si="48"/>
        <v>0</v>
      </c>
      <c r="S117" s="25">
        <f t="shared" ca="1" si="28"/>
        <v>12.857625881070044</v>
      </c>
      <c r="T117" s="24">
        <f t="shared" ca="1" si="29"/>
        <v>0</v>
      </c>
      <c r="U117" s="24">
        <f t="shared" ca="1" si="30"/>
        <v>0</v>
      </c>
      <c r="V117" s="25">
        <f t="shared" ca="1" si="31"/>
        <v>0.70830458621376569</v>
      </c>
      <c r="W117" s="26">
        <f t="shared" si="32"/>
        <v>2</v>
      </c>
      <c r="X117" s="25">
        <f t="shared" ca="1" si="44"/>
        <v>2.7083045862137656</v>
      </c>
      <c r="Y117" s="25">
        <f t="shared" ca="1" si="45"/>
        <v>10.149321294856279</v>
      </c>
      <c r="Z117" s="25">
        <f t="shared" ca="1" si="46"/>
        <v>-43.692154984512193</v>
      </c>
      <c r="AA117" s="25">
        <f t="shared" ca="1" si="33"/>
        <v>256.30784501548783</v>
      </c>
    </row>
    <row r="118" spans="5:27" x14ac:dyDescent="0.2">
      <c r="E118" s="22">
        <v>114</v>
      </c>
      <c r="F118" s="24">
        <f t="shared" ca="1" si="36"/>
        <v>8.5647419976120425</v>
      </c>
      <c r="G118" s="24">
        <f t="shared" ca="1" si="37"/>
        <v>0</v>
      </c>
      <c r="H118" s="24">
        <f t="shared" ca="1" si="38"/>
        <v>8.5647419976120425</v>
      </c>
      <c r="I118" s="24">
        <f t="shared" ca="1" si="39"/>
        <v>0</v>
      </c>
      <c r="J118" s="24">
        <f t="shared" ca="1" si="40"/>
        <v>0</v>
      </c>
      <c r="K118" s="24">
        <f t="shared" ca="1" si="47"/>
        <v>0</v>
      </c>
      <c r="L118" s="24">
        <f t="shared" ca="1" si="41"/>
        <v>8.5647419976120425</v>
      </c>
      <c r="M118" s="24">
        <f t="shared" ca="1" si="34"/>
        <v>0.6528320794186625</v>
      </c>
      <c r="N118" s="24">
        <f t="shared" ca="1" si="35"/>
        <v>0.55894667750108828</v>
      </c>
      <c r="O118" s="24">
        <f t="shared" ca="1" si="42"/>
        <v>0.55894667750108828</v>
      </c>
      <c r="P118" s="24">
        <f t="shared" ca="1" si="43"/>
        <v>8.0057953201109537</v>
      </c>
      <c r="Q118" s="24">
        <f t="shared" ca="1" si="27"/>
        <v>0</v>
      </c>
      <c r="R118" s="24">
        <f t="shared" ca="1" si="48"/>
        <v>0</v>
      </c>
      <c r="S118" s="25">
        <f t="shared" ca="1" si="28"/>
        <v>12.430974107624202</v>
      </c>
      <c r="T118" s="24">
        <f t="shared" ca="1" si="29"/>
        <v>0</v>
      </c>
      <c r="U118" s="24">
        <f t="shared" ca="1" si="30"/>
        <v>0</v>
      </c>
      <c r="V118" s="25">
        <f t="shared" ca="1" si="31"/>
        <v>0.66282149270891977</v>
      </c>
      <c r="W118" s="26">
        <f t="shared" si="32"/>
        <v>2</v>
      </c>
      <c r="X118" s="25">
        <f t="shared" ca="1" si="44"/>
        <v>2.66282149270892</v>
      </c>
      <c r="Y118" s="25">
        <f t="shared" ca="1" si="45"/>
        <v>9.768152614915282</v>
      </c>
      <c r="Z118" s="25">
        <f t="shared" ca="1" si="46"/>
        <v>-33.924002369596913</v>
      </c>
      <c r="AA118" s="25">
        <f t="shared" ca="1" si="33"/>
        <v>266.07599763040309</v>
      </c>
    </row>
    <row r="119" spans="5:27" x14ac:dyDescent="0.2">
      <c r="E119" s="22">
        <v>115</v>
      </c>
      <c r="F119" s="24">
        <f t="shared" ca="1" si="36"/>
        <v>8.0057953201109537</v>
      </c>
      <c r="G119" s="24">
        <f t="shared" ca="1" si="37"/>
        <v>0</v>
      </c>
      <c r="H119" s="24">
        <f t="shared" ca="1" si="38"/>
        <v>8.0057953201109537</v>
      </c>
      <c r="I119" s="24">
        <f t="shared" ca="1" si="39"/>
        <v>0</v>
      </c>
      <c r="J119" s="24">
        <f t="shared" ca="1" si="40"/>
        <v>0</v>
      </c>
      <c r="K119" s="24">
        <f t="shared" ca="1" si="47"/>
        <v>0</v>
      </c>
      <c r="L119" s="24">
        <f t="shared" ca="1" si="41"/>
        <v>8.0057953201109537</v>
      </c>
      <c r="M119" s="24">
        <f t="shared" ca="1" si="34"/>
        <v>9.8573906166549152E-3</v>
      </c>
      <c r="N119" s="24">
        <f t="shared" ca="1" si="35"/>
        <v>0.15024016282211444</v>
      </c>
      <c r="O119" s="24">
        <f t="shared" ca="1" si="42"/>
        <v>0.15024016282211444</v>
      </c>
      <c r="P119" s="24">
        <f t="shared" ca="1" si="43"/>
        <v>7.8555551572888396</v>
      </c>
      <c r="Q119" s="24">
        <f t="shared" ca="1" si="27"/>
        <v>0</v>
      </c>
      <c r="R119" s="24">
        <f t="shared" ca="1" si="48"/>
        <v>0</v>
      </c>
      <c r="S119" s="25">
        <f t="shared" ca="1" si="28"/>
        <v>3.3413412211638249</v>
      </c>
      <c r="T119" s="24">
        <f t="shared" ca="1" si="29"/>
        <v>0</v>
      </c>
      <c r="U119" s="24">
        <f t="shared" ca="1" si="30"/>
        <v>0</v>
      </c>
      <c r="V119" s="25">
        <f t="shared" ca="1" si="31"/>
        <v>0.63445401909599175</v>
      </c>
      <c r="W119" s="26">
        <f t="shared" si="32"/>
        <v>2</v>
      </c>
      <c r="X119" s="25">
        <f t="shared" ca="1" si="44"/>
        <v>2.6344540190959918</v>
      </c>
      <c r="Y119" s="25">
        <f t="shared" ca="1" si="45"/>
        <v>0.70688720206783318</v>
      </c>
      <c r="Z119" s="25">
        <f t="shared" ca="1" si="46"/>
        <v>-33.21711516752908</v>
      </c>
      <c r="AA119" s="25">
        <f t="shared" ca="1" si="33"/>
        <v>266.78288483247093</v>
      </c>
    </row>
    <row r="120" spans="5:27" x14ac:dyDescent="0.2">
      <c r="E120" s="22">
        <v>116</v>
      </c>
      <c r="F120" s="24">
        <f t="shared" ca="1" si="36"/>
        <v>7.8555551572888396</v>
      </c>
      <c r="G120" s="24">
        <f t="shared" ca="1" si="37"/>
        <v>0</v>
      </c>
      <c r="H120" s="24">
        <f t="shared" ca="1" si="38"/>
        <v>7.8555551572888396</v>
      </c>
      <c r="I120" s="24">
        <f t="shared" ca="1" si="39"/>
        <v>0</v>
      </c>
      <c r="J120" s="24">
        <f t="shared" ca="1" si="40"/>
        <v>0</v>
      </c>
      <c r="K120" s="24">
        <f t="shared" ca="1" si="47"/>
        <v>0</v>
      </c>
      <c r="L120" s="24">
        <f t="shared" ca="1" si="41"/>
        <v>7.8555551572888396</v>
      </c>
      <c r="M120" s="24">
        <f t="shared" ca="1" si="34"/>
        <v>0.90286910098476569</v>
      </c>
      <c r="N120" s="24">
        <f t="shared" ca="1" si="35"/>
        <v>0.69471114786114896</v>
      </c>
      <c r="O120" s="24">
        <f t="shared" ca="1" si="42"/>
        <v>0.69471114786114896</v>
      </c>
      <c r="P120" s="24">
        <f t="shared" ca="1" si="43"/>
        <v>7.1608440094276906</v>
      </c>
      <c r="Q120" s="24">
        <f t="shared" ca="1" si="27"/>
        <v>0</v>
      </c>
      <c r="R120" s="24">
        <f t="shared" ca="1" si="48"/>
        <v>0</v>
      </c>
      <c r="S120" s="25">
        <f t="shared" ca="1" si="28"/>
        <v>15.450375928431951</v>
      </c>
      <c r="T120" s="24">
        <f t="shared" ca="1" si="29"/>
        <v>0</v>
      </c>
      <c r="U120" s="24">
        <f t="shared" ca="1" si="30"/>
        <v>0</v>
      </c>
      <c r="V120" s="25">
        <f t="shared" ca="1" si="31"/>
        <v>0.60065596666866117</v>
      </c>
      <c r="W120" s="26">
        <f t="shared" si="32"/>
        <v>2</v>
      </c>
      <c r="X120" s="25">
        <f t="shared" ca="1" si="44"/>
        <v>2.6006559666686613</v>
      </c>
      <c r="Y120" s="25">
        <f t="shared" ca="1" si="45"/>
        <v>12.84971996176329</v>
      </c>
      <c r="Z120" s="25">
        <f t="shared" ca="1" si="46"/>
        <v>-20.367395205765789</v>
      </c>
      <c r="AA120" s="25">
        <f t="shared" ca="1" si="33"/>
        <v>279.63260479423423</v>
      </c>
    </row>
    <row r="121" spans="5:27" x14ac:dyDescent="0.2">
      <c r="E121" s="22">
        <v>117</v>
      </c>
      <c r="F121" s="24">
        <f t="shared" ca="1" si="36"/>
        <v>7.1608440094276906</v>
      </c>
      <c r="G121" s="24">
        <f t="shared" ca="1" si="37"/>
        <v>0</v>
      </c>
      <c r="H121" s="24">
        <f t="shared" ca="1" si="38"/>
        <v>7.1608440094276906</v>
      </c>
      <c r="I121" s="24">
        <f t="shared" ca="1" si="39"/>
        <v>0</v>
      </c>
      <c r="J121" s="24">
        <f t="shared" ca="1" si="40"/>
        <v>0</v>
      </c>
      <c r="K121" s="24">
        <f t="shared" ca="1" si="47"/>
        <v>0</v>
      </c>
      <c r="L121" s="24">
        <f t="shared" ca="1" si="41"/>
        <v>7.1608440094276906</v>
      </c>
      <c r="M121" s="24">
        <f t="shared" ca="1" si="34"/>
        <v>0.62139816277965398</v>
      </c>
      <c r="N121" s="24">
        <f t="shared" ca="1" si="35"/>
        <v>0.54637323985368258</v>
      </c>
      <c r="O121" s="24">
        <f t="shared" ca="1" si="42"/>
        <v>0.54637323985368258</v>
      </c>
      <c r="P121" s="24">
        <f t="shared" ca="1" si="43"/>
        <v>6.6144707695740079</v>
      </c>
      <c r="Q121" s="24">
        <f t="shared" ca="1" si="27"/>
        <v>0</v>
      </c>
      <c r="R121" s="24">
        <f t="shared" ca="1" si="48"/>
        <v>0</v>
      </c>
      <c r="S121" s="25">
        <f t="shared" ca="1" si="28"/>
        <v>12.1513408543459</v>
      </c>
      <c r="T121" s="24">
        <f t="shared" ca="1" si="29"/>
        <v>0</v>
      </c>
      <c r="U121" s="24">
        <f t="shared" ca="1" si="30"/>
        <v>0</v>
      </c>
      <c r="V121" s="25">
        <f t="shared" ca="1" si="31"/>
        <v>0.55101259116006795</v>
      </c>
      <c r="W121" s="26">
        <f t="shared" si="32"/>
        <v>2</v>
      </c>
      <c r="X121" s="25">
        <f t="shared" ca="1" si="44"/>
        <v>2.5510125911600681</v>
      </c>
      <c r="Y121" s="25">
        <f t="shared" ca="1" si="45"/>
        <v>9.6003282631858315</v>
      </c>
      <c r="Z121" s="25">
        <f t="shared" ca="1" si="46"/>
        <v>-10.767066942579957</v>
      </c>
      <c r="AA121" s="25">
        <f t="shared" ca="1" si="33"/>
        <v>289.23293305742004</v>
      </c>
    </row>
    <row r="122" spans="5:27" x14ac:dyDescent="0.2">
      <c r="E122" s="22">
        <v>118</v>
      </c>
      <c r="F122" s="24">
        <f t="shared" ca="1" si="36"/>
        <v>6.6144707695740079</v>
      </c>
      <c r="G122" s="24">
        <f t="shared" ca="1" si="37"/>
        <v>0</v>
      </c>
      <c r="H122" s="24">
        <f t="shared" ca="1" si="38"/>
        <v>6.6144707695740079</v>
      </c>
      <c r="I122" s="24">
        <f t="shared" ca="1" si="39"/>
        <v>0</v>
      </c>
      <c r="J122" s="24">
        <f t="shared" ca="1" si="40"/>
        <v>0</v>
      </c>
      <c r="K122" s="24">
        <f t="shared" ca="1" si="47"/>
        <v>0</v>
      </c>
      <c r="L122" s="24">
        <f t="shared" ca="1" si="41"/>
        <v>6.6144707695740079</v>
      </c>
      <c r="M122" s="24">
        <f t="shared" ca="1" si="34"/>
        <v>0.90267335999037823</v>
      </c>
      <c r="N122" s="24">
        <f t="shared" ca="1" si="35"/>
        <v>0.69454036882678105</v>
      </c>
      <c r="O122" s="24">
        <f t="shared" ca="1" si="42"/>
        <v>0.69454036882678105</v>
      </c>
      <c r="P122" s="24">
        <f t="shared" ca="1" si="43"/>
        <v>5.9199304007472264</v>
      </c>
      <c r="Q122" s="24">
        <f t="shared" ca="1" si="27"/>
        <v>0</v>
      </c>
      <c r="R122" s="24">
        <f t="shared" ca="1" si="48"/>
        <v>0</v>
      </c>
      <c r="S122" s="25">
        <f t="shared" ca="1" si="28"/>
        <v>15.44657780270761</v>
      </c>
      <c r="T122" s="24">
        <f t="shared" ca="1" si="29"/>
        <v>0</v>
      </c>
      <c r="U122" s="24">
        <f t="shared" ca="1" si="30"/>
        <v>0</v>
      </c>
      <c r="V122" s="25">
        <f t="shared" ca="1" si="31"/>
        <v>0.50137604681284942</v>
      </c>
      <c r="W122" s="26">
        <f t="shared" si="32"/>
        <v>2</v>
      </c>
      <c r="X122" s="25">
        <f t="shared" ca="1" si="44"/>
        <v>2.5013760468128492</v>
      </c>
      <c r="Y122" s="25">
        <f t="shared" ca="1" si="45"/>
        <v>12.945201755894761</v>
      </c>
      <c r="Z122" s="25">
        <f t="shared" ca="1" si="46"/>
        <v>2.178134813314804</v>
      </c>
      <c r="AA122" s="25">
        <f t="shared" ca="1" si="33"/>
        <v>302.17813481331478</v>
      </c>
    </row>
    <row r="123" spans="5:27" x14ac:dyDescent="0.2">
      <c r="E123" s="22">
        <v>119</v>
      </c>
      <c r="F123" s="24">
        <f t="shared" ca="1" si="36"/>
        <v>5.9199304007472264</v>
      </c>
      <c r="G123" s="24">
        <f t="shared" ca="1" si="37"/>
        <v>0</v>
      </c>
      <c r="H123" s="24">
        <f t="shared" ca="1" si="38"/>
        <v>5.9199304007472264</v>
      </c>
      <c r="I123" s="24">
        <f t="shared" ca="1" si="39"/>
        <v>0</v>
      </c>
      <c r="J123" s="24">
        <f t="shared" ca="1" si="40"/>
        <v>0</v>
      </c>
      <c r="K123" s="24">
        <f t="shared" ca="1" si="47"/>
        <v>0</v>
      </c>
      <c r="L123" s="24">
        <f t="shared" ca="1" si="41"/>
        <v>5.9199304007472264</v>
      </c>
      <c r="M123" s="24">
        <f t="shared" ca="1" si="34"/>
        <v>1.6274060276430635E-2</v>
      </c>
      <c r="N123" s="24">
        <f t="shared" ca="1" si="35"/>
        <v>0.17935796651639363</v>
      </c>
      <c r="O123" s="24">
        <f t="shared" ca="1" si="42"/>
        <v>0.17935796651639363</v>
      </c>
      <c r="P123" s="24">
        <f t="shared" ca="1" si="43"/>
        <v>5.7405724342308329</v>
      </c>
      <c r="Q123" s="24">
        <f t="shared" ca="1" si="27"/>
        <v>0</v>
      </c>
      <c r="R123" s="24">
        <f t="shared" ca="1" si="48"/>
        <v>0</v>
      </c>
      <c r="S123" s="25">
        <f t="shared" ca="1" si="28"/>
        <v>3.9889211753245939</v>
      </c>
      <c r="T123" s="24">
        <f t="shared" ca="1" si="29"/>
        <v>0</v>
      </c>
      <c r="U123" s="24">
        <f t="shared" ca="1" si="30"/>
        <v>0</v>
      </c>
      <c r="V123" s="25">
        <f t="shared" ca="1" si="31"/>
        <v>0.46642011339912237</v>
      </c>
      <c r="W123" s="26">
        <f t="shared" si="32"/>
        <v>2</v>
      </c>
      <c r="X123" s="25">
        <f t="shared" ca="1" si="44"/>
        <v>2.4664201133991224</v>
      </c>
      <c r="Y123" s="25">
        <f t="shared" ca="1" si="45"/>
        <v>1.5225010619254715</v>
      </c>
      <c r="Z123" s="25">
        <f t="shared" ca="1" si="46"/>
        <v>3.7006358752402755</v>
      </c>
      <c r="AA123" s="25">
        <f t="shared" ca="1" si="33"/>
        <v>303.70063587524027</v>
      </c>
    </row>
    <row r="124" spans="5:27" x14ac:dyDescent="0.2">
      <c r="E124" s="22">
        <v>120</v>
      </c>
      <c r="F124" s="24">
        <f t="shared" ca="1" si="36"/>
        <v>5.7405724342308329</v>
      </c>
      <c r="G124" s="24">
        <f t="shared" ca="1" si="37"/>
        <v>0</v>
      </c>
      <c r="H124" s="24">
        <f t="shared" ca="1" si="38"/>
        <v>5.7405724342308329</v>
      </c>
      <c r="I124" s="24">
        <f t="shared" ca="1" si="39"/>
        <v>0</v>
      </c>
      <c r="J124" s="24">
        <f t="shared" ca="1" si="40"/>
        <v>0</v>
      </c>
      <c r="K124" s="24">
        <f t="shared" ca="1" si="47"/>
        <v>0</v>
      </c>
      <c r="L124" s="24">
        <f t="shared" ca="1" si="41"/>
        <v>5.7405724342308329</v>
      </c>
      <c r="M124" s="24">
        <f t="shared" ca="1" si="34"/>
        <v>0.72853108419655244</v>
      </c>
      <c r="N124" s="24">
        <f t="shared" ca="1" si="35"/>
        <v>0.59125646646232499</v>
      </c>
      <c r="O124" s="24">
        <f t="shared" ca="1" si="42"/>
        <v>0.59125646646232499</v>
      </c>
      <c r="P124" s="24">
        <f t="shared" ca="1" si="43"/>
        <v>5.1493159677685076</v>
      </c>
      <c r="Q124" s="24">
        <f t="shared" ca="1" si="27"/>
        <v>0</v>
      </c>
      <c r="R124" s="24">
        <f t="shared" ca="1" si="48"/>
        <v>0</v>
      </c>
      <c r="S124" s="25">
        <f t="shared" ca="1" si="28"/>
        <v>13.149543814122106</v>
      </c>
      <c r="T124" s="24">
        <f t="shared" ca="1" si="29"/>
        <v>0</v>
      </c>
      <c r="U124" s="24">
        <f t="shared" ca="1" si="30"/>
        <v>0</v>
      </c>
      <c r="V124" s="25">
        <f t="shared" ca="1" si="31"/>
        <v>0.43559553607997359</v>
      </c>
      <c r="W124" s="26">
        <f t="shared" si="32"/>
        <v>2</v>
      </c>
      <c r="X124" s="25">
        <f t="shared" ca="1" si="44"/>
        <v>2.4355955360799735</v>
      </c>
      <c r="Y124" s="25">
        <f t="shared" ca="1" si="45"/>
        <v>10.713948278042132</v>
      </c>
      <c r="Z124" s="25">
        <f t="shared" ca="1" si="46"/>
        <v>14.414584153282407</v>
      </c>
      <c r="AA124" s="25">
        <f t="shared" ca="1" si="33"/>
        <v>314.41458415328242</v>
      </c>
    </row>
    <row r="125" spans="5:27" x14ac:dyDescent="0.2">
      <c r="E125" s="22">
        <v>121</v>
      </c>
      <c r="F125" s="24">
        <f t="shared" ca="1" si="36"/>
        <v>5.1493159677685076</v>
      </c>
      <c r="G125" s="24">
        <f t="shared" ca="1" si="37"/>
        <v>0</v>
      </c>
      <c r="H125" s="24">
        <f t="shared" ca="1" si="38"/>
        <v>5.1493159677685076</v>
      </c>
      <c r="I125" s="24">
        <f t="shared" ca="1" si="39"/>
        <v>0</v>
      </c>
      <c r="J125" s="24">
        <f t="shared" ca="1" si="40"/>
        <v>0</v>
      </c>
      <c r="K125" s="24">
        <f t="shared" ca="1" si="47"/>
        <v>0</v>
      </c>
      <c r="L125" s="24">
        <f t="shared" ca="1" si="41"/>
        <v>5.1493159677685076</v>
      </c>
      <c r="M125" s="24">
        <f t="shared" ca="1" si="34"/>
        <v>0.48856267789957319</v>
      </c>
      <c r="N125" s="24">
        <f t="shared" ca="1" si="35"/>
        <v>0.49569904349437593</v>
      </c>
      <c r="O125" s="24">
        <f t="shared" ca="1" si="42"/>
        <v>0.49569904349437593</v>
      </c>
      <c r="P125" s="24">
        <f t="shared" ca="1" si="43"/>
        <v>4.6536169242741314</v>
      </c>
      <c r="Q125" s="24">
        <f t="shared" ca="1" si="27"/>
        <v>0</v>
      </c>
      <c r="R125" s="24">
        <f t="shared" ca="1" si="48"/>
        <v>0</v>
      </c>
      <c r="S125" s="25">
        <f t="shared" ca="1" si="28"/>
        <v>11.024346727314921</v>
      </c>
      <c r="T125" s="24">
        <f t="shared" ca="1" si="29"/>
        <v>0</v>
      </c>
      <c r="U125" s="24">
        <f t="shared" ca="1" si="30"/>
        <v>0</v>
      </c>
      <c r="V125" s="25">
        <f t="shared" ca="1" si="31"/>
        <v>0.39211731568170555</v>
      </c>
      <c r="W125" s="26">
        <f t="shared" si="32"/>
        <v>2</v>
      </c>
      <c r="X125" s="25">
        <f t="shared" ca="1" si="44"/>
        <v>2.3921173156817055</v>
      </c>
      <c r="Y125" s="25">
        <f t="shared" ca="1" si="45"/>
        <v>8.6322294116332152</v>
      </c>
      <c r="Z125" s="25">
        <f t="shared" ca="1" si="46"/>
        <v>23.046813564915624</v>
      </c>
      <c r="AA125" s="25">
        <f t="shared" ca="1" si="33"/>
        <v>323.04681356491562</v>
      </c>
    </row>
    <row r="126" spans="5:27" x14ac:dyDescent="0.2">
      <c r="E126" s="22">
        <v>122</v>
      </c>
      <c r="F126" s="24">
        <f t="shared" ca="1" si="36"/>
        <v>4.6536169242741314</v>
      </c>
      <c r="G126" s="24">
        <f t="shared" ca="1" si="37"/>
        <v>0</v>
      </c>
      <c r="H126" s="24">
        <f t="shared" ca="1" si="38"/>
        <v>4.6536169242741314</v>
      </c>
      <c r="I126" s="24">
        <f t="shared" ca="1" si="39"/>
        <v>0</v>
      </c>
      <c r="J126" s="24">
        <f t="shared" ca="1" si="40"/>
        <v>0</v>
      </c>
      <c r="K126" s="24">
        <f t="shared" ca="1" si="47"/>
        <v>0</v>
      </c>
      <c r="L126" s="24">
        <f t="shared" ca="1" si="41"/>
        <v>4.6536169242741314</v>
      </c>
      <c r="M126" s="24">
        <f t="shared" ca="1" si="34"/>
        <v>0.38534016496605716</v>
      </c>
      <c r="N126" s="24">
        <f t="shared" ca="1" si="35"/>
        <v>0.45627723344417692</v>
      </c>
      <c r="O126" s="24">
        <f t="shared" ca="1" si="42"/>
        <v>0.45627723344417692</v>
      </c>
      <c r="P126" s="24">
        <f t="shared" ca="1" si="43"/>
        <v>4.1973396908299545</v>
      </c>
      <c r="Q126" s="24">
        <f t="shared" ca="1" si="27"/>
        <v>0</v>
      </c>
      <c r="R126" s="24">
        <f t="shared" ca="1" si="48"/>
        <v>0</v>
      </c>
      <c r="S126" s="25">
        <f t="shared" ca="1" si="28"/>
        <v>10.147605671798495</v>
      </c>
      <c r="T126" s="24">
        <f t="shared" ca="1" si="29"/>
        <v>0</v>
      </c>
      <c r="U126" s="24">
        <f t="shared" ca="1" si="30"/>
        <v>0</v>
      </c>
      <c r="V126" s="25">
        <f t="shared" ca="1" si="31"/>
        <v>0.35403826460416343</v>
      </c>
      <c r="W126" s="26">
        <f t="shared" si="32"/>
        <v>2</v>
      </c>
      <c r="X126" s="25">
        <f t="shared" ca="1" si="44"/>
        <v>2.3540382646041635</v>
      </c>
      <c r="Y126" s="25">
        <f t="shared" ca="1" si="45"/>
        <v>7.7935674071943311</v>
      </c>
      <c r="Z126" s="25">
        <f t="shared" ca="1" si="46"/>
        <v>30.840380972109955</v>
      </c>
      <c r="AA126" s="25">
        <f t="shared" ca="1" si="33"/>
        <v>330.84038097210998</v>
      </c>
    </row>
    <row r="127" spans="5:27" x14ac:dyDescent="0.2">
      <c r="E127" s="22">
        <v>123</v>
      </c>
      <c r="F127" s="24">
        <f t="shared" ca="1" si="36"/>
        <v>4.1973396908299545</v>
      </c>
      <c r="G127" s="24">
        <f t="shared" ca="1" si="37"/>
        <v>0</v>
      </c>
      <c r="H127" s="24">
        <f t="shared" ca="1" si="38"/>
        <v>4.1973396908299545</v>
      </c>
      <c r="I127" s="24">
        <f t="shared" ca="1" si="39"/>
        <v>1</v>
      </c>
      <c r="J127" s="24">
        <f t="shared" ca="1" si="40"/>
        <v>14</v>
      </c>
      <c r="K127" s="24">
        <f t="shared" ca="1" si="47"/>
        <v>0</v>
      </c>
      <c r="L127" s="24">
        <f t="shared" ca="1" si="41"/>
        <v>4.1973396908299545</v>
      </c>
      <c r="M127" s="24">
        <f t="shared" ca="1" si="34"/>
        <v>0.51327475078069984</v>
      </c>
      <c r="N127" s="24">
        <f t="shared" ca="1" si="35"/>
        <v>0.50499215126610331</v>
      </c>
      <c r="O127" s="24">
        <f t="shared" ca="1" si="42"/>
        <v>0.50499215126610331</v>
      </c>
      <c r="P127" s="24">
        <f t="shared" ca="1" si="43"/>
        <v>3.6923475395638512</v>
      </c>
      <c r="Q127" s="24">
        <f t="shared" ca="1" si="27"/>
        <v>0</v>
      </c>
      <c r="R127" s="24">
        <f t="shared" ca="1" si="48"/>
        <v>0</v>
      </c>
      <c r="S127" s="25">
        <f t="shared" ca="1" si="28"/>
        <v>11.231025444158137</v>
      </c>
      <c r="T127" s="24">
        <f t="shared" ca="1" si="29"/>
        <v>224</v>
      </c>
      <c r="U127" s="24">
        <f t="shared" ca="1" si="30"/>
        <v>15.68</v>
      </c>
      <c r="V127" s="25">
        <f t="shared" ca="1" si="31"/>
        <v>0.31558748921575225</v>
      </c>
      <c r="W127" s="26">
        <f t="shared" si="32"/>
        <v>2</v>
      </c>
      <c r="X127" s="25">
        <f t="shared" ca="1" si="44"/>
        <v>241.99558748921575</v>
      </c>
      <c r="Y127" s="25">
        <f t="shared" ca="1" si="45"/>
        <v>-230.7645620450576</v>
      </c>
      <c r="Z127" s="25">
        <f t="shared" ca="1" si="46"/>
        <v>-199.92418107294765</v>
      </c>
      <c r="AA127" s="25">
        <f t="shared" ca="1" si="33"/>
        <v>100.07581892705235</v>
      </c>
    </row>
    <row r="128" spans="5:27" x14ac:dyDescent="0.2">
      <c r="E128" s="22">
        <v>124</v>
      </c>
      <c r="F128" s="24">
        <f t="shared" ca="1" si="36"/>
        <v>3.6923475395638512</v>
      </c>
      <c r="G128" s="24">
        <f t="shared" ca="1" si="37"/>
        <v>14</v>
      </c>
      <c r="H128" s="24">
        <f t="shared" ca="1" si="38"/>
        <v>17.692347539563851</v>
      </c>
      <c r="I128" s="24">
        <f t="shared" ca="1" si="39"/>
        <v>0</v>
      </c>
      <c r="J128" s="24">
        <f t="shared" ca="1" si="40"/>
        <v>0</v>
      </c>
      <c r="K128" s="24">
        <f t="shared" ca="1" si="47"/>
        <v>0</v>
      </c>
      <c r="L128" s="24">
        <f t="shared" ca="1" si="41"/>
        <v>3.6923475395638512</v>
      </c>
      <c r="M128" s="24">
        <f t="shared" ca="1" si="34"/>
        <v>0.55719686161659354</v>
      </c>
      <c r="N128" s="24">
        <f t="shared" ca="1" si="35"/>
        <v>0.52157990145076238</v>
      </c>
      <c r="O128" s="24">
        <f t="shared" ca="1" si="42"/>
        <v>0.52157990145076238</v>
      </c>
      <c r="P128" s="24">
        <f t="shared" ca="1" si="43"/>
        <v>3.1707676381130887</v>
      </c>
      <c r="Q128" s="24">
        <f t="shared" ca="1" si="27"/>
        <v>0</v>
      </c>
      <c r="R128" s="24">
        <f t="shared" ca="1" si="48"/>
        <v>0</v>
      </c>
      <c r="S128" s="25">
        <f t="shared" ca="1" si="28"/>
        <v>11.599937008264954</v>
      </c>
      <c r="T128" s="24">
        <f t="shared" ca="1" si="29"/>
        <v>0</v>
      </c>
      <c r="U128" s="24">
        <f t="shared" ca="1" si="30"/>
        <v>0</v>
      </c>
      <c r="V128" s="25">
        <f t="shared" ca="1" si="31"/>
        <v>0.2745246071070776</v>
      </c>
      <c r="W128" s="26">
        <f t="shared" si="32"/>
        <v>2</v>
      </c>
      <c r="X128" s="25">
        <f t="shared" ca="1" si="44"/>
        <v>2.2745246071070775</v>
      </c>
      <c r="Y128" s="25">
        <f t="shared" ca="1" si="45"/>
        <v>9.3254124011578767</v>
      </c>
      <c r="Z128" s="25">
        <f t="shared" ca="1" si="46"/>
        <v>-190.59876867178977</v>
      </c>
      <c r="AA128" s="25">
        <f t="shared" ca="1" si="33"/>
        <v>109.40123132821023</v>
      </c>
    </row>
    <row r="129" spans="5:27" x14ac:dyDescent="0.2">
      <c r="E129" s="22">
        <v>125</v>
      </c>
      <c r="F129" s="24">
        <f t="shared" ca="1" si="36"/>
        <v>3.1707676381130887</v>
      </c>
      <c r="G129" s="24">
        <f t="shared" ca="1" si="37"/>
        <v>14</v>
      </c>
      <c r="H129" s="24">
        <f t="shared" ca="1" si="38"/>
        <v>17.170767638113087</v>
      </c>
      <c r="I129" s="24">
        <f t="shared" ca="1" si="39"/>
        <v>0</v>
      </c>
      <c r="J129" s="24">
        <f t="shared" ca="1" si="40"/>
        <v>0</v>
      </c>
      <c r="K129" s="24">
        <f t="shared" ca="1" si="47"/>
        <v>0</v>
      </c>
      <c r="L129" s="24">
        <f t="shared" ca="1" si="41"/>
        <v>3.1707676381130887</v>
      </c>
      <c r="M129" s="24">
        <f t="shared" ca="1" si="34"/>
        <v>0.29148699272789569</v>
      </c>
      <c r="N129" s="24">
        <f t="shared" ca="1" si="35"/>
        <v>0.4176431226028629</v>
      </c>
      <c r="O129" s="24">
        <f t="shared" ca="1" si="42"/>
        <v>0.4176431226028629</v>
      </c>
      <c r="P129" s="24">
        <f t="shared" ca="1" si="43"/>
        <v>2.7531245155102257</v>
      </c>
      <c r="Q129" s="24">
        <f t="shared" ca="1" si="27"/>
        <v>0</v>
      </c>
      <c r="R129" s="24">
        <f t="shared" ca="1" si="48"/>
        <v>0</v>
      </c>
      <c r="S129" s="25">
        <f t="shared" ca="1" si="28"/>
        <v>9.2883830466876702</v>
      </c>
      <c r="T129" s="24">
        <f t="shared" ca="1" si="29"/>
        <v>0</v>
      </c>
      <c r="U129" s="24">
        <f t="shared" ca="1" si="30"/>
        <v>0</v>
      </c>
      <c r="V129" s="25">
        <f t="shared" ca="1" si="31"/>
        <v>0.23695568614493259</v>
      </c>
      <c r="W129" s="26">
        <f t="shared" si="32"/>
        <v>2</v>
      </c>
      <c r="X129" s="25">
        <f t="shared" ca="1" si="44"/>
        <v>2.2369556861449325</v>
      </c>
      <c r="Y129" s="25">
        <f t="shared" ca="1" si="45"/>
        <v>7.0514273605427373</v>
      </c>
      <c r="Z129" s="25">
        <f t="shared" ca="1" si="46"/>
        <v>-183.54734131124704</v>
      </c>
      <c r="AA129" s="25">
        <f t="shared" ca="1" si="33"/>
        <v>116.45265868875296</v>
      </c>
    </row>
    <row r="130" spans="5:27" x14ac:dyDescent="0.2">
      <c r="E130" s="22">
        <v>126</v>
      </c>
      <c r="F130" s="24">
        <f t="shared" ca="1" si="36"/>
        <v>2.7531245155102257</v>
      </c>
      <c r="G130" s="24">
        <f t="shared" ca="1" si="37"/>
        <v>14</v>
      </c>
      <c r="H130" s="24">
        <f t="shared" ca="1" si="38"/>
        <v>16.753124515510226</v>
      </c>
      <c r="I130" s="24">
        <f t="shared" ca="1" si="39"/>
        <v>0</v>
      </c>
      <c r="J130" s="24">
        <f t="shared" ca="1" si="40"/>
        <v>0</v>
      </c>
      <c r="K130" s="24">
        <f t="shared" ca="1" si="47"/>
        <v>0</v>
      </c>
      <c r="L130" s="24">
        <f t="shared" ca="1" si="41"/>
        <v>2.7531245155102257</v>
      </c>
      <c r="M130" s="24">
        <f t="shared" ca="1" si="34"/>
        <v>0.20766837443957342</v>
      </c>
      <c r="N130" s="24">
        <f t="shared" ca="1" si="35"/>
        <v>0.377819283411713</v>
      </c>
      <c r="O130" s="24">
        <f t="shared" ca="1" si="42"/>
        <v>0.377819283411713</v>
      </c>
      <c r="P130" s="24">
        <f t="shared" ca="1" si="43"/>
        <v>2.3753052320985129</v>
      </c>
      <c r="Q130" s="24">
        <f t="shared" ca="1" si="27"/>
        <v>0</v>
      </c>
      <c r="R130" s="24">
        <f t="shared" ca="1" si="48"/>
        <v>0</v>
      </c>
      <c r="S130" s="25">
        <f t="shared" ca="1" si="28"/>
        <v>8.4027008630764968</v>
      </c>
      <c r="T130" s="24">
        <f t="shared" ca="1" si="29"/>
        <v>0</v>
      </c>
      <c r="U130" s="24">
        <f t="shared" ca="1" si="30"/>
        <v>0</v>
      </c>
      <c r="V130" s="25">
        <f t="shared" ca="1" si="31"/>
        <v>0.20513718990434954</v>
      </c>
      <c r="W130" s="26">
        <f t="shared" si="32"/>
        <v>2</v>
      </c>
      <c r="X130" s="25">
        <f t="shared" ca="1" si="44"/>
        <v>2.2051371899043497</v>
      </c>
      <c r="Y130" s="25">
        <f t="shared" ca="1" si="45"/>
        <v>6.1975636731721471</v>
      </c>
      <c r="Z130" s="25">
        <f t="shared" ca="1" si="46"/>
        <v>-177.3497776380749</v>
      </c>
      <c r="AA130" s="25">
        <f t="shared" ca="1" si="33"/>
        <v>122.6502223619251</v>
      </c>
    </row>
    <row r="131" spans="5:27" x14ac:dyDescent="0.2">
      <c r="E131" s="22">
        <v>127</v>
      </c>
      <c r="F131" s="24">
        <f t="shared" ca="1" si="36"/>
        <v>2.3753052320985129</v>
      </c>
      <c r="G131" s="24">
        <f t="shared" ca="1" si="37"/>
        <v>14</v>
      </c>
      <c r="H131" s="24">
        <f t="shared" ca="1" si="38"/>
        <v>16.375305232098512</v>
      </c>
      <c r="I131" s="24">
        <f t="shared" ca="1" si="39"/>
        <v>0</v>
      </c>
      <c r="J131" s="24">
        <f t="shared" ca="1" si="40"/>
        <v>0</v>
      </c>
      <c r="K131" s="24">
        <f t="shared" ca="1" si="47"/>
        <v>0</v>
      </c>
      <c r="L131" s="24">
        <f t="shared" ca="1" si="41"/>
        <v>2.3753052320985129</v>
      </c>
      <c r="M131" s="24">
        <f t="shared" ca="1" si="34"/>
        <v>0.2680242204376474</v>
      </c>
      <c r="N131" s="24">
        <f t="shared" ca="1" si="35"/>
        <v>0.40718007254668015</v>
      </c>
      <c r="O131" s="24">
        <f t="shared" ca="1" si="42"/>
        <v>0.40718007254668015</v>
      </c>
      <c r="P131" s="24">
        <f t="shared" ca="1" si="43"/>
        <v>1.9681251595518328</v>
      </c>
      <c r="Q131" s="24">
        <f t="shared" ca="1" si="27"/>
        <v>0</v>
      </c>
      <c r="R131" s="24">
        <f t="shared" ca="1" si="48"/>
        <v>0</v>
      </c>
      <c r="S131" s="25">
        <f t="shared" ca="1" si="28"/>
        <v>9.055684813438166</v>
      </c>
      <c r="T131" s="24">
        <f t="shared" ca="1" si="29"/>
        <v>0</v>
      </c>
      <c r="U131" s="24">
        <f t="shared" ca="1" si="30"/>
        <v>0</v>
      </c>
      <c r="V131" s="25">
        <f t="shared" ca="1" si="31"/>
        <v>0.17373721566601383</v>
      </c>
      <c r="W131" s="26">
        <f t="shared" si="32"/>
        <v>2</v>
      </c>
      <c r="X131" s="25">
        <f t="shared" ca="1" si="44"/>
        <v>2.173737215666014</v>
      </c>
      <c r="Y131" s="25">
        <f t="shared" ca="1" si="45"/>
        <v>6.881947597772152</v>
      </c>
      <c r="Z131" s="25">
        <f t="shared" ca="1" si="46"/>
        <v>-170.46783004030274</v>
      </c>
      <c r="AA131" s="25">
        <f t="shared" ca="1" si="33"/>
        <v>129.53216995969726</v>
      </c>
    </row>
    <row r="132" spans="5:27" x14ac:dyDescent="0.2">
      <c r="E132" s="22">
        <v>128</v>
      </c>
      <c r="F132" s="24">
        <f t="shared" ca="1" si="36"/>
        <v>1.9681251595518328</v>
      </c>
      <c r="G132" s="24">
        <f t="shared" ca="1" si="37"/>
        <v>14</v>
      </c>
      <c r="H132" s="24">
        <f t="shared" ca="1" si="38"/>
        <v>15.968125159551832</v>
      </c>
      <c r="I132" s="24">
        <f t="shared" ca="1" si="39"/>
        <v>0</v>
      </c>
      <c r="J132" s="24">
        <f t="shared" ca="1" si="40"/>
        <v>0</v>
      </c>
      <c r="K132" s="24">
        <f t="shared" ca="1" si="47"/>
        <v>0</v>
      </c>
      <c r="L132" s="24">
        <f t="shared" ca="1" si="41"/>
        <v>1.9681251595518328</v>
      </c>
      <c r="M132" s="24">
        <f t="shared" ca="1" si="34"/>
        <v>0.82455716809403878</v>
      </c>
      <c r="N132" s="24">
        <f t="shared" ca="1" si="35"/>
        <v>0.63993091531191915</v>
      </c>
      <c r="O132" s="24">
        <f t="shared" ca="1" si="42"/>
        <v>0.63993091531191915</v>
      </c>
      <c r="P132" s="24">
        <f t="shared" ca="1" si="43"/>
        <v>1.3281942442399135</v>
      </c>
      <c r="Q132" s="24">
        <f t="shared" ca="1" si="27"/>
        <v>0</v>
      </c>
      <c r="R132" s="24">
        <f t="shared" ca="1" si="48"/>
        <v>0</v>
      </c>
      <c r="S132" s="25">
        <f t="shared" ca="1" si="28"/>
        <v>14.232063556537081</v>
      </c>
      <c r="T132" s="24">
        <f t="shared" ca="1" si="29"/>
        <v>0</v>
      </c>
      <c r="U132" s="24">
        <f t="shared" ca="1" si="30"/>
        <v>0</v>
      </c>
      <c r="V132" s="25">
        <f t="shared" ca="1" si="31"/>
        <v>0.13185277615166985</v>
      </c>
      <c r="W132" s="26">
        <f t="shared" si="32"/>
        <v>2</v>
      </c>
      <c r="X132" s="25">
        <f t="shared" ca="1" si="44"/>
        <v>2.1318527761516699</v>
      </c>
      <c r="Y132" s="25">
        <f t="shared" ca="1" si="45"/>
        <v>12.100210780385412</v>
      </c>
      <c r="Z132" s="25">
        <f t="shared" ca="1" si="46"/>
        <v>-158.36761925991732</v>
      </c>
      <c r="AA132" s="25">
        <f t="shared" ca="1" si="33"/>
        <v>141.63238074008268</v>
      </c>
    </row>
    <row r="133" spans="5:27" x14ac:dyDescent="0.2">
      <c r="E133" s="22">
        <v>129</v>
      </c>
      <c r="F133" s="24">
        <f t="shared" ca="1" si="36"/>
        <v>1.3281942442399135</v>
      </c>
      <c r="G133" s="24">
        <f t="shared" ca="1" si="37"/>
        <v>14</v>
      </c>
      <c r="H133" s="24">
        <f t="shared" ca="1" si="38"/>
        <v>15.328194244239914</v>
      </c>
      <c r="I133" s="24">
        <f t="shared" ca="1" si="39"/>
        <v>0</v>
      </c>
      <c r="J133" s="24">
        <f t="shared" ca="1" si="40"/>
        <v>0</v>
      </c>
      <c r="K133" s="24">
        <f t="shared" ca="1" si="47"/>
        <v>0</v>
      </c>
      <c r="L133" s="24">
        <f t="shared" ca="1" si="41"/>
        <v>1.3281942442399135</v>
      </c>
      <c r="M133" s="24">
        <f t="shared" ca="1" si="34"/>
        <v>0.87700326311711485</v>
      </c>
      <c r="N133" s="24">
        <f t="shared" ca="1" si="35"/>
        <v>0.67402038720895807</v>
      </c>
      <c r="O133" s="24">
        <f t="shared" ca="1" si="42"/>
        <v>0.67402038720895807</v>
      </c>
      <c r="P133" s="24">
        <f t="shared" ca="1" si="43"/>
        <v>0.65417385703095543</v>
      </c>
      <c r="Q133" s="24">
        <f t="shared" ref="Q133:Q196" ca="1" si="49">N133-O133</f>
        <v>0</v>
      </c>
      <c r="R133" s="24">
        <f t="shared" ca="1" si="48"/>
        <v>0</v>
      </c>
      <c r="S133" s="25">
        <f t="shared" ref="S133:S196" ca="1" si="50">O133*C$9</f>
        <v>14.990213411527227</v>
      </c>
      <c r="T133" s="24">
        <f t="shared" ref="T133:T196" ca="1" si="51">J133*C$8</f>
        <v>0</v>
      </c>
      <c r="U133" s="24">
        <f t="shared" ref="U133:U196" ca="1" si="52">IF(J133&gt;0,C$10,0)</f>
        <v>0</v>
      </c>
      <c r="V133" s="25">
        <f t="shared" ref="V133:V196" ca="1" si="53">AVERAGE(L133,P133)*C$8*C$11</f>
        <v>7.9294724050834764E-2</v>
      </c>
      <c r="W133" s="26">
        <f t="shared" ref="W133:W196" si="54">C$12</f>
        <v>2</v>
      </c>
      <c r="X133" s="25">
        <f t="shared" ca="1" si="44"/>
        <v>2.0792947240508348</v>
      </c>
      <c r="Y133" s="25">
        <f t="shared" ca="1" si="45"/>
        <v>12.910918687476393</v>
      </c>
      <c r="Z133" s="25">
        <f t="shared" ca="1" si="46"/>
        <v>-145.45670057244092</v>
      </c>
      <c r="AA133" s="25">
        <f t="shared" ref="AA133:AA196" ca="1" si="55">Z133+C$7</f>
        <v>154.54329942755908</v>
      </c>
    </row>
    <row r="134" spans="5:27" x14ac:dyDescent="0.2">
      <c r="E134" s="22">
        <v>130</v>
      </c>
      <c r="F134" s="24">
        <f t="shared" ca="1" si="36"/>
        <v>0.65417385703095543</v>
      </c>
      <c r="G134" s="24">
        <f t="shared" ca="1" si="37"/>
        <v>14</v>
      </c>
      <c r="H134" s="24">
        <f t="shared" ca="1" si="38"/>
        <v>14.654173857030955</v>
      </c>
      <c r="I134" s="24">
        <f t="shared" ca="1" si="39"/>
        <v>0</v>
      </c>
      <c r="J134" s="24">
        <f t="shared" ca="1" si="40"/>
        <v>0</v>
      </c>
      <c r="K134" s="24">
        <f t="shared" ca="1" si="47"/>
        <v>14</v>
      </c>
      <c r="L134" s="24">
        <f t="shared" ca="1" si="41"/>
        <v>14.654173857030955</v>
      </c>
      <c r="M134" s="24">
        <f t="shared" ref="M134:M197" ca="1" si="56">RAND()</f>
        <v>0.5944681718179432</v>
      </c>
      <c r="N134" s="24">
        <f t="shared" ref="N134:N197" ca="1" si="57">_xlfn.NORM.INV(M134,$C$20,$C$22)</f>
        <v>0.53585811045098464</v>
      </c>
      <c r="O134" s="24">
        <f t="shared" ca="1" si="42"/>
        <v>0.53585811045098464</v>
      </c>
      <c r="P134" s="24">
        <f t="shared" ca="1" si="43"/>
        <v>14.11831574657997</v>
      </c>
      <c r="Q134" s="24">
        <f t="shared" ca="1" si="49"/>
        <v>0</v>
      </c>
      <c r="R134" s="24">
        <f t="shared" ca="1" si="48"/>
        <v>0</v>
      </c>
      <c r="S134" s="25">
        <f t="shared" ca="1" si="50"/>
        <v>11.917484376429897</v>
      </c>
      <c r="T134" s="24">
        <f t="shared" ca="1" si="51"/>
        <v>0</v>
      </c>
      <c r="U134" s="24">
        <f t="shared" ca="1" si="52"/>
        <v>0</v>
      </c>
      <c r="V134" s="25">
        <f t="shared" ca="1" si="53"/>
        <v>1.1508995841444369</v>
      </c>
      <c r="W134" s="26">
        <f t="shared" si="54"/>
        <v>2</v>
      </c>
      <c r="X134" s="25">
        <f t="shared" ca="1" si="44"/>
        <v>3.1508995841444367</v>
      </c>
      <c r="Y134" s="25">
        <f t="shared" ca="1" si="45"/>
        <v>8.7665847922854603</v>
      </c>
      <c r="Z134" s="25">
        <f t="shared" ca="1" si="46"/>
        <v>-136.69011578015545</v>
      </c>
      <c r="AA134" s="25">
        <f t="shared" ca="1" si="55"/>
        <v>163.30988421984455</v>
      </c>
    </row>
    <row r="135" spans="5:27" x14ac:dyDescent="0.2">
      <c r="E135" s="22">
        <v>131</v>
      </c>
      <c r="F135" s="24">
        <f t="shared" ref="F135:F198" ca="1" si="58">P134</f>
        <v>14.11831574657997</v>
      </c>
      <c r="G135" s="24">
        <f t="shared" ref="G135:G198" ca="1" si="59">G134+J134-K134</f>
        <v>0</v>
      </c>
      <c r="H135" s="24">
        <f t="shared" ref="H135:H198" ca="1" si="60">F135+G135</f>
        <v>14.11831574657997</v>
      </c>
      <c r="I135" s="24">
        <f t="shared" ref="I135:I198" ca="1" si="61">IF(H135&lt;=$C$27,1,0)</f>
        <v>0</v>
      </c>
      <c r="J135" s="24">
        <f t="shared" ref="J135:J198" ca="1" si="62">IF(I135=1,$C$15,0)</f>
        <v>0</v>
      </c>
      <c r="K135" s="24">
        <f t="shared" ca="1" si="47"/>
        <v>0</v>
      </c>
      <c r="L135" s="24">
        <f t="shared" ref="L135:L198" ca="1" si="63">F135+K135</f>
        <v>14.11831574657997</v>
      </c>
      <c r="M135" s="24">
        <f t="shared" ca="1" si="56"/>
        <v>0.29393778138755089</v>
      </c>
      <c r="N135" s="24">
        <f t="shared" ca="1" si="57"/>
        <v>0.41871242337522629</v>
      </c>
      <c r="O135" s="24">
        <f t="shared" ref="O135:O198" ca="1" si="64">MIN(N135,L135)</f>
        <v>0.41871242337522629</v>
      </c>
      <c r="P135" s="24">
        <f t="shared" ref="P135:P198" ca="1" si="65">L135-O135</f>
        <v>13.699603323204744</v>
      </c>
      <c r="Q135" s="24">
        <f t="shared" ca="1" si="49"/>
        <v>0</v>
      </c>
      <c r="R135" s="24">
        <f t="shared" ca="1" si="48"/>
        <v>0</v>
      </c>
      <c r="S135" s="25">
        <f t="shared" ca="1" si="50"/>
        <v>9.312164295865033</v>
      </c>
      <c r="T135" s="24">
        <f t="shared" ca="1" si="51"/>
        <v>0</v>
      </c>
      <c r="U135" s="24">
        <f t="shared" ca="1" si="52"/>
        <v>0</v>
      </c>
      <c r="V135" s="25">
        <f t="shared" ca="1" si="53"/>
        <v>1.1127167627913885</v>
      </c>
      <c r="W135" s="26">
        <f t="shared" si="54"/>
        <v>2</v>
      </c>
      <c r="X135" s="25">
        <f t="shared" ref="X135:X198" ca="1" si="66">SUM(T135:W135)</f>
        <v>3.1127167627913885</v>
      </c>
      <c r="Y135" s="25">
        <f t="shared" ref="Y135:Y198" ca="1" si="67">S135-X135</f>
        <v>6.1994475330736449</v>
      </c>
      <c r="Z135" s="25">
        <f t="shared" ref="Z135:Z198" ca="1" si="68">Y135+Z134</f>
        <v>-130.4906682470818</v>
      </c>
      <c r="AA135" s="25">
        <f t="shared" ca="1" si="55"/>
        <v>169.5093317529182</v>
      </c>
    </row>
    <row r="136" spans="5:27" x14ac:dyDescent="0.2">
      <c r="E136" s="22">
        <v>132</v>
      </c>
      <c r="F136" s="24">
        <f t="shared" ca="1" si="58"/>
        <v>13.699603323204744</v>
      </c>
      <c r="G136" s="24">
        <f t="shared" ca="1" si="59"/>
        <v>0</v>
      </c>
      <c r="H136" s="24">
        <f t="shared" ca="1" si="60"/>
        <v>13.699603323204744</v>
      </c>
      <c r="I136" s="24">
        <f t="shared" ca="1" si="61"/>
        <v>0</v>
      </c>
      <c r="J136" s="24">
        <f t="shared" ca="1" si="62"/>
        <v>0</v>
      </c>
      <c r="K136" s="24">
        <f t="shared" ca="1" si="47"/>
        <v>0</v>
      </c>
      <c r="L136" s="24">
        <f t="shared" ca="1" si="63"/>
        <v>13.699603323204744</v>
      </c>
      <c r="M136" s="24">
        <f t="shared" ca="1" si="56"/>
        <v>2.5795079875516103E-2</v>
      </c>
      <c r="N136" s="24">
        <f t="shared" ca="1" si="57"/>
        <v>0.20801931478453528</v>
      </c>
      <c r="O136" s="24">
        <f t="shared" ca="1" si="64"/>
        <v>0.20801931478453528</v>
      </c>
      <c r="P136" s="24">
        <f t="shared" ca="1" si="65"/>
        <v>13.49158400842021</v>
      </c>
      <c r="Q136" s="24">
        <f t="shared" ca="1" si="49"/>
        <v>0</v>
      </c>
      <c r="R136" s="24">
        <f t="shared" ca="1" si="48"/>
        <v>0</v>
      </c>
      <c r="S136" s="25">
        <f t="shared" ca="1" si="50"/>
        <v>4.6263495608080643</v>
      </c>
      <c r="T136" s="24">
        <f t="shared" ca="1" si="51"/>
        <v>0</v>
      </c>
      <c r="U136" s="24">
        <f t="shared" ca="1" si="52"/>
        <v>0</v>
      </c>
      <c r="V136" s="25">
        <f t="shared" ca="1" si="53"/>
        <v>1.0876474932649982</v>
      </c>
      <c r="W136" s="26">
        <f t="shared" si="54"/>
        <v>2</v>
      </c>
      <c r="X136" s="25">
        <f t="shared" ca="1" si="66"/>
        <v>3.0876474932649982</v>
      </c>
      <c r="Y136" s="25">
        <f t="shared" ca="1" si="67"/>
        <v>1.538702067543066</v>
      </c>
      <c r="Z136" s="25">
        <f t="shared" ca="1" si="68"/>
        <v>-128.95196617953874</v>
      </c>
      <c r="AA136" s="25">
        <f t="shared" ca="1" si="55"/>
        <v>171.04803382046126</v>
      </c>
    </row>
    <row r="137" spans="5:27" x14ac:dyDescent="0.2">
      <c r="E137" s="22">
        <v>133</v>
      </c>
      <c r="F137" s="24">
        <f t="shared" ca="1" si="58"/>
        <v>13.49158400842021</v>
      </c>
      <c r="G137" s="24">
        <f t="shared" ca="1" si="59"/>
        <v>0</v>
      </c>
      <c r="H137" s="24">
        <f t="shared" ca="1" si="60"/>
        <v>13.49158400842021</v>
      </c>
      <c r="I137" s="24">
        <f t="shared" ca="1" si="61"/>
        <v>0</v>
      </c>
      <c r="J137" s="24">
        <f t="shared" ca="1" si="62"/>
        <v>0</v>
      </c>
      <c r="K137" s="24">
        <f t="shared" ca="1" si="47"/>
        <v>0</v>
      </c>
      <c r="L137" s="24">
        <f t="shared" ca="1" si="63"/>
        <v>13.49158400842021</v>
      </c>
      <c r="M137" s="24">
        <f t="shared" ca="1" si="56"/>
        <v>0.17350404812912779</v>
      </c>
      <c r="N137" s="24">
        <f t="shared" ca="1" si="57"/>
        <v>0.35893873447774316</v>
      </c>
      <c r="O137" s="24">
        <f t="shared" ca="1" si="64"/>
        <v>0.35893873447774316</v>
      </c>
      <c r="P137" s="24">
        <f t="shared" ca="1" si="65"/>
        <v>13.132645273942467</v>
      </c>
      <c r="Q137" s="24">
        <f t="shared" ca="1" si="49"/>
        <v>0</v>
      </c>
      <c r="R137" s="24">
        <f t="shared" ca="1" si="48"/>
        <v>0</v>
      </c>
      <c r="S137" s="25">
        <f t="shared" ca="1" si="50"/>
        <v>7.9827974547850076</v>
      </c>
      <c r="T137" s="24">
        <f t="shared" ca="1" si="51"/>
        <v>0</v>
      </c>
      <c r="U137" s="24">
        <f t="shared" ca="1" si="52"/>
        <v>0</v>
      </c>
      <c r="V137" s="25">
        <f t="shared" ca="1" si="53"/>
        <v>1.0649691712945071</v>
      </c>
      <c r="W137" s="26">
        <f t="shared" si="54"/>
        <v>2</v>
      </c>
      <c r="X137" s="25">
        <f t="shared" ca="1" si="66"/>
        <v>3.0649691712945071</v>
      </c>
      <c r="Y137" s="25">
        <f t="shared" ca="1" si="67"/>
        <v>4.9178282834905005</v>
      </c>
      <c r="Z137" s="25">
        <f t="shared" ca="1" si="68"/>
        <v>-124.03413789604824</v>
      </c>
      <c r="AA137" s="25">
        <f t="shared" ca="1" si="55"/>
        <v>175.96586210395176</v>
      </c>
    </row>
    <row r="138" spans="5:27" x14ac:dyDescent="0.2">
      <c r="E138" s="22">
        <v>134</v>
      </c>
      <c r="F138" s="24">
        <f t="shared" ca="1" si="58"/>
        <v>13.132645273942467</v>
      </c>
      <c r="G138" s="24">
        <f t="shared" ca="1" si="59"/>
        <v>0</v>
      </c>
      <c r="H138" s="24">
        <f t="shared" ca="1" si="60"/>
        <v>13.132645273942467</v>
      </c>
      <c r="I138" s="24">
        <f t="shared" ca="1" si="61"/>
        <v>0</v>
      </c>
      <c r="J138" s="24">
        <f t="shared" ca="1" si="62"/>
        <v>0</v>
      </c>
      <c r="K138" s="24">
        <f t="shared" ca="1" si="47"/>
        <v>0</v>
      </c>
      <c r="L138" s="24">
        <f t="shared" ca="1" si="63"/>
        <v>13.132645273942467</v>
      </c>
      <c r="M138" s="24">
        <f t="shared" ca="1" si="56"/>
        <v>0.8288495176683548</v>
      </c>
      <c r="N138" s="24">
        <f t="shared" ca="1" si="57"/>
        <v>0.64244430071594072</v>
      </c>
      <c r="O138" s="24">
        <f t="shared" ca="1" si="64"/>
        <v>0.64244430071594072</v>
      </c>
      <c r="P138" s="24">
        <f t="shared" ca="1" si="65"/>
        <v>12.490200973226527</v>
      </c>
      <c r="Q138" s="24">
        <f t="shared" ca="1" si="49"/>
        <v>0</v>
      </c>
      <c r="R138" s="24">
        <f t="shared" ca="1" si="48"/>
        <v>0</v>
      </c>
      <c r="S138" s="25">
        <f t="shared" ca="1" si="50"/>
        <v>14.287961247922521</v>
      </c>
      <c r="T138" s="24">
        <f t="shared" ca="1" si="51"/>
        <v>0</v>
      </c>
      <c r="U138" s="24">
        <f t="shared" ca="1" si="52"/>
        <v>0</v>
      </c>
      <c r="V138" s="25">
        <f t="shared" ca="1" si="53"/>
        <v>1.0249138498867598</v>
      </c>
      <c r="W138" s="26">
        <f t="shared" si="54"/>
        <v>2</v>
      </c>
      <c r="X138" s="25">
        <f t="shared" ca="1" si="66"/>
        <v>3.0249138498867598</v>
      </c>
      <c r="Y138" s="25">
        <f t="shared" ca="1" si="67"/>
        <v>11.263047398035761</v>
      </c>
      <c r="Z138" s="25">
        <f t="shared" ca="1" si="68"/>
        <v>-112.77109049801247</v>
      </c>
      <c r="AA138" s="25">
        <f t="shared" ca="1" si="55"/>
        <v>187.22890950198752</v>
      </c>
    </row>
    <row r="139" spans="5:27" x14ac:dyDescent="0.2">
      <c r="E139" s="22">
        <v>135</v>
      </c>
      <c r="F139" s="24">
        <f t="shared" ca="1" si="58"/>
        <v>12.490200973226527</v>
      </c>
      <c r="G139" s="24">
        <f t="shared" ca="1" si="59"/>
        <v>0</v>
      </c>
      <c r="H139" s="24">
        <f t="shared" ca="1" si="60"/>
        <v>12.490200973226527</v>
      </c>
      <c r="I139" s="24">
        <f t="shared" ca="1" si="61"/>
        <v>0</v>
      </c>
      <c r="J139" s="24">
        <f t="shared" ca="1" si="62"/>
        <v>0</v>
      </c>
      <c r="K139" s="24">
        <f t="shared" ca="1" si="47"/>
        <v>0</v>
      </c>
      <c r="L139" s="24">
        <f t="shared" ca="1" si="63"/>
        <v>12.490200973226527</v>
      </c>
      <c r="M139" s="24">
        <f t="shared" ca="1" si="56"/>
        <v>0.87138858335666891</v>
      </c>
      <c r="N139" s="24">
        <f t="shared" ca="1" si="57"/>
        <v>0.66994693534489347</v>
      </c>
      <c r="O139" s="24">
        <f t="shared" ca="1" si="64"/>
        <v>0.66994693534489347</v>
      </c>
      <c r="P139" s="24">
        <f t="shared" ca="1" si="65"/>
        <v>11.820254037881632</v>
      </c>
      <c r="Q139" s="24">
        <f t="shared" ca="1" si="49"/>
        <v>0</v>
      </c>
      <c r="R139" s="24">
        <f t="shared" ca="1" si="48"/>
        <v>0</v>
      </c>
      <c r="S139" s="25">
        <f t="shared" ca="1" si="50"/>
        <v>14.899619842070429</v>
      </c>
      <c r="T139" s="24">
        <f t="shared" ca="1" si="51"/>
        <v>0</v>
      </c>
      <c r="U139" s="24">
        <f t="shared" ca="1" si="52"/>
        <v>0</v>
      </c>
      <c r="V139" s="25">
        <f t="shared" ca="1" si="53"/>
        <v>0.97241820044432647</v>
      </c>
      <c r="W139" s="26">
        <f t="shared" si="54"/>
        <v>2</v>
      </c>
      <c r="X139" s="25">
        <f t="shared" ca="1" si="66"/>
        <v>2.9724182004443263</v>
      </c>
      <c r="Y139" s="25">
        <f t="shared" ca="1" si="67"/>
        <v>11.927201641626102</v>
      </c>
      <c r="Z139" s="25">
        <f t="shared" ca="1" si="68"/>
        <v>-100.84388885638637</v>
      </c>
      <c r="AA139" s="25">
        <f t="shared" ca="1" si="55"/>
        <v>199.15611114361363</v>
      </c>
    </row>
    <row r="140" spans="5:27" x14ac:dyDescent="0.2">
      <c r="E140" s="22">
        <v>136</v>
      </c>
      <c r="F140" s="24">
        <f t="shared" ca="1" si="58"/>
        <v>11.820254037881632</v>
      </c>
      <c r="G140" s="24">
        <f t="shared" ca="1" si="59"/>
        <v>0</v>
      </c>
      <c r="H140" s="24">
        <f t="shared" ca="1" si="60"/>
        <v>11.820254037881632</v>
      </c>
      <c r="I140" s="24">
        <f t="shared" ca="1" si="61"/>
        <v>0</v>
      </c>
      <c r="J140" s="24">
        <f t="shared" ca="1" si="62"/>
        <v>0</v>
      </c>
      <c r="K140" s="24">
        <f t="shared" ca="1" si="47"/>
        <v>0</v>
      </c>
      <c r="L140" s="24">
        <f t="shared" ca="1" si="63"/>
        <v>11.820254037881632</v>
      </c>
      <c r="M140" s="24">
        <f t="shared" ca="1" si="56"/>
        <v>0.11395935344669605</v>
      </c>
      <c r="N140" s="24">
        <f t="shared" ca="1" si="57"/>
        <v>0.31913936954440669</v>
      </c>
      <c r="O140" s="24">
        <f t="shared" ca="1" si="64"/>
        <v>0.31913936954440669</v>
      </c>
      <c r="P140" s="24">
        <f t="shared" ca="1" si="65"/>
        <v>11.501114668337225</v>
      </c>
      <c r="Q140" s="24">
        <f t="shared" ca="1" si="49"/>
        <v>0</v>
      </c>
      <c r="R140" s="24">
        <f t="shared" ca="1" si="48"/>
        <v>0</v>
      </c>
      <c r="S140" s="25">
        <f t="shared" ca="1" si="50"/>
        <v>7.0976595786676047</v>
      </c>
      <c r="T140" s="24">
        <f t="shared" ca="1" si="51"/>
        <v>0</v>
      </c>
      <c r="U140" s="24">
        <f t="shared" ca="1" si="52"/>
        <v>0</v>
      </c>
      <c r="V140" s="25">
        <f t="shared" ca="1" si="53"/>
        <v>0.93285474824875425</v>
      </c>
      <c r="W140" s="26">
        <f t="shared" si="54"/>
        <v>2</v>
      </c>
      <c r="X140" s="25">
        <f t="shared" ca="1" si="66"/>
        <v>2.9328547482487544</v>
      </c>
      <c r="Y140" s="25">
        <f t="shared" ca="1" si="67"/>
        <v>4.1648048304188503</v>
      </c>
      <c r="Z140" s="25">
        <f t="shared" ca="1" si="68"/>
        <v>-96.679084025967526</v>
      </c>
      <c r="AA140" s="25">
        <f t="shared" ca="1" si="55"/>
        <v>203.32091597403246</v>
      </c>
    </row>
    <row r="141" spans="5:27" x14ac:dyDescent="0.2">
      <c r="E141" s="22">
        <v>137</v>
      </c>
      <c r="F141" s="24">
        <f t="shared" ca="1" si="58"/>
        <v>11.501114668337225</v>
      </c>
      <c r="G141" s="24">
        <f t="shared" ca="1" si="59"/>
        <v>0</v>
      </c>
      <c r="H141" s="24">
        <f t="shared" ca="1" si="60"/>
        <v>11.501114668337225</v>
      </c>
      <c r="I141" s="24">
        <f t="shared" ca="1" si="61"/>
        <v>0</v>
      </c>
      <c r="J141" s="24">
        <f t="shared" ca="1" si="62"/>
        <v>0</v>
      </c>
      <c r="K141" s="24">
        <f t="shared" ref="K141:K204" ca="1" si="69">J134</f>
        <v>0</v>
      </c>
      <c r="L141" s="24">
        <f t="shared" ca="1" si="63"/>
        <v>11.501114668337225</v>
      </c>
      <c r="M141" s="24">
        <f t="shared" ca="1" si="56"/>
        <v>0.78238130706106579</v>
      </c>
      <c r="N141" s="24">
        <f t="shared" ca="1" si="57"/>
        <v>0.61703911882865525</v>
      </c>
      <c r="O141" s="24">
        <f t="shared" ca="1" si="64"/>
        <v>0.61703911882865525</v>
      </c>
      <c r="P141" s="24">
        <f t="shared" ca="1" si="65"/>
        <v>10.884075549508569</v>
      </c>
      <c r="Q141" s="24">
        <f t="shared" ca="1" si="49"/>
        <v>0</v>
      </c>
      <c r="R141" s="24">
        <f t="shared" ca="1" si="48"/>
        <v>0</v>
      </c>
      <c r="S141" s="25">
        <f t="shared" ca="1" si="50"/>
        <v>13.722950002749291</v>
      </c>
      <c r="T141" s="24">
        <f t="shared" ca="1" si="51"/>
        <v>0</v>
      </c>
      <c r="U141" s="24">
        <f t="shared" ca="1" si="52"/>
        <v>0</v>
      </c>
      <c r="V141" s="25">
        <f t="shared" ca="1" si="53"/>
        <v>0.89540760871383185</v>
      </c>
      <c r="W141" s="26">
        <f t="shared" si="54"/>
        <v>2</v>
      </c>
      <c r="X141" s="25">
        <f t="shared" ca="1" si="66"/>
        <v>2.8954076087138318</v>
      </c>
      <c r="Y141" s="25">
        <f t="shared" ca="1" si="67"/>
        <v>10.82754239403546</v>
      </c>
      <c r="Z141" s="25">
        <f t="shared" ca="1" si="68"/>
        <v>-85.851541631932065</v>
      </c>
      <c r="AA141" s="25">
        <f t="shared" ca="1" si="55"/>
        <v>214.14845836806793</v>
      </c>
    </row>
    <row r="142" spans="5:27" x14ac:dyDescent="0.2">
      <c r="E142" s="22">
        <v>138</v>
      </c>
      <c r="F142" s="24">
        <f t="shared" ca="1" si="58"/>
        <v>10.884075549508569</v>
      </c>
      <c r="G142" s="24">
        <f t="shared" ca="1" si="59"/>
        <v>0</v>
      </c>
      <c r="H142" s="24">
        <f t="shared" ca="1" si="60"/>
        <v>10.884075549508569</v>
      </c>
      <c r="I142" s="24">
        <f t="shared" ca="1" si="61"/>
        <v>0</v>
      </c>
      <c r="J142" s="24">
        <f t="shared" ca="1" si="62"/>
        <v>0</v>
      </c>
      <c r="K142" s="24">
        <f t="shared" ca="1" si="69"/>
        <v>0</v>
      </c>
      <c r="L142" s="24">
        <f t="shared" ca="1" si="63"/>
        <v>10.884075549508569</v>
      </c>
      <c r="M142" s="24">
        <f t="shared" ca="1" si="56"/>
        <v>0.65639444917903733</v>
      </c>
      <c r="N142" s="24">
        <f t="shared" ca="1" si="57"/>
        <v>0.56039640312818317</v>
      </c>
      <c r="O142" s="24">
        <f t="shared" ca="1" si="64"/>
        <v>0.56039640312818317</v>
      </c>
      <c r="P142" s="24">
        <f t="shared" ca="1" si="65"/>
        <v>10.323679146380385</v>
      </c>
      <c r="Q142" s="24">
        <f t="shared" ca="1" si="49"/>
        <v>0</v>
      </c>
      <c r="R142" s="24">
        <f t="shared" ca="1" si="48"/>
        <v>0</v>
      </c>
      <c r="S142" s="25">
        <f t="shared" ca="1" si="50"/>
        <v>12.463216005570793</v>
      </c>
      <c r="T142" s="24">
        <f t="shared" ca="1" si="51"/>
        <v>0</v>
      </c>
      <c r="U142" s="24">
        <f t="shared" ca="1" si="52"/>
        <v>0</v>
      </c>
      <c r="V142" s="25">
        <f t="shared" ca="1" si="53"/>
        <v>0.84831018783555823</v>
      </c>
      <c r="W142" s="26">
        <f t="shared" si="54"/>
        <v>2</v>
      </c>
      <c r="X142" s="25">
        <f t="shared" ca="1" si="66"/>
        <v>2.8483101878355583</v>
      </c>
      <c r="Y142" s="25">
        <f t="shared" ca="1" si="67"/>
        <v>9.6149058177352345</v>
      </c>
      <c r="Z142" s="25">
        <f t="shared" ca="1" si="68"/>
        <v>-76.236635814196831</v>
      </c>
      <c r="AA142" s="25">
        <f t="shared" ca="1" si="55"/>
        <v>223.76336418580317</v>
      </c>
    </row>
    <row r="143" spans="5:27" x14ac:dyDescent="0.2">
      <c r="E143" s="22">
        <v>139</v>
      </c>
      <c r="F143" s="24">
        <f t="shared" ca="1" si="58"/>
        <v>10.323679146380385</v>
      </c>
      <c r="G143" s="24">
        <f t="shared" ca="1" si="59"/>
        <v>0</v>
      </c>
      <c r="H143" s="24">
        <f t="shared" ca="1" si="60"/>
        <v>10.323679146380385</v>
      </c>
      <c r="I143" s="24">
        <f t="shared" ca="1" si="61"/>
        <v>0</v>
      </c>
      <c r="J143" s="24">
        <f t="shared" ca="1" si="62"/>
        <v>0</v>
      </c>
      <c r="K143" s="24">
        <f t="shared" ca="1" si="69"/>
        <v>0</v>
      </c>
      <c r="L143" s="24">
        <f t="shared" ca="1" si="63"/>
        <v>10.323679146380385</v>
      </c>
      <c r="M143" s="24">
        <f t="shared" ca="1" si="56"/>
        <v>0.37909083073780903</v>
      </c>
      <c r="N143" s="24">
        <f t="shared" ca="1" si="57"/>
        <v>0.45381958026594216</v>
      </c>
      <c r="O143" s="24">
        <f t="shared" ca="1" si="64"/>
        <v>0.45381958026594216</v>
      </c>
      <c r="P143" s="24">
        <f t="shared" ca="1" si="65"/>
        <v>9.8698595661144424</v>
      </c>
      <c r="Q143" s="24">
        <f t="shared" ca="1" si="49"/>
        <v>0</v>
      </c>
      <c r="R143" s="24">
        <f t="shared" ca="1" si="48"/>
        <v>0</v>
      </c>
      <c r="S143" s="25">
        <f t="shared" ca="1" si="50"/>
        <v>10.092947465114554</v>
      </c>
      <c r="T143" s="24">
        <f t="shared" ca="1" si="51"/>
        <v>0</v>
      </c>
      <c r="U143" s="24">
        <f t="shared" ca="1" si="52"/>
        <v>0</v>
      </c>
      <c r="V143" s="25">
        <f t="shared" ca="1" si="53"/>
        <v>0.80774154849979318</v>
      </c>
      <c r="W143" s="26">
        <f t="shared" si="54"/>
        <v>2</v>
      </c>
      <c r="X143" s="25">
        <f t="shared" ca="1" si="66"/>
        <v>2.8077415484997932</v>
      </c>
      <c r="Y143" s="25">
        <f t="shared" ca="1" si="67"/>
        <v>7.2852059166147605</v>
      </c>
      <c r="Z143" s="25">
        <f t="shared" ca="1" si="68"/>
        <v>-68.951429897582074</v>
      </c>
      <c r="AA143" s="25">
        <f t="shared" ca="1" si="55"/>
        <v>231.04857010241793</v>
      </c>
    </row>
    <row r="144" spans="5:27" x14ac:dyDescent="0.2">
      <c r="E144" s="22">
        <v>140</v>
      </c>
      <c r="F144" s="24">
        <f t="shared" ca="1" si="58"/>
        <v>9.8698595661144424</v>
      </c>
      <c r="G144" s="24">
        <f t="shared" ca="1" si="59"/>
        <v>0</v>
      </c>
      <c r="H144" s="24">
        <f t="shared" ca="1" si="60"/>
        <v>9.8698595661144424</v>
      </c>
      <c r="I144" s="24">
        <f t="shared" ca="1" si="61"/>
        <v>0</v>
      </c>
      <c r="J144" s="24">
        <f t="shared" ca="1" si="62"/>
        <v>0</v>
      </c>
      <c r="K144" s="24">
        <f t="shared" ca="1" si="69"/>
        <v>0</v>
      </c>
      <c r="L144" s="24">
        <f t="shared" ca="1" si="63"/>
        <v>9.8698595661144424</v>
      </c>
      <c r="M144" s="24">
        <f t="shared" ca="1" si="56"/>
        <v>0.81613489557834118</v>
      </c>
      <c r="N144" s="24">
        <f t="shared" ca="1" si="57"/>
        <v>0.6351099752572652</v>
      </c>
      <c r="O144" s="24">
        <f t="shared" ca="1" si="64"/>
        <v>0.6351099752572652</v>
      </c>
      <c r="P144" s="24">
        <f t="shared" ca="1" si="65"/>
        <v>9.2347495908571773</v>
      </c>
      <c r="Q144" s="24">
        <f t="shared" ca="1" si="49"/>
        <v>0</v>
      </c>
      <c r="R144" s="24">
        <f t="shared" ca="1" si="48"/>
        <v>0</v>
      </c>
      <c r="S144" s="25">
        <f t="shared" ca="1" si="50"/>
        <v>14.124845849721577</v>
      </c>
      <c r="T144" s="24">
        <f t="shared" ca="1" si="51"/>
        <v>0</v>
      </c>
      <c r="U144" s="24">
        <f t="shared" ca="1" si="52"/>
        <v>0</v>
      </c>
      <c r="V144" s="25">
        <f t="shared" ca="1" si="53"/>
        <v>0.76418436627886477</v>
      </c>
      <c r="W144" s="26">
        <f t="shared" si="54"/>
        <v>2</v>
      </c>
      <c r="X144" s="25">
        <f t="shared" ca="1" si="66"/>
        <v>2.7641843662788648</v>
      </c>
      <c r="Y144" s="25">
        <f t="shared" ca="1" si="67"/>
        <v>11.360661483442712</v>
      </c>
      <c r="Z144" s="25">
        <f t="shared" ca="1" si="68"/>
        <v>-57.590768414139362</v>
      </c>
      <c r="AA144" s="25">
        <f t="shared" ca="1" si="55"/>
        <v>242.40923158586065</v>
      </c>
    </row>
    <row r="145" spans="5:27" x14ac:dyDescent="0.2">
      <c r="E145" s="22">
        <v>141</v>
      </c>
      <c r="F145" s="24">
        <f t="shared" ca="1" si="58"/>
        <v>9.2347495908571773</v>
      </c>
      <c r="G145" s="24">
        <f t="shared" ca="1" si="59"/>
        <v>0</v>
      </c>
      <c r="H145" s="24">
        <f t="shared" ca="1" si="60"/>
        <v>9.2347495908571773</v>
      </c>
      <c r="I145" s="24">
        <f t="shared" ca="1" si="61"/>
        <v>0</v>
      </c>
      <c r="J145" s="24">
        <f t="shared" ca="1" si="62"/>
        <v>0</v>
      </c>
      <c r="K145" s="24">
        <f t="shared" ca="1" si="69"/>
        <v>0</v>
      </c>
      <c r="L145" s="24">
        <f t="shared" ca="1" si="63"/>
        <v>9.2347495908571773</v>
      </c>
      <c r="M145" s="24">
        <f t="shared" ca="1" si="56"/>
        <v>0.57139336126559204</v>
      </c>
      <c r="N145" s="24">
        <f t="shared" ca="1" si="57"/>
        <v>0.52698840051356932</v>
      </c>
      <c r="O145" s="24">
        <f t="shared" ca="1" si="64"/>
        <v>0.52698840051356932</v>
      </c>
      <c r="P145" s="24">
        <f t="shared" ca="1" si="65"/>
        <v>8.7077611903436072</v>
      </c>
      <c r="Q145" s="24">
        <f t="shared" ca="1" si="49"/>
        <v>0</v>
      </c>
      <c r="R145" s="24">
        <f t="shared" ca="1" si="48"/>
        <v>0</v>
      </c>
      <c r="S145" s="25">
        <f t="shared" ca="1" si="50"/>
        <v>11.72022202742178</v>
      </c>
      <c r="T145" s="24">
        <f t="shared" ca="1" si="51"/>
        <v>0</v>
      </c>
      <c r="U145" s="24">
        <f t="shared" ca="1" si="52"/>
        <v>0</v>
      </c>
      <c r="V145" s="25">
        <f t="shared" ca="1" si="53"/>
        <v>0.7177004312480314</v>
      </c>
      <c r="W145" s="26">
        <f t="shared" si="54"/>
        <v>2</v>
      </c>
      <c r="X145" s="25">
        <f t="shared" ca="1" si="66"/>
        <v>2.7177004312480313</v>
      </c>
      <c r="Y145" s="25">
        <f t="shared" ca="1" si="67"/>
        <v>9.0025215961737484</v>
      </c>
      <c r="Z145" s="25">
        <f t="shared" ca="1" si="68"/>
        <v>-48.588246817965612</v>
      </c>
      <c r="AA145" s="25">
        <f t="shared" ca="1" si="55"/>
        <v>251.41175318203437</v>
      </c>
    </row>
    <row r="146" spans="5:27" x14ac:dyDescent="0.2">
      <c r="E146" s="22">
        <v>142</v>
      </c>
      <c r="F146" s="24">
        <f t="shared" ca="1" si="58"/>
        <v>8.7077611903436072</v>
      </c>
      <c r="G146" s="24">
        <f t="shared" ca="1" si="59"/>
        <v>0</v>
      </c>
      <c r="H146" s="24">
        <f t="shared" ca="1" si="60"/>
        <v>8.7077611903436072</v>
      </c>
      <c r="I146" s="24">
        <f t="shared" ca="1" si="61"/>
        <v>0</v>
      </c>
      <c r="J146" s="24">
        <f t="shared" ca="1" si="62"/>
        <v>0</v>
      </c>
      <c r="K146" s="24">
        <f t="shared" ca="1" si="69"/>
        <v>0</v>
      </c>
      <c r="L146" s="24">
        <f t="shared" ca="1" si="63"/>
        <v>8.7077611903436072</v>
      </c>
      <c r="M146" s="24">
        <f t="shared" ca="1" si="56"/>
        <v>0.2458518529729532</v>
      </c>
      <c r="N146" s="24">
        <f t="shared" ca="1" si="57"/>
        <v>0.39685976132697376</v>
      </c>
      <c r="O146" s="24">
        <f t="shared" ca="1" si="64"/>
        <v>0.39685976132697376</v>
      </c>
      <c r="P146" s="24">
        <f t="shared" ca="1" si="65"/>
        <v>8.3109014290166332</v>
      </c>
      <c r="Q146" s="24">
        <f t="shared" ca="1" si="49"/>
        <v>0</v>
      </c>
      <c r="R146" s="24">
        <f t="shared" ca="1" si="48"/>
        <v>0</v>
      </c>
      <c r="S146" s="25">
        <f t="shared" ca="1" si="50"/>
        <v>8.8261610919118958</v>
      </c>
      <c r="T146" s="24">
        <f t="shared" ca="1" si="51"/>
        <v>0</v>
      </c>
      <c r="U146" s="24">
        <f t="shared" ca="1" si="52"/>
        <v>0</v>
      </c>
      <c r="V146" s="25">
        <f t="shared" ca="1" si="53"/>
        <v>0.68074650477440968</v>
      </c>
      <c r="W146" s="26">
        <f t="shared" si="54"/>
        <v>2</v>
      </c>
      <c r="X146" s="25">
        <f t="shared" ca="1" si="66"/>
        <v>2.6807465047744099</v>
      </c>
      <c r="Y146" s="25">
        <f t="shared" ca="1" si="67"/>
        <v>6.1454145871374859</v>
      </c>
      <c r="Z146" s="25">
        <f t="shared" ca="1" si="68"/>
        <v>-42.442832230828124</v>
      </c>
      <c r="AA146" s="25">
        <f t="shared" ca="1" si="55"/>
        <v>257.55716776917188</v>
      </c>
    </row>
    <row r="147" spans="5:27" x14ac:dyDescent="0.2">
      <c r="E147" s="22">
        <v>143</v>
      </c>
      <c r="F147" s="24">
        <f t="shared" ca="1" si="58"/>
        <v>8.3109014290166332</v>
      </c>
      <c r="G147" s="24">
        <f t="shared" ca="1" si="59"/>
        <v>0</v>
      </c>
      <c r="H147" s="24">
        <f t="shared" ca="1" si="60"/>
        <v>8.3109014290166332</v>
      </c>
      <c r="I147" s="24">
        <f t="shared" ca="1" si="61"/>
        <v>0</v>
      </c>
      <c r="J147" s="24">
        <f t="shared" ca="1" si="62"/>
        <v>0</v>
      </c>
      <c r="K147" s="24">
        <f t="shared" ca="1" si="69"/>
        <v>0</v>
      </c>
      <c r="L147" s="24">
        <f t="shared" ca="1" si="63"/>
        <v>8.3109014290166332</v>
      </c>
      <c r="M147" s="24">
        <f t="shared" ca="1" si="56"/>
        <v>0.12303927136330006</v>
      </c>
      <c r="N147" s="24">
        <f t="shared" ca="1" si="57"/>
        <v>0.32601095513639022</v>
      </c>
      <c r="O147" s="24">
        <f t="shared" ca="1" si="64"/>
        <v>0.32601095513639022</v>
      </c>
      <c r="P147" s="24">
        <f t="shared" ca="1" si="65"/>
        <v>7.9848904738802426</v>
      </c>
      <c r="Q147" s="24">
        <f t="shared" ca="1" si="49"/>
        <v>0</v>
      </c>
      <c r="R147" s="24">
        <f t="shared" ca="1" si="48"/>
        <v>0</v>
      </c>
      <c r="S147" s="25">
        <f t="shared" ca="1" si="50"/>
        <v>7.2504836422333181</v>
      </c>
      <c r="T147" s="24">
        <f t="shared" ca="1" si="51"/>
        <v>0</v>
      </c>
      <c r="U147" s="24">
        <f t="shared" ca="1" si="52"/>
        <v>0</v>
      </c>
      <c r="V147" s="25">
        <f t="shared" ca="1" si="53"/>
        <v>0.65183167611587511</v>
      </c>
      <c r="W147" s="26">
        <f t="shared" si="54"/>
        <v>2</v>
      </c>
      <c r="X147" s="25">
        <f t="shared" ca="1" si="66"/>
        <v>2.6518316761158749</v>
      </c>
      <c r="Y147" s="25">
        <f t="shared" ca="1" si="67"/>
        <v>4.5986519661174432</v>
      </c>
      <c r="Z147" s="25">
        <f t="shared" ca="1" si="68"/>
        <v>-37.84418026471068</v>
      </c>
      <c r="AA147" s="25">
        <f t="shared" ca="1" si="55"/>
        <v>262.1558197352893</v>
      </c>
    </row>
    <row r="148" spans="5:27" x14ac:dyDescent="0.2">
      <c r="E148" s="22">
        <v>144</v>
      </c>
      <c r="F148" s="24">
        <f t="shared" ca="1" si="58"/>
        <v>7.9848904738802426</v>
      </c>
      <c r="G148" s="24">
        <f t="shared" ca="1" si="59"/>
        <v>0</v>
      </c>
      <c r="H148" s="24">
        <f t="shared" ca="1" si="60"/>
        <v>7.9848904738802426</v>
      </c>
      <c r="I148" s="24">
        <f t="shared" ca="1" si="61"/>
        <v>0</v>
      </c>
      <c r="J148" s="24">
        <f t="shared" ca="1" si="62"/>
        <v>0</v>
      </c>
      <c r="K148" s="24">
        <f t="shared" ca="1" si="69"/>
        <v>0</v>
      </c>
      <c r="L148" s="24">
        <f t="shared" ca="1" si="63"/>
        <v>7.9848904738802426</v>
      </c>
      <c r="M148" s="24">
        <f t="shared" ca="1" si="56"/>
        <v>0.88903255343885401</v>
      </c>
      <c r="N148" s="24">
        <f t="shared" ca="1" si="57"/>
        <v>0.68320988667196603</v>
      </c>
      <c r="O148" s="24">
        <f t="shared" ca="1" si="64"/>
        <v>0.68320988667196603</v>
      </c>
      <c r="P148" s="24">
        <f t="shared" ca="1" si="65"/>
        <v>7.3016805872082768</v>
      </c>
      <c r="Q148" s="24">
        <f t="shared" ca="1" si="49"/>
        <v>0</v>
      </c>
      <c r="R148" s="24">
        <f t="shared" ca="1" si="48"/>
        <v>0</v>
      </c>
      <c r="S148" s="25">
        <f t="shared" ca="1" si="50"/>
        <v>15.194587879584523</v>
      </c>
      <c r="T148" s="24">
        <f t="shared" ca="1" si="51"/>
        <v>0</v>
      </c>
      <c r="U148" s="24">
        <f t="shared" ca="1" si="52"/>
        <v>0</v>
      </c>
      <c r="V148" s="25">
        <f t="shared" ca="1" si="53"/>
        <v>0.61146284244354077</v>
      </c>
      <c r="W148" s="26">
        <f t="shared" si="54"/>
        <v>2</v>
      </c>
      <c r="X148" s="25">
        <f t="shared" ca="1" si="66"/>
        <v>2.6114628424435407</v>
      </c>
      <c r="Y148" s="25">
        <f t="shared" ca="1" si="67"/>
        <v>12.583125037140983</v>
      </c>
      <c r="Z148" s="25">
        <f t="shared" ca="1" si="68"/>
        <v>-25.261055227569699</v>
      </c>
      <c r="AA148" s="25">
        <f t="shared" ca="1" si="55"/>
        <v>274.73894477243027</v>
      </c>
    </row>
    <row r="149" spans="5:27" x14ac:dyDescent="0.2">
      <c r="E149" s="22">
        <v>145</v>
      </c>
      <c r="F149" s="24">
        <f t="shared" ca="1" si="58"/>
        <v>7.3016805872082768</v>
      </c>
      <c r="G149" s="24">
        <f t="shared" ca="1" si="59"/>
        <v>0</v>
      </c>
      <c r="H149" s="24">
        <f t="shared" ca="1" si="60"/>
        <v>7.3016805872082768</v>
      </c>
      <c r="I149" s="24">
        <f t="shared" ca="1" si="61"/>
        <v>0</v>
      </c>
      <c r="J149" s="24">
        <f t="shared" ca="1" si="62"/>
        <v>0</v>
      </c>
      <c r="K149" s="24">
        <f t="shared" ca="1" si="69"/>
        <v>0</v>
      </c>
      <c r="L149" s="24">
        <f t="shared" ca="1" si="63"/>
        <v>7.3016805872082768</v>
      </c>
      <c r="M149" s="24">
        <f t="shared" ca="1" si="56"/>
        <v>0.83224060666546495</v>
      </c>
      <c r="N149" s="24">
        <f t="shared" ca="1" si="57"/>
        <v>0.64445858962421332</v>
      </c>
      <c r="O149" s="24">
        <f t="shared" ca="1" si="64"/>
        <v>0.64445858962421332</v>
      </c>
      <c r="P149" s="24">
        <f t="shared" ca="1" si="65"/>
        <v>6.6572219975840632</v>
      </c>
      <c r="Q149" s="24">
        <f t="shared" ca="1" si="49"/>
        <v>0</v>
      </c>
      <c r="R149" s="24">
        <f t="shared" ca="1" si="48"/>
        <v>0</v>
      </c>
      <c r="S149" s="25">
        <f t="shared" ca="1" si="50"/>
        <v>14.332759033242503</v>
      </c>
      <c r="T149" s="24">
        <f t="shared" ca="1" si="51"/>
        <v>0</v>
      </c>
      <c r="U149" s="24">
        <f t="shared" ca="1" si="52"/>
        <v>0</v>
      </c>
      <c r="V149" s="25">
        <f t="shared" ca="1" si="53"/>
        <v>0.55835610339169361</v>
      </c>
      <c r="W149" s="26">
        <f t="shared" si="54"/>
        <v>2</v>
      </c>
      <c r="X149" s="25">
        <f t="shared" ca="1" si="66"/>
        <v>2.5583561033916937</v>
      </c>
      <c r="Y149" s="25">
        <f t="shared" ca="1" si="67"/>
        <v>11.77440292985081</v>
      </c>
      <c r="Z149" s="25">
        <f t="shared" ca="1" si="68"/>
        <v>-13.486652297718889</v>
      </c>
      <c r="AA149" s="25">
        <f t="shared" ca="1" si="55"/>
        <v>286.51334770228112</v>
      </c>
    </row>
    <row r="150" spans="5:27" x14ac:dyDescent="0.2">
      <c r="E150" s="22">
        <v>146</v>
      </c>
      <c r="F150" s="24">
        <f t="shared" ca="1" si="58"/>
        <v>6.6572219975840632</v>
      </c>
      <c r="G150" s="24">
        <f t="shared" ca="1" si="59"/>
        <v>0</v>
      </c>
      <c r="H150" s="24">
        <f t="shared" ca="1" si="60"/>
        <v>6.6572219975840632</v>
      </c>
      <c r="I150" s="24">
        <f t="shared" ca="1" si="61"/>
        <v>0</v>
      </c>
      <c r="J150" s="24">
        <f t="shared" ca="1" si="62"/>
        <v>0</v>
      </c>
      <c r="K150" s="24">
        <f t="shared" ca="1" si="69"/>
        <v>0</v>
      </c>
      <c r="L150" s="24">
        <f t="shared" ca="1" si="63"/>
        <v>6.6572219975840632</v>
      </c>
      <c r="M150" s="24">
        <f t="shared" ca="1" si="56"/>
        <v>0.95270477962528599</v>
      </c>
      <c r="N150" s="24">
        <f t="shared" ca="1" si="57"/>
        <v>0.75074971864202356</v>
      </c>
      <c r="O150" s="24">
        <f t="shared" ca="1" si="64"/>
        <v>0.75074971864202356</v>
      </c>
      <c r="P150" s="24">
        <f t="shared" ca="1" si="65"/>
        <v>5.9064722789420401</v>
      </c>
      <c r="Q150" s="24">
        <f t="shared" ca="1" si="49"/>
        <v>0</v>
      </c>
      <c r="R150" s="24">
        <f t="shared" ca="1" si="48"/>
        <v>0</v>
      </c>
      <c r="S150" s="25">
        <f t="shared" ca="1" si="50"/>
        <v>16.696673742598602</v>
      </c>
      <c r="T150" s="24">
        <f t="shared" ca="1" si="51"/>
        <v>0</v>
      </c>
      <c r="U150" s="24">
        <f t="shared" ca="1" si="52"/>
        <v>0</v>
      </c>
      <c r="V150" s="25">
        <f t="shared" ca="1" si="53"/>
        <v>0.50254777106104409</v>
      </c>
      <c r="W150" s="26">
        <f t="shared" si="54"/>
        <v>2</v>
      </c>
      <c r="X150" s="25">
        <f t="shared" ca="1" si="66"/>
        <v>2.5025477710610442</v>
      </c>
      <c r="Y150" s="25">
        <f t="shared" ca="1" si="67"/>
        <v>14.194125971537558</v>
      </c>
      <c r="Z150" s="25">
        <f t="shared" ca="1" si="68"/>
        <v>0.70747367381866866</v>
      </c>
      <c r="AA150" s="25">
        <f t="shared" ca="1" si="55"/>
        <v>300.70747367381864</v>
      </c>
    </row>
    <row r="151" spans="5:27" x14ac:dyDescent="0.2">
      <c r="E151" s="22">
        <v>147</v>
      </c>
      <c r="F151" s="24">
        <f t="shared" ca="1" si="58"/>
        <v>5.9064722789420401</v>
      </c>
      <c r="G151" s="24">
        <f t="shared" ca="1" si="59"/>
        <v>0</v>
      </c>
      <c r="H151" s="24">
        <f t="shared" ca="1" si="60"/>
        <v>5.9064722789420401</v>
      </c>
      <c r="I151" s="24">
        <f t="shared" ca="1" si="61"/>
        <v>0</v>
      </c>
      <c r="J151" s="24">
        <f t="shared" ca="1" si="62"/>
        <v>0</v>
      </c>
      <c r="K151" s="24">
        <f t="shared" ca="1" si="69"/>
        <v>0</v>
      </c>
      <c r="L151" s="24">
        <f t="shared" ca="1" si="63"/>
        <v>5.9064722789420401</v>
      </c>
      <c r="M151" s="24">
        <f t="shared" ca="1" si="56"/>
        <v>0.96816902490475509</v>
      </c>
      <c r="N151" s="24">
        <f t="shared" ca="1" si="57"/>
        <v>0.77818099248251138</v>
      </c>
      <c r="O151" s="24">
        <f t="shared" ca="1" si="64"/>
        <v>0.77818099248251138</v>
      </c>
      <c r="P151" s="24">
        <f t="shared" ca="1" si="65"/>
        <v>5.1282912864595289</v>
      </c>
      <c r="Q151" s="24">
        <f t="shared" ca="1" si="49"/>
        <v>0</v>
      </c>
      <c r="R151" s="24">
        <f t="shared" ref="R151:R214" ca="1" si="70">IF(OR(Q151=0,AND(Q151&gt;0, Q152&gt;0)),0,1)</f>
        <v>0</v>
      </c>
      <c r="S151" s="25">
        <f t="shared" ca="1" si="50"/>
        <v>17.306745272811053</v>
      </c>
      <c r="T151" s="24">
        <f t="shared" ca="1" si="51"/>
        <v>0</v>
      </c>
      <c r="U151" s="24">
        <f t="shared" ca="1" si="52"/>
        <v>0</v>
      </c>
      <c r="V151" s="25">
        <f t="shared" ca="1" si="53"/>
        <v>0.44139054261606275</v>
      </c>
      <c r="W151" s="26">
        <f t="shared" si="54"/>
        <v>2</v>
      </c>
      <c r="X151" s="25">
        <f t="shared" ca="1" si="66"/>
        <v>2.4413905426160629</v>
      </c>
      <c r="Y151" s="25">
        <f t="shared" ca="1" si="67"/>
        <v>14.865354730194991</v>
      </c>
      <c r="Z151" s="25">
        <f t="shared" ca="1" si="68"/>
        <v>15.572828404013659</v>
      </c>
      <c r="AA151" s="25">
        <f t="shared" ca="1" si="55"/>
        <v>315.57282840401365</v>
      </c>
    </row>
    <row r="152" spans="5:27" x14ac:dyDescent="0.2">
      <c r="E152" s="22">
        <v>148</v>
      </c>
      <c r="F152" s="24">
        <f t="shared" ca="1" si="58"/>
        <v>5.1282912864595289</v>
      </c>
      <c r="G152" s="24">
        <f t="shared" ca="1" si="59"/>
        <v>0</v>
      </c>
      <c r="H152" s="24">
        <f t="shared" ca="1" si="60"/>
        <v>5.1282912864595289</v>
      </c>
      <c r="I152" s="24">
        <f t="shared" ca="1" si="61"/>
        <v>0</v>
      </c>
      <c r="J152" s="24">
        <f t="shared" ca="1" si="62"/>
        <v>0</v>
      </c>
      <c r="K152" s="24">
        <f t="shared" ca="1" si="69"/>
        <v>0</v>
      </c>
      <c r="L152" s="24">
        <f t="shared" ca="1" si="63"/>
        <v>5.1282912864595289</v>
      </c>
      <c r="M152" s="24">
        <f t="shared" ca="1" si="56"/>
        <v>0.1208228488845221</v>
      </c>
      <c r="N152" s="24">
        <f t="shared" ca="1" si="57"/>
        <v>0.3243675083990335</v>
      </c>
      <c r="O152" s="24">
        <f t="shared" ca="1" si="64"/>
        <v>0.3243675083990335</v>
      </c>
      <c r="P152" s="24">
        <f t="shared" ca="1" si="65"/>
        <v>4.8039237780604953</v>
      </c>
      <c r="Q152" s="24">
        <f t="shared" ca="1" si="49"/>
        <v>0</v>
      </c>
      <c r="R152" s="24">
        <f t="shared" ca="1" si="70"/>
        <v>0</v>
      </c>
      <c r="S152" s="25">
        <f t="shared" ca="1" si="50"/>
        <v>7.2139333867945048</v>
      </c>
      <c r="T152" s="24">
        <f t="shared" ca="1" si="51"/>
        <v>0</v>
      </c>
      <c r="U152" s="24">
        <f t="shared" ca="1" si="52"/>
        <v>0</v>
      </c>
      <c r="V152" s="25">
        <f t="shared" ca="1" si="53"/>
        <v>0.39728860258080095</v>
      </c>
      <c r="W152" s="26">
        <f t="shared" si="54"/>
        <v>2</v>
      </c>
      <c r="X152" s="25">
        <f t="shared" ca="1" si="66"/>
        <v>2.3972886025808009</v>
      </c>
      <c r="Y152" s="25">
        <f t="shared" ca="1" si="67"/>
        <v>4.8166447842137039</v>
      </c>
      <c r="Z152" s="25">
        <f t="shared" ca="1" si="68"/>
        <v>20.389473188227363</v>
      </c>
      <c r="AA152" s="25">
        <f t="shared" ca="1" si="55"/>
        <v>320.38947318822738</v>
      </c>
    </row>
    <row r="153" spans="5:27" x14ac:dyDescent="0.2">
      <c r="E153" s="22">
        <v>149</v>
      </c>
      <c r="F153" s="24">
        <f t="shared" ca="1" si="58"/>
        <v>4.8039237780604953</v>
      </c>
      <c r="G153" s="24">
        <f t="shared" ca="1" si="59"/>
        <v>0</v>
      </c>
      <c r="H153" s="24">
        <f t="shared" ca="1" si="60"/>
        <v>4.8039237780604953</v>
      </c>
      <c r="I153" s="24">
        <f t="shared" ca="1" si="61"/>
        <v>0</v>
      </c>
      <c r="J153" s="24">
        <f t="shared" ca="1" si="62"/>
        <v>0</v>
      </c>
      <c r="K153" s="24">
        <f t="shared" ca="1" si="69"/>
        <v>0</v>
      </c>
      <c r="L153" s="24">
        <f t="shared" ca="1" si="63"/>
        <v>4.8039237780604953</v>
      </c>
      <c r="M153" s="24">
        <f t="shared" ca="1" si="56"/>
        <v>0.69750419348496417</v>
      </c>
      <c r="N153" s="24">
        <f t="shared" ca="1" si="57"/>
        <v>0.57758535945147693</v>
      </c>
      <c r="O153" s="24">
        <f t="shared" ca="1" si="64"/>
        <v>0.57758535945147693</v>
      </c>
      <c r="P153" s="24">
        <f t="shared" ca="1" si="65"/>
        <v>4.2263384186090187</v>
      </c>
      <c r="Q153" s="24">
        <f t="shared" ca="1" si="49"/>
        <v>0</v>
      </c>
      <c r="R153" s="24">
        <f t="shared" ca="1" si="70"/>
        <v>0</v>
      </c>
      <c r="S153" s="25">
        <f t="shared" ca="1" si="50"/>
        <v>12.845498394200845</v>
      </c>
      <c r="T153" s="24">
        <f t="shared" ca="1" si="51"/>
        <v>0</v>
      </c>
      <c r="U153" s="24">
        <f t="shared" ca="1" si="52"/>
        <v>0</v>
      </c>
      <c r="V153" s="25">
        <f t="shared" ca="1" si="53"/>
        <v>0.36121048786678062</v>
      </c>
      <c r="W153" s="26">
        <f t="shared" si="54"/>
        <v>2</v>
      </c>
      <c r="X153" s="25">
        <f t="shared" ca="1" si="66"/>
        <v>2.3612104878667806</v>
      </c>
      <c r="Y153" s="25">
        <f t="shared" ca="1" si="67"/>
        <v>10.484287906334064</v>
      </c>
      <c r="Z153" s="25">
        <f t="shared" ca="1" si="68"/>
        <v>30.873761094561427</v>
      </c>
      <c r="AA153" s="25">
        <f t="shared" ca="1" si="55"/>
        <v>330.87376109456142</v>
      </c>
    </row>
    <row r="154" spans="5:27" x14ac:dyDescent="0.2">
      <c r="E154" s="22">
        <v>150</v>
      </c>
      <c r="F154" s="24">
        <f t="shared" ca="1" si="58"/>
        <v>4.2263384186090187</v>
      </c>
      <c r="G154" s="24">
        <f t="shared" ca="1" si="59"/>
        <v>0</v>
      </c>
      <c r="H154" s="24">
        <f t="shared" ca="1" si="60"/>
        <v>4.2263384186090187</v>
      </c>
      <c r="I154" s="24">
        <f t="shared" ca="1" si="61"/>
        <v>1</v>
      </c>
      <c r="J154" s="24">
        <f t="shared" ca="1" si="62"/>
        <v>14</v>
      </c>
      <c r="K154" s="24">
        <f t="shared" ca="1" si="69"/>
        <v>0</v>
      </c>
      <c r="L154" s="24">
        <f t="shared" ca="1" si="63"/>
        <v>4.2263384186090187</v>
      </c>
      <c r="M154" s="24">
        <f t="shared" ca="1" si="56"/>
        <v>1.4507986373938464E-2</v>
      </c>
      <c r="N154" s="24">
        <f t="shared" ca="1" si="57"/>
        <v>0.17250958211953921</v>
      </c>
      <c r="O154" s="24">
        <f t="shared" ca="1" si="64"/>
        <v>0.17250958211953921</v>
      </c>
      <c r="P154" s="24">
        <f t="shared" ca="1" si="65"/>
        <v>4.0538288364894797</v>
      </c>
      <c r="Q154" s="24">
        <f t="shared" ca="1" si="49"/>
        <v>0</v>
      </c>
      <c r="R154" s="24">
        <f t="shared" ca="1" si="70"/>
        <v>0</v>
      </c>
      <c r="S154" s="25">
        <f t="shared" ca="1" si="50"/>
        <v>3.8366131063385516</v>
      </c>
      <c r="T154" s="24">
        <f t="shared" ca="1" si="51"/>
        <v>224</v>
      </c>
      <c r="U154" s="24">
        <f t="shared" ca="1" si="52"/>
        <v>15.68</v>
      </c>
      <c r="V154" s="25">
        <f t="shared" ca="1" si="53"/>
        <v>0.33120669020393989</v>
      </c>
      <c r="W154" s="26">
        <f t="shared" si="54"/>
        <v>2</v>
      </c>
      <c r="X154" s="25">
        <f t="shared" ca="1" si="66"/>
        <v>242.01120669020395</v>
      </c>
      <c r="Y154" s="25">
        <f t="shared" ca="1" si="67"/>
        <v>-238.1745935838654</v>
      </c>
      <c r="Z154" s="25">
        <f t="shared" ca="1" si="68"/>
        <v>-207.30083248930399</v>
      </c>
      <c r="AA154" s="25">
        <f t="shared" ca="1" si="55"/>
        <v>92.699167510696014</v>
      </c>
    </row>
    <row r="155" spans="5:27" x14ac:dyDescent="0.2">
      <c r="E155" s="22">
        <v>151</v>
      </c>
      <c r="F155" s="24">
        <f t="shared" ca="1" si="58"/>
        <v>4.0538288364894797</v>
      </c>
      <c r="G155" s="24">
        <f t="shared" ca="1" si="59"/>
        <v>14</v>
      </c>
      <c r="H155" s="24">
        <f t="shared" ca="1" si="60"/>
        <v>18.05382883648948</v>
      </c>
      <c r="I155" s="24">
        <f t="shared" ca="1" si="61"/>
        <v>0</v>
      </c>
      <c r="J155" s="24">
        <f t="shared" ca="1" si="62"/>
        <v>0</v>
      </c>
      <c r="K155" s="24">
        <f t="shared" ca="1" si="69"/>
        <v>0</v>
      </c>
      <c r="L155" s="24">
        <f t="shared" ca="1" si="63"/>
        <v>4.0538288364894797</v>
      </c>
      <c r="M155" s="24">
        <f t="shared" ca="1" si="56"/>
        <v>0.85834569466033084</v>
      </c>
      <c r="N155" s="24">
        <f t="shared" ca="1" si="57"/>
        <v>0.66093746547814514</v>
      </c>
      <c r="O155" s="24">
        <f t="shared" ca="1" si="64"/>
        <v>0.66093746547814514</v>
      </c>
      <c r="P155" s="24">
        <f t="shared" ca="1" si="65"/>
        <v>3.3928913710113346</v>
      </c>
      <c r="Q155" s="24">
        <f t="shared" ca="1" si="49"/>
        <v>0</v>
      </c>
      <c r="R155" s="24">
        <f t="shared" ca="1" si="70"/>
        <v>0</v>
      </c>
      <c r="S155" s="25">
        <f t="shared" ca="1" si="50"/>
        <v>14.699249232233948</v>
      </c>
      <c r="T155" s="24">
        <f t="shared" ca="1" si="51"/>
        <v>0</v>
      </c>
      <c r="U155" s="24">
        <f t="shared" ca="1" si="52"/>
        <v>0</v>
      </c>
      <c r="V155" s="25">
        <f t="shared" ca="1" si="53"/>
        <v>0.29786880830003254</v>
      </c>
      <c r="W155" s="26">
        <f t="shared" si="54"/>
        <v>2</v>
      </c>
      <c r="X155" s="25">
        <f t="shared" ca="1" si="66"/>
        <v>2.2978688083000325</v>
      </c>
      <c r="Y155" s="25">
        <f t="shared" ca="1" si="67"/>
        <v>12.401380423933915</v>
      </c>
      <c r="Z155" s="25">
        <f t="shared" ca="1" si="68"/>
        <v>-194.89945206537007</v>
      </c>
      <c r="AA155" s="25">
        <f t="shared" ca="1" si="55"/>
        <v>105.10054793462993</v>
      </c>
    </row>
    <row r="156" spans="5:27" x14ac:dyDescent="0.2">
      <c r="E156" s="22">
        <v>152</v>
      </c>
      <c r="F156" s="24">
        <f t="shared" ca="1" si="58"/>
        <v>3.3928913710113346</v>
      </c>
      <c r="G156" s="24">
        <f t="shared" ca="1" si="59"/>
        <v>14</v>
      </c>
      <c r="H156" s="24">
        <f t="shared" ca="1" si="60"/>
        <v>17.392891371011334</v>
      </c>
      <c r="I156" s="24">
        <f t="shared" ca="1" si="61"/>
        <v>0</v>
      </c>
      <c r="J156" s="24">
        <f t="shared" ca="1" si="62"/>
        <v>0</v>
      </c>
      <c r="K156" s="24">
        <f t="shared" ca="1" si="69"/>
        <v>0</v>
      </c>
      <c r="L156" s="24">
        <f t="shared" ca="1" si="63"/>
        <v>3.3928913710113346</v>
      </c>
      <c r="M156" s="24">
        <f t="shared" ca="1" si="56"/>
        <v>0.55723778757379749</v>
      </c>
      <c r="N156" s="24">
        <f t="shared" ca="1" si="57"/>
        <v>0.52159544956301684</v>
      </c>
      <c r="O156" s="24">
        <f t="shared" ca="1" si="64"/>
        <v>0.52159544956301684</v>
      </c>
      <c r="P156" s="24">
        <f t="shared" ca="1" si="65"/>
        <v>2.8712959214483176</v>
      </c>
      <c r="Q156" s="24">
        <f t="shared" ca="1" si="49"/>
        <v>0</v>
      </c>
      <c r="R156" s="24">
        <f t="shared" ca="1" si="70"/>
        <v>0</v>
      </c>
      <c r="S156" s="25">
        <f t="shared" ca="1" si="50"/>
        <v>11.600282798281494</v>
      </c>
      <c r="T156" s="24">
        <f t="shared" ca="1" si="51"/>
        <v>0</v>
      </c>
      <c r="U156" s="24">
        <f t="shared" ca="1" si="52"/>
        <v>0</v>
      </c>
      <c r="V156" s="25">
        <f t="shared" ca="1" si="53"/>
        <v>0.2505674916983861</v>
      </c>
      <c r="W156" s="26">
        <f t="shared" si="54"/>
        <v>2</v>
      </c>
      <c r="X156" s="25">
        <f t="shared" ca="1" si="66"/>
        <v>2.2505674916983862</v>
      </c>
      <c r="Y156" s="25">
        <f t="shared" ca="1" si="67"/>
        <v>9.3497153065831071</v>
      </c>
      <c r="Z156" s="25">
        <f t="shared" ca="1" si="68"/>
        <v>-185.54973675878696</v>
      </c>
      <c r="AA156" s="25">
        <f t="shared" ca="1" si="55"/>
        <v>114.45026324121304</v>
      </c>
    </row>
    <row r="157" spans="5:27" x14ac:dyDescent="0.2">
      <c r="E157" s="22">
        <v>153</v>
      </c>
      <c r="F157" s="24">
        <f t="shared" ca="1" si="58"/>
        <v>2.8712959214483176</v>
      </c>
      <c r="G157" s="24">
        <f t="shared" ca="1" si="59"/>
        <v>14</v>
      </c>
      <c r="H157" s="24">
        <f t="shared" ca="1" si="60"/>
        <v>16.871295921448318</v>
      </c>
      <c r="I157" s="24">
        <f t="shared" ca="1" si="61"/>
        <v>0</v>
      </c>
      <c r="J157" s="24">
        <f t="shared" ca="1" si="62"/>
        <v>0</v>
      </c>
      <c r="K157" s="24">
        <f t="shared" ca="1" si="69"/>
        <v>0</v>
      </c>
      <c r="L157" s="24">
        <f t="shared" ca="1" si="63"/>
        <v>2.8712959214483176</v>
      </c>
      <c r="M157" s="24">
        <f t="shared" ca="1" si="56"/>
        <v>0.1221767437364023</v>
      </c>
      <c r="N157" s="24">
        <f t="shared" ca="1" si="57"/>
        <v>0.32537389366552294</v>
      </c>
      <c r="O157" s="24">
        <f t="shared" ca="1" si="64"/>
        <v>0.32537389366552294</v>
      </c>
      <c r="P157" s="24">
        <f t="shared" ca="1" si="65"/>
        <v>2.5459220277827947</v>
      </c>
      <c r="Q157" s="24">
        <f t="shared" ca="1" si="49"/>
        <v>0</v>
      </c>
      <c r="R157" s="24">
        <f t="shared" ca="1" si="70"/>
        <v>0</v>
      </c>
      <c r="S157" s="25">
        <f t="shared" ca="1" si="50"/>
        <v>7.2363153951212293</v>
      </c>
      <c r="T157" s="24">
        <f t="shared" ca="1" si="51"/>
        <v>0</v>
      </c>
      <c r="U157" s="24">
        <f t="shared" ca="1" si="52"/>
        <v>0</v>
      </c>
      <c r="V157" s="25">
        <f t="shared" ca="1" si="53"/>
        <v>0.21668871796924449</v>
      </c>
      <c r="W157" s="26">
        <f t="shared" si="54"/>
        <v>2</v>
      </c>
      <c r="X157" s="25">
        <f t="shared" ca="1" si="66"/>
        <v>2.2166887179692445</v>
      </c>
      <c r="Y157" s="25">
        <f t="shared" ca="1" si="67"/>
        <v>5.0196266771519849</v>
      </c>
      <c r="Z157" s="25">
        <f t="shared" ca="1" si="68"/>
        <v>-180.53011008163497</v>
      </c>
      <c r="AA157" s="25">
        <f t="shared" ca="1" si="55"/>
        <v>119.46988991836503</v>
      </c>
    </row>
    <row r="158" spans="5:27" x14ac:dyDescent="0.2">
      <c r="E158" s="22">
        <v>154</v>
      </c>
      <c r="F158" s="24">
        <f t="shared" ca="1" si="58"/>
        <v>2.5459220277827947</v>
      </c>
      <c r="G158" s="24">
        <f t="shared" ca="1" si="59"/>
        <v>14</v>
      </c>
      <c r="H158" s="24">
        <f t="shared" ca="1" si="60"/>
        <v>16.545922027782794</v>
      </c>
      <c r="I158" s="24">
        <f t="shared" ca="1" si="61"/>
        <v>0</v>
      </c>
      <c r="J158" s="24">
        <f t="shared" ca="1" si="62"/>
        <v>0</v>
      </c>
      <c r="K158" s="24">
        <f t="shared" ca="1" si="69"/>
        <v>0</v>
      </c>
      <c r="L158" s="24">
        <f t="shared" ca="1" si="63"/>
        <v>2.5459220277827947</v>
      </c>
      <c r="M158" s="24">
        <f t="shared" ca="1" si="56"/>
        <v>0.81256545469277763</v>
      </c>
      <c r="N158" s="24">
        <f t="shared" ca="1" si="57"/>
        <v>0.63310846512857388</v>
      </c>
      <c r="O158" s="24">
        <f t="shared" ca="1" si="64"/>
        <v>0.63310846512857388</v>
      </c>
      <c r="P158" s="24">
        <f t="shared" ca="1" si="65"/>
        <v>1.9128135626542209</v>
      </c>
      <c r="Q158" s="24">
        <f t="shared" ca="1" si="49"/>
        <v>0</v>
      </c>
      <c r="R158" s="24">
        <f t="shared" ca="1" si="70"/>
        <v>0</v>
      </c>
      <c r="S158" s="25">
        <f t="shared" ca="1" si="50"/>
        <v>14.080332264459482</v>
      </c>
      <c r="T158" s="24">
        <f t="shared" ca="1" si="51"/>
        <v>0</v>
      </c>
      <c r="U158" s="24">
        <f t="shared" ca="1" si="52"/>
        <v>0</v>
      </c>
      <c r="V158" s="25">
        <f t="shared" ca="1" si="53"/>
        <v>0.17834942361748063</v>
      </c>
      <c r="W158" s="26">
        <f t="shared" si="54"/>
        <v>2</v>
      </c>
      <c r="X158" s="25">
        <f t="shared" ca="1" si="66"/>
        <v>2.1783494236174805</v>
      </c>
      <c r="Y158" s="25">
        <f t="shared" ca="1" si="67"/>
        <v>11.901982840842003</v>
      </c>
      <c r="Z158" s="25">
        <f t="shared" ca="1" si="68"/>
        <v>-168.62812724079296</v>
      </c>
      <c r="AA158" s="25">
        <f t="shared" ca="1" si="55"/>
        <v>131.37187275920704</v>
      </c>
    </row>
    <row r="159" spans="5:27" x14ac:dyDescent="0.2">
      <c r="E159" s="22">
        <v>155</v>
      </c>
      <c r="F159" s="24">
        <f t="shared" ca="1" si="58"/>
        <v>1.9128135626542209</v>
      </c>
      <c r="G159" s="24">
        <f t="shared" ca="1" si="59"/>
        <v>14</v>
      </c>
      <c r="H159" s="24">
        <f t="shared" ca="1" si="60"/>
        <v>15.912813562654222</v>
      </c>
      <c r="I159" s="24">
        <f t="shared" ca="1" si="61"/>
        <v>0</v>
      </c>
      <c r="J159" s="24">
        <f t="shared" ca="1" si="62"/>
        <v>0</v>
      </c>
      <c r="K159" s="24">
        <f t="shared" ca="1" si="69"/>
        <v>0</v>
      </c>
      <c r="L159" s="24">
        <f t="shared" ca="1" si="63"/>
        <v>1.9128135626542209</v>
      </c>
      <c r="M159" s="24">
        <f t="shared" ca="1" si="56"/>
        <v>0.93443872103911563</v>
      </c>
      <c r="N159" s="24">
        <f t="shared" ca="1" si="57"/>
        <v>0.72645349189185637</v>
      </c>
      <c r="O159" s="24">
        <f t="shared" ca="1" si="64"/>
        <v>0.72645349189185637</v>
      </c>
      <c r="P159" s="24">
        <f t="shared" ca="1" si="65"/>
        <v>1.1863600707623645</v>
      </c>
      <c r="Q159" s="24">
        <f t="shared" ca="1" si="49"/>
        <v>0</v>
      </c>
      <c r="R159" s="24">
        <f t="shared" ca="1" si="70"/>
        <v>0</v>
      </c>
      <c r="S159" s="25">
        <f t="shared" ca="1" si="50"/>
        <v>16.156325659674884</v>
      </c>
      <c r="T159" s="24">
        <f t="shared" ca="1" si="51"/>
        <v>0</v>
      </c>
      <c r="U159" s="24">
        <f t="shared" ca="1" si="52"/>
        <v>0</v>
      </c>
      <c r="V159" s="25">
        <f t="shared" ca="1" si="53"/>
        <v>0.12396694533666341</v>
      </c>
      <c r="W159" s="26">
        <f t="shared" si="54"/>
        <v>2</v>
      </c>
      <c r="X159" s="25">
        <f t="shared" ca="1" si="66"/>
        <v>2.1239669453366634</v>
      </c>
      <c r="Y159" s="25">
        <f t="shared" ca="1" si="67"/>
        <v>14.032358714338221</v>
      </c>
      <c r="Z159" s="25">
        <f t="shared" ca="1" si="68"/>
        <v>-154.59576852645475</v>
      </c>
      <c r="AA159" s="25">
        <f t="shared" ca="1" si="55"/>
        <v>145.40423147354525</v>
      </c>
    </row>
    <row r="160" spans="5:27" x14ac:dyDescent="0.2">
      <c r="E160" s="22">
        <v>156</v>
      </c>
      <c r="F160" s="24">
        <f t="shared" ca="1" si="58"/>
        <v>1.1863600707623645</v>
      </c>
      <c r="G160" s="24">
        <f t="shared" ca="1" si="59"/>
        <v>14</v>
      </c>
      <c r="H160" s="24">
        <f t="shared" ca="1" si="60"/>
        <v>15.186360070762365</v>
      </c>
      <c r="I160" s="24">
        <f t="shared" ca="1" si="61"/>
        <v>0</v>
      </c>
      <c r="J160" s="24">
        <f t="shared" ca="1" si="62"/>
        <v>0</v>
      </c>
      <c r="K160" s="24">
        <f t="shared" ca="1" si="69"/>
        <v>0</v>
      </c>
      <c r="L160" s="24">
        <f t="shared" ca="1" si="63"/>
        <v>1.1863600707623645</v>
      </c>
      <c r="M160" s="24">
        <f t="shared" ca="1" si="56"/>
        <v>0.33351326185130026</v>
      </c>
      <c r="N160" s="24">
        <f t="shared" ca="1" si="57"/>
        <v>0.43546512518156</v>
      </c>
      <c r="O160" s="24">
        <f t="shared" ca="1" si="64"/>
        <v>0.43546512518156</v>
      </c>
      <c r="P160" s="24">
        <f t="shared" ca="1" si="65"/>
        <v>0.7508949455808045</v>
      </c>
      <c r="Q160" s="24">
        <f t="shared" ca="1" si="49"/>
        <v>0</v>
      </c>
      <c r="R160" s="24">
        <f t="shared" ca="1" si="70"/>
        <v>0</v>
      </c>
      <c r="S160" s="25">
        <f t="shared" ca="1" si="50"/>
        <v>9.6847443840378933</v>
      </c>
      <c r="T160" s="24">
        <f t="shared" ca="1" si="51"/>
        <v>0</v>
      </c>
      <c r="U160" s="24">
        <f t="shared" ca="1" si="52"/>
        <v>0</v>
      </c>
      <c r="V160" s="25">
        <f t="shared" ca="1" si="53"/>
        <v>7.7490200653726762E-2</v>
      </c>
      <c r="W160" s="26">
        <f t="shared" si="54"/>
        <v>2</v>
      </c>
      <c r="X160" s="25">
        <f t="shared" ca="1" si="66"/>
        <v>2.0774902006537266</v>
      </c>
      <c r="Y160" s="25">
        <f t="shared" ca="1" si="67"/>
        <v>7.6072541833841667</v>
      </c>
      <c r="Z160" s="25">
        <f t="shared" ca="1" si="68"/>
        <v>-146.98851434307059</v>
      </c>
      <c r="AA160" s="25">
        <f t="shared" ca="1" si="55"/>
        <v>153.01148565692941</v>
      </c>
    </row>
    <row r="161" spans="5:27" x14ac:dyDescent="0.2">
      <c r="E161" s="22">
        <v>157</v>
      </c>
      <c r="F161" s="24">
        <f t="shared" ca="1" si="58"/>
        <v>0.7508949455808045</v>
      </c>
      <c r="G161" s="24">
        <f t="shared" ca="1" si="59"/>
        <v>14</v>
      </c>
      <c r="H161" s="24">
        <f t="shared" ca="1" si="60"/>
        <v>14.750894945580804</v>
      </c>
      <c r="I161" s="24">
        <f t="shared" ca="1" si="61"/>
        <v>0</v>
      </c>
      <c r="J161" s="24">
        <f t="shared" ca="1" si="62"/>
        <v>0</v>
      </c>
      <c r="K161" s="24">
        <f t="shared" ca="1" si="69"/>
        <v>14</v>
      </c>
      <c r="L161" s="24">
        <f t="shared" ca="1" si="63"/>
        <v>14.750894945580804</v>
      </c>
      <c r="M161" s="24">
        <f t="shared" ca="1" si="56"/>
        <v>1.2131384749943575E-2</v>
      </c>
      <c r="N161" s="24">
        <f t="shared" ca="1" si="57"/>
        <v>0.16205861265177873</v>
      </c>
      <c r="O161" s="24">
        <f t="shared" ca="1" si="64"/>
        <v>0.16205861265177873</v>
      </c>
      <c r="P161" s="24">
        <f t="shared" ca="1" si="65"/>
        <v>14.588836332929025</v>
      </c>
      <c r="Q161" s="24">
        <f t="shared" ca="1" si="49"/>
        <v>0</v>
      </c>
      <c r="R161" s="24">
        <f t="shared" ca="1" si="70"/>
        <v>0</v>
      </c>
      <c r="S161" s="25">
        <f t="shared" ca="1" si="50"/>
        <v>3.6041835453755589</v>
      </c>
      <c r="T161" s="24">
        <f t="shared" ca="1" si="51"/>
        <v>0</v>
      </c>
      <c r="U161" s="24">
        <f t="shared" ca="1" si="52"/>
        <v>0</v>
      </c>
      <c r="V161" s="25">
        <f t="shared" ca="1" si="53"/>
        <v>1.1735892511403934</v>
      </c>
      <c r="W161" s="26">
        <f t="shared" si="54"/>
        <v>2</v>
      </c>
      <c r="X161" s="25">
        <f t="shared" ca="1" si="66"/>
        <v>3.1735892511403936</v>
      </c>
      <c r="Y161" s="25">
        <f t="shared" ca="1" si="67"/>
        <v>0.43059429423516526</v>
      </c>
      <c r="Z161" s="25">
        <f t="shared" ca="1" si="68"/>
        <v>-146.55792004883543</v>
      </c>
      <c r="AA161" s="25">
        <f t="shared" ca="1" si="55"/>
        <v>153.44207995116457</v>
      </c>
    </row>
    <row r="162" spans="5:27" x14ac:dyDescent="0.2">
      <c r="E162" s="22">
        <v>158</v>
      </c>
      <c r="F162" s="24">
        <f t="shared" ca="1" si="58"/>
        <v>14.588836332929025</v>
      </c>
      <c r="G162" s="24">
        <f t="shared" ca="1" si="59"/>
        <v>0</v>
      </c>
      <c r="H162" s="24">
        <f t="shared" ca="1" si="60"/>
        <v>14.588836332929025</v>
      </c>
      <c r="I162" s="24">
        <f t="shared" ca="1" si="61"/>
        <v>0</v>
      </c>
      <c r="J162" s="24">
        <f t="shared" ca="1" si="62"/>
        <v>0</v>
      </c>
      <c r="K162" s="24">
        <f t="shared" ca="1" si="69"/>
        <v>0</v>
      </c>
      <c r="L162" s="24">
        <f t="shared" ca="1" si="63"/>
        <v>14.588836332929025</v>
      </c>
      <c r="M162" s="24">
        <f t="shared" ca="1" si="56"/>
        <v>0.745453022200113</v>
      </c>
      <c r="N162" s="24">
        <f t="shared" ca="1" si="57"/>
        <v>0.59903737260665046</v>
      </c>
      <c r="O162" s="24">
        <f t="shared" ca="1" si="64"/>
        <v>0.59903737260665046</v>
      </c>
      <c r="P162" s="24">
        <f t="shared" ca="1" si="65"/>
        <v>13.989798960322375</v>
      </c>
      <c r="Q162" s="24">
        <f t="shared" ca="1" si="49"/>
        <v>0</v>
      </c>
      <c r="R162" s="24">
        <f t="shared" ca="1" si="70"/>
        <v>0</v>
      </c>
      <c r="S162" s="25">
        <f t="shared" ca="1" si="50"/>
        <v>13.322591166771906</v>
      </c>
      <c r="T162" s="24">
        <f t="shared" ca="1" si="51"/>
        <v>0</v>
      </c>
      <c r="U162" s="24">
        <f t="shared" ca="1" si="52"/>
        <v>0</v>
      </c>
      <c r="V162" s="25">
        <f t="shared" ca="1" si="53"/>
        <v>1.1431454117300561</v>
      </c>
      <c r="W162" s="26">
        <f t="shared" si="54"/>
        <v>2</v>
      </c>
      <c r="X162" s="25">
        <f t="shared" ca="1" si="66"/>
        <v>3.1431454117300559</v>
      </c>
      <c r="Y162" s="25">
        <f t="shared" ca="1" si="67"/>
        <v>10.179445755041851</v>
      </c>
      <c r="Z162" s="25">
        <f t="shared" ca="1" si="68"/>
        <v>-136.37847429379357</v>
      </c>
      <c r="AA162" s="25">
        <f t="shared" ca="1" si="55"/>
        <v>163.62152570620643</v>
      </c>
    </row>
    <row r="163" spans="5:27" x14ac:dyDescent="0.2">
      <c r="E163" s="22">
        <v>159</v>
      </c>
      <c r="F163" s="24">
        <f t="shared" ca="1" si="58"/>
        <v>13.989798960322375</v>
      </c>
      <c r="G163" s="24">
        <f t="shared" ca="1" si="59"/>
        <v>0</v>
      </c>
      <c r="H163" s="24">
        <f t="shared" ca="1" si="60"/>
        <v>13.989798960322375</v>
      </c>
      <c r="I163" s="24">
        <f t="shared" ca="1" si="61"/>
        <v>0</v>
      </c>
      <c r="J163" s="24">
        <f t="shared" ca="1" si="62"/>
        <v>0</v>
      </c>
      <c r="K163" s="24">
        <f t="shared" ca="1" si="69"/>
        <v>0</v>
      </c>
      <c r="L163" s="24">
        <f t="shared" ca="1" si="63"/>
        <v>13.989798960322375</v>
      </c>
      <c r="M163" s="24">
        <f t="shared" ca="1" si="56"/>
        <v>0.8132700979216918</v>
      </c>
      <c r="N163" s="24">
        <f t="shared" ca="1" si="57"/>
        <v>0.63350169901126041</v>
      </c>
      <c r="O163" s="24">
        <f t="shared" ca="1" si="64"/>
        <v>0.63350169901126041</v>
      </c>
      <c r="P163" s="24">
        <f t="shared" ca="1" si="65"/>
        <v>13.356297261311115</v>
      </c>
      <c r="Q163" s="24">
        <f t="shared" ca="1" si="49"/>
        <v>0</v>
      </c>
      <c r="R163" s="24">
        <f t="shared" ca="1" si="70"/>
        <v>0</v>
      </c>
      <c r="S163" s="25">
        <f t="shared" ca="1" si="50"/>
        <v>14.08907778601043</v>
      </c>
      <c r="T163" s="24">
        <f t="shared" ca="1" si="51"/>
        <v>0</v>
      </c>
      <c r="U163" s="24">
        <f t="shared" ca="1" si="52"/>
        <v>0</v>
      </c>
      <c r="V163" s="25">
        <f t="shared" ca="1" si="53"/>
        <v>1.0938438488653395</v>
      </c>
      <c r="W163" s="26">
        <f t="shared" si="54"/>
        <v>2</v>
      </c>
      <c r="X163" s="25">
        <f t="shared" ca="1" si="66"/>
        <v>3.0938438488653395</v>
      </c>
      <c r="Y163" s="25">
        <f t="shared" ca="1" si="67"/>
        <v>10.995233937145091</v>
      </c>
      <c r="Z163" s="25">
        <f t="shared" ca="1" si="68"/>
        <v>-125.38324035664849</v>
      </c>
      <c r="AA163" s="25">
        <f t="shared" ca="1" si="55"/>
        <v>174.61675964335151</v>
      </c>
    </row>
    <row r="164" spans="5:27" x14ac:dyDescent="0.2">
      <c r="E164" s="22">
        <v>160</v>
      </c>
      <c r="F164" s="24">
        <f t="shared" ca="1" si="58"/>
        <v>13.356297261311115</v>
      </c>
      <c r="G164" s="24">
        <f t="shared" ca="1" si="59"/>
        <v>0</v>
      </c>
      <c r="H164" s="24">
        <f t="shared" ca="1" si="60"/>
        <v>13.356297261311115</v>
      </c>
      <c r="I164" s="24">
        <f t="shared" ca="1" si="61"/>
        <v>0</v>
      </c>
      <c r="J164" s="24">
        <f t="shared" ca="1" si="62"/>
        <v>0</v>
      </c>
      <c r="K164" s="24">
        <f t="shared" ca="1" si="69"/>
        <v>0</v>
      </c>
      <c r="L164" s="24">
        <f t="shared" ca="1" si="63"/>
        <v>13.356297261311115</v>
      </c>
      <c r="M164" s="24">
        <f t="shared" ca="1" si="56"/>
        <v>0.92684797100719507</v>
      </c>
      <c r="N164" s="24">
        <f t="shared" ca="1" si="57"/>
        <v>0.71790662492408808</v>
      </c>
      <c r="O164" s="24">
        <f t="shared" ca="1" si="64"/>
        <v>0.71790662492408808</v>
      </c>
      <c r="P164" s="24">
        <f t="shared" ca="1" si="65"/>
        <v>12.638390636387026</v>
      </c>
      <c r="Q164" s="24">
        <f t="shared" ca="1" si="49"/>
        <v>0</v>
      </c>
      <c r="R164" s="24">
        <f t="shared" ca="1" si="70"/>
        <v>0</v>
      </c>
      <c r="S164" s="25">
        <f t="shared" ca="1" si="50"/>
        <v>15.966243338311717</v>
      </c>
      <c r="T164" s="24">
        <f t="shared" ca="1" si="51"/>
        <v>0</v>
      </c>
      <c r="U164" s="24">
        <f t="shared" ca="1" si="52"/>
        <v>0</v>
      </c>
      <c r="V164" s="25">
        <f t="shared" ca="1" si="53"/>
        <v>1.0397875159079257</v>
      </c>
      <c r="W164" s="26">
        <f t="shared" si="54"/>
        <v>2</v>
      </c>
      <c r="X164" s="25">
        <f t="shared" ca="1" si="66"/>
        <v>3.0397875159079257</v>
      </c>
      <c r="Y164" s="25">
        <f t="shared" ca="1" si="67"/>
        <v>12.926455822403792</v>
      </c>
      <c r="Z164" s="25">
        <f t="shared" ca="1" si="68"/>
        <v>-112.45678453424469</v>
      </c>
      <c r="AA164" s="25">
        <f t="shared" ca="1" si="55"/>
        <v>187.54321546575531</v>
      </c>
    </row>
    <row r="165" spans="5:27" x14ac:dyDescent="0.2">
      <c r="E165" s="22">
        <v>161</v>
      </c>
      <c r="F165" s="24">
        <f t="shared" ca="1" si="58"/>
        <v>12.638390636387026</v>
      </c>
      <c r="G165" s="24">
        <f t="shared" ca="1" si="59"/>
        <v>0</v>
      </c>
      <c r="H165" s="24">
        <f t="shared" ca="1" si="60"/>
        <v>12.638390636387026</v>
      </c>
      <c r="I165" s="24">
        <f t="shared" ca="1" si="61"/>
        <v>0</v>
      </c>
      <c r="J165" s="24">
        <f t="shared" ca="1" si="62"/>
        <v>0</v>
      </c>
      <c r="K165" s="24">
        <f t="shared" ca="1" si="69"/>
        <v>0</v>
      </c>
      <c r="L165" s="24">
        <f t="shared" ca="1" si="63"/>
        <v>12.638390636387026</v>
      </c>
      <c r="M165" s="24">
        <f t="shared" ca="1" si="56"/>
        <v>0.78563749070806299</v>
      </c>
      <c r="N165" s="24">
        <f t="shared" ca="1" si="57"/>
        <v>0.61870629514599451</v>
      </c>
      <c r="O165" s="24">
        <f t="shared" ca="1" si="64"/>
        <v>0.61870629514599451</v>
      </c>
      <c r="P165" s="24">
        <f t="shared" ca="1" si="65"/>
        <v>12.019684341241032</v>
      </c>
      <c r="Q165" s="24">
        <f t="shared" ca="1" si="49"/>
        <v>0</v>
      </c>
      <c r="R165" s="24">
        <f t="shared" ca="1" si="70"/>
        <v>0</v>
      </c>
      <c r="S165" s="25">
        <f t="shared" ca="1" si="50"/>
        <v>13.760028004046918</v>
      </c>
      <c r="T165" s="24">
        <f t="shared" ca="1" si="51"/>
        <v>0</v>
      </c>
      <c r="U165" s="24">
        <f t="shared" ca="1" si="52"/>
        <v>0</v>
      </c>
      <c r="V165" s="25">
        <f t="shared" ca="1" si="53"/>
        <v>0.98632299910512233</v>
      </c>
      <c r="W165" s="26">
        <f t="shared" si="54"/>
        <v>2</v>
      </c>
      <c r="X165" s="25">
        <f t="shared" ca="1" si="66"/>
        <v>2.9863229991051226</v>
      </c>
      <c r="Y165" s="25">
        <f t="shared" ca="1" si="67"/>
        <v>10.773705004941796</v>
      </c>
      <c r="Z165" s="25">
        <f t="shared" ca="1" si="68"/>
        <v>-101.68307952930289</v>
      </c>
      <c r="AA165" s="25">
        <f t="shared" ca="1" si="55"/>
        <v>198.31692047069711</v>
      </c>
    </row>
    <row r="166" spans="5:27" x14ac:dyDescent="0.2">
      <c r="E166" s="22">
        <v>162</v>
      </c>
      <c r="F166" s="24">
        <f t="shared" ca="1" si="58"/>
        <v>12.019684341241032</v>
      </c>
      <c r="G166" s="24">
        <f t="shared" ca="1" si="59"/>
        <v>0</v>
      </c>
      <c r="H166" s="24">
        <f t="shared" ca="1" si="60"/>
        <v>12.019684341241032</v>
      </c>
      <c r="I166" s="24">
        <f t="shared" ca="1" si="61"/>
        <v>0</v>
      </c>
      <c r="J166" s="24">
        <f t="shared" ca="1" si="62"/>
        <v>0</v>
      </c>
      <c r="K166" s="24">
        <f t="shared" ca="1" si="69"/>
        <v>0</v>
      </c>
      <c r="L166" s="24">
        <f t="shared" ca="1" si="63"/>
        <v>12.019684341241032</v>
      </c>
      <c r="M166" s="24">
        <f t="shared" ca="1" si="56"/>
        <v>0.82587590962479607</v>
      </c>
      <c r="N166" s="24">
        <f t="shared" ca="1" si="57"/>
        <v>0.64069889942183056</v>
      </c>
      <c r="O166" s="24">
        <f t="shared" ca="1" si="64"/>
        <v>0.64069889942183056</v>
      </c>
      <c r="P166" s="24">
        <f t="shared" ca="1" si="65"/>
        <v>11.378985441819202</v>
      </c>
      <c r="Q166" s="24">
        <f t="shared" ca="1" si="49"/>
        <v>0</v>
      </c>
      <c r="R166" s="24">
        <f t="shared" ca="1" si="70"/>
        <v>0</v>
      </c>
      <c r="S166" s="25">
        <f t="shared" ca="1" si="50"/>
        <v>14.249143523141511</v>
      </c>
      <c r="T166" s="24">
        <f t="shared" ca="1" si="51"/>
        <v>0</v>
      </c>
      <c r="U166" s="24">
        <f t="shared" ca="1" si="52"/>
        <v>0</v>
      </c>
      <c r="V166" s="25">
        <f t="shared" ca="1" si="53"/>
        <v>0.93594679132240943</v>
      </c>
      <c r="W166" s="26">
        <f t="shared" si="54"/>
        <v>2</v>
      </c>
      <c r="X166" s="25">
        <f t="shared" ca="1" si="66"/>
        <v>2.9359467913224093</v>
      </c>
      <c r="Y166" s="25">
        <f t="shared" ca="1" si="67"/>
        <v>11.313196731819101</v>
      </c>
      <c r="Z166" s="25">
        <f t="shared" ca="1" si="68"/>
        <v>-90.369882797483783</v>
      </c>
      <c r="AA166" s="25">
        <f t="shared" ca="1" si="55"/>
        <v>209.6301172025162</v>
      </c>
    </row>
    <row r="167" spans="5:27" x14ac:dyDescent="0.2">
      <c r="E167" s="22">
        <v>163</v>
      </c>
      <c r="F167" s="24">
        <f t="shared" ca="1" si="58"/>
        <v>11.378985441819202</v>
      </c>
      <c r="G167" s="24">
        <f t="shared" ca="1" si="59"/>
        <v>0</v>
      </c>
      <c r="H167" s="24">
        <f t="shared" ca="1" si="60"/>
        <v>11.378985441819202</v>
      </c>
      <c r="I167" s="24">
        <f t="shared" ca="1" si="61"/>
        <v>0</v>
      </c>
      <c r="J167" s="24">
        <f t="shared" ca="1" si="62"/>
        <v>0</v>
      </c>
      <c r="K167" s="24">
        <f t="shared" ca="1" si="69"/>
        <v>0</v>
      </c>
      <c r="L167" s="24">
        <f t="shared" ca="1" si="63"/>
        <v>11.378985441819202</v>
      </c>
      <c r="M167" s="24">
        <f t="shared" ca="1" si="56"/>
        <v>0.60372824568149164</v>
      </c>
      <c r="N167" s="24">
        <f t="shared" ca="1" si="57"/>
        <v>0.5394513760060663</v>
      </c>
      <c r="O167" s="24">
        <f t="shared" ca="1" si="64"/>
        <v>0.5394513760060663</v>
      </c>
      <c r="P167" s="24">
        <f t="shared" ca="1" si="65"/>
        <v>10.839534065813135</v>
      </c>
      <c r="Q167" s="24">
        <f t="shared" ca="1" si="49"/>
        <v>0</v>
      </c>
      <c r="R167" s="24">
        <f t="shared" ca="1" si="70"/>
        <v>0</v>
      </c>
      <c r="S167" s="25">
        <f t="shared" ca="1" si="50"/>
        <v>11.997398602374913</v>
      </c>
      <c r="T167" s="24">
        <f t="shared" ca="1" si="51"/>
        <v>0</v>
      </c>
      <c r="U167" s="24">
        <f t="shared" ca="1" si="52"/>
        <v>0</v>
      </c>
      <c r="V167" s="25">
        <f t="shared" ca="1" si="53"/>
        <v>0.88874078030529347</v>
      </c>
      <c r="W167" s="26">
        <f t="shared" si="54"/>
        <v>2</v>
      </c>
      <c r="X167" s="25">
        <f t="shared" ca="1" si="66"/>
        <v>2.8887407803052936</v>
      </c>
      <c r="Y167" s="25">
        <f t="shared" ca="1" si="67"/>
        <v>9.1086578220696204</v>
      </c>
      <c r="Z167" s="25">
        <f t="shared" ca="1" si="68"/>
        <v>-81.261224975414166</v>
      </c>
      <c r="AA167" s="25">
        <f t="shared" ca="1" si="55"/>
        <v>218.73877502458583</v>
      </c>
    </row>
    <row r="168" spans="5:27" x14ac:dyDescent="0.2">
      <c r="E168" s="22">
        <v>164</v>
      </c>
      <c r="F168" s="24">
        <f t="shared" ca="1" si="58"/>
        <v>10.839534065813135</v>
      </c>
      <c r="G168" s="24">
        <f t="shared" ca="1" si="59"/>
        <v>0</v>
      </c>
      <c r="H168" s="24">
        <f t="shared" ca="1" si="60"/>
        <v>10.839534065813135</v>
      </c>
      <c r="I168" s="24">
        <f t="shared" ca="1" si="61"/>
        <v>0</v>
      </c>
      <c r="J168" s="24">
        <f t="shared" ca="1" si="62"/>
        <v>0</v>
      </c>
      <c r="K168" s="24">
        <f t="shared" ca="1" si="69"/>
        <v>0</v>
      </c>
      <c r="L168" s="24">
        <f t="shared" ca="1" si="63"/>
        <v>10.839534065813135</v>
      </c>
      <c r="M168" s="24">
        <f t="shared" ca="1" si="56"/>
        <v>0.92273565370276212</v>
      </c>
      <c r="N168" s="24">
        <f t="shared" ca="1" si="57"/>
        <v>0.71355740392320466</v>
      </c>
      <c r="O168" s="24">
        <f t="shared" ca="1" si="64"/>
        <v>0.71355740392320466</v>
      </c>
      <c r="P168" s="24">
        <f t="shared" ca="1" si="65"/>
        <v>10.125976661889931</v>
      </c>
      <c r="Q168" s="24">
        <f t="shared" ca="1" si="49"/>
        <v>0</v>
      </c>
      <c r="R168" s="24">
        <f t="shared" ca="1" si="70"/>
        <v>0</v>
      </c>
      <c r="S168" s="25">
        <f t="shared" ca="1" si="50"/>
        <v>15.869516663252071</v>
      </c>
      <c r="T168" s="24">
        <f t="shared" ca="1" si="51"/>
        <v>0</v>
      </c>
      <c r="U168" s="24">
        <f t="shared" ca="1" si="52"/>
        <v>0</v>
      </c>
      <c r="V168" s="25">
        <f t="shared" ca="1" si="53"/>
        <v>0.83862042910812262</v>
      </c>
      <c r="W168" s="26">
        <f t="shared" si="54"/>
        <v>2</v>
      </c>
      <c r="X168" s="25">
        <f t="shared" ca="1" si="66"/>
        <v>2.8386204291081225</v>
      </c>
      <c r="Y168" s="25">
        <f t="shared" ca="1" si="67"/>
        <v>13.030896234143949</v>
      </c>
      <c r="Z168" s="25">
        <f t="shared" ca="1" si="68"/>
        <v>-68.230328741270213</v>
      </c>
      <c r="AA168" s="25">
        <f t="shared" ca="1" si="55"/>
        <v>231.76967125872977</v>
      </c>
    </row>
    <row r="169" spans="5:27" x14ac:dyDescent="0.2">
      <c r="E169" s="22">
        <v>165</v>
      </c>
      <c r="F169" s="24">
        <f t="shared" ca="1" si="58"/>
        <v>10.125976661889931</v>
      </c>
      <c r="G169" s="24">
        <f t="shared" ca="1" si="59"/>
        <v>0</v>
      </c>
      <c r="H169" s="24">
        <f t="shared" ca="1" si="60"/>
        <v>10.125976661889931</v>
      </c>
      <c r="I169" s="24">
        <f t="shared" ca="1" si="61"/>
        <v>0</v>
      </c>
      <c r="J169" s="24">
        <f t="shared" ca="1" si="62"/>
        <v>0</v>
      </c>
      <c r="K169" s="24">
        <f t="shared" ca="1" si="69"/>
        <v>0</v>
      </c>
      <c r="L169" s="24">
        <f t="shared" ca="1" si="63"/>
        <v>10.125976661889931</v>
      </c>
      <c r="M169" s="24">
        <f t="shared" ca="1" si="56"/>
        <v>0.138875838604131</v>
      </c>
      <c r="N169" s="24">
        <f t="shared" ca="1" si="57"/>
        <v>0.3371924207939071</v>
      </c>
      <c r="O169" s="24">
        <f t="shared" ca="1" si="64"/>
        <v>0.3371924207939071</v>
      </c>
      <c r="P169" s="24">
        <f t="shared" ca="1" si="65"/>
        <v>9.7887842410960246</v>
      </c>
      <c r="Q169" s="24">
        <f t="shared" ca="1" si="49"/>
        <v>0</v>
      </c>
      <c r="R169" s="24">
        <f t="shared" ca="1" si="70"/>
        <v>0</v>
      </c>
      <c r="S169" s="25">
        <f t="shared" ca="1" si="50"/>
        <v>7.499159438456493</v>
      </c>
      <c r="T169" s="24">
        <f t="shared" ca="1" si="51"/>
        <v>0</v>
      </c>
      <c r="U169" s="24">
        <f t="shared" ca="1" si="52"/>
        <v>0</v>
      </c>
      <c r="V169" s="25">
        <f t="shared" ca="1" si="53"/>
        <v>0.79659043611943814</v>
      </c>
      <c r="W169" s="26">
        <f t="shared" si="54"/>
        <v>2</v>
      </c>
      <c r="X169" s="25">
        <f t="shared" ca="1" si="66"/>
        <v>2.796590436119438</v>
      </c>
      <c r="Y169" s="25">
        <f t="shared" ca="1" si="67"/>
        <v>4.7025690023370554</v>
      </c>
      <c r="Z169" s="25">
        <f t="shared" ca="1" si="68"/>
        <v>-63.527759738933156</v>
      </c>
      <c r="AA169" s="25">
        <f t="shared" ca="1" si="55"/>
        <v>236.47224026106684</v>
      </c>
    </row>
    <row r="170" spans="5:27" x14ac:dyDescent="0.2">
      <c r="E170" s="22">
        <v>166</v>
      </c>
      <c r="F170" s="24">
        <f t="shared" ca="1" si="58"/>
        <v>9.7887842410960246</v>
      </c>
      <c r="G170" s="24">
        <f t="shared" ca="1" si="59"/>
        <v>0</v>
      </c>
      <c r="H170" s="24">
        <f t="shared" ca="1" si="60"/>
        <v>9.7887842410960246</v>
      </c>
      <c r="I170" s="24">
        <f t="shared" ca="1" si="61"/>
        <v>0</v>
      </c>
      <c r="J170" s="24">
        <f t="shared" ca="1" si="62"/>
        <v>0</v>
      </c>
      <c r="K170" s="24">
        <f t="shared" ca="1" si="69"/>
        <v>0</v>
      </c>
      <c r="L170" s="24">
        <f t="shared" ca="1" si="63"/>
        <v>9.7887842410960246</v>
      </c>
      <c r="M170" s="24">
        <f t="shared" ca="1" si="56"/>
        <v>0.28565843973836813</v>
      </c>
      <c r="N170" s="24">
        <f t="shared" ca="1" si="57"/>
        <v>0.41508303078555586</v>
      </c>
      <c r="O170" s="24">
        <f t="shared" ca="1" si="64"/>
        <v>0.41508303078555586</v>
      </c>
      <c r="P170" s="24">
        <f t="shared" ca="1" si="65"/>
        <v>9.3737012103104682</v>
      </c>
      <c r="Q170" s="24">
        <f t="shared" ca="1" si="49"/>
        <v>0</v>
      </c>
      <c r="R170" s="24">
        <f t="shared" ca="1" si="70"/>
        <v>0</v>
      </c>
      <c r="S170" s="25">
        <f t="shared" ca="1" si="50"/>
        <v>9.2314466046707615</v>
      </c>
      <c r="T170" s="24">
        <f t="shared" ca="1" si="51"/>
        <v>0</v>
      </c>
      <c r="U170" s="24">
        <f t="shared" ca="1" si="52"/>
        <v>0</v>
      </c>
      <c r="V170" s="25">
        <f t="shared" ca="1" si="53"/>
        <v>0.76649941805625976</v>
      </c>
      <c r="W170" s="26">
        <f t="shared" si="54"/>
        <v>2</v>
      </c>
      <c r="X170" s="25">
        <f t="shared" ca="1" si="66"/>
        <v>2.7664994180562599</v>
      </c>
      <c r="Y170" s="25">
        <f t="shared" ca="1" si="67"/>
        <v>6.4649471866145021</v>
      </c>
      <c r="Z170" s="25">
        <f t="shared" ca="1" si="68"/>
        <v>-57.062812552318654</v>
      </c>
      <c r="AA170" s="25">
        <f t="shared" ca="1" si="55"/>
        <v>242.93718744768134</v>
      </c>
    </row>
    <row r="171" spans="5:27" x14ac:dyDescent="0.2">
      <c r="E171" s="22">
        <v>167</v>
      </c>
      <c r="F171" s="24">
        <f t="shared" ca="1" si="58"/>
        <v>9.3737012103104682</v>
      </c>
      <c r="G171" s="24">
        <f t="shared" ca="1" si="59"/>
        <v>0</v>
      </c>
      <c r="H171" s="24">
        <f t="shared" ca="1" si="60"/>
        <v>9.3737012103104682</v>
      </c>
      <c r="I171" s="24">
        <f t="shared" ca="1" si="61"/>
        <v>0</v>
      </c>
      <c r="J171" s="24">
        <f t="shared" ca="1" si="62"/>
        <v>0</v>
      </c>
      <c r="K171" s="24">
        <f t="shared" ca="1" si="69"/>
        <v>0</v>
      </c>
      <c r="L171" s="24">
        <f t="shared" ca="1" si="63"/>
        <v>9.3737012103104682</v>
      </c>
      <c r="M171" s="24">
        <f t="shared" ca="1" si="56"/>
        <v>0.89612643807633596</v>
      </c>
      <c r="N171" s="24">
        <f t="shared" ca="1" si="57"/>
        <v>0.68896767039464302</v>
      </c>
      <c r="O171" s="24">
        <f t="shared" ca="1" si="64"/>
        <v>0.68896767039464302</v>
      </c>
      <c r="P171" s="24">
        <f t="shared" ca="1" si="65"/>
        <v>8.6847335399158254</v>
      </c>
      <c r="Q171" s="24">
        <f t="shared" ca="1" si="49"/>
        <v>0</v>
      </c>
      <c r="R171" s="24">
        <f t="shared" ca="1" si="70"/>
        <v>0</v>
      </c>
      <c r="S171" s="25">
        <f t="shared" ca="1" si="50"/>
        <v>15.322640989576859</v>
      </c>
      <c r="T171" s="24">
        <f t="shared" ca="1" si="51"/>
        <v>0</v>
      </c>
      <c r="U171" s="24">
        <f t="shared" ca="1" si="52"/>
        <v>0</v>
      </c>
      <c r="V171" s="25">
        <f t="shared" ca="1" si="53"/>
        <v>0.72233739000905173</v>
      </c>
      <c r="W171" s="26">
        <f t="shared" si="54"/>
        <v>2</v>
      </c>
      <c r="X171" s="25">
        <f t="shared" ca="1" si="66"/>
        <v>2.7223373900090517</v>
      </c>
      <c r="Y171" s="25">
        <f t="shared" ca="1" si="67"/>
        <v>12.600303599567807</v>
      </c>
      <c r="Z171" s="25">
        <f t="shared" ca="1" si="68"/>
        <v>-44.462508952750845</v>
      </c>
      <c r="AA171" s="25">
        <f t="shared" ca="1" si="55"/>
        <v>255.53749104724915</v>
      </c>
    </row>
    <row r="172" spans="5:27" x14ac:dyDescent="0.2">
      <c r="E172" s="22">
        <v>168</v>
      </c>
      <c r="F172" s="24">
        <f t="shared" ca="1" si="58"/>
        <v>8.6847335399158254</v>
      </c>
      <c r="G172" s="24">
        <f t="shared" ca="1" si="59"/>
        <v>0</v>
      </c>
      <c r="H172" s="24">
        <f t="shared" ca="1" si="60"/>
        <v>8.6847335399158254</v>
      </c>
      <c r="I172" s="24">
        <f t="shared" ca="1" si="61"/>
        <v>0</v>
      </c>
      <c r="J172" s="24">
        <f t="shared" ca="1" si="62"/>
        <v>0</v>
      </c>
      <c r="K172" s="24">
        <f t="shared" ca="1" si="69"/>
        <v>0</v>
      </c>
      <c r="L172" s="24">
        <f t="shared" ca="1" si="63"/>
        <v>8.6847335399158254</v>
      </c>
      <c r="M172" s="24">
        <f t="shared" ca="1" si="56"/>
        <v>0.43186945429301771</v>
      </c>
      <c r="N172" s="24">
        <f t="shared" ca="1" si="57"/>
        <v>0.47425750092207658</v>
      </c>
      <c r="O172" s="24">
        <f t="shared" ca="1" si="64"/>
        <v>0.47425750092207658</v>
      </c>
      <c r="P172" s="24">
        <f t="shared" ca="1" si="65"/>
        <v>8.2104760389937486</v>
      </c>
      <c r="Q172" s="24">
        <f t="shared" ca="1" si="49"/>
        <v>0</v>
      </c>
      <c r="R172" s="24">
        <f t="shared" ca="1" si="70"/>
        <v>0</v>
      </c>
      <c r="S172" s="25">
        <f t="shared" ca="1" si="50"/>
        <v>10.547486820506982</v>
      </c>
      <c r="T172" s="24">
        <f t="shared" ca="1" si="51"/>
        <v>0</v>
      </c>
      <c r="U172" s="24">
        <f t="shared" ca="1" si="52"/>
        <v>0</v>
      </c>
      <c r="V172" s="25">
        <f t="shared" ca="1" si="53"/>
        <v>0.67580838315638292</v>
      </c>
      <c r="W172" s="26">
        <f t="shared" si="54"/>
        <v>2</v>
      </c>
      <c r="X172" s="25">
        <f t="shared" ca="1" si="66"/>
        <v>2.675808383156383</v>
      </c>
      <c r="Y172" s="25">
        <f t="shared" ca="1" si="67"/>
        <v>7.8716784373505995</v>
      </c>
      <c r="Z172" s="25">
        <f t="shared" ca="1" si="68"/>
        <v>-36.590830515400242</v>
      </c>
      <c r="AA172" s="25">
        <f t="shared" ca="1" si="55"/>
        <v>263.40916948459977</v>
      </c>
    </row>
    <row r="173" spans="5:27" x14ac:dyDescent="0.2">
      <c r="E173" s="22">
        <v>169</v>
      </c>
      <c r="F173" s="24">
        <f t="shared" ca="1" si="58"/>
        <v>8.2104760389937486</v>
      </c>
      <c r="G173" s="24">
        <f t="shared" ca="1" si="59"/>
        <v>0</v>
      </c>
      <c r="H173" s="24">
        <f t="shared" ca="1" si="60"/>
        <v>8.2104760389937486</v>
      </c>
      <c r="I173" s="24">
        <f t="shared" ca="1" si="61"/>
        <v>0</v>
      </c>
      <c r="J173" s="24">
        <f t="shared" ca="1" si="62"/>
        <v>0</v>
      </c>
      <c r="K173" s="24">
        <f t="shared" ca="1" si="69"/>
        <v>0</v>
      </c>
      <c r="L173" s="24">
        <f t="shared" ca="1" si="63"/>
        <v>8.2104760389937486</v>
      </c>
      <c r="M173" s="24">
        <f t="shared" ca="1" si="56"/>
        <v>0.60087286755754343</v>
      </c>
      <c r="N173" s="24">
        <f t="shared" ca="1" si="57"/>
        <v>0.53834105928960596</v>
      </c>
      <c r="O173" s="24">
        <f t="shared" ca="1" si="64"/>
        <v>0.53834105928960596</v>
      </c>
      <c r="P173" s="24">
        <f t="shared" ca="1" si="65"/>
        <v>7.6721349797041425</v>
      </c>
      <c r="Q173" s="24">
        <f t="shared" ca="1" si="49"/>
        <v>0</v>
      </c>
      <c r="R173" s="24">
        <f t="shared" ca="1" si="70"/>
        <v>0</v>
      </c>
      <c r="S173" s="25">
        <f t="shared" ca="1" si="50"/>
        <v>11.972705158600835</v>
      </c>
      <c r="T173" s="24">
        <f t="shared" ca="1" si="51"/>
        <v>0</v>
      </c>
      <c r="U173" s="24">
        <f t="shared" ca="1" si="52"/>
        <v>0</v>
      </c>
      <c r="V173" s="25">
        <f t="shared" ca="1" si="53"/>
        <v>0.63530444074791559</v>
      </c>
      <c r="W173" s="26">
        <f t="shared" si="54"/>
        <v>2</v>
      </c>
      <c r="X173" s="25">
        <f t="shared" ca="1" si="66"/>
        <v>2.6353044407479156</v>
      </c>
      <c r="Y173" s="25">
        <f t="shared" ca="1" si="67"/>
        <v>9.337400717852919</v>
      </c>
      <c r="Z173" s="25">
        <f t="shared" ca="1" si="68"/>
        <v>-27.253429797547323</v>
      </c>
      <c r="AA173" s="25">
        <f t="shared" ca="1" si="55"/>
        <v>272.74657020245269</v>
      </c>
    </row>
    <row r="174" spans="5:27" x14ac:dyDescent="0.2">
      <c r="E174" s="22">
        <v>170</v>
      </c>
      <c r="F174" s="24">
        <f t="shared" ca="1" si="58"/>
        <v>7.6721349797041425</v>
      </c>
      <c r="G174" s="24">
        <f t="shared" ca="1" si="59"/>
        <v>0</v>
      </c>
      <c r="H174" s="24">
        <f t="shared" ca="1" si="60"/>
        <v>7.6721349797041425</v>
      </c>
      <c r="I174" s="24">
        <f t="shared" ca="1" si="61"/>
        <v>0</v>
      </c>
      <c r="J174" s="24">
        <f t="shared" ca="1" si="62"/>
        <v>0</v>
      </c>
      <c r="K174" s="24">
        <f t="shared" ca="1" si="69"/>
        <v>0</v>
      </c>
      <c r="L174" s="24">
        <f t="shared" ca="1" si="63"/>
        <v>7.6721349797041425</v>
      </c>
      <c r="M174" s="24">
        <f t="shared" ca="1" si="56"/>
        <v>0.4738991689285087</v>
      </c>
      <c r="N174" s="24">
        <f t="shared" ca="1" si="57"/>
        <v>0.4901792261130094</v>
      </c>
      <c r="O174" s="24">
        <f t="shared" ca="1" si="64"/>
        <v>0.4901792261130094</v>
      </c>
      <c r="P174" s="24">
        <f t="shared" ca="1" si="65"/>
        <v>7.1819557535911329</v>
      </c>
      <c r="Q174" s="24">
        <f t="shared" ca="1" si="49"/>
        <v>0</v>
      </c>
      <c r="R174" s="24">
        <f t="shared" ca="1" si="70"/>
        <v>0</v>
      </c>
      <c r="S174" s="25">
        <f t="shared" ca="1" si="50"/>
        <v>10.901585988753329</v>
      </c>
      <c r="T174" s="24">
        <f t="shared" ca="1" si="51"/>
        <v>0</v>
      </c>
      <c r="U174" s="24">
        <f t="shared" ca="1" si="52"/>
        <v>0</v>
      </c>
      <c r="V174" s="25">
        <f t="shared" ca="1" si="53"/>
        <v>0.59416362933181111</v>
      </c>
      <c r="W174" s="26">
        <f t="shared" si="54"/>
        <v>2</v>
      </c>
      <c r="X174" s="25">
        <f t="shared" ca="1" si="66"/>
        <v>2.5941636293318111</v>
      </c>
      <c r="Y174" s="25">
        <f t="shared" ca="1" si="67"/>
        <v>8.3074223594215173</v>
      </c>
      <c r="Z174" s="25">
        <f t="shared" ca="1" si="68"/>
        <v>-18.946007438125804</v>
      </c>
      <c r="AA174" s="25">
        <f t="shared" ca="1" si="55"/>
        <v>281.05399256187422</v>
      </c>
    </row>
    <row r="175" spans="5:27" x14ac:dyDescent="0.2">
      <c r="E175" s="22">
        <v>171</v>
      </c>
      <c r="F175" s="24">
        <f t="shared" ca="1" si="58"/>
        <v>7.1819557535911329</v>
      </c>
      <c r="G175" s="24">
        <f t="shared" ca="1" si="59"/>
        <v>0</v>
      </c>
      <c r="H175" s="24">
        <f t="shared" ca="1" si="60"/>
        <v>7.1819557535911329</v>
      </c>
      <c r="I175" s="24">
        <f t="shared" ca="1" si="61"/>
        <v>0</v>
      </c>
      <c r="J175" s="24">
        <f t="shared" ca="1" si="62"/>
        <v>0</v>
      </c>
      <c r="K175" s="24">
        <f t="shared" ca="1" si="69"/>
        <v>0</v>
      </c>
      <c r="L175" s="24">
        <f t="shared" ca="1" si="63"/>
        <v>7.1819557535911329</v>
      </c>
      <c r="M175" s="24">
        <f t="shared" ca="1" si="56"/>
        <v>0.84821969448133883</v>
      </c>
      <c r="N175" s="24">
        <f t="shared" ca="1" si="57"/>
        <v>0.65432416670616245</v>
      </c>
      <c r="O175" s="24">
        <f t="shared" ca="1" si="64"/>
        <v>0.65432416670616245</v>
      </c>
      <c r="P175" s="24">
        <f t="shared" ca="1" si="65"/>
        <v>6.5276315868849704</v>
      </c>
      <c r="Q175" s="24">
        <f t="shared" ca="1" si="49"/>
        <v>0</v>
      </c>
      <c r="R175" s="24">
        <f t="shared" ca="1" si="70"/>
        <v>0</v>
      </c>
      <c r="S175" s="25">
        <f t="shared" ca="1" si="50"/>
        <v>14.552169467545053</v>
      </c>
      <c r="T175" s="24">
        <f t="shared" ca="1" si="51"/>
        <v>0</v>
      </c>
      <c r="U175" s="24">
        <f t="shared" ca="1" si="52"/>
        <v>0</v>
      </c>
      <c r="V175" s="25">
        <f t="shared" ca="1" si="53"/>
        <v>0.54838349361904415</v>
      </c>
      <c r="W175" s="26">
        <f t="shared" si="54"/>
        <v>2</v>
      </c>
      <c r="X175" s="25">
        <f t="shared" ca="1" si="66"/>
        <v>2.5483834936190441</v>
      </c>
      <c r="Y175" s="25">
        <f t="shared" ca="1" si="67"/>
        <v>12.003785973926009</v>
      </c>
      <c r="Z175" s="25">
        <f t="shared" ca="1" si="68"/>
        <v>-6.942221464199795</v>
      </c>
      <c r="AA175" s="25">
        <f t="shared" ca="1" si="55"/>
        <v>293.0577785358002</v>
      </c>
    </row>
    <row r="176" spans="5:27" x14ac:dyDescent="0.2">
      <c r="E176" s="22">
        <v>172</v>
      </c>
      <c r="F176" s="24">
        <f t="shared" ca="1" si="58"/>
        <v>6.5276315868849704</v>
      </c>
      <c r="G176" s="24">
        <f t="shared" ca="1" si="59"/>
        <v>0</v>
      </c>
      <c r="H176" s="24">
        <f t="shared" ca="1" si="60"/>
        <v>6.5276315868849704</v>
      </c>
      <c r="I176" s="24">
        <f t="shared" ca="1" si="61"/>
        <v>0</v>
      </c>
      <c r="J176" s="24">
        <f t="shared" ca="1" si="62"/>
        <v>0</v>
      </c>
      <c r="K176" s="24">
        <f t="shared" ca="1" si="69"/>
        <v>0</v>
      </c>
      <c r="L176" s="24">
        <f t="shared" ca="1" si="63"/>
        <v>6.5276315868849704</v>
      </c>
      <c r="M176" s="24">
        <f t="shared" ca="1" si="56"/>
        <v>4.9320770110365286E-2</v>
      </c>
      <c r="N176" s="24">
        <f t="shared" ca="1" si="57"/>
        <v>0.25227869027465499</v>
      </c>
      <c r="O176" s="24">
        <f t="shared" ca="1" si="64"/>
        <v>0.25227869027465499</v>
      </c>
      <c r="P176" s="24">
        <f t="shared" ca="1" si="65"/>
        <v>6.2753528966103156</v>
      </c>
      <c r="Q176" s="24">
        <f t="shared" ca="1" si="49"/>
        <v>0</v>
      </c>
      <c r="R176" s="24">
        <f t="shared" ca="1" si="70"/>
        <v>0</v>
      </c>
      <c r="S176" s="25">
        <f t="shared" ca="1" si="50"/>
        <v>5.6106780717083264</v>
      </c>
      <c r="T176" s="24">
        <f t="shared" ca="1" si="51"/>
        <v>0</v>
      </c>
      <c r="U176" s="24">
        <f t="shared" ca="1" si="52"/>
        <v>0</v>
      </c>
      <c r="V176" s="25">
        <f t="shared" ca="1" si="53"/>
        <v>0.51211937933981144</v>
      </c>
      <c r="W176" s="26">
        <f t="shared" si="54"/>
        <v>2</v>
      </c>
      <c r="X176" s="25">
        <f t="shared" ca="1" si="66"/>
        <v>2.5121193793398113</v>
      </c>
      <c r="Y176" s="25">
        <f t="shared" ca="1" si="67"/>
        <v>3.0985586923685151</v>
      </c>
      <c r="Z176" s="25">
        <f t="shared" ca="1" si="68"/>
        <v>-3.8436627718312799</v>
      </c>
      <c r="AA176" s="25">
        <f t="shared" ca="1" si="55"/>
        <v>296.1563372281687</v>
      </c>
    </row>
    <row r="177" spans="5:27" x14ac:dyDescent="0.2">
      <c r="E177" s="22">
        <v>173</v>
      </c>
      <c r="F177" s="24">
        <f t="shared" ca="1" si="58"/>
        <v>6.2753528966103156</v>
      </c>
      <c r="G177" s="24">
        <f t="shared" ca="1" si="59"/>
        <v>0</v>
      </c>
      <c r="H177" s="24">
        <f t="shared" ca="1" si="60"/>
        <v>6.2753528966103156</v>
      </c>
      <c r="I177" s="24">
        <f t="shared" ca="1" si="61"/>
        <v>0</v>
      </c>
      <c r="J177" s="24">
        <f t="shared" ca="1" si="62"/>
        <v>0</v>
      </c>
      <c r="K177" s="24">
        <f t="shared" ca="1" si="69"/>
        <v>0</v>
      </c>
      <c r="L177" s="24">
        <f t="shared" ca="1" si="63"/>
        <v>6.2753528966103156</v>
      </c>
      <c r="M177" s="24">
        <f t="shared" ca="1" si="56"/>
        <v>0.54613290900290012</v>
      </c>
      <c r="N177" s="24">
        <f t="shared" ca="1" si="57"/>
        <v>0.51738454835981151</v>
      </c>
      <c r="O177" s="24">
        <f t="shared" ca="1" si="64"/>
        <v>0.51738454835981151</v>
      </c>
      <c r="P177" s="24">
        <f t="shared" ca="1" si="65"/>
        <v>5.757968348250504</v>
      </c>
      <c r="Q177" s="24">
        <f t="shared" ca="1" si="49"/>
        <v>0</v>
      </c>
      <c r="R177" s="24">
        <f t="shared" ca="1" si="70"/>
        <v>0</v>
      </c>
      <c r="S177" s="25">
        <f t="shared" ca="1" si="50"/>
        <v>11.506632355522207</v>
      </c>
      <c r="T177" s="24">
        <f t="shared" ca="1" si="51"/>
        <v>0</v>
      </c>
      <c r="U177" s="24">
        <f t="shared" ca="1" si="52"/>
        <v>0</v>
      </c>
      <c r="V177" s="25">
        <f t="shared" ca="1" si="53"/>
        <v>0.48133284979443275</v>
      </c>
      <c r="W177" s="26">
        <f t="shared" si="54"/>
        <v>2</v>
      </c>
      <c r="X177" s="25">
        <f t="shared" ca="1" si="66"/>
        <v>2.4813328497944327</v>
      </c>
      <c r="Y177" s="25">
        <f t="shared" ca="1" si="67"/>
        <v>9.0252995057277747</v>
      </c>
      <c r="Z177" s="25">
        <f t="shared" ca="1" si="68"/>
        <v>5.1816367338964948</v>
      </c>
      <c r="AA177" s="25">
        <f t="shared" ca="1" si="55"/>
        <v>305.18163673389648</v>
      </c>
    </row>
    <row r="178" spans="5:27" x14ac:dyDescent="0.2">
      <c r="E178" s="22">
        <v>174</v>
      </c>
      <c r="F178" s="24">
        <f t="shared" ca="1" si="58"/>
        <v>5.757968348250504</v>
      </c>
      <c r="G178" s="24">
        <f t="shared" ca="1" si="59"/>
        <v>0</v>
      </c>
      <c r="H178" s="24">
        <f t="shared" ca="1" si="60"/>
        <v>5.757968348250504</v>
      </c>
      <c r="I178" s="24">
        <f t="shared" ca="1" si="61"/>
        <v>0</v>
      </c>
      <c r="J178" s="24">
        <f t="shared" ca="1" si="62"/>
        <v>0</v>
      </c>
      <c r="K178" s="24">
        <f t="shared" ca="1" si="69"/>
        <v>0</v>
      </c>
      <c r="L178" s="24">
        <f t="shared" ca="1" si="63"/>
        <v>5.757968348250504</v>
      </c>
      <c r="M178" s="24">
        <f t="shared" ca="1" si="56"/>
        <v>0.49965679992102097</v>
      </c>
      <c r="N178" s="24">
        <f t="shared" ca="1" si="57"/>
        <v>0.49987095873080967</v>
      </c>
      <c r="O178" s="24">
        <f t="shared" ca="1" si="64"/>
        <v>0.49987095873080967</v>
      </c>
      <c r="P178" s="24">
        <f t="shared" ca="1" si="65"/>
        <v>5.2580973895196941</v>
      </c>
      <c r="Q178" s="24">
        <f t="shared" ca="1" si="49"/>
        <v>0</v>
      </c>
      <c r="R178" s="24">
        <f t="shared" ca="1" si="70"/>
        <v>0</v>
      </c>
      <c r="S178" s="25">
        <f t="shared" ca="1" si="50"/>
        <v>11.117130122173206</v>
      </c>
      <c r="T178" s="24">
        <f t="shared" ca="1" si="51"/>
        <v>0</v>
      </c>
      <c r="U178" s="24">
        <f t="shared" ca="1" si="52"/>
        <v>0</v>
      </c>
      <c r="V178" s="25">
        <f t="shared" ca="1" si="53"/>
        <v>0.4406426295108079</v>
      </c>
      <c r="W178" s="26">
        <f t="shared" si="54"/>
        <v>2</v>
      </c>
      <c r="X178" s="25">
        <f t="shared" ca="1" si="66"/>
        <v>2.4406426295108079</v>
      </c>
      <c r="Y178" s="25">
        <f t="shared" ca="1" si="67"/>
        <v>8.6764874926623978</v>
      </c>
      <c r="Z178" s="25">
        <f t="shared" ca="1" si="68"/>
        <v>13.858124226558893</v>
      </c>
      <c r="AA178" s="25">
        <f t="shared" ca="1" si="55"/>
        <v>313.85812422655891</v>
      </c>
    </row>
    <row r="179" spans="5:27" x14ac:dyDescent="0.2">
      <c r="E179" s="22">
        <v>175</v>
      </c>
      <c r="F179" s="24">
        <f t="shared" ca="1" si="58"/>
        <v>5.2580973895196941</v>
      </c>
      <c r="G179" s="24">
        <f t="shared" ca="1" si="59"/>
        <v>0</v>
      </c>
      <c r="H179" s="24">
        <f t="shared" ca="1" si="60"/>
        <v>5.2580973895196941</v>
      </c>
      <c r="I179" s="24">
        <f t="shared" ca="1" si="61"/>
        <v>0</v>
      </c>
      <c r="J179" s="24">
        <f t="shared" ca="1" si="62"/>
        <v>0</v>
      </c>
      <c r="K179" s="24">
        <f t="shared" ca="1" si="69"/>
        <v>0</v>
      </c>
      <c r="L179" s="24">
        <f t="shared" ca="1" si="63"/>
        <v>5.2580973895196941</v>
      </c>
      <c r="M179" s="24">
        <f t="shared" ca="1" si="56"/>
        <v>8.6488415139125085E-2</v>
      </c>
      <c r="N179" s="24">
        <f t="shared" ca="1" si="57"/>
        <v>0.29559488221797237</v>
      </c>
      <c r="O179" s="24">
        <f t="shared" ca="1" si="64"/>
        <v>0.29559488221797237</v>
      </c>
      <c r="P179" s="24">
        <f t="shared" ca="1" si="65"/>
        <v>4.9625025073017213</v>
      </c>
      <c r="Q179" s="24">
        <f t="shared" ca="1" si="49"/>
        <v>0</v>
      </c>
      <c r="R179" s="24">
        <f t="shared" ca="1" si="70"/>
        <v>0</v>
      </c>
      <c r="S179" s="25">
        <f t="shared" ca="1" si="50"/>
        <v>6.5740301805277053</v>
      </c>
      <c r="T179" s="24">
        <f t="shared" ca="1" si="51"/>
        <v>0</v>
      </c>
      <c r="U179" s="24">
        <f t="shared" ca="1" si="52"/>
        <v>0</v>
      </c>
      <c r="V179" s="25">
        <f t="shared" ca="1" si="53"/>
        <v>0.40882399587285662</v>
      </c>
      <c r="W179" s="26">
        <f t="shared" si="54"/>
        <v>2</v>
      </c>
      <c r="X179" s="25">
        <f t="shared" ca="1" si="66"/>
        <v>2.4088239958728566</v>
      </c>
      <c r="Y179" s="25">
        <f t="shared" ca="1" si="67"/>
        <v>4.1652061846548492</v>
      </c>
      <c r="Z179" s="25">
        <f t="shared" ca="1" si="68"/>
        <v>18.023330411213742</v>
      </c>
      <c r="AA179" s="25">
        <f t="shared" ca="1" si="55"/>
        <v>318.02333041121375</v>
      </c>
    </row>
    <row r="180" spans="5:27" x14ac:dyDescent="0.2">
      <c r="E180" s="22">
        <v>176</v>
      </c>
      <c r="F180" s="24">
        <f t="shared" ca="1" si="58"/>
        <v>4.9625025073017213</v>
      </c>
      <c r="G180" s="24">
        <f t="shared" ca="1" si="59"/>
        <v>0</v>
      </c>
      <c r="H180" s="24">
        <f t="shared" ca="1" si="60"/>
        <v>4.9625025073017213</v>
      </c>
      <c r="I180" s="24">
        <f t="shared" ca="1" si="61"/>
        <v>0</v>
      </c>
      <c r="J180" s="24">
        <f t="shared" ca="1" si="62"/>
        <v>0</v>
      </c>
      <c r="K180" s="24">
        <f t="shared" ca="1" si="69"/>
        <v>0</v>
      </c>
      <c r="L180" s="24">
        <f t="shared" ca="1" si="63"/>
        <v>4.9625025073017213</v>
      </c>
      <c r="M180" s="24">
        <f t="shared" ca="1" si="56"/>
        <v>0.60128509117513673</v>
      </c>
      <c r="N180" s="24">
        <f t="shared" ca="1" si="57"/>
        <v>0.53850122174490056</v>
      </c>
      <c r="O180" s="24">
        <f t="shared" ca="1" si="64"/>
        <v>0.53850122174490056</v>
      </c>
      <c r="P180" s="24">
        <f t="shared" ca="1" si="65"/>
        <v>4.4240012855568205</v>
      </c>
      <c r="Q180" s="24">
        <f t="shared" ca="1" si="49"/>
        <v>0</v>
      </c>
      <c r="R180" s="24">
        <f t="shared" ca="1" si="70"/>
        <v>0</v>
      </c>
      <c r="S180" s="25">
        <f t="shared" ca="1" si="50"/>
        <v>11.976267171606588</v>
      </c>
      <c r="T180" s="24">
        <f t="shared" ca="1" si="51"/>
        <v>0</v>
      </c>
      <c r="U180" s="24">
        <f t="shared" ca="1" si="52"/>
        <v>0</v>
      </c>
      <c r="V180" s="25">
        <f t="shared" ca="1" si="53"/>
        <v>0.37546015171434166</v>
      </c>
      <c r="W180" s="26">
        <f t="shared" si="54"/>
        <v>2</v>
      </c>
      <c r="X180" s="25">
        <f t="shared" ca="1" si="66"/>
        <v>2.3754601517143419</v>
      </c>
      <c r="Y180" s="25">
        <f t="shared" ca="1" si="67"/>
        <v>9.6008070198922475</v>
      </c>
      <c r="Z180" s="25">
        <f t="shared" ca="1" si="68"/>
        <v>27.624137431105989</v>
      </c>
      <c r="AA180" s="25">
        <f t="shared" ca="1" si="55"/>
        <v>327.62413743110596</v>
      </c>
    </row>
    <row r="181" spans="5:27" x14ac:dyDescent="0.2">
      <c r="E181" s="22">
        <v>177</v>
      </c>
      <c r="F181" s="24">
        <f t="shared" ca="1" si="58"/>
        <v>4.4240012855568205</v>
      </c>
      <c r="G181" s="24">
        <f t="shared" ca="1" si="59"/>
        <v>0</v>
      </c>
      <c r="H181" s="24">
        <f t="shared" ca="1" si="60"/>
        <v>4.4240012855568205</v>
      </c>
      <c r="I181" s="24">
        <f t="shared" ca="1" si="61"/>
        <v>1</v>
      </c>
      <c r="J181" s="24">
        <f t="shared" ca="1" si="62"/>
        <v>14</v>
      </c>
      <c r="K181" s="24">
        <f t="shared" ca="1" si="69"/>
        <v>0</v>
      </c>
      <c r="L181" s="24">
        <f t="shared" ca="1" si="63"/>
        <v>4.4240012855568205</v>
      </c>
      <c r="M181" s="24">
        <f t="shared" ca="1" si="56"/>
        <v>0.52433008745656129</v>
      </c>
      <c r="N181" s="24">
        <f t="shared" ca="1" si="57"/>
        <v>0.50915365091952214</v>
      </c>
      <c r="O181" s="24">
        <f t="shared" ca="1" si="64"/>
        <v>0.50915365091952214</v>
      </c>
      <c r="P181" s="24">
        <f t="shared" ca="1" si="65"/>
        <v>3.9148476346372982</v>
      </c>
      <c r="Q181" s="24">
        <f t="shared" ca="1" si="49"/>
        <v>0</v>
      </c>
      <c r="R181" s="24">
        <f t="shared" ca="1" si="70"/>
        <v>0</v>
      </c>
      <c r="S181" s="25">
        <f t="shared" ca="1" si="50"/>
        <v>11.323577196450172</v>
      </c>
      <c r="T181" s="24">
        <f t="shared" ca="1" si="51"/>
        <v>224</v>
      </c>
      <c r="U181" s="24">
        <f t="shared" ca="1" si="52"/>
        <v>15.68</v>
      </c>
      <c r="V181" s="25">
        <f t="shared" ca="1" si="53"/>
        <v>0.33355395680776473</v>
      </c>
      <c r="W181" s="26">
        <f t="shared" si="54"/>
        <v>2</v>
      </c>
      <c r="X181" s="25">
        <f t="shared" ca="1" si="66"/>
        <v>242.01355395680778</v>
      </c>
      <c r="Y181" s="25">
        <f t="shared" ca="1" si="67"/>
        <v>-230.68997676035761</v>
      </c>
      <c r="Z181" s="25">
        <f t="shared" ca="1" si="68"/>
        <v>-203.06583932925162</v>
      </c>
      <c r="AA181" s="25">
        <f t="shared" ca="1" si="55"/>
        <v>96.934160670748383</v>
      </c>
    </row>
    <row r="182" spans="5:27" x14ac:dyDescent="0.2">
      <c r="E182" s="22">
        <v>178</v>
      </c>
      <c r="F182" s="24">
        <f t="shared" ca="1" si="58"/>
        <v>3.9148476346372982</v>
      </c>
      <c r="G182" s="24">
        <f t="shared" ca="1" si="59"/>
        <v>14</v>
      </c>
      <c r="H182" s="24">
        <f t="shared" ca="1" si="60"/>
        <v>17.914847634637297</v>
      </c>
      <c r="I182" s="24">
        <f t="shared" ca="1" si="61"/>
        <v>0</v>
      </c>
      <c r="J182" s="24">
        <f t="shared" ca="1" si="62"/>
        <v>0</v>
      </c>
      <c r="K182" s="24">
        <f t="shared" ca="1" si="69"/>
        <v>0</v>
      </c>
      <c r="L182" s="24">
        <f t="shared" ca="1" si="63"/>
        <v>3.9148476346372982</v>
      </c>
      <c r="M182" s="24">
        <f t="shared" ca="1" si="56"/>
        <v>0.71391758579436704</v>
      </c>
      <c r="N182" s="24">
        <f t="shared" ca="1" si="57"/>
        <v>0.58472991825595311</v>
      </c>
      <c r="O182" s="24">
        <f t="shared" ca="1" si="64"/>
        <v>0.58472991825595311</v>
      </c>
      <c r="P182" s="24">
        <f t="shared" ca="1" si="65"/>
        <v>3.3301177163813449</v>
      </c>
      <c r="Q182" s="24">
        <f t="shared" ca="1" si="49"/>
        <v>0</v>
      </c>
      <c r="R182" s="24">
        <f t="shared" ca="1" si="70"/>
        <v>0</v>
      </c>
      <c r="S182" s="25">
        <f t="shared" ca="1" si="50"/>
        <v>13.004393382012395</v>
      </c>
      <c r="T182" s="24">
        <f t="shared" ca="1" si="51"/>
        <v>0</v>
      </c>
      <c r="U182" s="24">
        <f t="shared" ca="1" si="52"/>
        <v>0</v>
      </c>
      <c r="V182" s="25">
        <f t="shared" ca="1" si="53"/>
        <v>0.28979861404074575</v>
      </c>
      <c r="W182" s="26">
        <f t="shared" si="54"/>
        <v>2</v>
      </c>
      <c r="X182" s="25">
        <f t="shared" ca="1" si="66"/>
        <v>2.2897986140407456</v>
      </c>
      <c r="Y182" s="25">
        <f t="shared" ca="1" si="67"/>
        <v>10.714594767971651</v>
      </c>
      <c r="Z182" s="25">
        <f t="shared" ca="1" si="68"/>
        <v>-192.35124456127997</v>
      </c>
      <c r="AA182" s="25">
        <f t="shared" ca="1" si="55"/>
        <v>107.64875543872003</v>
      </c>
    </row>
    <row r="183" spans="5:27" x14ac:dyDescent="0.2">
      <c r="E183" s="22">
        <v>179</v>
      </c>
      <c r="F183" s="24">
        <f t="shared" ca="1" si="58"/>
        <v>3.3301177163813449</v>
      </c>
      <c r="G183" s="24">
        <f t="shared" ca="1" si="59"/>
        <v>14</v>
      </c>
      <c r="H183" s="24">
        <f t="shared" ca="1" si="60"/>
        <v>17.330117716381345</v>
      </c>
      <c r="I183" s="24">
        <f t="shared" ca="1" si="61"/>
        <v>0</v>
      </c>
      <c r="J183" s="24">
        <f t="shared" ca="1" si="62"/>
        <v>0</v>
      </c>
      <c r="K183" s="24">
        <f t="shared" ca="1" si="69"/>
        <v>0</v>
      </c>
      <c r="L183" s="24">
        <f t="shared" ca="1" si="63"/>
        <v>3.3301177163813449</v>
      </c>
      <c r="M183" s="24">
        <f t="shared" ca="1" si="56"/>
        <v>0.30141748885745745</v>
      </c>
      <c r="N183" s="24">
        <f t="shared" ca="1" si="57"/>
        <v>0.42195079875379399</v>
      </c>
      <c r="O183" s="24">
        <f t="shared" ca="1" si="64"/>
        <v>0.42195079875379399</v>
      </c>
      <c r="P183" s="24">
        <f t="shared" ca="1" si="65"/>
        <v>2.9081669176275509</v>
      </c>
      <c r="Q183" s="24">
        <f t="shared" ca="1" si="49"/>
        <v>0</v>
      </c>
      <c r="R183" s="24">
        <f t="shared" ca="1" si="70"/>
        <v>0</v>
      </c>
      <c r="S183" s="25">
        <f t="shared" ca="1" si="50"/>
        <v>9.3841857642843785</v>
      </c>
      <c r="T183" s="24">
        <f t="shared" ca="1" si="51"/>
        <v>0</v>
      </c>
      <c r="U183" s="24">
        <f t="shared" ca="1" si="52"/>
        <v>0</v>
      </c>
      <c r="V183" s="25">
        <f t="shared" ca="1" si="53"/>
        <v>0.24953138536035582</v>
      </c>
      <c r="W183" s="26">
        <f t="shared" si="54"/>
        <v>2</v>
      </c>
      <c r="X183" s="25">
        <f t="shared" ca="1" si="66"/>
        <v>2.2495313853603558</v>
      </c>
      <c r="Y183" s="25">
        <f t="shared" ca="1" si="67"/>
        <v>7.1346543789240222</v>
      </c>
      <c r="Z183" s="25">
        <f t="shared" ca="1" si="68"/>
        <v>-185.21659018235596</v>
      </c>
      <c r="AA183" s="25">
        <f t="shared" ca="1" si="55"/>
        <v>114.78340981764404</v>
      </c>
    </row>
    <row r="184" spans="5:27" x14ac:dyDescent="0.2">
      <c r="E184" s="22">
        <v>180</v>
      </c>
      <c r="F184" s="24">
        <f t="shared" ca="1" si="58"/>
        <v>2.9081669176275509</v>
      </c>
      <c r="G184" s="24">
        <f t="shared" ca="1" si="59"/>
        <v>14</v>
      </c>
      <c r="H184" s="24">
        <f t="shared" ca="1" si="60"/>
        <v>16.90816691762755</v>
      </c>
      <c r="I184" s="24">
        <f t="shared" ca="1" si="61"/>
        <v>0</v>
      </c>
      <c r="J184" s="24">
        <f t="shared" ca="1" si="62"/>
        <v>0</v>
      </c>
      <c r="K184" s="24">
        <f t="shared" ca="1" si="69"/>
        <v>0</v>
      </c>
      <c r="L184" s="24">
        <f t="shared" ca="1" si="63"/>
        <v>2.9081669176275509</v>
      </c>
      <c r="M184" s="24">
        <f t="shared" ca="1" si="56"/>
        <v>9.2056244322555547E-2</v>
      </c>
      <c r="N184" s="24">
        <f t="shared" ca="1" si="57"/>
        <v>0.30077020175687375</v>
      </c>
      <c r="O184" s="24">
        <f t="shared" ca="1" si="64"/>
        <v>0.30077020175687375</v>
      </c>
      <c r="P184" s="24">
        <f t="shared" ca="1" si="65"/>
        <v>2.607396715870677</v>
      </c>
      <c r="Q184" s="24">
        <f t="shared" ca="1" si="49"/>
        <v>0</v>
      </c>
      <c r="R184" s="24">
        <f t="shared" ca="1" si="70"/>
        <v>0</v>
      </c>
      <c r="S184" s="25">
        <f t="shared" ca="1" si="50"/>
        <v>6.6891292870728716</v>
      </c>
      <c r="T184" s="24">
        <f t="shared" ca="1" si="51"/>
        <v>0</v>
      </c>
      <c r="U184" s="24">
        <f t="shared" ca="1" si="52"/>
        <v>0</v>
      </c>
      <c r="V184" s="25">
        <f t="shared" ca="1" si="53"/>
        <v>0.22062254533992914</v>
      </c>
      <c r="W184" s="26">
        <f t="shared" si="54"/>
        <v>2</v>
      </c>
      <c r="X184" s="25">
        <f t="shared" ca="1" si="66"/>
        <v>2.2206225453399293</v>
      </c>
      <c r="Y184" s="25">
        <f t="shared" ca="1" si="67"/>
        <v>4.4685067417329423</v>
      </c>
      <c r="Z184" s="25">
        <f t="shared" ca="1" si="68"/>
        <v>-180.74808344062302</v>
      </c>
      <c r="AA184" s="25">
        <f t="shared" ca="1" si="55"/>
        <v>119.25191655937698</v>
      </c>
    </row>
    <row r="185" spans="5:27" x14ac:dyDescent="0.2">
      <c r="E185" s="22">
        <v>181</v>
      </c>
      <c r="F185" s="24">
        <f t="shared" ca="1" si="58"/>
        <v>2.607396715870677</v>
      </c>
      <c r="G185" s="24">
        <f t="shared" ca="1" si="59"/>
        <v>14</v>
      </c>
      <c r="H185" s="24">
        <f t="shared" ca="1" si="60"/>
        <v>16.607396715870678</v>
      </c>
      <c r="I185" s="24">
        <f t="shared" ca="1" si="61"/>
        <v>0</v>
      </c>
      <c r="J185" s="24">
        <f t="shared" ca="1" si="62"/>
        <v>0</v>
      </c>
      <c r="K185" s="24">
        <f t="shared" ca="1" si="69"/>
        <v>0</v>
      </c>
      <c r="L185" s="24">
        <f t="shared" ca="1" si="63"/>
        <v>2.607396715870677</v>
      </c>
      <c r="M185" s="24">
        <f t="shared" ca="1" si="56"/>
        <v>0.56370510417814057</v>
      </c>
      <c r="N185" s="24">
        <f t="shared" ca="1" si="57"/>
        <v>0.52405546736399555</v>
      </c>
      <c r="O185" s="24">
        <f t="shared" ca="1" si="64"/>
        <v>0.52405546736399555</v>
      </c>
      <c r="P185" s="24">
        <f t="shared" ca="1" si="65"/>
        <v>2.0833412485066813</v>
      </c>
      <c r="Q185" s="24">
        <f t="shared" ca="1" si="49"/>
        <v>0</v>
      </c>
      <c r="R185" s="24">
        <f t="shared" ca="1" si="70"/>
        <v>0</v>
      </c>
      <c r="S185" s="25">
        <f t="shared" ca="1" si="50"/>
        <v>11.654993594175261</v>
      </c>
      <c r="T185" s="24">
        <f t="shared" ca="1" si="51"/>
        <v>0</v>
      </c>
      <c r="U185" s="24">
        <f t="shared" ca="1" si="52"/>
        <v>0</v>
      </c>
      <c r="V185" s="25">
        <f t="shared" ca="1" si="53"/>
        <v>0.18762951857509436</v>
      </c>
      <c r="W185" s="26">
        <f t="shared" si="54"/>
        <v>2</v>
      </c>
      <c r="X185" s="25">
        <f t="shared" ca="1" si="66"/>
        <v>2.1876295185750942</v>
      </c>
      <c r="Y185" s="25">
        <f t="shared" ca="1" si="67"/>
        <v>9.467364075600166</v>
      </c>
      <c r="Z185" s="25">
        <f t="shared" ca="1" si="68"/>
        <v>-171.28071936502286</v>
      </c>
      <c r="AA185" s="25">
        <f t="shared" ca="1" si="55"/>
        <v>128.71928063497714</v>
      </c>
    </row>
    <row r="186" spans="5:27" x14ac:dyDescent="0.2">
      <c r="E186" s="22">
        <v>182</v>
      </c>
      <c r="F186" s="24">
        <f t="shared" ca="1" si="58"/>
        <v>2.0833412485066813</v>
      </c>
      <c r="G186" s="24">
        <f t="shared" ca="1" si="59"/>
        <v>14</v>
      </c>
      <c r="H186" s="24">
        <f t="shared" ca="1" si="60"/>
        <v>16.083341248506681</v>
      </c>
      <c r="I186" s="24">
        <f t="shared" ca="1" si="61"/>
        <v>0</v>
      </c>
      <c r="J186" s="24">
        <f t="shared" ca="1" si="62"/>
        <v>0</v>
      </c>
      <c r="K186" s="24">
        <f t="shared" ca="1" si="69"/>
        <v>0</v>
      </c>
      <c r="L186" s="24">
        <f t="shared" ca="1" si="63"/>
        <v>2.0833412485066813</v>
      </c>
      <c r="M186" s="24">
        <f t="shared" ca="1" si="56"/>
        <v>0.90686437687679755</v>
      </c>
      <c r="N186" s="24">
        <f t="shared" ca="1" si="57"/>
        <v>0.69825356920784964</v>
      </c>
      <c r="O186" s="24">
        <f t="shared" ca="1" si="64"/>
        <v>0.69825356920784964</v>
      </c>
      <c r="P186" s="24">
        <f t="shared" ca="1" si="65"/>
        <v>1.3850876792988318</v>
      </c>
      <c r="Q186" s="24">
        <f t="shared" ca="1" si="49"/>
        <v>0</v>
      </c>
      <c r="R186" s="24">
        <f t="shared" ca="1" si="70"/>
        <v>0</v>
      </c>
      <c r="S186" s="25">
        <f t="shared" ca="1" si="50"/>
        <v>15.529159379182575</v>
      </c>
      <c r="T186" s="24">
        <f t="shared" ca="1" si="51"/>
        <v>0</v>
      </c>
      <c r="U186" s="24">
        <f t="shared" ca="1" si="52"/>
        <v>0</v>
      </c>
      <c r="V186" s="25">
        <f t="shared" ca="1" si="53"/>
        <v>0.13873715711222054</v>
      </c>
      <c r="W186" s="26">
        <f t="shared" si="54"/>
        <v>2</v>
      </c>
      <c r="X186" s="25">
        <f t="shared" ca="1" si="66"/>
        <v>2.1387371571122205</v>
      </c>
      <c r="Y186" s="25">
        <f t="shared" ca="1" si="67"/>
        <v>13.390422222070354</v>
      </c>
      <c r="Z186" s="25">
        <f t="shared" ca="1" si="68"/>
        <v>-157.89029714295251</v>
      </c>
      <c r="AA186" s="25">
        <f t="shared" ca="1" si="55"/>
        <v>142.10970285704749</v>
      </c>
    </row>
    <row r="187" spans="5:27" x14ac:dyDescent="0.2">
      <c r="E187" s="22">
        <v>183</v>
      </c>
      <c r="F187" s="24">
        <f t="shared" ca="1" si="58"/>
        <v>1.3850876792988318</v>
      </c>
      <c r="G187" s="24">
        <f t="shared" ca="1" si="59"/>
        <v>14</v>
      </c>
      <c r="H187" s="24">
        <f t="shared" ca="1" si="60"/>
        <v>15.385087679298831</v>
      </c>
      <c r="I187" s="24">
        <f t="shared" ca="1" si="61"/>
        <v>0</v>
      </c>
      <c r="J187" s="24">
        <f t="shared" ca="1" si="62"/>
        <v>0</v>
      </c>
      <c r="K187" s="24">
        <f t="shared" ca="1" si="69"/>
        <v>0</v>
      </c>
      <c r="L187" s="24">
        <f t="shared" ca="1" si="63"/>
        <v>1.3850876792988318</v>
      </c>
      <c r="M187" s="24">
        <f t="shared" ca="1" si="56"/>
        <v>0.7708612997585832</v>
      </c>
      <c r="N187" s="24">
        <f t="shared" ca="1" si="57"/>
        <v>0.61125295039096139</v>
      </c>
      <c r="O187" s="24">
        <f t="shared" ca="1" si="64"/>
        <v>0.61125295039096139</v>
      </c>
      <c r="P187" s="24">
        <f t="shared" ca="1" si="65"/>
        <v>0.77383472890787042</v>
      </c>
      <c r="Q187" s="24">
        <f t="shared" ca="1" si="49"/>
        <v>0</v>
      </c>
      <c r="R187" s="24">
        <f t="shared" ca="1" si="70"/>
        <v>0</v>
      </c>
      <c r="S187" s="25">
        <f t="shared" ca="1" si="50"/>
        <v>13.59426561669498</v>
      </c>
      <c r="T187" s="24">
        <f t="shared" ca="1" si="51"/>
        <v>0</v>
      </c>
      <c r="U187" s="24">
        <f t="shared" ca="1" si="52"/>
        <v>0</v>
      </c>
      <c r="V187" s="25">
        <f t="shared" ca="1" si="53"/>
        <v>8.6356896328268096E-2</v>
      </c>
      <c r="W187" s="26">
        <f t="shared" si="54"/>
        <v>2</v>
      </c>
      <c r="X187" s="25">
        <f t="shared" ca="1" si="66"/>
        <v>2.0863568963282679</v>
      </c>
      <c r="Y187" s="25">
        <f t="shared" ca="1" si="67"/>
        <v>11.507908720366711</v>
      </c>
      <c r="Z187" s="25">
        <f t="shared" ca="1" si="68"/>
        <v>-146.38238842258579</v>
      </c>
      <c r="AA187" s="25">
        <f t="shared" ca="1" si="55"/>
        <v>153.61761157741421</v>
      </c>
    </row>
    <row r="188" spans="5:27" x14ac:dyDescent="0.2">
      <c r="E188" s="22">
        <v>184</v>
      </c>
      <c r="F188" s="24">
        <f t="shared" ca="1" si="58"/>
        <v>0.77383472890787042</v>
      </c>
      <c r="G188" s="24">
        <f t="shared" ca="1" si="59"/>
        <v>14</v>
      </c>
      <c r="H188" s="24">
        <f t="shared" ca="1" si="60"/>
        <v>14.77383472890787</v>
      </c>
      <c r="I188" s="24">
        <f t="shared" ca="1" si="61"/>
        <v>0</v>
      </c>
      <c r="J188" s="24">
        <f t="shared" ca="1" si="62"/>
        <v>0</v>
      </c>
      <c r="K188" s="24">
        <f t="shared" ca="1" si="69"/>
        <v>14</v>
      </c>
      <c r="L188" s="24">
        <f t="shared" ca="1" si="63"/>
        <v>14.77383472890787</v>
      </c>
      <c r="M188" s="24">
        <f t="shared" ca="1" si="56"/>
        <v>0.33826913183219109</v>
      </c>
      <c r="N188" s="24">
        <f t="shared" ca="1" si="57"/>
        <v>0.43742125894327449</v>
      </c>
      <c r="O188" s="24">
        <f t="shared" ca="1" si="64"/>
        <v>0.43742125894327449</v>
      </c>
      <c r="P188" s="24">
        <f t="shared" ca="1" si="65"/>
        <v>14.336413469964596</v>
      </c>
      <c r="Q188" s="24">
        <f t="shared" ca="1" si="49"/>
        <v>0</v>
      </c>
      <c r="R188" s="24">
        <f t="shared" ca="1" si="70"/>
        <v>0</v>
      </c>
      <c r="S188" s="25">
        <f t="shared" ca="1" si="50"/>
        <v>9.7282487988984236</v>
      </c>
      <c r="T188" s="24">
        <f t="shared" ca="1" si="51"/>
        <v>0</v>
      </c>
      <c r="U188" s="24">
        <f t="shared" ca="1" si="52"/>
        <v>0</v>
      </c>
      <c r="V188" s="25">
        <f t="shared" ca="1" si="53"/>
        <v>1.1644099279548987</v>
      </c>
      <c r="W188" s="26">
        <f t="shared" si="54"/>
        <v>2</v>
      </c>
      <c r="X188" s="25">
        <f t="shared" ca="1" si="66"/>
        <v>3.1644099279548987</v>
      </c>
      <c r="Y188" s="25">
        <f t="shared" ca="1" si="67"/>
        <v>6.5638388709435249</v>
      </c>
      <c r="Z188" s="25">
        <f t="shared" ca="1" si="68"/>
        <v>-139.81854955164226</v>
      </c>
      <c r="AA188" s="25">
        <f t="shared" ca="1" si="55"/>
        <v>160.18145044835774</v>
      </c>
    </row>
    <row r="189" spans="5:27" x14ac:dyDescent="0.2">
      <c r="E189" s="22">
        <v>185</v>
      </c>
      <c r="F189" s="24">
        <f t="shared" ca="1" si="58"/>
        <v>14.336413469964596</v>
      </c>
      <c r="G189" s="24">
        <f t="shared" ca="1" si="59"/>
        <v>0</v>
      </c>
      <c r="H189" s="24">
        <f t="shared" ca="1" si="60"/>
        <v>14.336413469964596</v>
      </c>
      <c r="I189" s="24">
        <f t="shared" ca="1" si="61"/>
        <v>0</v>
      </c>
      <c r="J189" s="24">
        <f t="shared" ca="1" si="62"/>
        <v>0</v>
      </c>
      <c r="K189" s="24">
        <f t="shared" ca="1" si="69"/>
        <v>0</v>
      </c>
      <c r="L189" s="24">
        <f t="shared" ca="1" si="63"/>
        <v>14.336413469964596</v>
      </c>
      <c r="M189" s="24">
        <f t="shared" ca="1" si="56"/>
        <v>0.71123425803518059</v>
      </c>
      <c r="N189" s="24">
        <f t="shared" ca="1" si="57"/>
        <v>0.58354910980913322</v>
      </c>
      <c r="O189" s="24">
        <f t="shared" ca="1" si="64"/>
        <v>0.58354910980913322</v>
      </c>
      <c r="P189" s="24">
        <f t="shared" ca="1" si="65"/>
        <v>13.752864360155462</v>
      </c>
      <c r="Q189" s="24">
        <f t="shared" ca="1" si="49"/>
        <v>0</v>
      </c>
      <c r="R189" s="24">
        <f t="shared" ca="1" si="70"/>
        <v>0</v>
      </c>
      <c r="S189" s="25">
        <f t="shared" ca="1" si="50"/>
        <v>12.978132202155122</v>
      </c>
      <c r="T189" s="24">
        <f t="shared" ca="1" si="51"/>
        <v>0</v>
      </c>
      <c r="U189" s="24">
        <f t="shared" ca="1" si="52"/>
        <v>0</v>
      </c>
      <c r="V189" s="25">
        <f t="shared" ca="1" si="53"/>
        <v>1.1235711132048023</v>
      </c>
      <c r="W189" s="26">
        <f t="shared" si="54"/>
        <v>2</v>
      </c>
      <c r="X189" s="25">
        <f t="shared" ca="1" si="66"/>
        <v>3.1235711132048021</v>
      </c>
      <c r="Y189" s="25">
        <f t="shared" ca="1" si="67"/>
        <v>9.8545610889503195</v>
      </c>
      <c r="Z189" s="25">
        <f t="shared" ca="1" si="68"/>
        <v>-129.96398846269193</v>
      </c>
      <c r="AA189" s="25">
        <f t="shared" ca="1" si="55"/>
        <v>170.03601153730807</v>
      </c>
    </row>
    <row r="190" spans="5:27" x14ac:dyDescent="0.2">
      <c r="E190" s="22">
        <v>186</v>
      </c>
      <c r="F190" s="24">
        <f t="shared" ca="1" si="58"/>
        <v>13.752864360155462</v>
      </c>
      <c r="G190" s="24">
        <f t="shared" ca="1" si="59"/>
        <v>0</v>
      </c>
      <c r="H190" s="24">
        <f t="shared" ca="1" si="60"/>
        <v>13.752864360155462</v>
      </c>
      <c r="I190" s="24">
        <f t="shared" ca="1" si="61"/>
        <v>0</v>
      </c>
      <c r="J190" s="24">
        <f t="shared" ca="1" si="62"/>
        <v>0</v>
      </c>
      <c r="K190" s="24">
        <f t="shared" ca="1" si="69"/>
        <v>0</v>
      </c>
      <c r="L190" s="24">
        <f t="shared" ca="1" si="63"/>
        <v>13.752864360155462</v>
      </c>
      <c r="M190" s="24">
        <f t="shared" ca="1" si="56"/>
        <v>0.66541059306375716</v>
      </c>
      <c r="N190" s="24">
        <f t="shared" ca="1" si="57"/>
        <v>0.56409129650354239</v>
      </c>
      <c r="O190" s="24">
        <f t="shared" ca="1" si="64"/>
        <v>0.56409129650354239</v>
      </c>
      <c r="P190" s="24">
        <f t="shared" ca="1" si="65"/>
        <v>13.188773063651919</v>
      </c>
      <c r="Q190" s="24">
        <f t="shared" ca="1" si="49"/>
        <v>0</v>
      </c>
      <c r="R190" s="24">
        <f t="shared" ca="1" si="70"/>
        <v>0</v>
      </c>
      <c r="S190" s="25">
        <f t="shared" ca="1" si="50"/>
        <v>12.545390434238781</v>
      </c>
      <c r="T190" s="24">
        <f t="shared" ca="1" si="51"/>
        <v>0</v>
      </c>
      <c r="U190" s="24">
        <f t="shared" ca="1" si="52"/>
        <v>0</v>
      </c>
      <c r="V190" s="25">
        <f t="shared" ca="1" si="53"/>
        <v>1.0776654969522952</v>
      </c>
      <c r="W190" s="26">
        <f t="shared" si="54"/>
        <v>2</v>
      </c>
      <c r="X190" s="25">
        <f t="shared" ca="1" si="66"/>
        <v>3.077665496952295</v>
      </c>
      <c r="Y190" s="25">
        <f t="shared" ca="1" si="67"/>
        <v>9.4677249372864871</v>
      </c>
      <c r="Z190" s="25">
        <f t="shared" ca="1" si="68"/>
        <v>-120.49626352540544</v>
      </c>
      <c r="AA190" s="25">
        <f t="shared" ca="1" si="55"/>
        <v>179.50373647459458</v>
      </c>
    </row>
    <row r="191" spans="5:27" x14ac:dyDescent="0.2">
      <c r="E191" s="22">
        <v>187</v>
      </c>
      <c r="F191" s="24">
        <f t="shared" ca="1" si="58"/>
        <v>13.188773063651919</v>
      </c>
      <c r="G191" s="24">
        <f t="shared" ca="1" si="59"/>
        <v>0</v>
      </c>
      <c r="H191" s="24">
        <f t="shared" ca="1" si="60"/>
        <v>13.188773063651919</v>
      </c>
      <c r="I191" s="24">
        <f t="shared" ca="1" si="61"/>
        <v>0</v>
      </c>
      <c r="J191" s="24">
        <f t="shared" ca="1" si="62"/>
        <v>0</v>
      </c>
      <c r="K191" s="24">
        <f t="shared" ca="1" si="69"/>
        <v>0</v>
      </c>
      <c r="L191" s="24">
        <f t="shared" ca="1" si="63"/>
        <v>13.188773063651919</v>
      </c>
      <c r="M191" s="24">
        <f t="shared" ca="1" si="56"/>
        <v>0.72814303799318392</v>
      </c>
      <c r="N191" s="24">
        <f t="shared" ca="1" si="57"/>
        <v>0.59108096485286987</v>
      </c>
      <c r="O191" s="24">
        <f t="shared" ca="1" si="64"/>
        <v>0.59108096485286987</v>
      </c>
      <c r="P191" s="24">
        <f t="shared" ca="1" si="65"/>
        <v>12.597692098799049</v>
      </c>
      <c r="Q191" s="24">
        <f t="shared" ca="1" si="49"/>
        <v>0</v>
      </c>
      <c r="R191" s="24">
        <f t="shared" ca="1" si="70"/>
        <v>0</v>
      </c>
      <c r="S191" s="25">
        <f t="shared" ca="1" si="50"/>
        <v>13.145640658327824</v>
      </c>
      <c r="T191" s="24">
        <f t="shared" ca="1" si="51"/>
        <v>0</v>
      </c>
      <c r="U191" s="24">
        <f t="shared" ca="1" si="52"/>
        <v>0</v>
      </c>
      <c r="V191" s="25">
        <f t="shared" ca="1" si="53"/>
        <v>1.0314586064980387</v>
      </c>
      <c r="W191" s="26">
        <f t="shared" si="54"/>
        <v>2</v>
      </c>
      <c r="X191" s="25">
        <f t="shared" ca="1" si="66"/>
        <v>3.0314586064980387</v>
      </c>
      <c r="Y191" s="25">
        <f t="shared" ca="1" si="67"/>
        <v>10.114182051829786</v>
      </c>
      <c r="Z191" s="25">
        <f t="shared" ca="1" si="68"/>
        <v>-110.38208147357565</v>
      </c>
      <c r="AA191" s="25">
        <f t="shared" ca="1" si="55"/>
        <v>189.61791852642435</v>
      </c>
    </row>
    <row r="192" spans="5:27" x14ac:dyDescent="0.2">
      <c r="E192" s="22">
        <v>188</v>
      </c>
      <c r="F192" s="24">
        <f t="shared" ca="1" si="58"/>
        <v>12.597692098799049</v>
      </c>
      <c r="G192" s="24">
        <f t="shared" ca="1" si="59"/>
        <v>0</v>
      </c>
      <c r="H192" s="24">
        <f t="shared" ca="1" si="60"/>
        <v>12.597692098799049</v>
      </c>
      <c r="I192" s="24">
        <f t="shared" ca="1" si="61"/>
        <v>0</v>
      </c>
      <c r="J192" s="24">
        <f t="shared" ca="1" si="62"/>
        <v>0</v>
      </c>
      <c r="K192" s="24">
        <f t="shared" ca="1" si="69"/>
        <v>0</v>
      </c>
      <c r="L192" s="24">
        <f t="shared" ca="1" si="63"/>
        <v>12.597692098799049</v>
      </c>
      <c r="M192" s="24">
        <f t="shared" ca="1" si="56"/>
        <v>0.58656256712228538</v>
      </c>
      <c r="N192" s="24">
        <f t="shared" ca="1" si="57"/>
        <v>0.53280671044349182</v>
      </c>
      <c r="O192" s="24">
        <f t="shared" ca="1" si="64"/>
        <v>0.53280671044349182</v>
      </c>
      <c r="P192" s="24">
        <f t="shared" ca="1" si="65"/>
        <v>12.064885388355558</v>
      </c>
      <c r="Q192" s="24">
        <f t="shared" ca="1" si="49"/>
        <v>0</v>
      </c>
      <c r="R192" s="24">
        <f t="shared" ca="1" si="70"/>
        <v>0</v>
      </c>
      <c r="S192" s="25">
        <f t="shared" ca="1" si="50"/>
        <v>11.849621240263257</v>
      </c>
      <c r="T192" s="24">
        <f t="shared" ca="1" si="51"/>
        <v>0</v>
      </c>
      <c r="U192" s="24">
        <f t="shared" ca="1" si="52"/>
        <v>0</v>
      </c>
      <c r="V192" s="25">
        <f t="shared" ca="1" si="53"/>
        <v>0.98650309948618431</v>
      </c>
      <c r="W192" s="26">
        <f t="shared" si="54"/>
        <v>2</v>
      </c>
      <c r="X192" s="25">
        <f t="shared" ca="1" si="66"/>
        <v>2.9865030994861845</v>
      </c>
      <c r="Y192" s="25">
        <f t="shared" ca="1" si="67"/>
        <v>8.8631181407770718</v>
      </c>
      <c r="Z192" s="25">
        <f t="shared" ca="1" si="68"/>
        <v>-101.51896333279858</v>
      </c>
      <c r="AA192" s="25">
        <f t="shared" ca="1" si="55"/>
        <v>198.48103666720141</v>
      </c>
    </row>
    <row r="193" spans="5:27" x14ac:dyDescent="0.2">
      <c r="E193" s="22">
        <v>189</v>
      </c>
      <c r="F193" s="24">
        <f t="shared" ca="1" si="58"/>
        <v>12.064885388355558</v>
      </c>
      <c r="G193" s="24">
        <f t="shared" ca="1" si="59"/>
        <v>0</v>
      </c>
      <c r="H193" s="24">
        <f t="shared" ca="1" si="60"/>
        <v>12.064885388355558</v>
      </c>
      <c r="I193" s="24">
        <f t="shared" ca="1" si="61"/>
        <v>0</v>
      </c>
      <c r="J193" s="24">
        <f t="shared" ca="1" si="62"/>
        <v>0</v>
      </c>
      <c r="K193" s="24">
        <f t="shared" ca="1" si="69"/>
        <v>0</v>
      </c>
      <c r="L193" s="24">
        <f t="shared" ca="1" si="63"/>
        <v>12.064885388355558</v>
      </c>
      <c r="M193" s="24">
        <f t="shared" ca="1" si="56"/>
        <v>0.47982508834823245</v>
      </c>
      <c r="N193" s="24">
        <f t="shared" ca="1" si="57"/>
        <v>0.4924111132144352</v>
      </c>
      <c r="O193" s="24">
        <f t="shared" ca="1" si="64"/>
        <v>0.4924111132144352</v>
      </c>
      <c r="P193" s="24">
        <f t="shared" ca="1" si="65"/>
        <v>11.572474275141122</v>
      </c>
      <c r="Q193" s="24">
        <f t="shared" ca="1" si="49"/>
        <v>0</v>
      </c>
      <c r="R193" s="24">
        <f t="shared" ca="1" si="70"/>
        <v>0</v>
      </c>
      <c r="S193" s="25">
        <f t="shared" ca="1" si="50"/>
        <v>10.951223157889038</v>
      </c>
      <c r="T193" s="24">
        <f t="shared" ca="1" si="51"/>
        <v>0</v>
      </c>
      <c r="U193" s="24">
        <f t="shared" ca="1" si="52"/>
        <v>0</v>
      </c>
      <c r="V193" s="25">
        <f t="shared" ca="1" si="53"/>
        <v>0.94549438653986728</v>
      </c>
      <c r="W193" s="26">
        <f t="shared" si="54"/>
        <v>2</v>
      </c>
      <c r="X193" s="25">
        <f t="shared" ca="1" si="66"/>
        <v>2.9454943865398673</v>
      </c>
      <c r="Y193" s="25">
        <f t="shared" ca="1" si="67"/>
        <v>8.0057287713491707</v>
      </c>
      <c r="Z193" s="25">
        <f t="shared" ca="1" si="68"/>
        <v>-93.513234561449408</v>
      </c>
      <c r="AA193" s="25">
        <f t="shared" ca="1" si="55"/>
        <v>206.48676543855061</v>
      </c>
    </row>
    <row r="194" spans="5:27" x14ac:dyDescent="0.2">
      <c r="E194" s="22">
        <v>190</v>
      </c>
      <c r="F194" s="24">
        <f t="shared" ca="1" si="58"/>
        <v>11.572474275141122</v>
      </c>
      <c r="G194" s="24">
        <f t="shared" ca="1" si="59"/>
        <v>0</v>
      </c>
      <c r="H194" s="24">
        <f t="shared" ca="1" si="60"/>
        <v>11.572474275141122</v>
      </c>
      <c r="I194" s="24">
        <f t="shared" ca="1" si="61"/>
        <v>0</v>
      </c>
      <c r="J194" s="24">
        <f t="shared" ca="1" si="62"/>
        <v>0</v>
      </c>
      <c r="K194" s="24">
        <f t="shared" ca="1" si="69"/>
        <v>0</v>
      </c>
      <c r="L194" s="24">
        <f t="shared" ca="1" si="63"/>
        <v>11.572474275141122</v>
      </c>
      <c r="M194" s="24">
        <f t="shared" ca="1" si="56"/>
        <v>0.56976440773918968</v>
      </c>
      <c r="N194" s="24">
        <f t="shared" ca="1" si="57"/>
        <v>0.52636615957897559</v>
      </c>
      <c r="O194" s="24">
        <f t="shared" ca="1" si="64"/>
        <v>0.52636615957897559</v>
      </c>
      <c r="P194" s="24">
        <f t="shared" ca="1" si="65"/>
        <v>11.046108115562147</v>
      </c>
      <c r="Q194" s="24">
        <f t="shared" ca="1" si="49"/>
        <v>0</v>
      </c>
      <c r="R194" s="24">
        <f t="shared" ca="1" si="70"/>
        <v>0</v>
      </c>
      <c r="S194" s="25">
        <f t="shared" ca="1" si="50"/>
        <v>11.706383389036416</v>
      </c>
      <c r="T194" s="24">
        <f t="shared" ca="1" si="51"/>
        <v>0</v>
      </c>
      <c r="U194" s="24">
        <f t="shared" ca="1" si="52"/>
        <v>0</v>
      </c>
      <c r="V194" s="25">
        <f t="shared" ca="1" si="53"/>
        <v>0.90474329562813072</v>
      </c>
      <c r="W194" s="26">
        <f t="shared" si="54"/>
        <v>2</v>
      </c>
      <c r="X194" s="25">
        <f t="shared" ca="1" si="66"/>
        <v>2.9047432956281307</v>
      </c>
      <c r="Y194" s="25">
        <f t="shared" ca="1" si="67"/>
        <v>8.8016400934082846</v>
      </c>
      <c r="Z194" s="25">
        <f t="shared" ca="1" si="68"/>
        <v>-84.711594468041127</v>
      </c>
      <c r="AA194" s="25">
        <f t="shared" ca="1" si="55"/>
        <v>215.28840553195886</v>
      </c>
    </row>
    <row r="195" spans="5:27" x14ac:dyDescent="0.2">
      <c r="E195" s="22">
        <v>191</v>
      </c>
      <c r="F195" s="24">
        <f t="shared" ca="1" si="58"/>
        <v>11.046108115562147</v>
      </c>
      <c r="G195" s="24">
        <f t="shared" ca="1" si="59"/>
        <v>0</v>
      </c>
      <c r="H195" s="24">
        <f t="shared" ca="1" si="60"/>
        <v>11.046108115562147</v>
      </c>
      <c r="I195" s="24">
        <f t="shared" ca="1" si="61"/>
        <v>0</v>
      </c>
      <c r="J195" s="24">
        <f t="shared" ca="1" si="62"/>
        <v>0</v>
      </c>
      <c r="K195" s="24">
        <f t="shared" ca="1" si="69"/>
        <v>0</v>
      </c>
      <c r="L195" s="24">
        <f t="shared" ca="1" si="63"/>
        <v>11.046108115562147</v>
      </c>
      <c r="M195" s="24">
        <f t="shared" ca="1" si="56"/>
        <v>0.49927913238805344</v>
      </c>
      <c r="N195" s="24">
        <f t="shared" ca="1" si="57"/>
        <v>0.49972895778174953</v>
      </c>
      <c r="O195" s="24">
        <f t="shared" ca="1" si="64"/>
        <v>0.49972895778174953</v>
      </c>
      <c r="P195" s="24">
        <f t="shared" ca="1" si="65"/>
        <v>10.546379157780397</v>
      </c>
      <c r="Q195" s="24">
        <f t="shared" ca="1" si="49"/>
        <v>0</v>
      </c>
      <c r="R195" s="24">
        <f t="shared" ca="1" si="70"/>
        <v>0</v>
      </c>
      <c r="S195" s="25">
        <f t="shared" ca="1" si="50"/>
        <v>11.113972021066109</v>
      </c>
      <c r="T195" s="24">
        <f t="shared" ca="1" si="51"/>
        <v>0</v>
      </c>
      <c r="U195" s="24">
        <f t="shared" ca="1" si="52"/>
        <v>0</v>
      </c>
      <c r="V195" s="25">
        <f t="shared" ca="1" si="53"/>
        <v>0.86369949093370169</v>
      </c>
      <c r="W195" s="26">
        <f t="shared" si="54"/>
        <v>2</v>
      </c>
      <c r="X195" s="25">
        <f t="shared" ca="1" si="66"/>
        <v>2.8636994909337017</v>
      </c>
      <c r="Y195" s="25">
        <f t="shared" ca="1" si="67"/>
        <v>8.250272530132408</v>
      </c>
      <c r="Z195" s="25">
        <f t="shared" ca="1" si="68"/>
        <v>-76.461321937908721</v>
      </c>
      <c r="AA195" s="25">
        <f t="shared" ca="1" si="55"/>
        <v>223.53867806209126</v>
      </c>
    </row>
    <row r="196" spans="5:27" x14ac:dyDescent="0.2">
      <c r="E196" s="22">
        <v>192</v>
      </c>
      <c r="F196" s="24">
        <f t="shared" ca="1" si="58"/>
        <v>10.546379157780397</v>
      </c>
      <c r="G196" s="24">
        <f t="shared" ca="1" si="59"/>
        <v>0</v>
      </c>
      <c r="H196" s="24">
        <f t="shared" ca="1" si="60"/>
        <v>10.546379157780397</v>
      </c>
      <c r="I196" s="24">
        <f t="shared" ca="1" si="61"/>
        <v>0</v>
      </c>
      <c r="J196" s="24">
        <f t="shared" ca="1" si="62"/>
        <v>0</v>
      </c>
      <c r="K196" s="24">
        <f t="shared" ca="1" si="69"/>
        <v>0</v>
      </c>
      <c r="L196" s="24">
        <f t="shared" ca="1" si="63"/>
        <v>10.546379157780397</v>
      </c>
      <c r="M196" s="24">
        <f t="shared" ca="1" si="56"/>
        <v>0.29157896804013617</v>
      </c>
      <c r="N196" s="24">
        <f t="shared" ca="1" si="57"/>
        <v>0.41768332758196774</v>
      </c>
      <c r="O196" s="24">
        <f t="shared" ca="1" si="64"/>
        <v>0.41768332758196774</v>
      </c>
      <c r="P196" s="24">
        <f t="shared" ca="1" si="65"/>
        <v>10.12869583019843</v>
      </c>
      <c r="Q196" s="24">
        <f t="shared" ca="1" si="49"/>
        <v>0</v>
      </c>
      <c r="R196" s="24">
        <f t="shared" ca="1" si="70"/>
        <v>0</v>
      </c>
      <c r="S196" s="25">
        <f t="shared" ca="1" si="50"/>
        <v>9.2892772054229624</v>
      </c>
      <c r="T196" s="24">
        <f t="shared" ca="1" si="51"/>
        <v>0</v>
      </c>
      <c r="U196" s="24">
        <f t="shared" ca="1" si="52"/>
        <v>0</v>
      </c>
      <c r="V196" s="25">
        <f t="shared" ca="1" si="53"/>
        <v>0.82700299951915301</v>
      </c>
      <c r="W196" s="26">
        <f t="shared" si="54"/>
        <v>2</v>
      </c>
      <c r="X196" s="25">
        <f t="shared" ca="1" si="66"/>
        <v>2.827002999519153</v>
      </c>
      <c r="Y196" s="25">
        <f t="shared" ca="1" si="67"/>
        <v>6.4622742059038094</v>
      </c>
      <c r="Z196" s="25">
        <f t="shared" ca="1" si="68"/>
        <v>-69.999047732004911</v>
      </c>
      <c r="AA196" s="25">
        <f t="shared" ca="1" si="55"/>
        <v>230.0009522679951</v>
      </c>
    </row>
    <row r="197" spans="5:27" x14ac:dyDescent="0.2">
      <c r="E197" s="22">
        <v>193</v>
      </c>
      <c r="F197" s="24">
        <f t="shared" ca="1" si="58"/>
        <v>10.12869583019843</v>
      </c>
      <c r="G197" s="24">
        <f t="shared" ca="1" si="59"/>
        <v>0</v>
      </c>
      <c r="H197" s="24">
        <f t="shared" ca="1" si="60"/>
        <v>10.12869583019843</v>
      </c>
      <c r="I197" s="24">
        <f t="shared" ca="1" si="61"/>
        <v>0</v>
      </c>
      <c r="J197" s="24">
        <f t="shared" ca="1" si="62"/>
        <v>0</v>
      </c>
      <c r="K197" s="24">
        <f t="shared" ca="1" si="69"/>
        <v>0</v>
      </c>
      <c r="L197" s="24">
        <f t="shared" ca="1" si="63"/>
        <v>10.12869583019843</v>
      </c>
      <c r="M197" s="24">
        <f t="shared" ca="1" si="56"/>
        <v>0.14885146371932134</v>
      </c>
      <c r="N197" s="24">
        <f t="shared" ca="1" si="57"/>
        <v>0.34379419838696923</v>
      </c>
      <c r="O197" s="24">
        <f t="shared" ca="1" si="64"/>
        <v>0.34379419838696923</v>
      </c>
      <c r="P197" s="24">
        <f t="shared" ca="1" si="65"/>
        <v>9.7849016318114597</v>
      </c>
      <c r="Q197" s="24">
        <f t="shared" ref="Q197:Q260" ca="1" si="71">N197-O197</f>
        <v>0</v>
      </c>
      <c r="R197" s="24">
        <f t="shared" ca="1" si="70"/>
        <v>0</v>
      </c>
      <c r="S197" s="25">
        <f t="shared" ref="S197:S260" ca="1" si="72">O197*C$9</f>
        <v>7.6459829721261947</v>
      </c>
      <c r="T197" s="24">
        <f t="shared" ref="T197:T260" ca="1" si="73">J197*C$8</f>
        <v>0</v>
      </c>
      <c r="U197" s="24">
        <f t="shared" ref="U197:U260" ca="1" si="74">IF(J197&gt;0,C$10,0)</f>
        <v>0</v>
      </c>
      <c r="V197" s="25">
        <f t="shared" ref="V197:V260" ca="1" si="75">AVERAGE(L197,P197)*C$8*C$11</f>
        <v>0.79654389848039564</v>
      </c>
      <c r="W197" s="26">
        <f t="shared" ref="W197:W260" si="76">C$12</f>
        <v>2</v>
      </c>
      <c r="X197" s="25">
        <f t="shared" ca="1" si="66"/>
        <v>2.7965438984803956</v>
      </c>
      <c r="Y197" s="25">
        <f t="shared" ca="1" si="67"/>
        <v>4.8494390736457991</v>
      </c>
      <c r="Z197" s="25">
        <f t="shared" ca="1" si="68"/>
        <v>-65.149608658359114</v>
      </c>
      <c r="AA197" s="25">
        <f t="shared" ref="AA197:AA260" ca="1" si="77">Z197+C$7</f>
        <v>234.85039134164089</v>
      </c>
    </row>
    <row r="198" spans="5:27" x14ac:dyDescent="0.2">
      <c r="E198" s="22">
        <v>194</v>
      </c>
      <c r="F198" s="24">
        <f t="shared" ca="1" si="58"/>
        <v>9.7849016318114597</v>
      </c>
      <c r="G198" s="24">
        <f t="shared" ca="1" si="59"/>
        <v>0</v>
      </c>
      <c r="H198" s="24">
        <f t="shared" ca="1" si="60"/>
        <v>9.7849016318114597</v>
      </c>
      <c r="I198" s="24">
        <f t="shared" ca="1" si="61"/>
        <v>0</v>
      </c>
      <c r="J198" s="24">
        <f t="shared" ca="1" si="62"/>
        <v>0</v>
      </c>
      <c r="K198" s="24">
        <f t="shared" ca="1" si="69"/>
        <v>0</v>
      </c>
      <c r="L198" s="24">
        <f t="shared" ca="1" si="63"/>
        <v>9.7849016318114597</v>
      </c>
      <c r="M198" s="24">
        <f t="shared" ref="M198:M261" ca="1" si="78">RAND()</f>
        <v>0.30287112409432881</v>
      </c>
      <c r="N198" s="24">
        <f t="shared" ref="N198:N261" ca="1" si="79">_xlfn.NORM.INV(M198,$C$20,$C$22)</f>
        <v>0.42257591049147286</v>
      </c>
      <c r="O198" s="24">
        <f t="shared" ca="1" si="64"/>
        <v>0.42257591049147286</v>
      </c>
      <c r="P198" s="24">
        <f t="shared" ca="1" si="65"/>
        <v>9.3623257213199871</v>
      </c>
      <c r="Q198" s="24">
        <f t="shared" ca="1" si="71"/>
        <v>0</v>
      </c>
      <c r="R198" s="24">
        <f t="shared" ca="1" si="70"/>
        <v>0</v>
      </c>
      <c r="S198" s="25">
        <f t="shared" ca="1" si="72"/>
        <v>9.398088249330355</v>
      </c>
      <c r="T198" s="24">
        <f t="shared" ca="1" si="73"/>
        <v>0</v>
      </c>
      <c r="U198" s="24">
        <f t="shared" ca="1" si="74"/>
        <v>0</v>
      </c>
      <c r="V198" s="25">
        <f t="shared" ca="1" si="75"/>
        <v>0.76588909412525796</v>
      </c>
      <c r="W198" s="26">
        <f t="shared" si="76"/>
        <v>2</v>
      </c>
      <c r="X198" s="25">
        <f t="shared" ca="1" si="66"/>
        <v>2.7658890941252579</v>
      </c>
      <c r="Y198" s="25">
        <f t="shared" ca="1" si="67"/>
        <v>6.6321991552050967</v>
      </c>
      <c r="Z198" s="25">
        <f t="shared" ca="1" si="68"/>
        <v>-58.517409503154013</v>
      </c>
      <c r="AA198" s="25">
        <f t="shared" ca="1" si="77"/>
        <v>241.482590496846</v>
      </c>
    </row>
    <row r="199" spans="5:27" x14ac:dyDescent="0.2">
      <c r="E199" s="22">
        <v>195</v>
      </c>
      <c r="F199" s="24">
        <f t="shared" ref="F199:F262" ca="1" si="80">P198</f>
        <v>9.3623257213199871</v>
      </c>
      <c r="G199" s="24">
        <f t="shared" ref="G199:G262" ca="1" si="81">G198+J198-K198</f>
        <v>0</v>
      </c>
      <c r="H199" s="24">
        <f t="shared" ref="H199:H262" ca="1" si="82">F199+G199</f>
        <v>9.3623257213199871</v>
      </c>
      <c r="I199" s="24">
        <f t="shared" ref="I199:I262" ca="1" si="83">IF(H199&lt;=$C$27,1,0)</f>
        <v>0</v>
      </c>
      <c r="J199" s="24">
        <f t="shared" ref="J199:J262" ca="1" si="84">IF(I199=1,$C$15,0)</f>
        <v>0</v>
      </c>
      <c r="K199" s="24">
        <f t="shared" ca="1" si="69"/>
        <v>0</v>
      </c>
      <c r="L199" s="24">
        <f t="shared" ref="L199:L262" ca="1" si="85">F199+K199</f>
        <v>9.3623257213199871</v>
      </c>
      <c r="M199" s="24">
        <f t="shared" ca="1" si="78"/>
        <v>0.47131182825458318</v>
      </c>
      <c r="N199" s="24">
        <f t="shared" ca="1" si="79"/>
        <v>0.4892040992923708</v>
      </c>
      <c r="O199" s="24">
        <f t="shared" ref="O199:O262" ca="1" si="86">MIN(N199,L199)</f>
        <v>0.4892040992923708</v>
      </c>
      <c r="P199" s="24">
        <f t="shared" ref="P199:P262" ca="1" si="87">L199-O199</f>
        <v>8.8731216220276163</v>
      </c>
      <c r="Q199" s="24">
        <f t="shared" ca="1" si="71"/>
        <v>0</v>
      </c>
      <c r="R199" s="24">
        <f t="shared" ca="1" si="70"/>
        <v>0</v>
      </c>
      <c r="S199" s="25">
        <f t="shared" ca="1" si="72"/>
        <v>10.879899168262325</v>
      </c>
      <c r="T199" s="24">
        <f t="shared" ca="1" si="73"/>
        <v>0</v>
      </c>
      <c r="U199" s="24">
        <f t="shared" ca="1" si="74"/>
        <v>0</v>
      </c>
      <c r="V199" s="25">
        <f t="shared" ca="1" si="75"/>
        <v>0.72941789373390409</v>
      </c>
      <c r="W199" s="26">
        <f t="shared" si="76"/>
        <v>2</v>
      </c>
      <c r="X199" s="25">
        <f t="shared" ref="X199:X262" ca="1" si="88">SUM(T199:W199)</f>
        <v>2.729417893733904</v>
      </c>
      <c r="Y199" s="25">
        <f t="shared" ref="Y199:Y262" ca="1" si="89">S199-X199</f>
        <v>8.1504812745284205</v>
      </c>
      <c r="Z199" s="25">
        <f t="shared" ref="Z199:Z262" ca="1" si="90">Y199+Z198</f>
        <v>-50.366928228625596</v>
      </c>
      <c r="AA199" s="25">
        <f t="shared" ca="1" si="77"/>
        <v>249.6330717713744</v>
      </c>
    </row>
    <row r="200" spans="5:27" x14ac:dyDescent="0.2">
      <c r="E200" s="22">
        <v>196</v>
      </c>
      <c r="F200" s="24">
        <f t="shared" ca="1" si="80"/>
        <v>8.8731216220276163</v>
      </c>
      <c r="G200" s="24">
        <f t="shared" ca="1" si="81"/>
        <v>0</v>
      </c>
      <c r="H200" s="24">
        <f t="shared" ca="1" si="82"/>
        <v>8.8731216220276163</v>
      </c>
      <c r="I200" s="24">
        <f t="shared" ca="1" si="83"/>
        <v>0</v>
      </c>
      <c r="J200" s="24">
        <f t="shared" ca="1" si="84"/>
        <v>0</v>
      </c>
      <c r="K200" s="24">
        <f t="shared" ca="1" si="69"/>
        <v>0</v>
      </c>
      <c r="L200" s="24">
        <f t="shared" ca="1" si="85"/>
        <v>8.8731216220276163</v>
      </c>
      <c r="M200" s="24">
        <f t="shared" ca="1" si="78"/>
        <v>0.38486515227707674</v>
      </c>
      <c r="N200" s="24">
        <f t="shared" ca="1" si="79"/>
        <v>0.45609084680924028</v>
      </c>
      <c r="O200" s="24">
        <f t="shared" ca="1" si="86"/>
        <v>0.45609084680924028</v>
      </c>
      <c r="P200" s="24">
        <f t="shared" ca="1" si="87"/>
        <v>8.4170307752183753</v>
      </c>
      <c r="Q200" s="24">
        <f t="shared" ca="1" si="71"/>
        <v>0</v>
      </c>
      <c r="R200" s="24">
        <f t="shared" ca="1" si="70"/>
        <v>0</v>
      </c>
      <c r="S200" s="25">
        <f t="shared" ca="1" si="72"/>
        <v>10.143460433037504</v>
      </c>
      <c r="T200" s="24">
        <f t="shared" ca="1" si="73"/>
        <v>0</v>
      </c>
      <c r="U200" s="24">
        <f t="shared" ca="1" si="74"/>
        <v>0</v>
      </c>
      <c r="V200" s="25">
        <f t="shared" ca="1" si="75"/>
        <v>0.69160609588983957</v>
      </c>
      <c r="W200" s="26">
        <f t="shared" si="76"/>
        <v>2</v>
      </c>
      <c r="X200" s="25">
        <f t="shared" ca="1" si="88"/>
        <v>2.6916060958898393</v>
      </c>
      <c r="Y200" s="25">
        <f t="shared" ca="1" si="89"/>
        <v>7.4518543371476644</v>
      </c>
      <c r="Z200" s="25">
        <f t="shared" ca="1" si="90"/>
        <v>-42.915073891477931</v>
      </c>
      <c r="AA200" s="25">
        <f t="shared" ca="1" si="77"/>
        <v>257.08492610852204</v>
      </c>
    </row>
    <row r="201" spans="5:27" x14ac:dyDescent="0.2">
      <c r="E201" s="22">
        <v>197</v>
      </c>
      <c r="F201" s="24">
        <f t="shared" ca="1" si="80"/>
        <v>8.4170307752183753</v>
      </c>
      <c r="G201" s="24">
        <f t="shared" ca="1" si="81"/>
        <v>0</v>
      </c>
      <c r="H201" s="24">
        <f t="shared" ca="1" si="82"/>
        <v>8.4170307752183753</v>
      </c>
      <c r="I201" s="24">
        <f t="shared" ca="1" si="83"/>
        <v>0</v>
      </c>
      <c r="J201" s="24">
        <f t="shared" ca="1" si="84"/>
        <v>0</v>
      </c>
      <c r="K201" s="24">
        <f t="shared" ca="1" si="69"/>
        <v>0</v>
      </c>
      <c r="L201" s="24">
        <f t="shared" ca="1" si="85"/>
        <v>8.4170307752183753</v>
      </c>
      <c r="M201" s="24">
        <f t="shared" ca="1" si="78"/>
        <v>0.514699842359437</v>
      </c>
      <c r="N201" s="24">
        <f t="shared" ca="1" si="79"/>
        <v>0.5055283073530058</v>
      </c>
      <c r="O201" s="24">
        <f t="shared" ca="1" si="86"/>
        <v>0.5055283073530058</v>
      </c>
      <c r="P201" s="24">
        <f t="shared" ca="1" si="87"/>
        <v>7.9115024678653691</v>
      </c>
      <c r="Q201" s="24">
        <f t="shared" ca="1" si="71"/>
        <v>0</v>
      </c>
      <c r="R201" s="24">
        <f t="shared" ca="1" si="70"/>
        <v>0</v>
      </c>
      <c r="S201" s="25">
        <f t="shared" ca="1" si="72"/>
        <v>11.242949555530847</v>
      </c>
      <c r="T201" s="24">
        <f t="shared" ca="1" si="73"/>
        <v>0</v>
      </c>
      <c r="U201" s="24">
        <f t="shared" ca="1" si="74"/>
        <v>0</v>
      </c>
      <c r="V201" s="25">
        <f t="shared" ca="1" si="75"/>
        <v>0.65314132972334971</v>
      </c>
      <c r="W201" s="26">
        <f t="shared" si="76"/>
        <v>2</v>
      </c>
      <c r="X201" s="25">
        <f t="shared" ca="1" si="88"/>
        <v>2.6531413297233497</v>
      </c>
      <c r="Y201" s="25">
        <f t="shared" ca="1" si="89"/>
        <v>8.5898082258074986</v>
      </c>
      <c r="Z201" s="25">
        <f t="shared" ca="1" si="90"/>
        <v>-34.325265665670429</v>
      </c>
      <c r="AA201" s="25">
        <f t="shared" ca="1" si="77"/>
        <v>265.67473433432957</v>
      </c>
    </row>
    <row r="202" spans="5:27" x14ac:dyDescent="0.2">
      <c r="E202" s="22">
        <v>198</v>
      </c>
      <c r="F202" s="24">
        <f t="shared" ca="1" si="80"/>
        <v>7.9115024678653691</v>
      </c>
      <c r="G202" s="24">
        <f t="shared" ca="1" si="81"/>
        <v>0</v>
      </c>
      <c r="H202" s="24">
        <f t="shared" ca="1" si="82"/>
        <v>7.9115024678653691</v>
      </c>
      <c r="I202" s="24">
        <f t="shared" ca="1" si="83"/>
        <v>0</v>
      </c>
      <c r="J202" s="24">
        <f t="shared" ca="1" si="84"/>
        <v>0</v>
      </c>
      <c r="K202" s="24">
        <f t="shared" ca="1" si="69"/>
        <v>0</v>
      </c>
      <c r="L202" s="24">
        <f t="shared" ca="1" si="85"/>
        <v>7.9115024678653691</v>
      </c>
      <c r="M202" s="24">
        <f t="shared" ca="1" si="78"/>
        <v>0.80712232696961406</v>
      </c>
      <c r="N202" s="24">
        <f t="shared" ca="1" si="79"/>
        <v>0.63010110957413035</v>
      </c>
      <c r="O202" s="24">
        <f t="shared" ca="1" si="86"/>
        <v>0.63010110957413035</v>
      </c>
      <c r="P202" s="24">
        <f t="shared" ca="1" si="87"/>
        <v>7.2814013582912391</v>
      </c>
      <c r="Q202" s="24">
        <f t="shared" ca="1" si="71"/>
        <v>0</v>
      </c>
      <c r="R202" s="24">
        <f t="shared" ca="1" si="70"/>
        <v>0</v>
      </c>
      <c r="S202" s="25">
        <f t="shared" ca="1" si="72"/>
        <v>14.013448676928657</v>
      </c>
      <c r="T202" s="24">
        <f t="shared" ca="1" si="73"/>
        <v>0</v>
      </c>
      <c r="U202" s="24">
        <f t="shared" ca="1" si="74"/>
        <v>0</v>
      </c>
      <c r="V202" s="25">
        <f t="shared" ca="1" si="75"/>
        <v>0.60771615304626436</v>
      </c>
      <c r="W202" s="26">
        <f t="shared" si="76"/>
        <v>2</v>
      </c>
      <c r="X202" s="25">
        <f t="shared" ca="1" si="88"/>
        <v>2.6077161530462645</v>
      </c>
      <c r="Y202" s="25">
        <f t="shared" ca="1" si="89"/>
        <v>11.405732523882392</v>
      </c>
      <c r="Z202" s="25">
        <f t="shared" ca="1" si="90"/>
        <v>-22.919533141788037</v>
      </c>
      <c r="AA202" s="25">
        <f t="shared" ca="1" si="77"/>
        <v>277.08046685821193</v>
      </c>
    </row>
    <row r="203" spans="5:27" x14ac:dyDescent="0.2">
      <c r="E203" s="22">
        <v>199</v>
      </c>
      <c r="F203" s="24">
        <f t="shared" ca="1" si="80"/>
        <v>7.2814013582912391</v>
      </c>
      <c r="G203" s="24">
        <f t="shared" ca="1" si="81"/>
        <v>0</v>
      </c>
      <c r="H203" s="24">
        <f t="shared" ca="1" si="82"/>
        <v>7.2814013582912391</v>
      </c>
      <c r="I203" s="24">
        <f t="shared" ca="1" si="83"/>
        <v>0</v>
      </c>
      <c r="J203" s="24">
        <f t="shared" ca="1" si="84"/>
        <v>0</v>
      </c>
      <c r="K203" s="24">
        <f t="shared" ca="1" si="69"/>
        <v>0</v>
      </c>
      <c r="L203" s="24">
        <f t="shared" ca="1" si="85"/>
        <v>7.2814013582912391</v>
      </c>
      <c r="M203" s="24">
        <f t="shared" ca="1" si="78"/>
        <v>0.99653142292956598</v>
      </c>
      <c r="N203" s="24">
        <f t="shared" ca="1" si="79"/>
        <v>0.90497692719716016</v>
      </c>
      <c r="O203" s="24">
        <f t="shared" ca="1" si="86"/>
        <v>0.90497692719716016</v>
      </c>
      <c r="P203" s="24">
        <f t="shared" ca="1" si="87"/>
        <v>6.3764244310940787</v>
      </c>
      <c r="Q203" s="24">
        <f t="shared" ca="1" si="71"/>
        <v>0</v>
      </c>
      <c r="R203" s="24">
        <f t="shared" ca="1" si="70"/>
        <v>0</v>
      </c>
      <c r="S203" s="25">
        <f t="shared" ca="1" si="72"/>
        <v>20.12668686086484</v>
      </c>
      <c r="T203" s="24">
        <f t="shared" ca="1" si="73"/>
        <v>0</v>
      </c>
      <c r="U203" s="24">
        <f t="shared" ca="1" si="74"/>
        <v>0</v>
      </c>
      <c r="V203" s="25">
        <f t="shared" ca="1" si="75"/>
        <v>0.54631303157541267</v>
      </c>
      <c r="W203" s="26">
        <f t="shared" si="76"/>
        <v>2</v>
      </c>
      <c r="X203" s="25">
        <f t="shared" ca="1" si="88"/>
        <v>2.5463130315754126</v>
      </c>
      <c r="Y203" s="25">
        <f t="shared" ca="1" si="89"/>
        <v>17.580373829289428</v>
      </c>
      <c r="Z203" s="25">
        <f t="shared" ca="1" si="90"/>
        <v>-5.3391593124986088</v>
      </c>
      <c r="AA203" s="25">
        <f t="shared" ca="1" si="77"/>
        <v>294.66084068750138</v>
      </c>
    </row>
    <row r="204" spans="5:27" x14ac:dyDescent="0.2">
      <c r="E204" s="22">
        <v>200</v>
      </c>
      <c r="F204" s="24">
        <f t="shared" ca="1" si="80"/>
        <v>6.3764244310940787</v>
      </c>
      <c r="G204" s="24">
        <f t="shared" ca="1" si="81"/>
        <v>0</v>
      </c>
      <c r="H204" s="24">
        <f t="shared" ca="1" si="82"/>
        <v>6.3764244310940787</v>
      </c>
      <c r="I204" s="24">
        <f t="shared" ca="1" si="83"/>
        <v>0</v>
      </c>
      <c r="J204" s="24">
        <f t="shared" ca="1" si="84"/>
        <v>0</v>
      </c>
      <c r="K204" s="24">
        <f t="shared" ca="1" si="69"/>
        <v>0</v>
      </c>
      <c r="L204" s="24">
        <f t="shared" ca="1" si="85"/>
        <v>6.3764244310940787</v>
      </c>
      <c r="M204" s="24">
        <f t="shared" ca="1" si="78"/>
        <v>0.92048362501189884</v>
      </c>
      <c r="N204" s="24">
        <f t="shared" ca="1" si="79"/>
        <v>0.7112498174249906</v>
      </c>
      <c r="O204" s="24">
        <f t="shared" ca="1" si="86"/>
        <v>0.7112498174249906</v>
      </c>
      <c r="P204" s="24">
        <f t="shared" ca="1" si="87"/>
        <v>5.6651746136690884</v>
      </c>
      <c r="Q204" s="24">
        <f t="shared" ca="1" si="71"/>
        <v>0</v>
      </c>
      <c r="R204" s="24">
        <f t="shared" ca="1" si="70"/>
        <v>0</v>
      </c>
      <c r="S204" s="25">
        <f t="shared" ca="1" si="72"/>
        <v>15.81819593953179</v>
      </c>
      <c r="T204" s="24">
        <f t="shared" ca="1" si="73"/>
        <v>0</v>
      </c>
      <c r="U204" s="24">
        <f t="shared" ca="1" si="74"/>
        <v>0</v>
      </c>
      <c r="V204" s="25">
        <f t="shared" ca="1" si="75"/>
        <v>0.48166396179052667</v>
      </c>
      <c r="W204" s="26">
        <f t="shared" si="76"/>
        <v>2</v>
      </c>
      <c r="X204" s="25">
        <f t="shared" ca="1" si="88"/>
        <v>2.4816639617905265</v>
      </c>
      <c r="Y204" s="25">
        <f t="shared" ca="1" si="89"/>
        <v>13.336531977741263</v>
      </c>
      <c r="Z204" s="25">
        <f t="shared" ca="1" si="90"/>
        <v>7.9973726652426542</v>
      </c>
      <c r="AA204" s="25">
        <f t="shared" ca="1" si="77"/>
        <v>307.99737266524266</v>
      </c>
    </row>
    <row r="205" spans="5:27" x14ac:dyDescent="0.2">
      <c r="E205" s="22">
        <v>201</v>
      </c>
      <c r="F205" s="24">
        <f t="shared" ca="1" si="80"/>
        <v>5.6651746136690884</v>
      </c>
      <c r="G205" s="24">
        <f t="shared" ca="1" si="81"/>
        <v>0</v>
      </c>
      <c r="H205" s="24">
        <f t="shared" ca="1" si="82"/>
        <v>5.6651746136690884</v>
      </c>
      <c r="I205" s="24">
        <f t="shared" ca="1" si="83"/>
        <v>0</v>
      </c>
      <c r="J205" s="24">
        <f t="shared" ca="1" si="84"/>
        <v>0</v>
      </c>
      <c r="K205" s="24">
        <f t="shared" ref="K205:K268" ca="1" si="91">J198</f>
        <v>0</v>
      </c>
      <c r="L205" s="24">
        <f t="shared" ca="1" si="85"/>
        <v>5.6651746136690884</v>
      </c>
      <c r="M205" s="24">
        <f t="shared" ca="1" si="78"/>
        <v>0.80590337818456848</v>
      </c>
      <c r="N205" s="24">
        <f t="shared" ca="1" si="79"/>
        <v>0.62943478368808714</v>
      </c>
      <c r="O205" s="24">
        <f t="shared" ca="1" si="86"/>
        <v>0.62943478368808714</v>
      </c>
      <c r="P205" s="24">
        <f t="shared" ca="1" si="87"/>
        <v>5.0357398299810008</v>
      </c>
      <c r="Q205" s="24">
        <f t="shared" ca="1" si="71"/>
        <v>0</v>
      </c>
      <c r="R205" s="24">
        <f t="shared" ca="1" si="70"/>
        <v>0</v>
      </c>
      <c r="S205" s="25">
        <f t="shared" ca="1" si="72"/>
        <v>13.998629589223057</v>
      </c>
      <c r="T205" s="24">
        <f t="shared" ca="1" si="73"/>
        <v>0</v>
      </c>
      <c r="U205" s="24">
        <f t="shared" ca="1" si="74"/>
        <v>0</v>
      </c>
      <c r="V205" s="25">
        <f t="shared" ca="1" si="75"/>
        <v>0.42803657774600357</v>
      </c>
      <c r="W205" s="26">
        <f t="shared" si="76"/>
        <v>2</v>
      </c>
      <c r="X205" s="25">
        <f t="shared" ca="1" si="88"/>
        <v>2.4280365777460036</v>
      </c>
      <c r="Y205" s="25">
        <f t="shared" ca="1" si="89"/>
        <v>11.570593011477055</v>
      </c>
      <c r="Z205" s="25">
        <f t="shared" ca="1" si="90"/>
        <v>19.567965676719709</v>
      </c>
      <c r="AA205" s="25">
        <f t="shared" ca="1" si="77"/>
        <v>319.56796567671972</v>
      </c>
    </row>
    <row r="206" spans="5:27" x14ac:dyDescent="0.2">
      <c r="E206" s="22">
        <v>202</v>
      </c>
      <c r="F206" s="24">
        <f t="shared" ca="1" si="80"/>
        <v>5.0357398299810008</v>
      </c>
      <c r="G206" s="24">
        <f t="shared" ca="1" si="81"/>
        <v>0</v>
      </c>
      <c r="H206" s="24">
        <f t="shared" ca="1" si="82"/>
        <v>5.0357398299810008</v>
      </c>
      <c r="I206" s="24">
        <f t="shared" ca="1" si="83"/>
        <v>0</v>
      </c>
      <c r="J206" s="24">
        <f t="shared" ca="1" si="84"/>
        <v>0</v>
      </c>
      <c r="K206" s="24">
        <f t="shared" ca="1" si="91"/>
        <v>0</v>
      </c>
      <c r="L206" s="24">
        <f t="shared" ca="1" si="85"/>
        <v>5.0357398299810008</v>
      </c>
      <c r="M206" s="24">
        <f t="shared" ca="1" si="78"/>
        <v>0.99746397887874194</v>
      </c>
      <c r="N206" s="24">
        <f t="shared" ca="1" si="79"/>
        <v>0.92036335462727026</v>
      </c>
      <c r="O206" s="24">
        <f t="shared" ca="1" si="86"/>
        <v>0.92036335462727026</v>
      </c>
      <c r="P206" s="24">
        <f t="shared" ca="1" si="87"/>
        <v>4.115376475353731</v>
      </c>
      <c r="Q206" s="24">
        <f t="shared" ca="1" si="71"/>
        <v>0</v>
      </c>
      <c r="R206" s="24">
        <f t="shared" ca="1" si="70"/>
        <v>0</v>
      </c>
      <c r="S206" s="25">
        <f t="shared" ca="1" si="72"/>
        <v>20.46888100691049</v>
      </c>
      <c r="T206" s="24">
        <f t="shared" ca="1" si="73"/>
        <v>0</v>
      </c>
      <c r="U206" s="24">
        <f t="shared" ca="1" si="74"/>
        <v>0</v>
      </c>
      <c r="V206" s="25">
        <f t="shared" ca="1" si="75"/>
        <v>0.36604465221338928</v>
      </c>
      <c r="W206" s="26">
        <f t="shared" si="76"/>
        <v>2</v>
      </c>
      <c r="X206" s="25">
        <f t="shared" ca="1" si="88"/>
        <v>2.3660446522133891</v>
      </c>
      <c r="Y206" s="25">
        <f t="shared" ca="1" si="89"/>
        <v>18.1028363546971</v>
      </c>
      <c r="Z206" s="25">
        <f t="shared" ca="1" si="90"/>
        <v>37.670802031416812</v>
      </c>
      <c r="AA206" s="25">
        <f t="shared" ca="1" si="77"/>
        <v>337.67080203141683</v>
      </c>
    </row>
    <row r="207" spans="5:27" x14ac:dyDescent="0.2">
      <c r="E207" s="22">
        <v>203</v>
      </c>
      <c r="F207" s="24">
        <f t="shared" ca="1" si="80"/>
        <v>4.115376475353731</v>
      </c>
      <c r="G207" s="24">
        <f t="shared" ca="1" si="81"/>
        <v>0</v>
      </c>
      <c r="H207" s="24">
        <f t="shared" ca="1" si="82"/>
        <v>4.115376475353731</v>
      </c>
      <c r="I207" s="24">
        <f t="shared" ca="1" si="83"/>
        <v>1</v>
      </c>
      <c r="J207" s="24">
        <f t="shared" ca="1" si="84"/>
        <v>14</v>
      </c>
      <c r="K207" s="24">
        <f t="shared" ca="1" si="91"/>
        <v>0</v>
      </c>
      <c r="L207" s="24">
        <f t="shared" ca="1" si="85"/>
        <v>4.115376475353731</v>
      </c>
      <c r="M207" s="24">
        <f t="shared" ca="1" si="78"/>
        <v>8.1135756732814146E-2</v>
      </c>
      <c r="N207" s="24">
        <f t="shared" ca="1" si="79"/>
        <v>0.29037911640977931</v>
      </c>
      <c r="O207" s="24">
        <f t="shared" ca="1" si="86"/>
        <v>0.29037911640977931</v>
      </c>
      <c r="P207" s="24">
        <f t="shared" ca="1" si="87"/>
        <v>3.8249973589439517</v>
      </c>
      <c r="Q207" s="24">
        <f t="shared" ca="1" si="71"/>
        <v>0</v>
      </c>
      <c r="R207" s="24">
        <f t="shared" ca="1" si="70"/>
        <v>0</v>
      </c>
      <c r="S207" s="25">
        <f t="shared" ca="1" si="72"/>
        <v>6.4580315489534916</v>
      </c>
      <c r="T207" s="24">
        <f t="shared" ca="1" si="73"/>
        <v>224</v>
      </c>
      <c r="U207" s="24">
        <f t="shared" ca="1" si="74"/>
        <v>15.68</v>
      </c>
      <c r="V207" s="25">
        <f t="shared" ca="1" si="75"/>
        <v>0.31761495337190732</v>
      </c>
      <c r="W207" s="26">
        <f t="shared" si="76"/>
        <v>2</v>
      </c>
      <c r="X207" s="25">
        <f t="shared" ca="1" si="88"/>
        <v>241.99761495337191</v>
      </c>
      <c r="Y207" s="25">
        <f t="shared" ca="1" si="89"/>
        <v>-235.53958340441841</v>
      </c>
      <c r="Z207" s="25">
        <f t="shared" ca="1" si="90"/>
        <v>-197.86878137300158</v>
      </c>
      <c r="AA207" s="25">
        <f t="shared" ca="1" si="77"/>
        <v>102.13121862699842</v>
      </c>
    </row>
    <row r="208" spans="5:27" x14ac:dyDescent="0.2">
      <c r="E208" s="22">
        <v>204</v>
      </c>
      <c r="F208" s="24">
        <f t="shared" ca="1" si="80"/>
        <v>3.8249973589439517</v>
      </c>
      <c r="G208" s="24">
        <f t="shared" ca="1" si="81"/>
        <v>14</v>
      </c>
      <c r="H208" s="24">
        <f t="shared" ca="1" si="82"/>
        <v>17.824997358943953</v>
      </c>
      <c r="I208" s="24">
        <f t="shared" ca="1" si="83"/>
        <v>0</v>
      </c>
      <c r="J208" s="24">
        <f t="shared" ca="1" si="84"/>
        <v>0</v>
      </c>
      <c r="K208" s="24">
        <f t="shared" ca="1" si="91"/>
        <v>0</v>
      </c>
      <c r="L208" s="24">
        <f t="shared" ca="1" si="85"/>
        <v>3.8249973589439517</v>
      </c>
      <c r="M208" s="24">
        <f t="shared" ca="1" si="78"/>
        <v>0.34331927385797578</v>
      </c>
      <c r="N208" s="24">
        <f t="shared" ca="1" si="79"/>
        <v>0.43948685145430783</v>
      </c>
      <c r="O208" s="24">
        <f t="shared" ca="1" si="86"/>
        <v>0.43948685145430783</v>
      </c>
      <c r="P208" s="24">
        <f t="shared" ca="1" si="87"/>
        <v>3.3855105074896437</v>
      </c>
      <c r="Q208" s="24">
        <f t="shared" ca="1" si="71"/>
        <v>0</v>
      </c>
      <c r="R208" s="24">
        <f t="shared" ca="1" si="70"/>
        <v>0</v>
      </c>
      <c r="S208" s="25">
        <f t="shared" ca="1" si="72"/>
        <v>9.774187576343806</v>
      </c>
      <c r="T208" s="24">
        <f t="shared" ca="1" si="73"/>
        <v>0</v>
      </c>
      <c r="U208" s="24">
        <f t="shared" ca="1" si="74"/>
        <v>0</v>
      </c>
      <c r="V208" s="25">
        <f t="shared" ca="1" si="75"/>
        <v>0.2884203146573438</v>
      </c>
      <c r="W208" s="26">
        <f t="shared" si="76"/>
        <v>2</v>
      </c>
      <c r="X208" s="25">
        <f t="shared" ca="1" si="88"/>
        <v>2.2884203146573436</v>
      </c>
      <c r="Y208" s="25">
        <f t="shared" ca="1" si="89"/>
        <v>7.4857672616864619</v>
      </c>
      <c r="Z208" s="25">
        <f t="shared" ca="1" si="90"/>
        <v>-190.38301411131511</v>
      </c>
      <c r="AA208" s="25">
        <f t="shared" ca="1" si="77"/>
        <v>109.61698588868489</v>
      </c>
    </row>
    <row r="209" spans="5:27" x14ac:dyDescent="0.2">
      <c r="E209" s="22">
        <v>205</v>
      </c>
      <c r="F209" s="24">
        <f t="shared" ca="1" si="80"/>
        <v>3.3855105074896437</v>
      </c>
      <c r="G209" s="24">
        <f t="shared" ca="1" si="81"/>
        <v>14</v>
      </c>
      <c r="H209" s="24">
        <f t="shared" ca="1" si="82"/>
        <v>17.385510507489645</v>
      </c>
      <c r="I209" s="24">
        <f t="shared" ca="1" si="83"/>
        <v>0</v>
      </c>
      <c r="J209" s="24">
        <f t="shared" ca="1" si="84"/>
        <v>0</v>
      </c>
      <c r="K209" s="24">
        <f t="shared" ca="1" si="91"/>
        <v>0</v>
      </c>
      <c r="L209" s="24">
        <f t="shared" ca="1" si="85"/>
        <v>3.3855105074896437</v>
      </c>
      <c r="M209" s="24">
        <f t="shared" ca="1" si="78"/>
        <v>0.23241407372068512</v>
      </c>
      <c r="N209" s="24">
        <f t="shared" ca="1" si="79"/>
        <v>0.39036203152973803</v>
      </c>
      <c r="O209" s="24">
        <f t="shared" ca="1" si="86"/>
        <v>0.39036203152973803</v>
      </c>
      <c r="P209" s="24">
        <f t="shared" ca="1" si="87"/>
        <v>2.9951484759599056</v>
      </c>
      <c r="Q209" s="24">
        <f t="shared" ca="1" si="71"/>
        <v>0</v>
      </c>
      <c r="R209" s="24">
        <f t="shared" ca="1" si="70"/>
        <v>0</v>
      </c>
      <c r="S209" s="25">
        <f t="shared" ca="1" si="72"/>
        <v>8.6816515812213737</v>
      </c>
      <c r="T209" s="24">
        <f t="shared" ca="1" si="73"/>
        <v>0</v>
      </c>
      <c r="U209" s="24">
        <f t="shared" ca="1" si="74"/>
        <v>0</v>
      </c>
      <c r="V209" s="25">
        <f t="shared" ca="1" si="75"/>
        <v>0.25522635933798199</v>
      </c>
      <c r="W209" s="26">
        <f t="shared" si="76"/>
        <v>2</v>
      </c>
      <c r="X209" s="25">
        <f t="shared" ca="1" si="88"/>
        <v>2.255226359337982</v>
      </c>
      <c r="Y209" s="25">
        <f t="shared" ca="1" si="89"/>
        <v>6.4264252218833917</v>
      </c>
      <c r="Z209" s="25">
        <f t="shared" ca="1" si="90"/>
        <v>-183.95658888943171</v>
      </c>
      <c r="AA209" s="25">
        <f t="shared" ca="1" si="77"/>
        <v>116.04341111056829</v>
      </c>
    </row>
    <row r="210" spans="5:27" x14ac:dyDescent="0.2">
      <c r="E210" s="22">
        <v>206</v>
      </c>
      <c r="F210" s="24">
        <f t="shared" ca="1" si="80"/>
        <v>2.9951484759599056</v>
      </c>
      <c r="G210" s="24">
        <f t="shared" ca="1" si="81"/>
        <v>14</v>
      </c>
      <c r="H210" s="24">
        <f t="shared" ca="1" si="82"/>
        <v>16.995148475959905</v>
      </c>
      <c r="I210" s="24">
        <f t="shared" ca="1" si="83"/>
        <v>0</v>
      </c>
      <c r="J210" s="24">
        <f t="shared" ca="1" si="84"/>
        <v>0</v>
      </c>
      <c r="K210" s="24">
        <f t="shared" ca="1" si="91"/>
        <v>0</v>
      </c>
      <c r="L210" s="24">
        <f t="shared" ca="1" si="85"/>
        <v>2.9951484759599056</v>
      </c>
      <c r="M210" s="24">
        <f t="shared" ca="1" si="78"/>
        <v>0.61247137386166051</v>
      </c>
      <c r="N210" s="24">
        <f t="shared" ca="1" si="79"/>
        <v>0.54286491927742164</v>
      </c>
      <c r="O210" s="24">
        <f t="shared" ca="1" si="86"/>
        <v>0.54286491927742164</v>
      </c>
      <c r="P210" s="24">
        <f t="shared" ca="1" si="87"/>
        <v>2.4522835566824841</v>
      </c>
      <c r="Q210" s="24">
        <f t="shared" ca="1" si="71"/>
        <v>0</v>
      </c>
      <c r="R210" s="24">
        <f t="shared" ca="1" si="70"/>
        <v>0</v>
      </c>
      <c r="S210" s="25">
        <f t="shared" ca="1" si="72"/>
        <v>12.073315804729857</v>
      </c>
      <c r="T210" s="24">
        <f t="shared" ca="1" si="73"/>
        <v>0</v>
      </c>
      <c r="U210" s="24">
        <f t="shared" ca="1" si="74"/>
        <v>0</v>
      </c>
      <c r="V210" s="25">
        <f t="shared" ca="1" si="75"/>
        <v>0.21789728130569558</v>
      </c>
      <c r="W210" s="26">
        <f t="shared" si="76"/>
        <v>2</v>
      </c>
      <c r="X210" s="25">
        <f t="shared" ca="1" si="88"/>
        <v>2.2178972813056954</v>
      </c>
      <c r="Y210" s="25">
        <f t="shared" ca="1" si="89"/>
        <v>9.8554185234241611</v>
      </c>
      <c r="Z210" s="25">
        <f t="shared" ca="1" si="90"/>
        <v>-174.10117036600755</v>
      </c>
      <c r="AA210" s="25">
        <f t="shared" ca="1" si="77"/>
        <v>125.89882963399245</v>
      </c>
    </row>
    <row r="211" spans="5:27" x14ac:dyDescent="0.2">
      <c r="E211" s="22">
        <v>207</v>
      </c>
      <c r="F211" s="24">
        <f t="shared" ca="1" si="80"/>
        <v>2.4522835566824841</v>
      </c>
      <c r="G211" s="24">
        <f t="shared" ca="1" si="81"/>
        <v>14</v>
      </c>
      <c r="H211" s="24">
        <f t="shared" ca="1" si="82"/>
        <v>16.452283556682485</v>
      </c>
      <c r="I211" s="24">
        <f t="shared" ca="1" si="83"/>
        <v>0</v>
      </c>
      <c r="J211" s="24">
        <f t="shared" ca="1" si="84"/>
        <v>0</v>
      </c>
      <c r="K211" s="24">
        <f t="shared" ca="1" si="91"/>
        <v>0</v>
      </c>
      <c r="L211" s="24">
        <f t="shared" ca="1" si="85"/>
        <v>2.4522835566824841</v>
      </c>
      <c r="M211" s="24">
        <f t="shared" ca="1" si="78"/>
        <v>0.71205360383017458</v>
      </c>
      <c r="N211" s="24">
        <f t="shared" ca="1" si="79"/>
        <v>0.58390911384395505</v>
      </c>
      <c r="O211" s="24">
        <f t="shared" ca="1" si="86"/>
        <v>0.58390911384395505</v>
      </c>
      <c r="P211" s="24">
        <f t="shared" ca="1" si="87"/>
        <v>1.8683744428385292</v>
      </c>
      <c r="Q211" s="24">
        <f t="shared" ca="1" si="71"/>
        <v>0</v>
      </c>
      <c r="R211" s="24">
        <f t="shared" ca="1" si="70"/>
        <v>0</v>
      </c>
      <c r="S211" s="25">
        <f t="shared" ca="1" si="72"/>
        <v>12.986138691889559</v>
      </c>
      <c r="T211" s="24">
        <f t="shared" ca="1" si="73"/>
        <v>0</v>
      </c>
      <c r="U211" s="24">
        <f t="shared" ca="1" si="74"/>
        <v>0</v>
      </c>
      <c r="V211" s="25">
        <f t="shared" ca="1" si="75"/>
        <v>0.17282631998084053</v>
      </c>
      <c r="W211" s="26">
        <f t="shared" si="76"/>
        <v>2</v>
      </c>
      <c r="X211" s="25">
        <f t="shared" ca="1" si="88"/>
        <v>2.1728263199808406</v>
      </c>
      <c r="Y211" s="25">
        <f t="shared" ca="1" si="89"/>
        <v>10.813312371908719</v>
      </c>
      <c r="Z211" s="25">
        <f t="shared" ca="1" si="90"/>
        <v>-163.28785799409883</v>
      </c>
      <c r="AA211" s="25">
        <f t="shared" ca="1" si="77"/>
        <v>136.71214200590117</v>
      </c>
    </row>
    <row r="212" spans="5:27" x14ac:dyDescent="0.2">
      <c r="E212" s="22">
        <v>208</v>
      </c>
      <c r="F212" s="24">
        <f t="shared" ca="1" si="80"/>
        <v>1.8683744428385292</v>
      </c>
      <c r="G212" s="24">
        <f t="shared" ca="1" si="81"/>
        <v>14</v>
      </c>
      <c r="H212" s="24">
        <f t="shared" ca="1" si="82"/>
        <v>15.86837444283853</v>
      </c>
      <c r="I212" s="24">
        <f t="shared" ca="1" si="83"/>
        <v>0</v>
      </c>
      <c r="J212" s="24">
        <f t="shared" ca="1" si="84"/>
        <v>0</v>
      </c>
      <c r="K212" s="24">
        <f t="shared" ca="1" si="91"/>
        <v>0</v>
      </c>
      <c r="L212" s="24">
        <f t="shared" ca="1" si="85"/>
        <v>1.8683744428385292</v>
      </c>
      <c r="M212" s="24">
        <f t="shared" ca="1" si="78"/>
        <v>0.15666540507210835</v>
      </c>
      <c r="N212" s="24">
        <f t="shared" ca="1" si="79"/>
        <v>0.34876135934009356</v>
      </c>
      <c r="O212" s="24">
        <f t="shared" ca="1" si="86"/>
        <v>0.34876135934009356</v>
      </c>
      <c r="P212" s="24">
        <f t="shared" ca="1" si="87"/>
        <v>1.5196130834984356</v>
      </c>
      <c r="Q212" s="24">
        <f t="shared" ca="1" si="71"/>
        <v>0</v>
      </c>
      <c r="R212" s="24">
        <f t="shared" ca="1" si="70"/>
        <v>0</v>
      </c>
      <c r="S212" s="25">
        <f t="shared" ca="1" si="72"/>
        <v>7.7564526317236799</v>
      </c>
      <c r="T212" s="24">
        <f t="shared" ca="1" si="73"/>
        <v>0</v>
      </c>
      <c r="U212" s="24">
        <f t="shared" ca="1" si="74"/>
        <v>0</v>
      </c>
      <c r="V212" s="25">
        <f t="shared" ca="1" si="75"/>
        <v>0.1355195010534786</v>
      </c>
      <c r="W212" s="26">
        <f t="shared" si="76"/>
        <v>2</v>
      </c>
      <c r="X212" s="25">
        <f t="shared" ca="1" si="88"/>
        <v>2.1355195010534787</v>
      </c>
      <c r="Y212" s="25">
        <f t="shared" ca="1" si="89"/>
        <v>5.6209331306702008</v>
      </c>
      <c r="Z212" s="25">
        <f t="shared" ca="1" si="90"/>
        <v>-157.66692486342862</v>
      </c>
      <c r="AA212" s="25">
        <f t="shared" ca="1" si="77"/>
        <v>142.33307513657138</v>
      </c>
    </row>
    <row r="213" spans="5:27" x14ac:dyDescent="0.2">
      <c r="E213" s="22">
        <v>209</v>
      </c>
      <c r="F213" s="24">
        <f t="shared" ca="1" si="80"/>
        <v>1.5196130834984356</v>
      </c>
      <c r="G213" s="24">
        <f t="shared" ca="1" si="81"/>
        <v>14</v>
      </c>
      <c r="H213" s="24">
        <f t="shared" ca="1" si="82"/>
        <v>15.519613083498436</v>
      </c>
      <c r="I213" s="24">
        <f t="shared" ca="1" si="83"/>
        <v>0</v>
      </c>
      <c r="J213" s="24">
        <f t="shared" ca="1" si="84"/>
        <v>0</v>
      </c>
      <c r="K213" s="24">
        <f t="shared" ca="1" si="91"/>
        <v>0</v>
      </c>
      <c r="L213" s="24">
        <f t="shared" ca="1" si="85"/>
        <v>1.5196130834984356</v>
      </c>
      <c r="M213" s="24">
        <f t="shared" ca="1" si="78"/>
        <v>0.82362665986689965</v>
      </c>
      <c r="N213" s="24">
        <f t="shared" ca="1" si="79"/>
        <v>0.63939122323779529</v>
      </c>
      <c r="O213" s="24">
        <f t="shared" ca="1" si="86"/>
        <v>0.63939122323779529</v>
      </c>
      <c r="P213" s="24">
        <f t="shared" ca="1" si="87"/>
        <v>0.88022186026064031</v>
      </c>
      <c r="Q213" s="24">
        <f t="shared" ca="1" si="71"/>
        <v>0</v>
      </c>
      <c r="R213" s="24">
        <f t="shared" ca="1" si="70"/>
        <v>0</v>
      </c>
      <c r="S213" s="25">
        <f t="shared" ca="1" si="72"/>
        <v>14.220060804808567</v>
      </c>
      <c r="T213" s="24">
        <f t="shared" ca="1" si="73"/>
        <v>0</v>
      </c>
      <c r="U213" s="24">
        <f t="shared" ca="1" si="74"/>
        <v>0</v>
      </c>
      <c r="V213" s="25">
        <f t="shared" ca="1" si="75"/>
        <v>9.5993397750363044E-2</v>
      </c>
      <c r="W213" s="26">
        <f t="shared" si="76"/>
        <v>2</v>
      </c>
      <c r="X213" s="25">
        <f t="shared" ca="1" si="88"/>
        <v>2.0959933977503629</v>
      </c>
      <c r="Y213" s="25">
        <f t="shared" ca="1" si="89"/>
        <v>12.124067407058204</v>
      </c>
      <c r="Z213" s="25">
        <f t="shared" ca="1" si="90"/>
        <v>-145.54285745637043</v>
      </c>
      <c r="AA213" s="25">
        <f t="shared" ca="1" si="77"/>
        <v>154.45714254362957</v>
      </c>
    </row>
    <row r="214" spans="5:27" x14ac:dyDescent="0.2">
      <c r="E214" s="22">
        <v>210</v>
      </c>
      <c r="F214" s="24">
        <f t="shared" ca="1" si="80"/>
        <v>0.88022186026064031</v>
      </c>
      <c r="G214" s="24">
        <f t="shared" ca="1" si="81"/>
        <v>14</v>
      </c>
      <c r="H214" s="24">
        <f t="shared" ca="1" si="82"/>
        <v>14.88022186026064</v>
      </c>
      <c r="I214" s="24">
        <f t="shared" ca="1" si="83"/>
        <v>0</v>
      </c>
      <c r="J214" s="24">
        <f t="shared" ca="1" si="84"/>
        <v>0</v>
      </c>
      <c r="K214" s="24">
        <f t="shared" ca="1" si="91"/>
        <v>14</v>
      </c>
      <c r="L214" s="24">
        <f t="shared" ca="1" si="85"/>
        <v>14.88022186026064</v>
      </c>
      <c r="M214" s="24">
        <f t="shared" ca="1" si="78"/>
        <v>0.34949617336879968</v>
      </c>
      <c r="N214" s="24">
        <f t="shared" ca="1" si="79"/>
        <v>0.44199784247633545</v>
      </c>
      <c r="O214" s="24">
        <f t="shared" ca="1" si="86"/>
        <v>0.44199784247633545</v>
      </c>
      <c r="P214" s="24">
        <f t="shared" ca="1" si="87"/>
        <v>14.438224017784306</v>
      </c>
      <c r="Q214" s="24">
        <f t="shared" ca="1" si="71"/>
        <v>0</v>
      </c>
      <c r="R214" s="24">
        <f t="shared" ca="1" si="70"/>
        <v>0</v>
      </c>
      <c r="S214" s="25">
        <f t="shared" ca="1" si="72"/>
        <v>9.8300320166736999</v>
      </c>
      <c r="T214" s="24">
        <f t="shared" ca="1" si="73"/>
        <v>0</v>
      </c>
      <c r="U214" s="24">
        <f t="shared" ca="1" si="74"/>
        <v>0</v>
      </c>
      <c r="V214" s="25">
        <f t="shared" ca="1" si="75"/>
        <v>1.1727378351217979</v>
      </c>
      <c r="W214" s="26">
        <f t="shared" si="76"/>
        <v>2</v>
      </c>
      <c r="X214" s="25">
        <f t="shared" ca="1" si="88"/>
        <v>3.1727378351217981</v>
      </c>
      <c r="Y214" s="25">
        <f t="shared" ca="1" si="89"/>
        <v>6.6572941815519018</v>
      </c>
      <c r="Z214" s="25">
        <f t="shared" ca="1" si="90"/>
        <v>-138.88556327481854</v>
      </c>
      <c r="AA214" s="25">
        <f t="shared" ca="1" si="77"/>
        <v>161.11443672518146</v>
      </c>
    </row>
    <row r="215" spans="5:27" x14ac:dyDescent="0.2">
      <c r="E215" s="22">
        <v>211</v>
      </c>
      <c r="F215" s="24">
        <f t="shared" ca="1" si="80"/>
        <v>14.438224017784306</v>
      </c>
      <c r="G215" s="24">
        <f t="shared" ca="1" si="81"/>
        <v>0</v>
      </c>
      <c r="H215" s="24">
        <f t="shared" ca="1" si="82"/>
        <v>14.438224017784306</v>
      </c>
      <c r="I215" s="24">
        <f t="shared" ca="1" si="83"/>
        <v>0</v>
      </c>
      <c r="J215" s="24">
        <f t="shared" ca="1" si="84"/>
        <v>0</v>
      </c>
      <c r="K215" s="24">
        <f t="shared" ca="1" si="91"/>
        <v>0</v>
      </c>
      <c r="L215" s="24">
        <f t="shared" ca="1" si="85"/>
        <v>14.438224017784306</v>
      </c>
      <c r="M215" s="24">
        <f t="shared" ca="1" si="78"/>
        <v>0.54771029159289042</v>
      </c>
      <c r="N215" s="24">
        <f t="shared" ca="1" si="79"/>
        <v>0.51798177108749532</v>
      </c>
      <c r="O215" s="24">
        <f t="shared" ca="1" si="86"/>
        <v>0.51798177108749532</v>
      </c>
      <c r="P215" s="24">
        <f t="shared" ca="1" si="87"/>
        <v>13.920242246696811</v>
      </c>
      <c r="Q215" s="24">
        <f t="shared" ca="1" si="71"/>
        <v>0</v>
      </c>
      <c r="R215" s="24">
        <f t="shared" ref="R215:R278" ca="1" si="92">IF(OR(Q215=0,AND(Q215&gt;0, Q216&gt;0)),0,1)</f>
        <v>0</v>
      </c>
      <c r="S215" s="25">
        <f t="shared" ca="1" si="72"/>
        <v>11.519914588985895</v>
      </c>
      <c r="T215" s="24">
        <f t="shared" ca="1" si="73"/>
        <v>0</v>
      </c>
      <c r="U215" s="24">
        <f t="shared" ca="1" si="74"/>
        <v>0</v>
      </c>
      <c r="V215" s="25">
        <f t="shared" ca="1" si="75"/>
        <v>1.1343386505792448</v>
      </c>
      <c r="W215" s="26">
        <f t="shared" si="76"/>
        <v>2</v>
      </c>
      <c r="X215" s="25">
        <f t="shared" ca="1" si="88"/>
        <v>3.1343386505792448</v>
      </c>
      <c r="Y215" s="25">
        <f t="shared" ca="1" si="89"/>
        <v>8.3855759384066495</v>
      </c>
      <c r="Z215" s="25">
        <f t="shared" ca="1" si="90"/>
        <v>-130.49998733641189</v>
      </c>
      <c r="AA215" s="25">
        <f t="shared" ca="1" si="77"/>
        <v>169.50001266358811</v>
      </c>
    </row>
    <row r="216" spans="5:27" x14ac:dyDescent="0.2">
      <c r="E216" s="22">
        <v>212</v>
      </c>
      <c r="F216" s="24">
        <f t="shared" ca="1" si="80"/>
        <v>13.920242246696811</v>
      </c>
      <c r="G216" s="24">
        <f t="shared" ca="1" si="81"/>
        <v>0</v>
      </c>
      <c r="H216" s="24">
        <f t="shared" ca="1" si="82"/>
        <v>13.920242246696811</v>
      </c>
      <c r="I216" s="24">
        <f t="shared" ca="1" si="83"/>
        <v>0</v>
      </c>
      <c r="J216" s="24">
        <f t="shared" ca="1" si="84"/>
        <v>0</v>
      </c>
      <c r="K216" s="24">
        <f t="shared" ca="1" si="91"/>
        <v>0</v>
      </c>
      <c r="L216" s="24">
        <f t="shared" ca="1" si="85"/>
        <v>13.920242246696811</v>
      </c>
      <c r="M216" s="24">
        <f t="shared" ca="1" si="78"/>
        <v>0.86046690340658594</v>
      </c>
      <c r="N216" s="24">
        <f t="shared" ca="1" si="79"/>
        <v>0.66236291629200295</v>
      </c>
      <c r="O216" s="24">
        <f t="shared" ca="1" si="86"/>
        <v>0.66236291629200295</v>
      </c>
      <c r="P216" s="24">
        <f t="shared" ca="1" si="87"/>
        <v>13.257879330404808</v>
      </c>
      <c r="Q216" s="24">
        <f t="shared" ca="1" si="71"/>
        <v>0</v>
      </c>
      <c r="R216" s="24">
        <f t="shared" ca="1" si="92"/>
        <v>0</v>
      </c>
      <c r="S216" s="25">
        <f t="shared" ca="1" si="72"/>
        <v>14.730951258334144</v>
      </c>
      <c r="T216" s="24">
        <f t="shared" ca="1" si="73"/>
        <v>0</v>
      </c>
      <c r="U216" s="24">
        <f t="shared" ca="1" si="74"/>
        <v>0</v>
      </c>
      <c r="V216" s="25">
        <f t="shared" ca="1" si="75"/>
        <v>1.0871248630840649</v>
      </c>
      <c r="W216" s="26">
        <f t="shared" si="76"/>
        <v>2</v>
      </c>
      <c r="X216" s="25">
        <f t="shared" ca="1" si="88"/>
        <v>3.0871248630840649</v>
      </c>
      <c r="Y216" s="25">
        <f t="shared" ca="1" si="89"/>
        <v>11.64382639525008</v>
      </c>
      <c r="Z216" s="25">
        <f t="shared" ca="1" si="90"/>
        <v>-118.85616094116182</v>
      </c>
      <c r="AA216" s="25">
        <f t="shared" ca="1" si="77"/>
        <v>181.14383905883818</v>
      </c>
    </row>
    <row r="217" spans="5:27" x14ac:dyDescent="0.2">
      <c r="E217" s="22">
        <v>213</v>
      </c>
      <c r="F217" s="24">
        <f t="shared" ca="1" si="80"/>
        <v>13.257879330404808</v>
      </c>
      <c r="G217" s="24">
        <f t="shared" ca="1" si="81"/>
        <v>0</v>
      </c>
      <c r="H217" s="24">
        <f t="shared" ca="1" si="82"/>
        <v>13.257879330404808</v>
      </c>
      <c r="I217" s="24">
        <f t="shared" ca="1" si="83"/>
        <v>0</v>
      </c>
      <c r="J217" s="24">
        <f t="shared" ca="1" si="84"/>
        <v>0</v>
      </c>
      <c r="K217" s="24">
        <f t="shared" ca="1" si="91"/>
        <v>0</v>
      </c>
      <c r="L217" s="24">
        <f t="shared" ca="1" si="85"/>
        <v>13.257879330404808</v>
      </c>
      <c r="M217" s="24">
        <f t="shared" ca="1" si="78"/>
        <v>0.60817318185479841</v>
      </c>
      <c r="N217" s="24">
        <f t="shared" ca="1" si="79"/>
        <v>0.54118412976232833</v>
      </c>
      <c r="O217" s="24">
        <f t="shared" ca="1" si="86"/>
        <v>0.54118412976232833</v>
      </c>
      <c r="P217" s="24">
        <f t="shared" ca="1" si="87"/>
        <v>12.71669520064248</v>
      </c>
      <c r="Q217" s="24">
        <f t="shared" ca="1" si="71"/>
        <v>0</v>
      </c>
      <c r="R217" s="24">
        <f t="shared" ca="1" si="92"/>
        <v>0</v>
      </c>
      <c r="S217" s="25">
        <f t="shared" ca="1" si="72"/>
        <v>12.035935045914181</v>
      </c>
      <c r="T217" s="24">
        <f t="shared" ca="1" si="73"/>
        <v>0</v>
      </c>
      <c r="U217" s="24">
        <f t="shared" ca="1" si="74"/>
        <v>0</v>
      </c>
      <c r="V217" s="25">
        <f t="shared" ca="1" si="75"/>
        <v>1.0389829812418916</v>
      </c>
      <c r="W217" s="26">
        <f t="shared" si="76"/>
        <v>2</v>
      </c>
      <c r="X217" s="25">
        <f t="shared" ca="1" si="88"/>
        <v>3.0389829812418916</v>
      </c>
      <c r="Y217" s="25">
        <f t="shared" ca="1" si="89"/>
        <v>8.9969520646722891</v>
      </c>
      <c r="Z217" s="25">
        <f t="shared" ca="1" si="90"/>
        <v>-109.85920887648953</v>
      </c>
      <c r="AA217" s="25">
        <f t="shared" ca="1" si="77"/>
        <v>190.14079112351047</v>
      </c>
    </row>
    <row r="218" spans="5:27" x14ac:dyDescent="0.2">
      <c r="E218" s="22">
        <v>214</v>
      </c>
      <c r="F218" s="24">
        <f t="shared" ca="1" si="80"/>
        <v>12.71669520064248</v>
      </c>
      <c r="G218" s="24">
        <f t="shared" ca="1" si="81"/>
        <v>0</v>
      </c>
      <c r="H218" s="24">
        <f t="shared" ca="1" si="82"/>
        <v>12.71669520064248</v>
      </c>
      <c r="I218" s="24">
        <f t="shared" ca="1" si="83"/>
        <v>0</v>
      </c>
      <c r="J218" s="24">
        <f t="shared" ca="1" si="84"/>
        <v>0</v>
      </c>
      <c r="K218" s="24">
        <f t="shared" ca="1" si="91"/>
        <v>0</v>
      </c>
      <c r="L218" s="24">
        <f t="shared" ca="1" si="85"/>
        <v>12.71669520064248</v>
      </c>
      <c r="M218" s="24">
        <f t="shared" ca="1" si="78"/>
        <v>0.51519015567771631</v>
      </c>
      <c r="N218" s="24">
        <f t="shared" ca="1" si="79"/>
        <v>0.50571279181367401</v>
      </c>
      <c r="O218" s="24">
        <f t="shared" ca="1" si="86"/>
        <v>0.50571279181367401</v>
      </c>
      <c r="P218" s="24">
        <f t="shared" ca="1" si="87"/>
        <v>12.210982408828807</v>
      </c>
      <c r="Q218" s="24">
        <f t="shared" ca="1" si="71"/>
        <v>0</v>
      </c>
      <c r="R218" s="24">
        <f t="shared" ca="1" si="92"/>
        <v>0</v>
      </c>
      <c r="S218" s="25">
        <f t="shared" ca="1" si="72"/>
        <v>11.24705248993611</v>
      </c>
      <c r="T218" s="24">
        <f t="shared" ca="1" si="73"/>
        <v>0</v>
      </c>
      <c r="U218" s="24">
        <f t="shared" ca="1" si="74"/>
        <v>0</v>
      </c>
      <c r="V218" s="25">
        <f t="shared" ca="1" si="75"/>
        <v>0.99710710437885153</v>
      </c>
      <c r="W218" s="26">
        <f t="shared" si="76"/>
        <v>2</v>
      </c>
      <c r="X218" s="25">
        <f t="shared" ca="1" si="88"/>
        <v>2.9971071043788515</v>
      </c>
      <c r="Y218" s="25">
        <f t="shared" ca="1" si="89"/>
        <v>8.2499453855572575</v>
      </c>
      <c r="Z218" s="25">
        <f t="shared" ca="1" si="90"/>
        <v>-101.60926349093228</v>
      </c>
      <c r="AA218" s="25">
        <f t="shared" ca="1" si="77"/>
        <v>198.39073650906772</v>
      </c>
    </row>
    <row r="219" spans="5:27" x14ac:dyDescent="0.2">
      <c r="E219" s="22">
        <v>215</v>
      </c>
      <c r="F219" s="24">
        <f t="shared" ca="1" si="80"/>
        <v>12.210982408828807</v>
      </c>
      <c r="G219" s="24">
        <f t="shared" ca="1" si="81"/>
        <v>0</v>
      </c>
      <c r="H219" s="24">
        <f t="shared" ca="1" si="82"/>
        <v>12.210982408828807</v>
      </c>
      <c r="I219" s="24">
        <f t="shared" ca="1" si="83"/>
        <v>0</v>
      </c>
      <c r="J219" s="24">
        <f t="shared" ca="1" si="84"/>
        <v>0</v>
      </c>
      <c r="K219" s="24">
        <f t="shared" ca="1" si="91"/>
        <v>0</v>
      </c>
      <c r="L219" s="24">
        <f t="shared" ca="1" si="85"/>
        <v>12.210982408828807</v>
      </c>
      <c r="M219" s="24">
        <f t="shared" ca="1" si="78"/>
        <v>0.96093675164347225</v>
      </c>
      <c r="N219" s="24">
        <f t="shared" ca="1" si="79"/>
        <v>0.76424923355148122</v>
      </c>
      <c r="O219" s="24">
        <f t="shared" ca="1" si="86"/>
        <v>0.76424923355148122</v>
      </c>
      <c r="P219" s="24">
        <f t="shared" ca="1" si="87"/>
        <v>11.446733175277325</v>
      </c>
      <c r="Q219" s="24">
        <f t="shared" ca="1" si="71"/>
        <v>0</v>
      </c>
      <c r="R219" s="24">
        <f t="shared" ca="1" si="92"/>
        <v>0</v>
      </c>
      <c r="S219" s="25">
        <f t="shared" ca="1" si="72"/>
        <v>16.996902954184939</v>
      </c>
      <c r="T219" s="24">
        <f t="shared" ca="1" si="73"/>
        <v>0</v>
      </c>
      <c r="U219" s="24">
        <f t="shared" ca="1" si="74"/>
        <v>0</v>
      </c>
      <c r="V219" s="25">
        <f t="shared" ca="1" si="75"/>
        <v>0.94630862336424526</v>
      </c>
      <c r="W219" s="26">
        <f t="shared" si="76"/>
        <v>2</v>
      </c>
      <c r="X219" s="25">
        <f t="shared" ca="1" si="88"/>
        <v>2.9463086233642453</v>
      </c>
      <c r="Y219" s="25">
        <f t="shared" ca="1" si="89"/>
        <v>14.050594330820694</v>
      </c>
      <c r="Z219" s="25">
        <f t="shared" ca="1" si="90"/>
        <v>-87.558669160111577</v>
      </c>
      <c r="AA219" s="25">
        <f t="shared" ca="1" si="77"/>
        <v>212.44133083988842</v>
      </c>
    </row>
    <row r="220" spans="5:27" x14ac:dyDescent="0.2">
      <c r="E220" s="22">
        <v>216</v>
      </c>
      <c r="F220" s="24">
        <f t="shared" ca="1" si="80"/>
        <v>11.446733175277325</v>
      </c>
      <c r="G220" s="24">
        <f t="shared" ca="1" si="81"/>
        <v>0</v>
      </c>
      <c r="H220" s="24">
        <f t="shared" ca="1" si="82"/>
        <v>11.446733175277325</v>
      </c>
      <c r="I220" s="24">
        <f t="shared" ca="1" si="83"/>
        <v>0</v>
      </c>
      <c r="J220" s="24">
        <f t="shared" ca="1" si="84"/>
        <v>0</v>
      </c>
      <c r="K220" s="24">
        <f t="shared" ca="1" si="91"/>
        <v>0</v>
      </c>
      <c r="L220" s="24">
        <f t="shared" ca="1" si="85"/>
        <v>11.446733175277325</v>
      </c>
      <c r="M220" s="24">
        <f t="shared" ca="1" si="78"/>
        <v>0.97581151399333543</v>
      </c>
      <c r="N220" s="24">
        <f t="shared" ca="1" si="79"/>
        <v>0.79610629397196842</v>
      </c>
      <c r="O220" s="24">
        <f t="shared" ca="1" si="86"/>
        <v>0.79610629397196842</v>
      </c>
      <c r="P220" s="24">
        <f t="shared" ca="1" si="87"/>
        <v>10.650626881305357</v>
      </c>
      <c r="Q220" s="24">
        <f t="shared" ca="1" si="71"/>
        <v>0</v>
      </c>
      <c r="R220" s="24">
        <f t="shared" ca="1" si="92"/>
        <v>0</v>
      </c>
      <c r="S220" s="25">
        <f t="shared" ca="1" si="72"/>
        <v>17.705403977936577</v>
      </c>
      <c r="T220" s="24">
        <f t="shared" ca="1" si="73"/>
        <v>0</v>
      </c>
      <c r="U220" s="24">
        <f t="shared" ca="1" si="74"/>
        <v>0</v>
      </c>
      <c r="V220" s="25">
        <f t="shared" ca="1" si="75"/>
        <v>0.88389440226330718</v>
      </c>
      <c r="W220" s="26">
        <f t="shared" si="76"/>
        <v>2</v>
      </c>
      <c r="X220" s="25">
        <f t="shared" ca="1" si="88"/>
        <v>2.8838944022633073</v>
      </c>
      <c r="Y220" s="25">
        <f t="shared" ca="1" si="89"/>
        <v>14.82150957567327</v>
      </c>
      <c r="Z220" s="25">
        <f t="shared" ca="1" si="90"/>
        <v>-72.737159584438302</v>
      </c>
      <c r="AA220" s="25">
        <f t="shared" ca="1" si="77"/>
        <v>227.2628404155617</v>
      </c>
    </row>
    <row r="221" spans="5:27" x14ac:dyDescent="0.2">
      <c r="E221" s="22">
        <v>217</v>
      </c>
      <c r="F221" s="24">
        <f t="shared" ca="1" si="80"/>
        <v>10.650626881305357</v>
      </c>
      <c r="G221" s="24">
        <f t="shared" ca="1" si="81"/>
        <v>0</v>
      </c>
      <c r="H221" s="24">
        <f t="shared" ca="1" si="82"/>
        <v>10.650626881305357</v>
      </c>
      <c r="I221" s="24">
        <f t="shared" ca="1" si="83"/>
        <v>0</v>
      </c>
      <c r="J221" s="24">
        <f t="shared" ca="1" si="84"/>
        <v>0</v>
      </c>
      <c r="K221" s="24">
        <f t="shared" ca="1" si="91"/>
        <v>0</v>
      </c>
      <c r="L221" s="24">
        <f t="shared" ca="1" si="85"/>
        <v>10.650626881305357</v>
      </c>
      <c r="M221" s="24">
        <f t="shared" ca="1" si="78"/>
        <v>0.67835257563293261</v>
      </c>
      <c r="N221" s="24">
        <f t="shared" ca="1" si="79"/>
        <v>0.56946454823019876</v>
      </c>
      <c r="O221" s="24">
        <f t="shared" ca="1" si="86"/>
        <v>0.56946454823019876</v>
      </c>
      <c r="P221" s="24">
        <f t="shared" ca="1" si="87"/>
        <v>10.081162333075158</v>
      </c>
      <c r="Q221" s="24">
        <f t="shared" ca="1" si="71"/>
        <v>0</v>
      </c>
      <c r="R221" s="24">
        <f t="shared" ca="1" si="92"/>
        <v>0</v>
      </c>
      <c r="S221" s="25">
        <f t="shared" ca="1" si="72"/>
        <v>12.66489155263962</v>
      </c>
      <c r="T221" s="24">
        <f t="shared" ca="1" si="73"/>
        <v>0</v>
      </c>
      <c r="U221" s="24">
        <f t="shared" ca="1" si="74"/>
        <v>0</v>
      </c>
      <c r="V221" s="25">
        <f t="shared" ca="1" si="75"/>
        <v>0.82927156857522055</v>
      </c>
      <c r="W221" s="26">
        <f t="shared" si="76"/>
        <v>2</v>
      </c>
      <c r="X221" s="25">
        <f t="shared" ca="1" si="88"/>
        <v>2.8292715685752206</v>
      </c>
      <c r="Y221" s="25">
        <f t="shared" ca="1" si="89"/>
        <v>9.8356199840643992</v>
      </c>
      <c r="Z221" s="25">
        <f t="shared" ca="1" si="90"/>
        <v>-62.901539600373901</v>
      </c>
      <c r="AA221" s="25">
        <f t="shared" ca="1" si="77"/>
        <v>237.09846039962611</v>
      </c>
    </row>
    <row r="222" spans="5:27" x14ac:dyDescent="0.2">
      <c r="E222" s="22">
        <v>218</v>
      </c>
      <c r="F222" s="24">
        <f t="shared" ca="1" si="80"/>
        <v>10.081162333075158</v>
      </c>
      <c r="G222" s="24">
        <f t="shared" ca="1" si="81"/>
        <v>0</v>
      </c>
      <c r="H222" s="24">
        <f t="shared" ca="1" si="82"/>
        <v>10.081162333075158</v>
      </c>
      <c r="I222" s="24">
        <f t="shared" ca="1" si="83"/>
        <v>0</v>
      </c>
      <c r="J222" s="24">
        <f t="shared" ca="1" si="84"/>
        <v>0</v>
      </c>
      <c r="K222" s="24">
        <f t="shared" ca="1" si="91"/>
        <v>0</v>
      </c>
      <c r="L222" s="24">
        <f t="shared" ca="1" si="85"/>
        <v>10.081162333075158</v>
      </c>
      <c r="M222" s="24">
        <f t="shared" ca="1" si="78"/>
        <v>0.74146307921075916</v>
      </c>
      <c r="N222" s="24">
        <f t="shared" ca="1" si="79"/>
        <v>0.59717938553330041</v>
      </c>
      <c r="O222" s="24">
        <f t="shared" ca="1" si="86"/>
        <v>0.59717938553330041</v>
      </c>
      <c r="P222" s="24">
        <f t="shared" ca="1" si="87"/>
        <v>9.4839829475418576</v>
      </c>
      <c r="Q222" s="24">
        <f t="shared" ca="1" si="71"/>
        <v>0</v>
      </c>
      <c r="R222" s="24">
        <f t="shared" ca="1" si="92"/>
        <v>0</v>
      </c>
      <c r="S222" s="25">
        <f t="shared" ca="1" si="72"/>
        <v>13.2812695342606</v>
      </c>
      <c r="T222" s="24">
        <f t="shared" ca="1" si="73"/>
        <v>0</v>
      </c>
      <c r="U222" s="24">
        <f t="shared" ca="1" si="74"/>
        <v>0</v>
      </c>
      <c r="V222" s="25">
        <f t="shared" ca="1" si="75"/>
        <v>0.78260581122468065</v>
      </c>
      <c r="W222" s="26">
        <f t="shared" si="76"/>
        <v>2</v>
      </c>
      <c r="X222" s="25">
        <f t="shared" ca="1" si="88"/>
        <v>2.7826058112246805</v>
      </c>
      <c r="Y222" s="25">
        <f t="shared" ca="1" si="89"/>
        <v>10.49866372303592</v>
      </c>
      <c r="Z222" s="25">
        <f t="shared" ca="1" si="90"/>
        <v>-52.402875877337983</v>
      </c>
      <c r="AA222" s="25">
        <f t="shared" ca="1" si="77"/>
        <v>247.59712412266202</v>
      </c>
    </row>
    <row r="223" spans="5:27" x14ac:dyDescent="0.2">
      <c r="E223" s="22">
        <v>219</v>
      </c>
      <c r="F223" s="24">
        <f t="shared" ca="1" si="80"/>
        <v>9.4839829475418576</v>
      </c>
      <c r="G223" s="24">
        <f t="shared" ca="1" si="81"/>
        <v>0</v>
      </c>
      <c r="H223" s="24">
        <f t="shared" ca="1" si="82"/>
        <v>9.4839829475418576</v>
      </c>
      <c r="I223" s="24">
        <f t="shared" ca="1" si="83"/>
        <v>0</v>
      </c>
      <c r="J223" s="24">
        <f t="shared" ca="1" si="84"/>
        <v>0</v>
      </c>
      <c r="K223" s="24">
        <f t="shared" ca="1" si="91"/>
        <v>0</v>
      </c>
      <c r="L223" s="24">
        <f t="shared" ca="1" si="85"/>
        <v>9.4839829475418576</v>
      </c>
      <c r="M223" s="24">
        <f t="shared" ca="1" si="78"/>
        <v>0.38206275456275407</v>
      </c>
      <c r="N223" s="24">
        <f t="shared" ca="1" si="79"/>
        <v>0.45498984360162875</v>
      </c>
      <c r="O223" s="24">
        <f t="shared" ca="1" si="86"/>
        <v>0.45498984360162875</v>
      </c>
      <c r="P223" s="24">
        <f t="shared" ca="1" si="87"/>
        <v>9.0289931039402287</v>
      </c>
      <c r="Q223" s="24">
        <f t="shared" ca="1" si="71"/>
        <v>0</v>
      </c>
      <c r="R223" s="24">
        <f t="shared" ca="1" si="92"/>
        <v>0</v>
      </c>
      <c r="S223" s="25">
        <f t="shared" ca="1" si="72"/>
        <v>10.118974121700223</v>
      </c>
      <c r="T223" s="24">
        <f t="shared" ca="1" si="73"/>
        <v>0</v>
      </c>
      <c r="U223" s="24">
        <f t="shared" ca="1" si="74"/>
        <v>0</v>
      </c>
      <c r="V223" s="25">
        <f t="shared" ca="1" si="75"/>
        <v>0.74051904205928343</v>
      </c>
      <c r="W223" s="26">
        <f t="shared" si="76"/>
        <v>2</v>
      </c>
      <c r="X223" s="25">
        <f t="shared" ca="1" si="88"/>
        <v>2.7405190420592835</v>
      </c>
      <c r="Y223" s="25">
        <f t="shared" ca="1" si="89"/>
        <v>7.3784550796409398</v>
      </c>
      <c r="Z223" s="25">
        <f t="shared" ca="1" si="90"/>
        <v>-45.024420797697047</v>
      </c>
      <c r="AA223" s="25">
        <f t="shared" ca="1" si="77"/>
        <v>254.97557920230295</v>
      </c>
    </row>
    <row r="224" spans="5:27" x14ac:dyDescent="0.2">
      <c r="E224" s="22">
        <v>220</v>
      </c>
      <c r="F224" s="24">
        <f t="shared" ca="1" si="80"/>
        <v>9.0289931039402287</v>
      </c>
      <c r="G224" s="24">
        <f t="shared" ca="1" si="81"/>
        <v>0</v>
      </c>
      <c r="H224" s="24">
        <f t="shared" ca="1" si="82"/>
        <v>9.0289931039402287</v>
      </c>
      <c r="I224" s="24">
        <f t="shared" ca="1" si="83"/>
        <v>0</v>
      </c>
      <c r="J224" s="24">
        <f t="shared" ca="1" si="84"/>
        <v>0</v>
      </c>
      <c r="K224" s="24">
        <f t="shared" ca="1" si="91"/>
        <v>0</v>
      </c>
      <c r="L224" s="24">
        <f t="shared" ca="1" si="85"/>
        <v>9.0289931039402287</v>
      </c>
      <c r="M224" s="24">
        <f t="shared" ca="1" si="78"/>
        <v>0.11935793345849011</v>
      </c>
      <c r="N224" s="24">
        <f t="shared" ca="1" si="79"/>
        <v>0.32326961775859775</v>
      </c>
      <c r="O224" s="24">
        <f t="shared" ca="1" si="86"/>
        <v>0.32326961775859775</v>
      </c>
      <c r="P224" s="24">
        <f t="shared" ca="1" si="87"/>
        <v>8.7057234861816308</v>
      </c>
      <c r="Q224" s="24">
        <f t="shared" ca="1" si="71"/>
        <v>0</v>
      </c>
      <c r="R224" s="24">
        <f t="shared" ca="1" si="92"/>
        <v>0</v>
      </c>
      <c r="S224" s="25">
        <f t="shared" ca="1" si="72"/>
        <v>7.1895162989512134</v>
      </c>
      <c r="T224" s="24">
        <f t="shared" ca="1" si="73"/>
        <v>0</v>
      </c>
      <c r="U224" s="24">
        <f t="shared" ca="1" si="74"/>
        <v>0</v>
      </c>
      <c r="V224" s="25">
        <f t="shared" ca="1" si="75"/>
        <v>0.7093886636048744</v>
      </c>
      <c r="W224" s="26">
        <f t="shared" si="76"/>
        <v>2</v>
      </c>
      <c r="X224" s="25">
        <f t="shared" ca="1" si="88"/>
        <v>2.7093886636048743</v>
      </c>
      <c r="Y224" s="25">
        <f t="shared" ca="1" si="89"/>
        <v>4.4801276353463386</v>
      </c>
      <c r="Z224" s="25">
        <f t="shared" ca="1" si="90"/>
        <v>-40.544293162350712</v>
      </c>
      <c r="AA224" s="25">
        <f t="shared" ca="1" si="77"/>
        <v>259.4557068376493</v>
      </c>
    </row>
    <row r="225" spans="5:27" x14ac:dyDescent="0.2">
      <c r="E225" s="22">
        <v>221</v>
      </c>
      <c r="F225" s="24">
        <f t="shared" ca="1" si="80"/>
        <v>8.7057234861816308</v>
      </c>
      <c r="G225" s="24">
        <f t="shared" ca="1" si="81"/>
        <v>0</v>
      </c>
      <c r="H225" s="24">
        <f t="shared" ca="1" si="82"/>
        <v>8.7057234861816308</v>
      </c>
      <c r="I225" s="24">
        <f t="shared" ca="1" si="83"/>
        <v>0</v>
      </c>
      <c r="J225" s="24">
        <f t="shared" ca="1" si="84"/>
        <v>0</v>
      </c>
      <c r="K225" s="24">
        <f t="shared" ca="1" si="91"/>
        <v>0</v>
      </c>
      <c r="L225" s="24">
        <f t="shared" ca="1" si="85"/>
        <v>8.7057234861816308</v>
      </c>
      <c r="M225" s="24">
        <f t="shared" ca="1" si="78"/>
        <v>0.48401537307682363</v>
      </c>
      <c r="N225" s="24">
        <f t="shared" ca="1" si="79"/>
        <v>0.49398826330920581</v>
      </c>
      <c r="O225" s="24">
        <f t="shared" ca="1" si="86"/>
        <v>0.49398826330920581</v>
      </c>
      <c r="P225" s="24">
        <f t="shared" ca="1" si="87"/>
        <v>8.2117352228724254</v>
      </c>
      <c r="Q225" s="24">
        <f t="shared" ca="1" si="71"/>
        <v>0</v>
      </c>
      <c r="R225" s="24">
        <f t="shared" ca="1" si="92"/>
        <v>0</v>
      </c>
      <c r="S225" s="25">
        <f t="shared" ca="1" si="72"/>
        <v>10.986298975996737</v>
      </c>
      <c r="T225" s="24">
        <f t="shared" ca="1" si="73"/>
        <v>0</v>
      </c>
      <c r="U225" s="24">
        <f t="shared" ca="1" si="74"/>
        <v>0</v>
      </c>
      <c r="V225" s="25">
        <f t="shared" ca="1" si="75"/>
        <v>0.67669834836216225</v>
      </c>
      <c r="W225" s="26">
        <f t="shared" si="76"/>
        <v>2</v>
      </c>
      <c r="X225" s="25">
        <f t="shared" ca="1" si="88"/>
        <v>2.6766983483621622</v>
      </c>
      <c r="Y225" s="25">
        <f t="shared" ca="1" si="89"/>
        <v>8.3096006276345751</v>
      </c>
      <c r="Z225" s="25">
        <f t="shared" ca="1" si="90"/>
        <v>-32.234692534716139</v>
      </c>
      <c r="AA225" s="25">
        <f t="shared" ca="1" si="77"/>
        <v>267.76530746528385</v>
      </c>
    </row>
    <row r="226" spans="5:27" x14ac:dyDescent="0.2">
      <c r="E226" s="22">
        <v>222</v>
      </c>
      <c r="F226" s="24">
        <f t="shared" ca="1" si="80"/>
        <v>8.2117352228724254</v>
      </c>
      <c r="G226" s="24">
        <f t="shared" ca="1" si="81"/>
        <v>0</v>
      </c>
      <c r="H226" s="24">
        <f t="shared" ca="1" si="82"/>
        <v>8.2117352228724254</v>
      </c>
      <c r="I226" s="24">
        <f t="shared" ca="1" si="83"/>
        <v>0</v>
      </c>
      <c r="J226" s="24">
        <f t="shared" ca="1" si="84"/>
        <v>0</v>
      </c>
      <c r="K226" s="24">
        <f t="shared" ca="1" si="91"/>
        <v>0</v>
      </c>
      <c r="L226" s="24">
        <f t="shared" ca="1" si="85"/>
        <v>8.2117352228724254</v>
      </c>
      <c r="M226" s="24">
        <f t="shared" ca="1" si="78"/>
        <v>0.89842798132326074</v>
      </c>
      <c r="N226" s="24">
        <f t="shared" ca="1" si="79"/>
        <v>0.69089675222114599</v>
      </c>
      <c r="O226" s="24">
        <f t="shared" ca="1" si="86"/>
        <v>0.69089675222114599</v>
      </c>
      <c r="P226" s="24">
        <f t="shared" ca="1" si="87"/>
        <v>7.5208384706512792</v>
      </c>
      <c r="Q226" s="24">
        <f t="shared" ca="1" si="71"/>
        <v>0</v>
      </c>
      <c r="R226" s="24">
        <f t="shared" ca="1" si="92"/>
        <v>0</v>
      </c>
      <c r="S226" s="25">
        <f t="shared" ca="1" si="72"/>
        <v>15.365543769398286</v>
      </c>
      <c r="T226" s="24">
        <f t="shared" ca="1" si="73"/>
        <v>0</v>
      </c>
      <c r="U226" s="24">
        <f t="shared" ca="1" si="74"/>
        <v>0</v>
      </c>
      <c r="V226" s="25">
        <f t="shared" ca="1" si="75"/>
        <v>0.62930294774094819</v>
      </c>
      <c r="W226" s="26">
        <f t="shared" si="76"/>
        <v>2</v>
      </c>
      <c r="X226" s="25">
        <f t="shared" ca="1" si="88"/>
        <v>2.629302947740948</v>
      </c>
      <c r="Y226" s="25">
        <f t="shared" ca="1" si="89"/>
        <v>12.736240821657338</v>
      </c>
      <c r="Z226" s="25">
        <f t="shared" ca="1" si="90"/>
        <v>-19.498451713058799</v>
      </c>
      <c r="AA226" s="25">
        <f t="shared" ca="1" si="77"/>
        <v>280.50154828694122</v>
      </c>
    </row>
    <row r="227" spans="5:27" x14ac:dyDescent="0.2">
      <c r="E227" s="22">
        <v>223</v>
      </c>
      <c r="F227" s="24">
        <f t="shared" ca="1" si="80"/>
        <v>7.5208384706512792</v>
      </c>
      <c r="G227" s="24">
        <f t="shared" ca="1" si="81"/>
        <v>0</v>
      </c>
      <c r="H227" s="24">
        <f t="shared" ca="1" si="82"/>
        <v>7.5208384706512792</v>
      </c>
      <c r="I227" s="24">
        <f t="shared" ca="1" si="83"/>
        <v>0</v>
      </c>
      <c r="J227" s="24">
        <f t="shared" ca="1" si="84"/>
        <v>0</v>
      </c>
      <c r="K227" s="24">
        <f t="shared" ca="1" si="91"/>
        <v>0</v>
      </c>
      <c r="L227" s="24">
        <f t="shared" ca="1" si="85"/>
        <v>7.5208384706512792</v>
      </c>
      <c r="M227" s="24">
        <f t="shared" ca="1" si="78"/>
        <v>0.56747616806461343</v>
      </c>
      <c r="N227" s="24">
        <f t="shared" ca="1" si="79"/>
        <v>0.52549284233456595</v>
      </c>
      <c r="O227" s="24">
        <f t="shared" ca="1" si="86"/>
        <v>0.52549284233456595</v>
      </c>
      <c r="P227" s="24">
        <f t="shared" ca="1" si="87"/>
        <v>6.9953456283167128</v>
      </c>
      <c r="Q227" s="24">
        <f t="shared" ca="1" si="71"/>
        <v>0</v>
      </c>
      <c r="R227" s="24">
        <f t="shared" ca="1" si="92"/>
        <v>0</v>
      </c>
      <c r="S227" s="25">
        <f t="shared" ca="1" si="72"/>
        <v>11.686960813520745</v>
      </c>
      <c r="T227" s="24">
        <f t="shared" ca="1" si="73"/>
        <v>0</v>
      </c>
      <c r="U227" s="24">
        <f t="shared" ca="1" si="74"/>
        <v>0</v>
      </c>
      <c r="V227" s="25">
        <f t="shared" ca="1" si="75"/>
        <v>0.58064736395871974</v>
      </c>
      <c r="W227" s="26">
        <f t="shared" si="76"/>
        <v>2</v>
      </c>
      <c r="X227" s="25">
        <f t="shared" ca="1" si="88"/>
        <v>2.58064736395872</v>
      </c>
      <c r="Y227" s="25">
        <f t="shared" ca="1" si="89"/>
        <v>9.106313449562025</v>
      </c>
      <c r="Z227" s="25">
        <f t="shared" ca="1" si="90"/>
        <v>-10.392138263496774</v>
      </c>
      <c r="AA227" s="25">
        <f t="shared" ca="1" si="77"/>
        <v>289.60786173650325</v>
      </c>
    </row>
    <row r="228" spans="5:27" x14ac:dyDescent="0.2">
      <c r="E228" s="22">
        <v>224</v>
      </c>
      <c r="F228" s="24">
        <f t="shared" ca="1" si="80"/>
        <v>6.9953456283167128</v>
      </c>
      <c r="G228" s="24">
        <f t="shared" ca="1" si="81"/>
        <v>0</v>
      </c>
      <c r="H228" s="24">
        <f t="shared" ca="1" si="82"/>
        <v>6.9953456283167128</v>
      </c>
      <c r="I228" s="24">
        <f t="shared" ca="1" si="83"/>
        <v>0</v>
      </c>
      <c r="J228" s="24">
        <f t="shared" ca="1" si="84"/>
        <v>0</v>
      </c>
      <c r="K228" s="24">
        <f t="shared" ca="1" si="91"/>
        <v>0</v>
      </c>
      <c r="L228" s="24">
        <f t="shared" ca="1" si="85"/>
        <v>6.9953456283167128</v>
      </c>
      <c r="M228" s="24">
        <f t="shared" ca="1" si="78"/>
        <v>0.49447235305543225</v>
      </c>
      <c r="N228" s="24">
        <f t="shared" ca="1" si="79"/>
        <v>0.49792157007562987</v>
      </c>
      <c r="O228" s="24">
        <f t="shared" ca="1" si="86"/>
        <v>0.49792157007562987</v>
      </c>
      <c r="P228" s="24">
        <f t="shared" ca="1" si="87"/>
        <v>6.4974240582410827</v>
      </c>
      <c r="Q228" s="24">
        <f t="shared" ca="1" si="71"/>
        <v>0</v>
      </c>
      <c r="R228" s="24">
        <f t="shared" ca="1" si="92"/>
        <v>0</v>
      </c>
      <c r="S228" s="25">
        <f t="shared" ca="1" si="72"/>
        <v>11.073775718482008</v>
      </c>
      <c r="T228" s="24">
        <f t="shared" ca="1" si="73"/>
        <v>0</v>
      </c>
      <c r="U228" s="24">
        <f t="shared" ca="1" si="74"/>
        <v>0</v>
      </c>
      <c r="V228" s="25">
        <f t="shared" ca="1" si="75"/>
        <v>0.53971078746231183</v>
      </c>
      <c r="W228" s="26">
        <f t="shared" si="76"/>
        <v>2</v>
      </c>
      <c r="X228" s="25">
        <f t="shared" ca="1" si="88"/>
        <v>2.5397107874623117</v>
      </c>
      <c r="Y228" s="25">
        <f t="shared" ca="1" si="89"/>
        <v>8.5340649310196959</v>
      </c>
      <c r="Z228" s="25">
        <f t="shared" ca="1" si="90"/>
        <v>-1.858073332477078</v>
      </c>
      <c r="AA228" s="25">
        <f t="shared" ca="1" si="77"/>
        <v>298.14192666752291</v>
      </c>
    </row>
    <row r="229" spans="5:27" x14ac:dyDescent="0.2">
      <c r="E229" s="22">
        <v>225</v>
      </c>
      <c r="F229" s="24">
        <f t="shared" ca="1" si="80"/>
        <v>6.4974240582410827</v>
      </c>
      <c r="G229" s="24">
        <f t="shared" ca="1" si="81"/>
        <v>0</v>
      </c>
      <c r="H229" s="24">
        <f t="shared" ca="1" si="82"/>
        <v>6.4974240582410827</v>
      </c>
      <c r="I229" s="24">
        <f t="shared" ca="1" si="83"/>
        <v>0</v>
      </c>
      <c r="J229" s="24">
        <f t="shared" ca="1" si="84"/>
        <v>0</v>
      </c>
      <c r="K229" s="24">
        <f t="shared" ca="1" si="91"/>
        <v>0</v>
      </c>
      <c r="L229" s="24">
        <f t="shared" ca="1" si="85"/>
        <v>6.4974240582410827</v>
      </c>
      <c r="M229" s="24">
        <f t="shared" ca="1" si="78"/>
        <v>0.6240103330468677</v>
      </c>
      <c r="N229" s="24">
        <f t="shared" ca="1" si="79"/>
        <v>0.54740457975248613</v>
      </c>
      <c r="O229" s="24">
        <f t="shared" ca="1" si="86"/>
        <v>0.54740457975248613</v>
      </c>
      <c r="P229" s="24">
        <f t="shared" ca="1" si="87"/>
        <v>5.9500194784885965</v>
      </c>
      <c r="Q229" s="24">
        <f t="shared" ca="1" si="71"/>
        <v>0</v>
      </c>
      <c r="R229" s="24">
        <f t="shared" ca="1" si="92"/>
        <v>0</v>
      </c>
      <c r="S229" s="25">
        <f t="shared" ca="1" si="72"/>
        <v>12.17427785369529</v>
      </c>
      <c r="T229" s="24">
        <f t="shared" ca="1" si="73"/>
        <v>0</v>
      </c>
      <c r="U229" s="24">
        <f t="shared" ca="1" si="74"/>
        <v>0</v>
      </c>
      <c r="V229" s="25">
        <f t="shared" ca="1" si="75"/>
        <v>0.49789774146918719</v>
      </c>
      <c r="W229" s="26">
        <f t="shared" si="76"/>
        <v>2</v>
      </c>
      <c r="X229" s="25">
        <f t="shared" ca="1" si="88"/>
        <v>2.4978977414691874</v>
      </c>
      <c r="Y229" s="25">
        <f t="shared" ca="1" si="89"/>
        <v>9.6763801122261022</v>
      </c>
      <c r="Z229" s="25">
        <f t="shared" ca="1" si="90"/>
        <v>7.8183067797490242</v>
      </c>
      <c r="AA229" s="25">
        <f t="shared" ca="1" si="77"/>
        <v>307.81830677974904</v>
      </c>
    </row>
    <row r="230" spans="5:27" x14ac:dyDescent="0.2">
      <c r="E230" s="22">
        <v>226</v>
      </c>
      <c r="F230" s="24">
        <f t="shared" ca="1" si="80"/>
        <v>5.9500194784885965</v>
      </c>
      <c r="G230" s="24">
        <f t="shared" ca="1" si="81"/>
        <v>0</v>
      </c>
      <c r="H230" s="24">
        <f t="shared" ca="1" si="82"/>
        <v>5.9500194784885965</v>
      </c>
      <c r="I230" s="24">
        <f t="shared" ca="1" si="83"/>
        <v>0</v>
      </c>
      <c r="J230" s="24">
        <f t="shared" ca="1" si="84"/>
        <v>0</v>
      </c>
      <c r="K230" s="24">
        <f t="shared" ca="1" si="91"/>
        <v>0</v>
      </c>
      <c r="L230" s="24">
        <f t="shared" ca="1" si="85"/>
        <v>5.9500194784885965</v>
      </c>
      <c r="M230" s="24">
        <f t="shared" ca="1" si="78"/>
        <v>0.42850958985231835</v>
      </c>
      <c r="N230" s="24">
        <f t="shared" ca="1" si="79"/>
        <v>0.47297451340725755</v>
      </c>
      <c r="O230" s="24">
        <f t="shared" ca="1" si="86"/>
        <v>0.47297451340725755</v>
      </c>
      <c r="P230" s="24">
        <f t="shared" ca="1" si="87"/>
        <v>5.4770449650813386</v>
      </c>
      <c r="Q230" s="24">
        <f t="shared" ca="1" si="71"/>
        <v>0</v>
      </c>
      <c r="R230" s="24">
        <f t="shared" ca="1" si="92"/>
        <v>0</v>
      </c>
      <c r="S230" s="25">
        <f t="shared" ca="1" si="72"/>
        <v>10.518953178177407</v>
      </c>
      <c r="T230" s="24">
        <f t="shared" ca="1" si="73"/>
        <v>0</v>
      </c>
      <c r="U230" s="24">
        <f t="shared" ca="1" si="74"/>
        <v>0</v>
      </c>
      <c r="V230" s="25">
        <f t="shared" ca="1" si="75"/>
        <v>0.45708257774279742</v>
      </c>
      <c r="W230" s="26">
        <f t="shared" si="76"/>
        <v>2</v>
      </c>
      <c r="X230" s="25">
        <f t="shared" ca="1" si="88"/>
        <v>2.4570825777427974</v>
      </c>
      <c r="Y230" s="25">
        <f t="shared" ca="1" si="89"/>
        <v>8.0618706004346095</v>
      </c>
      <c r="Z230" s="25">
        <f t="shared" ca="1" si="90"/>
        <v>15.880177380183634</v>
      </c>
      <c r="AA230" s="25">
        <f t="shared" ca="1" si="77"/>
        <v>315.88017738018362</v>
      </c>
    </row>
    <row r="231" spans="5:27" x14ac:dyDescent="0.2">
      <c r="E231" s="22">
        <v>227</v>
      </c>
      <c r="F231" s="24">
        <f t="shared" ca="1" si="80"/>
        <v>5.4770449650813386</v>
      </c>
      <c r="G231" s="24">
        <f t="shared" ca="1" si="81"/>
        <v>0</v>
      </c>
      <c r="H231" s="24">
        <f t="shared" ca="1" si="82"/>
        <v>5.4770449650813386</v>
      </c>
      <c r="I231" s="24">
        <f t="shared" ca="1" si="83"/>
        <v>0</v>
      </c>
      <c r="J231" s="24">
        <f t="shared" ca="1" si="84"/>
        <v>0</v>
      </c>
      <c r="K231" s="24">
        <f t="shared" ca="1" si="91"/>
        <v>0</v>
      </c>
      <c r="L231" s="24">
        <f t="shared" ca="1" si="85"/>
        <v>5.4770449650813386</v>
      </c>
      <c r="M231" s="24">
        <f t="shared" ca="1" si="78"/>
        <v>5.811885681926432E-2</v>
      </c>
      <c r="N231" s="24">
        <f t="shared" ca="1" si="79"/>
        <v>0.26438555274016068</v>
      </c>
      <c r="O231" s="24">
        <f t="shared" ca="1" si="86"/>
        <v>0.26438555274016068</v>
      </c>
      <c r="P231" s="24">
        <f t="shared" ca="1" si="87"/>
        <v>5.2126594123411776</v>
      </c>
      <c r="Q231" s="24">
        <f t="shared" ca="1" si="71"/>
        <v>0</v>
      </c>
      <c r="R231" s="24">
        <f t="shared" ca="1" si="92"/>
        <v>0</v>
      </c>
      <c r="S231" s="25">
        <f t="shared" ca="1" si="72"/>
        <v>5.8799346929411733</v>
      </c>
      <c r="T231" s="24">
        <f t="shared" ca="1" si="73"/>
        <v>0</v>
      </c>
      <c r="U231" s="24">
        <f t="shared" ca="1" si="74"/>
        <v>0</v>
      </c>
      <c r="V231" s="25">
        <f t="shared" ca="1" si="75"/>
        <v>0.42758817509690061</v>
      </c>
      <c r="W231" s="26">
        <f t="shared" si="76"/>
        <v>2</v>
      </c>
      <c r="X231" s="25">
        <f t="shared" ca="1" si="88"/>
        <v>2.4275881750969006</v>
      </c>
      <c r="Y231" s="25">
        <f t="shared" ca="1" si="89"/>
        <v>3.4523465178442727</v>
      </c>
      <c r="Z231" s="25">
        <f t="shared" ca="1" si="90"/>
        <v>19.332523898027908</v>
      </c>
      <c r="AA231" s="25">
        <f t="shared" ca="1" si="77"/>
        <v>319.33252389802789</v>
      </c>
    </row>
    <row r="232" spans="5:27" x14ac:dyDescent="0.2">
      <c r="E232" s="22">
        <v>228</v>
      </c>
      <c r="F232" s="24">
        <f t="shared" ca="1" si="80"/>
        <v>5.2126594123411776</v>
      </c>
      <c r="G232" s="24">
        <f t="shared" ca="1" si="81"/>
        <v>0</v>
      </c>
      <c r="H232" s="24">
        <f t="shared" ca="1" si="82"/>
        <v>5.2126594123411776</v>
      </c>
      <c r="I232" s="24">
        <f t="shared" ca="1" si="83"/>
        <v>0</v>
      </c>
      <c r="J232" s="24">
        <f t="shared" ca="1" si="84"/>
        <v>0</v>
      </c>
      <c r="K232" s="24">
        <f t="shared" ca="1" si="91"/>
        <v>0</v>
      </c>
      <c r="L232" s="24">
        <f t="shared" ca="1" si="85"/>
        <v>5.2126594123411776</v>
      </c>
      <c r="M232" s="24">
        <f t="shared" ca="1" si="78"/>
        <v>4.7060861530081599E-2</v>
      </c>
      <c r="N232" s="24">
        <f t="shared" ca="1" si="79"/>
        <v>0.24889322505589706</v>
      </c>
      <c r="O232" s="24">
        <f t="shared" ca="1" si="86"/>
        <v>0.24889322505589706</v>
      </c>
      <c r="P232" s="24">
        <f t="shared" ca="1" si="87"/>
        <v>4.9637661872852803</v>
      </c>
      <c r="Q232" s="24">
        <f t="shared" ca="1" si="71"/>
        <v>0</v>
      </c>
      <c r="R232" s="24">
        <f t="shared" ca="1" si="92"/>
        <v>0</v>
      </c>
      <c r="S232" s="25">
        <f t="shared" ca="1" si="72"/>
        <v>5.5353853252431504</v>
      </c>
      <c r="T232" s="24">
        <f t="shared" ca="1" si="73"/>
        <v>0</v>
      </c>
      <c r="U232" s="24">
        <f t="shared" ca="1" si="74"/>
        <v>0</v>
      </c>
      <c r="V232" s="25">
        <f t="shared" ca="1" si="75"/>
        <v>0.40705702398505839</v>
      </c>
      <c r="W232" s="26">
        <f t="shared" si="76"/>
        <v>2</v>
      </c>
      <c r="X232" s="25">
        <f t="shared" ca="1" si="88"/>
        <v>2.4070570239850584</v>
      </c>
      <c r="Y232" s="25">
        <f t="shared" ca="1" si="89"/>
        <v>3.128328301258092</v>
      </c>
      <c r="Z232" s="25">
        <f t="shared" ca="1" si="90"/>
        <v>22.460852199286002</v>
      </c>
      <c r="AA232" s="25">
        <f t="shared" ca="1" si="77"/>
        <v>322.46085219928602</v>
      </c>
    </row>
    <row r="233" spans="5:27" x14ac:dyDescent="0.2">
      <c r="E233" s="22">
        <v>229</v>
      </c>
      <c r="F233" s="24">
        <f t="shared" ca="1" si="80"/>
        <v>4.9637661872852803</v>
      </c>
      <c r="G233" s="24">
        <f t="shared" ca="1" si="81"/>
        <v>0</v>
      </c>
      <c r="H233" s="24">
        <f t="shared" ca="1" si="82"/>
        <v>4.9637661872852803</v>
      </c>
      <c r="I233" s="24">
        <f t="shared" ca="1" si="83"/>
        <v>0</v>
      </c>
      <c r="J233" s="24">
        <f t="shared" ca="1" si="84"/>
        <v>0</v>
      </c>
      <c r="K233" s="24">
        <f t="shared" ca="1" si="91"/>
        <v>0</v>
      </c>
      <c r="L233" s="24">
        <f t="shared" ca="1" si="85"/>
        <v>4.9637661872852803</v>
      </c>
      <c r="M233" s="24">
        <f t="shared" ca="1" si="78"/>
        <v>0.61469655823928349</v>
      </c>
      <c r="N233" s="24">
        <f t="shared" ca="1" si="79"/>
        <v>0.54373717368529351</v>
      </c>
      <c r="O233" s="24">
        <f t="shared" ca="1" si="86"/>
        <v>0.54373717368529351</v>
      </c>
      <c r="P233" s="24">
        <f t="shared" ca="1" si="87"/>
        <v>4.4200290135999865</v>
      </c>
      <c r="Q233" s="24">
        <f t="shared" ca="1" si="71"/>
        <v>0</v>
      </c>
      <c r="R233" s="24">
        <f t="shared" ca="1" si="92"/>
        <v>0</v>
      </c>
      <c r="S233" s="25">
        <f t="shared" ca="1" si="72"/>
        <v>12.092714742760927</v>
      </c>
      <c r="T233" s="24">
        <f t="shared" ca="1" si="73"/>
        <v>0</v>
      </c>
      <c r="U233" s="24">
        <f t="shared" ca="1" si="74"/>
        <v>0</v>
      </c>
      <c r="V233" s="25">
        <f t="shared" ca="1" si="75"/>
        <v>0.37535180803541068</v>
      </c>
      <c r="W233" s="26">
        <f t="shared" si="76"/>
        <v>2</v>
      </c>
      <c r="X233" s="25">
        <f t="shared" ca="1" si="88"/>
        <v>2.3753518080354108</v>
      </c>
      <c r="Y233" s="25">
        <f t="shared" ca="1" si="89"/>
        <v>9.7173629347255162</v>
      </c>
      <c r="Z233" s="25">
        <f t="shared" ca="1" si="90"/>
        <v>32.178215134011516</v>
      </c>
      <c r="AA233" s="25">
        <f t="shared" ca="1" si="77"/>
        <v>332.17821513401151</v>
      </c>
    </row>
    <row r="234" spans="5:27" x14ac:dyDescent="0.2">
      <c r="E234" s="22">
        <v>230</v>
      </c>
      <c r="F234" s="24">
        <f t="shared" ca="1" si="80"/>
        <v>4.4200290135999865</v>
      </c>
      <c r="G234" s="24">
        <f t="shared" ca="1" si="81"/>
        <v>0</v>
      </c>
      <c r="H234" s="24">
        <f t="shared" ca="1" si="82"/>
        <v>4.4200290135999865</v>
      </c>
      <c r="I234" s="24">
        <f t="shared" ca="1" si="83"/>
        <v>1</v>
      </c>
      <c r="J234" s="24">
        <f t="shared" ca="1" si="84"/>
        <v>14</v>
      </c>
      <c r="K234" s="24">
        <f t="shared" ca="1" si="91"/>
        <v>0</v>
      </c>
      <c r="L234" s="24">
        <f t="shared" ca="1" si="85"/>
        <v>4.4200290135999865</v>
      </c>
      <c r="M234" s="24">
        <f t="shared" ca="1" si="78"/>
        <v>0.85592997725884357</v>
      </c>
      <c r="N234" s="24">
        <f t="shared" ca="1" si="79"/>
        <v>0.65933160430598714</v>
      </c>
      <c r="O234" s="24">
        <f t="shared" ca="1" si="86"/>
        <v>0.65933160430598714</v>
      </c>
      <c r="P234" s="24">
        <f t="shared" ca="1" si="87"/>
        <v>3.7606974092939991</v>
      </c>
      <c r="Q234" s="24">
        <f t="shared" ca="1" si="71"/>
        <v>0</v>
      </c>
      <c r="R234" s="24">
        <f t="shared" ca="1" si="92"/>
        <v>0</v>
      </c>
      <c r="S234" s="25">
        <f t="shared" ca="1" si="72"/>
        <v>14.663534879765153</v>
      </c>
      <c r="T234" s="24">
        <f t="shared" ca="1" si="73"/>
        <v>224</v>
      </c>
      <c r="U234" s="24">
        <f t="shared" ca="1" si="74"/>
        <v>15.68</v>
      </c>
      <c r="V234" s="25">
        <f t="shared" ca="1" si="75"/>
        <v>0.32722905691575949</v>
      </c>
      <c r="W234" s="26">
        <f t="shared" si="76"/>
        <v>2</v>
      </c>
      <c r="X234" s="25">
        <f t="shared" ca="1" si="88"/>
        <v>242.00722905691578</v>
      </c>
      <c r="Y234" s="25">
        <f t="shared" ca="1" si="89"/>
        <v>-227.34369417715061</v>
      </c>
      <c r="Z234" s="25">
        <f t="shared" ca="1" si="90"/>
        <v>-195.1654790431391</v>
      </c>
      <c r="AA234" s="25">
        <f t="shared" ca="1" si="77"/>
        <v>104.8345209568609</v>
      </c>
    </row>
    <row r="235" spans="5:27" x14ac:dyDescent="0.2">
      <c r="E235" s="22">
        <v>231</v>
      </c>
      <c r="F235" s="24">
        <f t="shared" ca="1" si="80"/>
        <v>3.7606974092939991</v>
      </c>
      <c r="G235" s="24">
        <f t="shared" ca="1" si="81"/>
        <v>14</v>
      </c>
      <c r="H235" s="24">
        <f t="shared" ca="1" si="82"/>
        <v>17.760697409294</v>
      </c>
      <c r="I235" s="24">
        <f t="shared" ca="1" si="83"/>
        <v>0</v>
      </c>
      <c r="J235" s="24">
        <f t="shared" ca="1" si="84"/>
        <v>0</v>
      </c>
      <c r="K235" s="24">
        <f t="shared" ca="1" si="91"/>
        <v>0</v>
      </c>
      <c r="L235" s="24">
        <f t="shared" ca="1" si="85"/>
        <v>3.7606974092939991</v>
      </c>
      <c r="M235" s="24">
        <f t="shared" ca="1" si="78"/>
        <v>0.22068868716862988</v>
      </c>
      <c r="N235" s="24">
        <f t="shared" ca="1" si="79"/>
        <v>0.38451959182218953</v>
      </c>
      <c r="O235" s="24">
        <f t="shared" ca="1" si="86"/>
        <v>0.38451959182218953</v>
      </c>
      <c r="P235" s="24">
        <f t="shared" ca="1" si="87"/>
        <v>3.3761778174718096</v>
      </c>
      <c r="Q235" s="24">
        <f t="shared" ca="1" si="71"/>
        <v>0</v>
      </c>
      <c r="R235" s="24">
        <f t="shared" ca="1" si="92"/>
        <v>0</v>
      </c>
      <c r="S235" s="25">
        <f t="shared" ca="1" si="72"/>
        <v>8.5517157221254951</v>
      </c>
      <c r="T235" s="24">
        <f t="shared" ca="1" si="73"/>
        <v>0</v>
      </c>
      <c r="U235" s="24">
        <f t="shared" ca="1" si="74"/>
        <v>0</v>
      </c>
      <c r="V235" s="25">
        <f t="shared" ca="1" si="75"/>
        <v>0.28547500907063234</v>
      </c>
      <c r="W235" s="26">
        <f t="shared" si="76"/>
        <v>2</v>
      </c>
      <c r="X235" s="25">
        <f t="shared" ca="1" si="88"/>
        <v>2.2854750090706322</v>
      </c>
      <c r="Y235" s="25">
        <f t="shared" ca="1" si="89"/>
        <v>6.266240713054863</v>
      </c>
      <c r="Z235" s="25">
        <f t="shared" ca="1" si="90"/>
        <v>-188.89923833008424</v>
      </c>
      <c r="AA235" s="25">
        <f t="shared" ca="1" si="77"/>
        <v>111.10076166991576</v>
      </c>
    </row>
    <row r="236" spans="5:27" x14ac:dyDescent="0.2">
      <c r="E236" s="22">
        <v>232</v>
      </c>
      <c r="F236" s="24">
        <f t="shared" ca="1" si="80"/>
        <v>3.3761778174718096</v>
      </c>
      <c r="G236" s="24">
        <f t="shared" ca="1" si="81"/>
        <v>14</v>
      </c>
      <c r="H236" s="24">
        <f t="shared" ca="1" si="82"/>
        <v>17.37617781747181</v>
      </c>
      <c r="I236" s="24">
        <f t="shared" ca="1" si="83"/>
        <v>0</v>
      </c>
      <c r="J236" s="24">
        <f t="shared" ca="1" si="84"/>
        <v>0</v>
      </c>
      <c r="K236" s="24">
        <f t="shared" ca="1" si="91"/>
        <v>0</v>
      </c>
      <c r="L236" s="24">
        <f t="shared" ca="1" si="85"/>
        <v>3.3761778174718096</v>
      </c>
      <c r="M236" s="24">
        <f t="shared" ca="1" si="78"/>
        <v>1.0437403822228464E-2</v>
      </c>
      <c r="N236" s="24">
        <f t="shared" ca="1" si="79"/>
        <v>0.15346382918718166</v>
      </c>
      <c r="O236" s="24">
        <f t="shared" ca="1" si="86"/>
        <v>0.15346382918718166</v>
      </c>
      <c r="P236" s="24">
        <f t="shared" ca="1" si="87"/>
        <v>3.2227139882846281</v>
      </c>
      <c r="Q236" s="24">
        <f t="shared" ca="1" si="71"/>
        <v>0</v>
      </c>
      <c r="R236" s="24">
        <f t="shared" ca="1" si="92"/>
        <v>0</v>
      </c>
      <c r="S236" s="25">
        <f t="shared" ca="1" si="72"/>
        <v>3.4130355611229199</v>
      </c>
      <c r="T236" s="24">
        <f t="shared" ca="1" si="73"/>
        <v>0</v>
      </c>
      <c r="U236" s="24">
        <f t="shared" ca="1" si="74"/>
        <v>0</v>
      </c>
      <c r="V236" s="25">
        <f t="shared" ca="1" si="75"/>
        <v>0.26395567223025751</v>
      </c>
      <c r="W236" s="26">
        <f t="shared" si="76"/>
        <v>2</v>
      </c>
      <c r="X236" s="25">
        <f t="shared" ca="1" si="88"/>
        <v>2.2639556722302574</v>
      </c>
      <c r="Y236" s="25">
        <f t="shared" ca="1" si="89"/>
        <v>1.1490798888926625</v>
      </c>
      <c r="Z236" s="25">
        <f t="shared" ca="1" si="90"/>
        <v>-187.75015844119159</v>
      </c>
      <c r="AA236" s="25">
        <f t="shared" ca="1" si="77"/>
        <v>112.24984155880841</v>
      </c>
    </row>
    <row r="237" spans="5:27" x14ac:dyDescent="0.2">
      <c r="E237" s="22">
        <v>233</v>
      </c>
      <c r="F237" s="24">
        <f t="shared" ca="1" si="80"/>
        <v>3.2227139882846281</v>
      </c>
      <c r="G237" s="24">
        <f t="shared" ca="1" si="81"/>
        <v>14</v>
      </c>
      <c r="H237" s="24">
        <f t="shared" ca="1" si="82"/>
        <v>17.222713988284628</v>
      </c>
      <c r="I237" s="24">
        <f t="shared" ca="1" si="83"/>
        <v>0</v>
      </c>
      <c r="J237" s="24">
        <f t="shared" ca="1" si="84"/>
        <v>0</v>
      </c>
      <c r="K237" s="24">
        <f t="shared" ca="1" si="91"/>
        <v>0</v>
      </c>
      <c r="L237" s="24">
        <f t="shared" ca="1" si="85"/>
        <v>3.2227139882846281</v>
      </c>
      <c r="M237" s="24">
        <f t="shared" ca="1" si="78"/>
        <v>0.40552968577198045</v>
      </c>
      <c r="N237" s="24">
        <f t="shared" ca="1" si="79"/>
        <v>0.46414106066576677</v>
      </c>
      <c r="O237" s="24">
        <f t="shared" ca="1" si="86"/>
        <v>0.46414106066576677</v>
      </c>
      <c r="P237" s="24">
        <f t="shared" ca="1" si="87"/>
        <v>2.7585729276188613</v>
      </c>
      <c r="Q237" s="24">
        <f t="shared" ca="1" si="71"/>
        <v>0</v>
      </c>
      <c r="R237" s="24">
        <f t="shared" ca="1" si="92"/>
        <v>0</v>
      </c>
      <c r="S237" s="25">
        <f t="shared" ca="1" si="72"/>
        <v>10.322497189206652</v>
      </c>
      <c r="T237" s="24">
        <f t="shared" ca="1" si="73"/>
        <v>0</v>
      </c>
      <c r="U237" s="24">
        <f t="shared" ca="1" si="74"/>
        <v>0</v>
      </c>
      <c r="V237" s="25">
        <f t="shared" ca="1" si="75"/>
        <v>0.23925147663613955</v>
      </c>
      <c r="W237" s="26">
        <f t="shared" si="76"/>
        <v>2</v>
      </c>
      <c r="X237" s="25">
        <f t="shared" ca="1" si="88"/>
        <v>2.2392514766361398</v>
      </c>
      <c r="Y237" s="25">
        <f t="shared" ca="1" si="89"/>
        <v>8.0832457125705126</v>
      </c>
      <c r="Z237" s="25">
        <f t="shared" ca="1" si="90"/>
        <v>-179.66691272862107</v>
      </c>
      <c r="AA237" s="25">
        <f t="shared" ca="1" si="77"/>
        <v>120.33308727137893</v>
      </c>
    </row>
    <row r="238" spans="5:27" x14ac:dyDescent="0.2">
      <c r="E238" s="22">
        <v>234</v>
      </c>
      <c r="F238" s="24">
        <f t="shared" ca="1" si="80"/>
        <v>2.7585729276188613</v>
      </c>
      <c r="G238" s="24">
        <f t="shared" ca="1" si="81"/>
        <v>14</v>
      </c>
      <c r="H238" s="24">
        <f t="shared" ca="1" si="82"/>
        <v>16.758572927618861</v>
      </c>
      <c r="I238" s="24">
        <f t="shared" ca="1" si="83"/>
        <v>0</v>
      </c>
      <c r="J238" s="24">
        <f t="shared" ca="1" si="84"/>
        <v>0</v>
      </c>
      <c r="K238" s="24">
        <f t="shared" ca="1" si="91"/>
        <v>0</v>
      </c>
      <c r="L238" s="24">
        <f t="shared" ca="1" si="85"/>
        <v>2.7585729276188613</v>
      </c>
      <c r="M238" s="24">
        <f t="shared" ca="1" si="78"/>
        <v>2.6258493432817942E-2</v>
      </c>
      <c r="N238" s="24">
        <f t="shared" ca="1" si="79"/>
        <v>0.20916927474220642</v>
      </c>
      <c r="O238" s="24">
        <f t="shared" ca="1" si="86"/>
        <v>0.20916927474220642</v>
      </c>
      <c r="P238" s="24">
        <f t="shared" ca="1" si="87"/>
        <v>2.5494036528766548</v>
      </c>
      <c r="Q238" s="24">
        <f t="shared" ca="1" si="71"/>
        <v>0</v>
      </c>
      <c r="R238" s="24">
        <f t="shared" ca="1" si="92"/>
        <v>0</v>
      </c>
      <c r="S238" s="25">
        <f t="shared" ca="1" si="72"/>
        <v>4.6519246702666708</v>
      </c>
      <c r="T238" s="24">
        <f t="shared" ca="1" si="73"/>
        <v>0</v>
      </c>
      <c r="U238" s="24">
        <f t="shared" ca="1" si="74"/>
        <v>0</v>
      </c>
      <c r="V238" s="25">
        <f t="shared" ca="1" si="75"/>
        <v>0.21231906321982066</v>
      </c>
      <c r="W238" s="26">
        <f t="shared" si="76"/>
        <v>2</v>
      </c>
      <c r="X238" s="25">
        <f t="shared" ca="1" si="88"/>
        <v>2.2123190632198209</v>
      </c>
      <c r="Y238" s="25">
        <f t="shared" ca="1" si="89"/>
        <v>2.4396056070468499</v>
      </c>
      <c r="Z238" s="25">
        <f t="shared" ca="1" si="90"/>
        <v>-177.22730712157423</v>
      </c>
      <c r="AA238" s="25">
        <f t="shared" ca="1" si="77"/>
        <v>122.77269287842577</v>
      </c>
    </row>
    <row r="239" spans="5:27" x14ac:dyDescent="0.2">
      <c r="E239" s="22">
        <v>235</v>
      </c>
      <c r="F239" s="24">
        <f t="shared" ca="1" si="80"/>
        <v>2.5494036528766548</v>
      </c>
      <c r="G239" s="24">
        <f t="shared" ca="1" si="81"/>
        <v>14</v>
      </c>
      <c r="H239" s="24">
        <f t="shared" ca="1" si="82"/>
        <v>16.549403652876656</v>
      </c>
      <c r="I239" s="24">
        <f t="shared" ca="1" si="83"/>
        <v>0</v>
      </c>
      <c r="J239" s="24">
        <f t="shared" ca="1" si="84"/>
        <v>0</v>
      </c>
      <c r="K239" s="24">
        <f t="shared" ca="1" si="91"/>
        <v>0</v>
      </c>
      <c r="L239" s="24">
        <f t="shared" ca="1" si="85"/>
        <v>2.5494036528766548</v>
      </c>
      <c r="M239" s="24">
        <f t="shared" ca="1" si="78"/>
        <v>0.52755554987933972</v>
      </c>
      <c r="N239" s="24">
        <f t="shared" ca="1" si="79"/>
        <v>0.51036898014199117</v>
      </c>
      <c r="O239" s="24">
        <f t="shared" ca="1" si="86"/>
        <v>0.51036898014199117</v>
      </c>
      <c r="P239" s="24">
        <f t="shared" ca="1" si="87"/>
        <v>2.0390346727346635</v>
      </c>
      <c r="Q239" s="24">
        <f t="shared" ca="1" si="71"/>
        <v>0</v>
      </c>
      <c r="R239" s="24">
        <f t="shared" ca="1" si="92"/>
        <v>0</v>
      </c>
      <c r="S239" s="25">
        <f t="shared" ca="1" si="72"/>
        <v>11.350606118357883</v>
      </c>
      <c r="T239" s="24">
        <f t="shared" ca="1" si="73"/>
        <v>0</v>
      </c>
      <c r="U239" s="24">
        <f t="shared" ca="1" si="74"/>
        <v>0</v>
      </c>
      <c r="V239" s="25">
        <f t="shared" ca="1" si="75"/>
        <v>0.18353753302445275</v>
      </c>
      <c r="W239" s="26">
        <f t="shared" si="76"/>
        <v>2</v>
      </c>
      <c r="X239" s="25">
        <f t="shared" ca="1" si="88"/>
        <v>2.1835375330244529</v>
      </c>
      <c r="Y239" s="25">
        <f t="shared" ca="1" si="89"/>
        <v>9.1670685853334302</v>
      </c>
      <c r="Z239" s="25">
        <f t="shared" ca="1" si="90"/>
        <v>-168.0602385362408</v>
      </c>
      <c r="AA239" s="25">
        <f t="shared" ca="1" si="77"/>
        <v>131.9397614637592</v>
      </c>
    </row>
    <row r="240" spans="5:27" x14ac:dyDescent="0.2">
      <c r="E240" s="22">
        <v>236</v>
      </c>
      <c r="F240" s="24">
        <f t="shared" ca="1" si="80"/>
        <v>2.0390346727346635</v>
      </c>
      <c r="G240" s="24">
        <f t="shared" ca="1" si="81"/>
        <v>14</v>
      </c>
      <c r="H240" s="24">
        <f t="shared" ca="1" si="82"/>
        <v>16.039034672734665</v>
      </c>
      <c r="I240" s="24">
        <f t="shared" ca="1" si="83"/>
        <v>0</v>
      </c>
      <c r="J240" s="24">
        <f t="shared" ca="1" si="84"/>
        <v>0</v>
      </c>
      <c r="K240" s="24">
        <f t="shared" ca="1" si="91"/>
        <v>0</v>
      </c>
      <c r="L240" s="24">
        <f t="shared" ca="1" si="85"/>
        <v>2.0390346727346635</v>
      </c>
      <c r="M240" s="24">
        <f t="shared" ca="1" si="78"/>
        <v>0.11577014660859863</v>
      </c>
      <c r="N240" s="24">
        <f t="shared" ca="1" si="79"/>
        <v>0.32053991996146647</v>
      </c>
      <c r="O240" s="24">
        <f t="shared" ca="1" si="86"/>
        <v>0.32053991996146647</v>
      </c>
      <c r="P240" s="24">
        <f t="shared" ca="1" si="87"/>
        <v>1.7184947527731971</v>
      </c>
      <c r="Q240" s="24">
        <f t="shared" ca="1" si="71"/>
        <v>0</v>
      </c>
      <c r="R240" s="24">
        <f t="shared" ca="1" si="92"/>
        <v>0</v>
      </c>
      <c r="S240" s="25">
        <f t="shared" ca="1" si="72"/>
        <v>7.128807819943014</v>
      </c>
      <c r="T240" s="24">
        <f t="shared" ca="1" si="73"/>
        <v>0</v>
      </c>
      <c r="U240" s="24">
        <f t="shared" ca="1" si="74"/>
        <v>0</v>
      </c>
      <c r="V240" s="25">
        <f t="shared" ca="1" si="75"/>
        <v>0.15030117702031442</v>
      </c>
      <c r="W240" s="26">
        <f t="shared" si="76"/>
        <v>2</v>
      </c>
      <c r="X240" s="25">
        <f t="shared" ca="1" si="88"/>
        <v>2.1503011770203146</v>
      </c>
      <c r="Y240" s="25">
        <f t="shared" ca="1" si="89"/>
        <v>4.9785066429226994</v>
      </c>
      <c r="Z240" s="25">
        <f t="shared" ca="1" si="90"/>
        <v>-163.08173189331811</v>
      </c>
      <c r="AA240" s="25">
        <f t="shared" ca="1" si="77"/>
        <v>136.91826810668189</v>
      </c>
    </row>
    <row r="241" spans="5:27" x14ac:dyDescent="0.2">
      <c r="E241" s="22">
        <v>237</v>
      </c>
      <c r="F241" s="24">
        <f t="shared" ca="1" si="80"/>
        <v>1.7184947527731971</v>
      </c>
      <c r="G241" s="24">
        <f t="shared" ca="1" si="81"/>
        <v>14</v>
      </c>
      <c r="H241" s="24">
        <f t="shared" ca="1" si="82"/>
        <v>15.718494752773196</v>
      </c>
      <c r="I241" s="24">
        <f t="shared" ca="1" si="83"/>
        <v>0</v>
      </c>
      <c r="J241" s="24">
        <f t="shared" ca="1" si="84"/>
        <v>0</v>
      </c>
      <c r="K241" s="24">
        <f t="shared" ca="1" si="91"/>
        <v>14</v>
      </c>
      <c r="L241" s="24">
        <f t="shared" ca="1" si="85"/>
        <v>15.718494752773196</v>
      </c>
      <c r="M241" s="24">
        <f t="shared" ca="1" si="78"/>
        <v>0.89569140558306559</v>
      </c>
      <c r="N241" s="24">
        <f t="shared" ca="1" si="79"/>
        <v>0.68860653541100092</v>
      </c>
      <c r="O241" s="24">
        <f t="shared" ca="1" si="86"/>
        <v>0.68860653541100092</v>
      </c>
      <c r="P241" s="24">
        <f t="shared" ca="1" si="87"/>
        <v>15.029888217362195</v>
      </c>
      <c r="Q241" s="24">
        <f t="shared" ca="1" si="71"/>
        <v>0</v>
      </c>
      <c r="R241" s="24">
        <f t="shared" ca="1" si="92"/>
        <v>0</v>
      </c>
      <c r="S241" s="25">
        <f t="shared" ca="1" si="72"/>
        <v>15.31460934754066</v>
      </c>
      <c r="T241" s="24">
        <f t="shared" ca="1" si="73"/>
        <v>0</v>
      </c>
      <c r="U241" s="24">
        <f t="shared" ca="1" si="74"/>
        <v>0</v>
      </c>
      <c r="V241" s="25">
        <f t="shared" ca="1" si="75"/>
        <v>1.2299353188054156</v>
      </c>
      <c r="W241" s="26">
        <f t="shared" si="76"/>
        <v>2</v>
      </c>
      <c r="X241" s="25">
        <f t="shared" ca="1" si="88"/>
        <v>3.2299353188054156</v>
      </c>
      <c r="Y241" s="25">
        <f t="shared" ca="1" si="89"/>
        <v>12.084674028735245</v>
      </c>
      <c r="Z241" s="25">
        <f t="shared" ca="1" si="90"/>
        <v>-150.99705786458287</v>
      </c>
      <c r="AA241" s="25">
        <f t="shared" ca="1" si="77"/>
        <v>149.00294213541713</v>
      </c>
    </row>
    <row r="242" spans="5:27" x14ac:dyDescent="0.2">
      <c r="E242" s="22">
        <v>238</v>
      </c>
      <c r="F242" s="24">
        <f t="shared" ca="1" si="80"/>
        <v>15.029888217362195</v>
      </c>
      <c r="G242" s="24">
        <f t="shared" ca="1" si="81"/>
        <v>0</v>
      </c>
      <c r="H242" s="24">
        <f t="shared" ca="1" si="82"/>
        <v>15.029888217362195</v>
      </c>
      <c r="I242" s="24">
        <f t="shared" ca="1" si="83"/>
        <v>0</v>
      </c>
      <c r="J242" s="24">
        <f t="shared" ca="1" si="84"/>
        <v>0</v>
      </c>
      <c r="K242" s="24">
        <f t="shared" ca="1" si="91"/>
        <v>0</v>
      </c>
      <c r="L242" s="24">
        <f t="shared" ca="1" si="85"/>
        <v>15.029888217362195</v>
      </c>
      <c r="M242" s="24">
        <f t="shared" ca="1" si="78"/>
        <v>0.20637070849000028</v>
      </c>
      <c r="N242" s="24">
        <f t="shared" ca="1" si="79"/>
        <v>0.37713816961457247</v>
      </c>
      <c r="O242" s="24">
        <f t="shared" ca="1" si="86"/>
        <v>0.37713816961457247</v>
      </c>
      <c r="P242" s="24">
        <f t="shared" ca="1" si="87"/>
        <v>14.652750047747624</v>
      </c>
      <c r="Q242" s="24">
        <f t="shared" ca="1" si="71"/>
        <v>0</v>
      </c>
      <c r="R242" s="24">
        <f t="shared" ca="1" si="92"/>
        <v>0</v>
      </c>
      <c r="S242" s="25">
        <f t="shared" ca="1" si="72"/>
        <v>8.3875528922280917</v>
      </c>
      <c r="T242" s="24">
        <f t="shared" ca="1" si="73"/>
        <v>0</v>
      </c>
      <c r="U242" s="24">
        <f t="shared" ca="1" si="74"/>
        <v>0</v>
      </c>
      <c r="V242" s="25">
        <f t="shared" ca="1" si="75"/>
        <v>1.1873055306043927</v>
      </c>
      <c r="W242" s="26">
        <f t="shared" si="76"/>
        <v>2</v>
      </c>
      <c r="X242" s="25">
        <f t="shared" ca="1" si="88"/>
        <v>3.1873055306043927</v>
      </c>
      <c r="Y242" s="25">
        <f t="shared" ca="1" si="89"/>
        <v>5.200247361623699</v>
      </c>
      <c r="Z242" s="25">
        <f t="shared" ca="1" si="90"/>
        <v>-145.79681050295918</v>
      </c>
      <c r="AA242" s="25">
        <f t="shared" ca="1" si="77"/>
        <v>154.20318949704082</v>
      </c>
    </row>
    <row r="243" spans="5:27" x14ac:dyDescent="0.2">
      <c r="E243" s="22">
        <v>239</v>
      </c>
      <c r="F243" s="24">
        <f t="shared" ca="1" si="80"/>
        <v>14.652750047747624</v>
      </c>
      <c r="G243" s="24">
        <f t="shared" ca="1" si="81"/>
        <v>0</v>
      </c>
      <c r="H243" s="24">
        <f t="shared" ca="1" si="82"/>
        <v>14.652750047747624</v>
      </c>
      <c r="I243" s="24">
        <f t="shared" ca="1" si="83"/>
        <v>0</v>
      </c>
      <c r="J243" s="24">
        <f t="shared" ca="1" si="84"/>
        <v>0</v>
      </c>
      <c r="K243" s="24">
        <f t="shared" ca="1" si="91"/>
        <v>0</v>
      </c>
      <c r="L243" s="24">
        <f t="shared" ca="1" si="85"/>
        <v>14.652750047747624</v>
      </c>
      <c r="M243" s="24">
        <f t="shared" ca="1" si="78"/>
        <v>3.1607766124547299E-2</v>
      </c>
      <c r="N243" s="24">
        <f t="shared" ca="1" si="79"/>
        <v>0.22134912102825466</v>
      </c>
      <c r="O243" s="24">
        <f t="shared" ca="1" si="86"/>
        <v>0.22134912102825466</v>
      </c>
      <c r="P243" s="24">
        <f t="shared" ca="1" si="87"/>
        <v>14.43140092671937</v>
      </c>
      <c r="Q243" s="24">
        <f t="shared" ca="1" si="71"/>
        <v>0</v>
      </c>
      <c r="R243" s="24">
        <f t="shared" ca="1" si="92"/>
        <v>0</v>
      </c>
      <c r="S243" s="25">
        <f t="shared" ca="1" si="72"/>
        <v>4.9228044516683829</v>
      </c>
      <c r="T243" s="24">
        <f t="shared" ca="1" si="73"/>
        <v>0</v>
      </c>
      <c r="U243" s="24">
        <f t="shared" ca="1" si="74"/>
        <v>0</v>
      </c>
      <c r="V243" s="25">
        <f t="shared" ca="1" si="75"/>
        <v>1.1633660389786797</v>
      </c>
      <c r="W243" s="26">
        <f t="shared" si="76"/>
        <v>2</v>
      </c>
      <c r="X243" s="25">
        <f t="shared" ca="1" si="88"/>
        <v>3.1633660389786797</v>
      </c>
      <c r="Y243" s="25">
        <f t="shared" ca="1" si="89"/>
        <v>1.7594384126897031</v>
      </c>
      <c r="Z243" s="25">
        <f t="shared" ca="1" si="90"/>
        <v>-144.03737209026949</v>
      </c>
      <c r="AA243" s="25">
        <f t="shared" ca="1" si="77"/>
        <v>155.96262790973051</v>
      </c>
    </row>
    <row r="244" spans="5:27" x14ac:dyDescent="0.2">
      <c r="E244" s="22">
        <v>240</v>
      </c>
      <c r="F244" s="24">
        <f t="shared" ca="1" si="80"/>
        <v>14.43140092671937</v>
      </c>
      <c r="G244" s="24">
        <f t="shared" ca="1" si="81"/>
        <v>0</v>
      </c>
      <c r="H244" s="24">
        <f t="shared" ca="1" si="82"/>
        <v>14.43140092671937</v>
      </c>
      <c r="I244" s="24">
        <f t="shared" ca="1" si="83"/>
        <v>0</v>
      </c>
      <c r="J244" s="24">
        <f t="shared" ca="1" si="84"/>
        <v>0</v>
      </c>
      <c r="K244" s="24">
        <f t="shared" ca="1" si="91"/>
        <v>0</v>
      </c>
      <c r="L244" s="24">
        <f t="shared" ca="1" si="85"/>
        <v>14.43140092671937</v>
      </c>
      <c r="M244" s="24">
        <f t="shared" ca="1" si="78"/>
        <v>0.39889495354924631</v>
      </c>
      <c r="N244" s="24">
        <f t="shared" ca="1" si="79"/>
        <v>0.46156873695012401</v>
      </c>
      <c r="O244" s="24">
        <f t="shared" ca="1" si="86"/>
        <v>0.46156873695012401</v>
      </c>
      <c r="P244" s="24">
        <f t="shared" ca="1" si="87"/>
        <v>13.969832189769246</v>
      </c>
      <c r="Q244" s="24">
        <f t="shared" ca="1" si="71"/>
        <v>0</v>
      </c>
      <c r="R244" s="24">
        <f t="shared" ca="1" si="92"/>
        <v>0</v>
      </c>
      <c r="S244" s="25">
        <f t="shared" ca="1" si="72"/>
        <v>10.265288709770758</v>
      </c>
      <c r="T244" s="24">
        <f t="shared" ca="1" si="73"/>
        <v>0</v>
      </c>
      <c r="U244" s="24">
        <f t="shared" ca="1" si="74"/>
        <v>0</v>
      </c>
      <c r="V244" s="25">
        <f t="shared" ca="1" si="75"/>
        <v>1.1360493246595447</v>
      </c>
      <c r="W244" s="26">
        <f t="shared" si="76"/>
        <v>2</v>
      </c>
      <c r="X244" s="25">
        <f t="shared" ca="1" si="88"/>
        <v>3.1360493246595444</v>
      </c>
      <c r="Y244" s="25">
        <f t="shared" ca="1" si="89"/>
        <v>7.1292393851112132</v>
      </c>
      <c r="Z244" s="25">
        <f t="shared" ca="1" si="90"/>
        <v>-136.90813270515827</v>
      </c>
      <c r="AA244" s="25">
        <f t="shared" ca="1" si="77"/>
        <v>163.09186729484173</v>
      </c>
    </row>
    <row r="245" spans="5:27" x14ac:dyDescent="0.2">
      <c r="E245" s="22">
        <v>241</v>
      </c>
      <c r="F245" s="24">
        <f t="shared" ca="1" si="80"/>
        <v>13.969832189769246</v>
      </c>
      <c r="G245" s="24">
        <f t="shared" ca="1" si="81"/>
        <v>0</v>
      </c>
      <c r="H245" s="24">
        <f t="shared" ca="1" si="82"/>
        <v>13.969832189769246</v>
      </c>
      <c r="I245" s="24">
        <f t="shared" ca="1" si="83"/>
        <v>0</v>
      </c>
      <c r="J245" s="24">
        <f t="shared" ca="1" si="84"/>
        <v>0</v>
      </c>
      <c r="K245" s="24">
        <f t="shared" ca="1" si="91"/>
        <v>0</v>
      </c>
      <c r="L245" s="24">
        <f t="shared" ca="1" si="85"/>
        <v>13.969832189769246</v>
      </c>
      <c r="M245" s="24">
        <f t="shared" ca="1" si="78"/>
        <v>0.61983437682783515</v>
      </c>
      <c r="N245" s="24">
        <f t="shared" ca="1" si="79"/>
        <v>0.54575687470604206</v>
      </c>
      <c r="O245" s="24">
        <f t="shared" ca="1" si="86"/>
        <v>0.54575687470604206</v>
      </c>
      <c r="P245" s="24">
        <f t="shared" ca="1" si="87"/>
        <v>13.424075315063204</v>
      </c>
      <c r="Q245" s="24">
        <f t="shared" ca="1" si="71"/>
        <v>0</v>
      </c>
      <c r="R245" s="24">
        <f t="shared" ca="1" si="92"/>
        <v>0</v>
      </c>
      <c r="S245" s="25">
        <f t="shared" ca="1" si="72"/>
        <v>12.137632893462374</v>
      </c>
      <c r="T245" s="24">
        <f t="shared" ca="1" si="73"/>
        <v>0</v>
      </c>
      <c r="U245" s="24">
        <f t="shared" ca="1" si="74"/>
        <v>0</v>
      </c>
      <c r="V245" s="25">
        <f t="shared" ca="1" si="75"/>
        <v>1.0957563001932979</v>
      </c>
      <c r="W245" s="26">
        <f t="shared" si="76"/>
        <v>2</v>
      </c>
      <c r="X245" s="25">
        <f t="shared" ca="1" si="88"/>
        <v>3.0957563001932979</v>
      </c>
      <c r="Y245" s="25">
        <f t="shared" ca="1" si="89"/>
        <v>9.0418765932690768</v>
      </c>
      <c r="Z245" s="25">
        <f t="shared" ca="1" si="90"/>
        <v>-127.86625611188919</v>
      </c>
      <c r="AA245" s="25">
        <f t="shared" ca="1" si="77"/>
        <v>172.13374388811081</v>
      </c>
    </row>
    <row r="246" spans="5:27" x14ac:dyDescent="0.2">
      <c r="E246" s="22">
        <v>242</v>
      </c>
      <c r="F246" s="24">
        <f t="shared" ca="1" si="80"/>
        <v>13.424075315063204</v>
      </c>
      <c r="G246" s="24">
        <f t="shared" ca="1" si="81"/>
        <v>0</v>
      </c>
      <c r="H246" s="24">
        <f t="shared" ca="1" si="82"/>
        <v>13.424075315063204</v>
      </c>
      <c r="I246" s="24">
        <f t="shared" ca="1" si="83"/>
        <v>0</v>
      </c>
      <c r="J246" s="24">
        <f t="shared" ca="1" si="84"/>
        <v>0</v>
      </c>
      <c r="K246" s="24">
        <f t="shared" ca="1" si="91"/>
        <v>0</v>
      </c>
      <c r="L246" s="24">
        <f t="shared" ca="1" si="85"/>
        <v>13.424075315063204</v>
      </c>
      <c r="M246" s="24">
        <f t="shared" ca="1" si="78"/>
        <v>0.14371662327667778</v>
      </c>
      <c r="N246" s="24">
        <f t="shared" ca="1" si="79"/>
        <v>0.34043461314199286</v>
      </c>
      <c r="O246" s="24">
        <f t="shared" ca="1" si="86"/>
        <v>0.34043461314199286</v>
      </c>
      <c r="P246" s="24">
        <f t="shared" ca="1" si="87"/>
        <v>13.083640701921212</v>
      </c>
      <c r="Q246" s="24">
        <f t="shared" ca="1" si="71"/>
        <v>0</v>
      </c>
      <c r="R246" s="24">
        <f t="shared" ca="1" si="92"/>
        <v>0</v>
      </c>
      <c r="S246" s="25">
        <f t="shared" ca="1" si="72"/>
        <v>7.5712657962779204</v>
      </c>
      <c r="T246" s="24">
        <f t="shared" ca="1" si="73"/>
        <v>0</v>
      </c>
      <c r="U246" s="24">
        <f t="shared" ca="1" si="74"/>
        <v>0</v>
      </c>
      <c r="V246" s="25">
        <f t="shared" ca="1" si="75"/>
        <v>1.0603086406793767</v>
      </c>
      <c r="W246" s="26">
        <f t="shared" si="76"/>
        <v>2</v>
      </c>
      <c r="X246" s="25">
        <f t="shared" ca="1" si="88"/>
        <v>3.0603086406793767</v>
      </c>
      <c r="Y246" s="25">
        <f t="shared" ca="1" si="89"/>
        <v>4.5109571555985433</v>
      </c>
      <c r="Z246" s="25">
        <f t="shared" ca="1" si="90"/>
        <v>-123.35529895629064</v>
      </c>
      <c r="AA246" s="25">
        <f t="shared" ca="1" si="77"/>
        <v>176.64470104370935</v>
      </c>
    </row>
    <row r="247" spans="5:27" x14ac:dyDescent="0.2">
      <c r="E247" s="22">
        <v>243</v>
      </c>
      <c r="F247" s="24">
        <f t="shared" ca="1" si="80"/>
        <v>13.083640701921212</v>
      </c>
      <c r="G247" s="24">
        <f t="shared" ca="1" si="81"/>
        <v>0</v>
      </c>
      <c r="H247" s="24">
        <f t="shared" ca="1" si="82"/>
        <v>13.083640701921212</v>
      </c>
      <c r="I247" s="24">
        <f t="shared" ca="1" si="83"/>
        <v>0</v>
      </c>
      <c r="J247" s="24">
        <f t="shared" ca="1" si="84"/>
        <v>0</v>
      </c>
      <c r="K247" s="24">
        <f t="shared" ca="1" si="91"/>
        <v>0</v>
      </c>
      <c r="L247" s="24">
        <f t="shared" ca="1" si="85"/>
        <v>13.083640701921212</v>
      </c>
      <c r="M247" s="24">
        <f t="shared" ca="1" si="78"/>
        <v>0.44193678899281141</v>
      </c>
      <c r="N247" s="24">
        <f t="shared" ca="1" si="79"/>
        <v>0.4780909154256508</v>
      </c>
      <c r="O247" s="24">
        <f t="shared" ca="1" si="86"/>
        <v>0.4780909154256508</v>
      </c>
      <c r="P247" s="24">
        <f t="shared" ca="1" si="87"/>
        <v>12.60554978649556</v>
      </c>
      <c r="Q247" s="24">
        <f t="shared" ca="1" si="71"/>
        <v>0</v>
      </c>
      <c r="R247" s="24">
        <f t="shared" ca="1" si="92"/>
        <v>0</v>
      </c>
      <c r="S247" s="25">
        <f t="shared" ca="1" si="72"/>
        <v>10.632741959066474</v>
      </c>
      <c r="T247" s="24">
        <f t="shared" ca="1" si="73"/>
        <v>0</v>
      </c>
      <c r="U247" s="24">
        <f t="shared" ca="1" si="74"/>
        <v>0</v>
      </c>
      <c r="V247" s="25">
        <f t="shared" ca="1" si="75"/>
        <v>1.0275676195366708</v>
      </c>
      <c r="W247" s="26">
        <f t="shared" si="76"/>
        <v>2</v>
      </c>
      <c r="X247" s="25">
        <f t="shared" ca="1" si="88"/>
        <v>3.0275676195366708</v>
      </c>
      <c r="Y247" s="25">
        <f t="shared" ca="1" si="89"/>
        <v>7.6051743395298033</v>
      </c>
      <c r="Z247" s="25">
        <f t="shared" ca="1" si="90"/>
        <v>-115.75012461676084</v>
      </c>
      <c r="AA247" s="25">
        <f t="shared" ca="1" si="77"/>
        <v>184.24987538323916</v>
      </c>
    </row>
    <row r="248" spans="5:27" x14ac:dyDescent="0.2">
      <c r="E248" s="22">
        <v>244</v>
      </c>
      <c r="F248" s="24">
        <f t="shared" ca="1" si="80"/>
        <v>12.60554978649556</v>
      </c>
      <c r="G248" s="24">
        <f t="shared" ca="1" si="81"/>
        <v>0</v>
      </c>
      <c r="H248" s="24">
        <f t="shared" ca="1" si="82"/>
        <v>12.60554978649556</v>
      </c>
      <c r="I248" s="24">
        <f t="shared" ca="1" si="83"/>
        <v>0</v>
      </c>
      <c r="J248" s="24">
        <f t="shared" ca="1" si="84"/>
        <v>0</v>
      </c>
      <c r="K248" s="24">
        <f t="shared" ca="1" si="91"/>
        <v>0</v>
      </c>
      <c r="L248" s="24">
        <f t="shared" ca="1" si="85"/>
        <v>12.60554978649556</v>
      </c>
      <c r="M248" s="24">
        <f t="shared" ca="1" si="78"/>
        <v>0.61709645555658266</v>
      </c>
      <c r="N248" s="24">
        <f t="shared" ca="1" si="79"/>
        <v>0.54467957570542302</v>
      </c>
      <c r="O248" s="24">
        <f t="shared" ca="1" si="86"/>
        <v>0.54467957570542302</v>
      </c>
      <c r="P248" s="24">
        <f t="shared" ca="1" si="87"/>
        <v>12.060870210790137</v>
      </c>
      <c r="Q248" s="24">
        <f t="shared" ca="1" si="71"/>
        <v>0</v>
      </c>
      <c r="R248" s="24">
        <f t="shared" ca="1" si="92"/>
        <v>0</v>
      </c>
      <c r="S248" s="25">
        <f t="shared" ca="1" si="72"/>
        <v>12.113673763688608</v>
      </c>
      <c r="T248" s="24">
        <f t="shared" ca="1" si="73"/>
        <v>0</v>
      </c>
      <c r="U248" s="24">
        <f t="shared" ca="1" si="74"/>
        <v>0</v>
      </c>
      <c r="V248" s="25">
        <f t="shared" ca="1" si="75"/>
        <v>0.98665679989142785</v>
      </c>
      <c r="W248" s="26">
        <f t="shared" si="76"/>
        <v>2</v>
      </c>
      <c r="X248" s="25">
        <f t="shared" ca="1" si="88"/>
        <v>2.9866567998914277</v>
      </c>
      <c r="Y248" s="25">
        <f t="shared" ca="1" si="89"/>
        <v>9.1270169637971801</v>
      </c>
      <c r="Z248" s="25">
        <f t="shared" ca="1" si="90"/>
        <v>-106.62310765296367</v>
      </c>
      <c r="AA248" s="25">
        <f t="shared" ca="1" si="77"/>
        <v>193.37689234703635</v>
      </c>
    </row>
    <row r="249" spans="5:27" x14ac:dyDescent="0.2">
      <c r="E249" s="22">
        <v>245</v>
      </c>
      <c r="F249" s="24">
        <f t="shared" ca="1" si="80"/>
        <v>12.060870210790137</v>
      </c>
      <c r="G249" s="24">
        <f t="shared" ca="1" si="81"/>
        <v>0</v>
      </c>
      <c r="H249" s="24">
        <f t="shared" ca="1" si="82"/>
        <v>12.060870210790137</v>
      </c>
      <c r="I249" s="24">
        <f t="shared" ca="1" si="83"/>
        <v>0</v>
      </c>
      <c r="J249" s="24">
        <f t="shared" ca="1" si="84"/>
        <v>0</v>
      </c>
      <c r="K249" s="24">
        <f t="shared" ca="1" si="91"/>
        <v>0</v>
      </c>
      <c r="L249" s="24">
        <f t="shared" ca="1" si="85"/>
        <v>12.060870210790137</v>
      </c>
      <c r="M249" s="24">
        <f t="shared" ca="1" si="78"/>
        <v>0.79868309006621663</v>
      </c>
      <c r="N249" s="24">
        <f t="shared" ca="1" si="79"/>
        <v>0.62553899201846042</v>
      </c>
      <c r="O249" s="24">
        <f t="shared" ca="1" si="86"/>
        <v>0.62553899201846042</v>
      </c>
      <c r="P249" s="24">
        <f t="shared" ca="1" si="87"/>
        <v>11.435331218771676</v>
      </c>
      <c r="Q249" s="24">
        <f t="shared" ca="1" si="71"/>
        <v>0</v>
      </c>
      <c r="R249" s="24">
        <f t="shared" ca="1" si="92"/>
        <v>0</v>
      </c>
      <c r="S249" s="25">
        <f t="shared" ca="1" si="72"/>
        <v>13.911987182490559</v>
      </c>
      <c r="T249" s="24">
        <f t="shared" ca="1" si="73"/>
        <v>0</v>
      </c>
      <c r="U249" s="24">
        <f t="shared" ca="1" si="74"/>
        <v>0</v>
      </c>
      <c r="V249" s="25">
        <f t="shared" ca="1" si="75"/>
        <v>0.93984805718247255</v>
      </c>
      <c r="W249" s="26">
        <f t="shared" si="76"/>
        <v>2</v>
      </c>
      <c r="X249" s="25">
        <f t="shared" ca="1" si="88"/>
        <v>2.9398480571824726</v>
      </c>
      <c r="Y249" s="25">
        <f t="shared" ca="1" si="89"/>
        <v>10.972139125308086</v>
      </c>
      <c r="Z249" s="25">
        <f t="shared" ca="1" si="90"/>
        <v>-95.650968527655579</v>
      </c>
      <c r="AA249" s="25">
        <f t="shared" ca="1" si="77"/>
        <v>204.34903147234442</v>
      </c>
    </row>
    <row r="250" spans="5:27" x14ac:dyDescent="0.2">
      <c r="E250" s="22">
        <v>246</v>
      </c>
      <c r="F250" s="24">
        <f t="shared" ca="1" si="80"/>
        <v>11.435331218771676</v>
      </c>
      <c r="G250" s="24">
        <f t="shared" ca="1" si="81"/>
        <v>0</v>
      </c>
      <c r="H250" s="24">
        <f t="shared" ca="1" si="82"/>
        <v>11.435331218771676</v>
      </c>
      <c r="I250" s="24">
        <f t="shared" ca="1" si="83"/>
        <v>0</v>
      </c>
      <c r="J250" s="24">
        <f t="shared" ca="1" si="84"/>
        <v>0</v>
      </c>
      <c r="K250" s="24">
        <f t="shared" ca="1" si="91"/>
        <v>0</v>
      </c>
      <c r="L250" s="24">
        <f t="shared" ca="1" si="85"/>
        <v>11.435331218771676</v>
      </c>
      <c r="M250" s="24">
        <f t="shared" ca="1" si="78"/>
        <v>0.99642943351478075</v>
      </c>
      <c r="N250" s="24">
        <f t="shared" ca="1" si="79"/>
        <v>0.90352851294419234</v>
      </c>
      <c r="O250" s="24">
        <f t="shared" ca="1" si="86"/>
        <v>0.90352851294419234</v>
      </c>
      <c r="P250" s="24">
        <f t="shared" ca="1" si="87"/>
        <v>10.531802705827484</v>
      </c>
      <c r="Q250" s="24">
        <f t="shared" ca="1" si="71"/>
        <v>0</v>
      </c>
      <c r="R250" s="24">
        <f t="shared" ca="1" si="92"/>
        <v>0</v>
      </c>
      <c r="S250" s="25">
        <f t="shared" ca="1" si="72"/>
        <v>20.094474127878836</v>
      </c>
      <c r="T250" s="24">
        <f t="shared" ca="1" si="73"/>
        <v>0</v>
      </c>
      <c r="U250" s="24">
        <f t="shared" ca="1" si="74"/>
        <v>0</v>
      </c>
      <c r="V250" s="25">
        <f t="shared" ca="1" si="75"/>
        <v>0.87868535698396644</v>
      </c>
      <c r="W250" s="26">
        <f t="shared" si="76"/>
        <v>2</v>
      </c>
      <c r="X250" s="25">
        <f t="shared" ca="1" si="88"/>
        <v>2.8786853569839663</v>
      </c>
      <c r="Y250" s="25">
        <f t="shared" ca="1" si="89"/>
        <v>17.215788770894871</v>
      </c>
      <c r="Z250" s="25">
        <f t="shared" ca="1" si="90"/>
        <v>-78.435179756760704</v>
      </c>
      <c r="AA250" s="25">
        <f t="shared" ca="1" si="77"/>
        <v>221.5648202432393</v>
      </c>
    </row>
    <row r="251" spans="5:27" x14ac:dyDescent="0.2">
      <c r="E251" s="22">
        <v>247</v>
      </c>
      <c r="F251" s="24">
        <f t="shared" ca="1" si="80"/>
        <v>10.531802705827484</v>
      </c>
      <c r="G251" s="24">
        <f t="shared" ca="1" si="81"/>
        <v>0</v>
      </c>
      <c r="H251" s="24">
        <f t="shared" ca="1" si="82"/>
        <v>10.531802705827484</v>
      </c>
      <c r="I251" s="24">
        <f t="shared" ca="1" si="83"/>
        <v>0</v>
      </c>
      <c r="J251" s="24">
        <f t="shared" ca="1" si="84"/>
        <v>0</v>
      </c>
      <c r="K251" s="24">
        <f t="shared" ca="1" si="91"/>
        <v>0</v>
      </c>
      <c r="L251" s="24">
        <f t="shared" ca="1" si="85"/>
        <v>10.531802705827484</v>
      </c>
      <c r="M251" s="24">
        <f t="shared" ca="1" si="78"/>
        <v>0.4656728462503813</v>
      </c>
      <c r="N251" s="24">
        <f t="shared" ca="1" si="79"/>
        <v>0.4870772198653649</v>
      </c>
      <c r="O251" s="24">
        <f t="shared" ca="1" si="86"/>
        <v>0.4870772198653649</v>
      </c>
      <c r="P251" s="24">
        <f t="shared" ca="1" si="87"/>
        <v>10.04472548596212</v>
      </c>
      <c r="Q251" s="24">
        <f t="shared" ca="1" si="71"/>
        <v>0</v>
      </c>
      <c r="R251" s="24">
        <f t="shared" ca="1" si="92"/>
        <v>0</v>
      </c>
      <c r="S251" s="25">
        <f t="shared" ca="1" si="72"/>
        <v>10.832597369805715</v>
      </c>
      <c r="T251" s="24">
        <f t="shared" ca="1" si="73"/>
        <v>0</v>
      </c>
      <c r="U251" s="24">
        <f t="shared" ca="1" si="74"/>
        <v>0</v>
      </c>
      <c r="V251" s="25">
        <f t="shared" ca="1" si="75"/>
        <v>0.82306112767158424</v>
      </c>
      <c r="W251" s="26">
        <f t="shared" si="76"/>
        <v>2</v>
      </c>
      <c r="X251" s="25">
        <f t="shared" ca="1" si="88"/>
        <v>2.8230611276715845</v>
      </c>
      <c r="Y251" s="25">
        <f t="shared" ca="1" si="89"/>
        <v>8.0095362421341303</v>
      </c>
      <c r="Z251" s="25">
        <f t="shared" ca="1" si="90"/>
        <v>-70.425643514626572</v>
      </c>
      <c r="AA251" s="25">
        <f t="shared" ca="1" si="77"/>
        <v>229.57435648537341</v>
      </c>
    </row>
    <row r="252" spans="5:27" x14ac:dyDescent="0.2">
      <c r="E252" s="22">
        <v>248</v>
      </c>
      <c r="F252" s="24">
        <f t="shared" ca="1" si="80"/>
        <v>10.04472548596212</v>
      </c>
      <c r="G252" s="24">
        <f t="shared" ca="1" si="81"/>
        <v>0</v>
      </c>
      <c r="H252" s="24">
        <f t="shared" ca="1" si="82"/>
        <v>10.04472548596212</v>
      </c>
      <c r="I252" s="24">
        <f t="shared" ca="1" si="83"/>
        <v>0</v>
      </c>
      <c r="J252" s="24">
        <f t="shared" ca="1" si="84"/>
        <v>0</v>
      </c>
      <c r="K252" s="24">
        <f t="shared" ca="1" si="91"/>
        <v>0</v>
      </c>
      <c r="L252" s="24">
        <f t="shared" ca="1" si="85"/>
        <v>10.04472548596212</v>
      </c>
      <c r="M252" s="24">
        <f t="shared" ca="1" si="78"/>
        <v>0.94599710892818467</v>
      </c>
      <c r="N252" s="24">
        <f t="shared" ca="1" si="79"/>
        <v>0.74108322852022246</v>
      </c>
      <c r="O252" s="24">
        <f t="shared" ca="1" si="86"/>
        <v>0.74108322852022246</v>
      </c>
      <c r="P252" s="24">
        <f t="shared" ca="1" si="87"/>
        <v>9.3036422574418971</v>
      </c>
      <c r="Q252" s="24">
        <f t="shared" ca="1" si="71"/>
        <v>0</v>
      </c>
      <c r="R252" s="24">
        <f t="shared" ca="1" si="92"/>
        <v>0</v>
      </c>
      <c r="S252" s="25">
        <f t="shared" ca="1" si="72"/>
        <v>16.481691002289747</v>
      </c>
      <c r="T252" s="24">
        <f t="shared" ca="1" si="73"/>
        <v>0</v>
      </c>
      <c r="U252" s="24">
        <f t="shared" ca="1" si="74"/>
        <v>0</v>
      </c>
      <c r="V252" s="25">
        <f t="shared" ca="1" si="75"/>
        <v>0.77393470973616074</v>
      </c>
      <c r="W252" s="26">
        <f t="shared" si="76"/>
        <v>2</v>
      </c>
      <c r="X252" s="25">
        <f t="shared" ca="1" si="88"/>
        <v>2.7739347097361606</v>
      </c>
      <c r="Y252" s="25">
        <f t="shared" ca="1" si="89"/>
        <v>13.707756292553587</v>
      </c>
      <c r="Z252" s="25">
        <f t="shared" ca="1" si="90"/>
        <v>-56.717887222072989</v>
      </c>
      <c r="AA252" s="25">
        <f t="shared" ca="1" si="77"/>
        <v>243.28211277792701</v>
      </c>
    </row>
    <row r="253" spans="5:27" x14ac:dyDescent="0.2">
      <c r="E253" s="22">
        <v>249</v>
      </c>
      <c r="F253" s="24">
        <f t="shared" ca="1" si="80"/>
        <v>9.3036422574418971</v>
      </c>
      <c r="G253" s="24">
        <f t="shared" ca="1" si="81"/>
        <v>0</v>
      </c>
      <c r="H253" s="24">
        <f t="shared" ca="1" si="82"/>
        <v>9.3036422574418971</v>
      </c>
      <c r="I253" s="24">
        <f t="shared" ca="1" si="83"/>
        <v>0</v>
      </c>
      <c r="J253" s="24">
        <f t="shared" ca="1" si="84"/>
        <v>0</v>
      </c>
      <c r="K253" s="24">
        <f t="shared" ca="1" si="91"/>
        <v>0</v>
      </c>
      <c r="L253" s="24">
        <f t="shared" ca="1" si="85"/>
        <v>9.3036422574418971</v>
      </c>
      <c r="M253" s="24">
        <f t="shared" ca="1" si="78"/>
        <v>0.81945919663847844</v>
      </c>
      <c r="N253" s="24">
        <f t="shared" ca="1" si="79"/>
        <v>0.63699590596243627</v>
      </c>
      <c r="O253" s="24">
        <f t="shared" ca="1" si="86"/>
        <v>0.63699590596243627</v>
      </c>
      <c r="P253" s="24">
        <f t="shared" ca="1" si="87"/>
        <v>8.6666463514794607</v>
      </c>
      <c r="Q253" s="24">
        <f t="shared" ca="1" si="71"/>
        <v>0</v>
      </c>
      <c r="R253" s="24">
        <f t="shared" ca="1" si="92"/>
        <v>0</v>
      </c>
      <c r="S253" s="25">
        <f t="shared" ca="1" si="72"/>
        <v>14.166788948604582</v>
      </c>
      <c r="T253" s="24">
        <f t="shared" ca="1" si="73"/>
        <v>0</v>
      </c>
      <c r="U253" s="24">
        <f t="shared" ca="1" si="74"/>
        <v>0</v>
      </c>
      <c r="V253" s="25">
        <f t="shared" ca="1" si="75"/>
        <v>0.71881154435685435</v>
      </c>
      <c r="W253" s="26">
        <f t="shared" si="76"/>
        <v>2</v>
      </c>
      <c r="X253" s="25">
        <f t="shared" ca="1" si="88"/>
        <v>2.7188115443568543</v>
      </c>
      <c r="Y253" s="25">
        <f t="shared" ca="1" si="89"/>
        <v>11.447977404247727</v>
      </c>
      <c r="Z253" s="25">
        <f t="shared" ca="1" si="90"/>
        <v>-45.269909817825265</v>
      </c>
      <c r="AA253" s="25">
        <f t="shared" ca="1" si="77"/>
        <v>254.73009018217473</v>
      </c>
    </row>
    <row r="254" spans="5:27" x14ac:dyDescent="0.2">
      <c r="E254" s="22">
        <v>250</v>
      </c>
      <c r="F254" s="24">
        <f t="shared" ca="1" si="80"/>
        <v>8.6666463514794607</v>
      </c>
      <c r="G254" s="24">
        <f t="shared" ca="1" si="81"/>
        <v>0</v>
      </c>
      <c r="H254" s="24">
        <f t="shared" ca="1" si="82"/>
        <v>8.6666463514794607</v>
      </c>
      <c r="I254" s="24">
        <f t="shared" ca="1" si="83"/>
        <v>0</v>
      </c>
      <c r="J254" s="24">
        <f t="shared" ca="1" si="84"/>
        <v>0</v>
      </c>
      <c r="K254" s="24">
        <f t="shared" ca="1" si="91"/>
        <v>0</v>
      </c>
      <c r="L254" s="24">
        <f t="shared" ca="1" si="85"/>
        <v>8.6666463514794607</v>
      </c>
      <c r="M254" s="24">
        <f t="shared" ca="1" si="78"/>
        <v>0.69720307728299913</v>
      </c>
      <c r="N254" s="24">
        <f t="shared" ca="1" si="79"/>
        <v>0.57745596594260207</v>
      </c>
      <c r="O254" s="24">
        <f t="shared" ca="1" si="86"/>
        <v>0.57745596594260207</v>
      </c>
      <c r="P254" s="24">
        <f t="shared" ca="1" si="87"/>
        <v>8.0891903855368579</v>
      </c>
      <c r="Q254" s="24">
        <f t="shared" ca="1" si="71"/>
        <v>0</v>
      </c>
      <c r="R254" s="24">
        <f t="shared" ca="1" si="92"/>
        <v>0</v>
      </c>
      <c r="S254" s="25">
        <f t="shared" ca="1" si="72"/>
        <v>12.842620682563469</v>
      </c>
      <c r="T254" s="24">
        <f t="shared" ca="1" si="73"/>
        <v>0</v>
      </c>
      <c r="U254" s="24">
        <f t="shared" ca="1" si="74"/>
        <v>0</v>
      </c>
      <c r="V254" s="25">
        <f t="shared" ca="1" si="75"/>
        <v>0.67023346948065265</v>
      </c>
      <c r="W254" s="26">
        <f t="shared" si="76"/>
        <v>2</v>
      </c>
      <c r="X254" s="25">
        <f t="shared" ca="1" si="88"/>
        <v>2.6702334694806527</v>
      </c>
      <c r="Y254" s="25">
        <f t="shared" ca="1" si="89"/>
        <v>10.172387213082816</v>
      </c>
      <c r="Z254" s="25">
        <f t="shared" ca="1" si="90"/>
        <v>-35.097522604742451</v>
      </c>
      <c r="AA254" s="25">
        <f t="shared" ca="1" si="77"/>
        <v>264.90247739525756</v>
      </c>
    </row>
    <row r="255" spans="5:27" x14ac:dyDescent="0.2">
      <c r="E255" s="22">
        <v>251</v>
      </c>
      <c r="F255" s="24">
        <f t="shared" ca="1" si="80"/>
        <v>8.0891903855368579</v>
      </c>
      <c r="G255" s="24">
        <f t="shared" ca="1" si="81"/>
        <v>0</v>
      </c>
      <c r="H255" s="24">
        <f t="shared" ca="1" si="82"/>
        <v>8.0891903855368579</v>
      </c>
      <c r="I255" s="24">
        <f t="shared" ca="1" si="83"/>
        <v>0</v>
      </c>
      <c r="J255" s="24">
        <f t="shared" ca="1" si="84"/>
        <v>0</v>
      </c>
      <c r="K255" s="24">
        <f t="shared" ca="1" si="91"/>
        <v>0</v>
      </c>
      <c r="L255" s="24">
        <f t="shared" ca="1" si="85"/>
        <v>8.0891903855368579</v>
      </c>
      <c r="M255" s="24">
        <f t="shared" ca="1" si="78"/>
        <v>4.5083194203095367E-2</v>
      </c>
      <c r="N255" s="24">
        <f t="shared" ca="1" si="79"/>
        <v>0.24582190036246165</v>
      </c>
      <c r="O255" s="24">
        <f t="shared" ca="1" si="86"/>
        <v>0.24582190036246165</v>
      </c>
      <c r="P255" s="24">
        <f t="shared" ca="1" si="87"/>
        <v>7.8433684851743966</v>
      </c>
      <c r="Q255" s="24">
        <f t="shared" ca="1" si="71"/>
        <v>0</v>
      </c>
      <c r="R255" s="24">
        <f t="shared" ca="1" si="92"/>
        <v>0</v>
      </c>
      <c r="S255" s="25">
        <f t="shared" ca="1" si="72"/>
        <v>5.4670790640611466</v>
      </c>
      <c r="T255" s="24">
        <f t="shared" ca="1" si="73"/>
        <v>0</v>
      </c>
      <c r="U255" s="24">
        <f t="shared" ca="1" si="74"/>
        <v>0</v>
      </c>
      <c r="V255" s="25">
        <f t="shared" ca="1" si="75"/>
        <v>0.63730235482845021</v>
      </c>
      <c r="W255" s="26">
        <f t="shared" si="76"/>
        <v>2</v>
      </c>
      <c r="X255" s="25">
        <f t="shared" ca="1" si="88"/>
        <v>2.6373023548284502</v>
      </c>
      <c r="Y255" s="25">
        <f t="shared" ca="1" si="89"/>
        <v>2.8297767092326964</v>
      </c>
      <c r="Z255" s="25">
        <f t="shared" ca="1" si="90"/>
        <v>-32.267745895509755</v>
      </c>
      <c r="AA255" s="25">
        <f t="shared" ca="1" si="77"/>
        <v>267.73225410449027</v>
      </c>
    </row>
    <row r="256" spans="5:27" x14ac:dyDescent="0.2">
      <c r="E256" s="22">
        <v>252</v>
      </c>
      <c r="F256" s="24">
        <f t="shared" ca="1" si="80"/>
        <v>7.8433684851743966</v>
      </c>
      <c r="G256" s="24">
        <f t="shared" ca="1" si="81"/>
        <v>0</v>
      </c>
      <c r="H256" s="24">
        <f t="shared" ca="1" si="82"/>
        <v>7.8433684851743966</v>
      </c>
      <c r="I256" s="24">
        <f t="shared" ca="1" si="83"/>
        <v>0</v>
      </c>
      <c r="J256" s="24">
        <f t="shared" ca="1" si="84"/>
        <v>0</v>
      </c>
      <c r="K256" s="24">
        <f t="shared" ca="1" si="91"/>
        <v>0</v>
      </c>
      <c r="L256" s="24">
        <f t="shared" ca="1" si="85"/>
        <v>7.8433684851743966</v>
      </c>
      <c r="M256" s="24">
        <f t="shared" ca="1" si="78"/>
        <v>2.7841890529081148E-2</v>
      </c>
      <c r="N256" s="24">
        <f t="shared" ca="1" si="79"/>
        <v>0.21297465700515816</v>
      </c>
      <c r="O256" s="24">
        <f t="shared" ca="1" si="86"/>
        <v>0.21297465700515816</v>
      </c>
      <c r="P256" s="24">
        <f t="shared" ca="1" si="87"/>
        <v>7.6303938281692387</v>
      </c>
      <c r="Q256" s="24">
        <f t="shared" ca="1" si="71"/>
        <v>0</v>
      </c>
      <c r="R256" s="24">
        <f t="shared" ca="1" si="92"/>
        <v>0</v>
      </c>
      <c r="S256" s="25">
        <f t="shared" ca="1" si="72"/>
        <v>4.736556371794717</v>
      </c>
      <c r="T256" s="24">
        <f t="shared" ca="1" si="73"/>
        <v>0</v>
      </c>
      <c r="U256" s="24">
        <f t="shared" ca="1" si="74"/>
        <v>0</v>
      </c>
      <c r="V256" s="25">
        <f t="shared" ca="1" si="75"/>
        <v>0.61895049253374534</v>
      </c>
      <c r="W256" s="26">
        <f t="shared" si="76"/>
        <v>2</v>
      </c>
      <c r="X256" s="25">
        <f t="shared" ca="1" si="88"/>
        <v>2.6189504925337452</v>
      </c>
      <c r="Y256" s="25">
        <f t="shared" ca="1" si="89"/>
        <v>2.1176058792609718</v>
      </c>
      <c r="Z256" s="25">
        <f t="shared" ca="1" si="90"/>
        <v>-30.150140016248784</v>
      </c>
      <c r="AA256" s="25">
        <f t="shared" ca="1" si="77"/>
        <v>269.84985998375123</v>
      </c>
    </row>
    <row r="257" spans="5:27" x14ac:dyDescent="0.2">
      <c r="E257" s="22">
        <v>253</v>
      </c>
      <c r="F257" s="24">
        <f t="shared" ca="1" si="80"/>
        <v>7.6303938281692387</v>
      </c>
      <c r="G257" s="24">
        <f t="shared" ca="1" si="81"/>
        <v>0</v>
      </c>
      <c r="H257" s="24">
        <f t="shared" ca="1" si="82"/>
        <v>7.6303938281692387</v>
      </c>
      <c r="I257" s="24">
        <f t="shared" ca="1" si="83"/>
        <v>0</v>
      </c>
      <c r="J257" s="24">
        <f t="shared" ca="1" si="84"/>
        <v>0</v>
      </c>
      <c r="K257" s="24">
        <f t="shared" ca="1" si="91"/>
        <v>0</v>
      </c>
      <c r="L257" s="24">
        <f t="shared" ca="1" si="85"/>
        <v>7.6303938281692387</v>
      </c>
      <c r="M257" s="24">
        <f t="shared" ca="1" si="78"/>
        <v>0.47627005016698687</v>
      </c>
      <c r="N257" s="24">
        <f t="shared" ca="1" si="79"/>
        <v>0.49107240760627152</v>
      </c>
      <c r="O257" s="24">
        <f t="shared" ca="1" si="86"/>
        <v>0.49107240760627152</v>
      </c>
      <c r="P257" s="24">
        <f t="shared" ca="1" si="87"/>
        <v>7.1393214205629674</v>
      </c>
      <c r="Q257" s="24">
        <f t="shared" ca="1" si="71"/>
        <v>0</v>
      </c>
      <c r="R257" s="24">
        <f t="shared" ca="1" si="92"/>
        <v>0</v>
      </c>
      <c r="S257" s="25">
        <f t="shared" ca="1" si="72"/>
        <v>10.921450345163478</v>
      </c>
      <c r="T257" s="24">
        <f t="shared" ca="1" si="73"/>
        <v>0</v>
      </c>
      <c r="U257" s="24">
        <f t="shared" ca="1" si="74"/>
        <v>0</v>
      </c>
      <c r="V257" s="25">
        <f t="shared" ca="1" si="75"/>
        <v>0.59078860994928828</v>
      </c>
      <c r="W257" s="26">
        <f t="shared" si="76"/>
        <v>2</v>
      </c>
      <c r="X257" s="25">
        <f t="shared" ca="1" si="88"/>
        <v>2.5907886099492883</v>
      </c>
      <c r="Y257" s="25">
        <f t="shared" ca="1" si="89"/>
        <v>8.3306617352141892</v>
      </c>
      <c r="Z257" s="25">
        <f t="shared" ca="1" si="90"/>
        <v>-21.819478281034595</v>
      </c>
      <c r="AA257" s="25">
        <f t="shared" ca="1" si="77"/>
        <v>278.18052171896539</v>
      </c>
    </row>
    <row r="258" spans="5:27" x14ac:dyDescent="0.2">
      <c r="E258" s="22">
        <v>254</v>
      </c>
      <c r="F258" s="24">
        <f t="shared" ca="1" si="80"/>
        <v>7.1393214205629674</v>
      </c>
      <c r="G258" s="24">
        <f t="shared" ca="1" si="81"/>
        <v>0</v>
      </c>
      <c r="H258" s="24">
        <f t="shared" ca="1" si="82"/>
        <v>7.1393214205629674</v>
      </c>
      <c r="I258" s="24">
        <f t="shared" ca="1" si="83"/>
        <v>0</v>
      </c>
      <c r="J258" s="24">
        <f t="shared" ca="1" si="84"/>
        <v>0</v>
      </c>
      <c r="K258" s="24">
        <f t="shared" ca="1" si="91"/>
        <v>0</v>
      </c>
      <c r="L258" s="24">
        <f t="shared" ca="1" si="85"/>
        <v>7.1393214205629674</v>
      </c>
      <c r="M258" s="24">
        <f t="shared" ca="1" si="78"/>
        <v>0.42762548090490682</v>
      </c>
      <c r="N258" s="24">
        <f t="shared" ca="1" si="79"/>
        <v>0.47263658527967062</v>
      </c>
      <c r="O258" s="24">
        <f t="shared" ca="1" si="86"/>
        <v>0.47263658527967062</v>
      </c>
      <c r="P258" s="24">
        <f t="shared" ca="1" si="87"/>
        <v>6.6666848352832968</v>
      </c>
      <c r="Q258" s="24">
        <f t="shared" ca="1" si="71"/>
        <v>0</v>
      </c>
      <c r="R258" s="24">
        <f t="shared" ca="1" si="92"/>
        <v>0</v>
      </c>
      <c r="S258" s="25">
        <f t="shared" ca="1" si="72"/>
        <v>10.511437656619874</v>
      </c>
      <c r="T258" s="24">
        <f t="shared" ca="1" si="73"/>
        <v>0</v>
      </c>
      <c r="U258" s="24">
        <f t="shared" ca="1" si="74"/>
        <v>0</v>
      </c>
      <c r="V258" s="25">
        <f t="shared" ca="1" si="75"/>
        <v>0.55224025023385059</v>
      </c>
      <c r="W258" s="26">
        <f t="shared" si="76"/>
        <v>2</v>
      </c>
      <c r="X258" s="25">
        <f t="shared" ca="1" si="88"/>
        <v>2.5522402502338508</v>
      </c>
      <c r="Y258" s="25">
        <f t="shared" ca="1" si="89"/>
        <v>7.9591974063860231</v>
      </c>
      <c r="Z258" s="25">
        <f t="shared" ca="1" si="90"/>
        <v>-13.860280874648572</v>
      </c>
      <c r="AA258" s="25">
        <f t="shared" ca="1" si="77"/>
        <v>286.13971912535141</v>
      </c>
    </row>
    <row r="259" spans="5:27" x14ac:dyDescent="0.2">
      <c r="E259" s="22">
        <v>255</v>
      </c>
      <c r="F259" s="24">
        <f t="shared" ca="1" si="80"/>
        <v>6.6666848352832968</v>
      </c>
      <c r="G259" s="24">
        <f t="shared" ca="1" si="81"/>
        <v>0</v>
      </c>
      <c r="H259" s="24">
        <f t="shared" ca="1" si="82"/>
        <v>6.6666848352832968</v>
      </c>
      <c r="I259" s="24">
        <f t="shared" ca="1" si="83"/>
        <v>0</v>
      </c>
      <c r="J259" s="24">
        <f t="shared" ca="1" si="84"/>
        <v>0</v>
      </c>
      <c r="K259" s="24">
        <f t="shared" ca="1" si="91"/>
        <v>0</v>
      </c>
      <c r="L259" s="24">
        <f t="shared" ca="1" si="85"/>
        <v>6.6666848352832968</v>
      </c>
      <c r="M259" s="24">
        <f t="shared" ca="1" si="78"/>
        <v>0.63230359174509843</v>
      </c>
      <c r="N259" s="24">
        <f t="shared" ca="1" si="79"/>
        <v>0.55069410248363815</v>
      </c>
      <c r="O259" s="24">
        <f t="shared" ca="1" si="86"/>
        <v>0.55069410248363815</v>
      </c>
      <c r="P259" s="24">
        <f t="shared" ca="1" si="87"/>
        <v>6.1159907327996583</v>
      </c>
      <c r="Q259" s="24">
        <f t="shared" ca="1" si="71"/>
        <v>0</v>
      </c>
      <c r="R259" s="24">
        <f t="shared" ca="1" si="92"/>
        <v>0</v>
      </c>
      <c r="S259" s="25">
        <f t="shared" ca="1" si="72"/>
        <v>12.247436839236112</v>
      </c>
      <c r="T259" s="24">
        <f t="shared" ca="1" si="73"/>
        <v>0</v>
      </c>
      <c r="U259" s="24">
        <f t="shared" ca="1" si="74"/>
        <v>0</v>
      </c>
      <c r="V259" s="25">
        <f t="shared" ca="1" si="75"/>
        <v>0.51130702272331818</v>
      </c>
      <c r="W259" s="26">
        <f t="shared" si="76"/>
        <v>2</v>
      </c>
      <c r="X259" s="25">
        <f t="shared" ca="1" si="88"/>
        <v>2.5113070227233183</v>
      </c>
      <c r="Y259" s="25">
        <f t="shared" ca="1" si="89"/>
        <v>9.7361298165127934</v>
      </c>
      <c r="Z259" s="25">
        <f t="shared" ca="1" si="90"/>
        <v>-4.1241510581357783</v>
      </c>
      <c r="AA259" s="25">
        <f t="shared" ca="1" si="77"/>
        <v>295.87584894186421</v>
      </c>
    </row>
    <row r="260" spans="5:27" x14ac:dyDescent="0.2">
      <c r="E260" s="22">
        <v>256</v>
      </c>
      <c r="F260" s="24">
        <f t="shared" ca="1" si="80"/>
        <v>6.1159907327996583</v>
      </c>
      <c r="G260" s="24">
        <f t="shared" ca="1" si="81"/>
        <v>0</v>
      </c>
      <c r="H260" s="24">
        <f t="shared" ca="1" si="82"/>
        <v>6.1159907327996583</v>
      </c>
      <c r="I260" s="24">
        <f t="shared" ca="1" si="83"/>
        <v>0</v>
      </c>
      <c r="J260" s="24">
        <f t="shared" ca="1" si="84"/>
        <v>0</v>
      </c>
      <c r="K260" s="24">
        <f t="shared" ca="1" si="91"/>
        <v>0</v>
      </c>
      <c r="L260" s="24">
        <f t="shared" ca="1" si="85"/>
        <v>6.1159907327996583</v>
      </c>
      <c r="M260" s="24">
        <f t="shared" ca="1" si="78"/>
        <v>0.43264966055578147</v>
      </c>
      <c r="N260" s="24">
        <f t="shared" ca="1" si="79"/>
        <v>0.47455515541322535</v>
      </c>
      <c r="O260" s="24">
        <f t="shared" ca="1" si="86"/>
        <v>0.47455515541322535</v>
      </c>
      <c r="P260" s="24">
        <f t="shared" ca="1" si="87"/>
        <v>5.6414355773864333</v>
      </c>
      <c r="Q260" s="24">
        <f t="shared" ca="1" si="71"/>
        <v>0</v>
      </c>
      <c r="R260" s="24">
        <f t="shared" ca="1" si="92"/>
        <v>0</v>
      </c>
      <c r="S260" s="25">
        <f t="shared" ca="1" si="72"/>
        <v>10.554106656390131</v>
      </c>
      <c r="T260" s="24">
        <f t="shared" ca="1" si="73"/>
        <v>0</v>
      </c>
      <c r="U260" s="24">
        <f t="shared" ca="1" si="74"/>
        <v>0</v>
      </c>
      <c r="V260" s="25">
        <f t="shared" ca="1" si="75"/>
        <v>0.47029705240744363</v>
      </c>
      <c r="W260" s="26">
        <f t="shared" si="76"/>
        <v>2</v>
      </c>
      <c r="X260" s="25">
        <f t="shared" ca="1" si="88"/>
        <v>2.4702970524074437</v>
      </c>
      <c r="Y260" s="25">
        <f t="shared" ca="1" si="89"/>
        <v>8.0838096039826866</v>
      </c>
      <c r="Z260" s="25">
        <f t="shared" ca="1" si="90"/>
        <v>3.9596585458469082</v>
      </c>
      <c r="AA260" s="25">
        <f t="shared" ca="1" si="77"/>
        <v>303.95965854584693</v>
      </c>
    </row>
    <row r="261" spans="5:27" x14ac:dyDescent="0.2">
      <c r="E261" s="22">
        <v>257</v>
      </c>
      <c r="F261" s="24">
        <f t="shared" ca="1" si="80"/>
        <v>5.6414355773864333</v>
      </c>
      <c r="G261" s="24">
        <f t="shared" ca="1" si="81"/>
        <v>0</v>
      </c>
      <c r="H261" s="24">
        <f t="shared" ca="1" si="82"/>
        <v>5.6414355773864333</v>
      </c>
      <c r="I261" s="24">
        <f t="shared" ca="1" si="83"/>
        <v>0</v>
      </c>
      <c r="J261" s="24">
        <f t="shared" ca="1" si="84"/>
        <v>0</v>
      </c>
      <c r="K261" s="24">
        <f t="shared" ca="1" si="91"/>
        <v>0</v>
      </c>
      <c r="L261" s="24">
        <f t="shared" ca="1" si="85"/>
        <v>5.6414355773864333</v>
      </c>
      <c r="M261" s="24">
        <f t="shared" ca="1" si="78"/>
        <v>0.15403818204980879</v>
      </c>
      <c r="N261" s="24">
        <f t="shared" ca="1" si="79"/>
        <v>0.34710999359964845</v>
      </c>
      <c r="O261" s="24">
        <f t="shared" ca="1" si="86"/>
        <v>0.34710999359964845</v>
      </c>
      <c r="P261" s="24">
        <f t="shared" ca="1" si="87"/>
        <v>5.2943255837867849</v>
      </c>
      <c r="Q261" s="24">
        <f t="shared" ref="Q261:Q324" ca="1" si="93">N261-O261</f>
        <v>0</v>
      </c>
      <c r="R261" s="24">
        <f t="shared" ca="1" si="92"/>
        <v>0</v>
      </c>
      <c r="S261" s="25">
        <f t="shared" ref="S261:S324" ca="1" si="94">O261*C$9</f>
        <v>7.7197262576561814</v>
      </c>
      <c r="T261" s="24">
        <f t="shared" ref="T261:T324" ca="1" si="95">J261*C$8</f>
        <v>0</v>
      </c>
      <c r="U261" s="24">
        <f t="shared" ref="U261:U324" ca="1" si="96">IF(J261&gt;0,C$10,0)</f>
        <v>0</v>
      </c>
      <c r="V261" s="25">
        <f t="shared" ref="V261:V324" ca="1" si="97">AVERAGE(L261,P261)*C$8*C$11</f>
        <v>0.43743044644692874</v>
      </c>
      <c r="W261" s="26">
        <f t="shared" ref="W261:W324" si="98">C$12</f>
        <v>2</v>
      </c>
      <c r="X261" s="25">
        <f t="shared" ca="1" si="88"/>
        <v>2.4374304464469287</v>
      </c>
      <c r="Y261" s="25">
        <f t="shared" ca="1" si="89"/>
        <v>5.2822958112092522</v>
      </c>
      <c r="Z261" s="25">
        <f t="shared" ca="1" si="90"/>
        <v>9.2419543570561604</v>
      </c>
      <c r="AA261" s="25">
        <f t="shared" ref="AA261:AA324" ca="1" si="99">Z261+C$7</f>
        <v>309.24195435705616</v>
      </c>
    </row>
    <row r="262" spans="5:27" x14ac:dyDescent="0.2">
      <c r="E262" s="22">
        <v>258</v>
      </c>
      <c r="F262" s="24">
        <f t="shared" ca="1" si="80"/>
        <v>5.2943255837867849</v>
      </c>
      <c r="G262" s="24">
        <f t="shared" ca="1" si="81"/>
        <v>0</v>
      </c>
      <c r="H262" s="24">
        <f t="shared" ca="1" si="82"/>
        <v>5.2943255837867849</v>
      </c>
      <c r="I262" s="24">
        <f t="shared" ca="1" si="83"/>
        <v>0</v>
      </c>
      <c r="J262" s="24">
        <f t="shared" ca="1" si="84"/>
        <v>0</v>
      </c>
      <c r="K262" s="24">
        <f t="shared" ca="1" si="91"/>
        <v>0</v>
      </c>
      <c r="L262" s="24">
        <f t="shared" ca="1" si="85"/>
        <v>5.2943255837867849</v>
      </c>
      <c r="M262" s="24">
        <f t="shared" ref="M262:M325" ca="1" si="100">RAND()</f>
        <v>0.46688949593769546</v>
      </c>
      <c r="N262" s="24">
        <f t="shared" ref="N262:N325" ca="1" si="101">_xlfn.NORM.INV(M262,$C$20,$C$22)</f>
        <v>0.48753631412224602</v>
      </c>
      <c r="O262" s="24">
        <f t="shared" ca="1" si="86"/>
        <v>0.48753631412224602</v>
      </c>
      <c r="P262" s="24">
        <f t="shared" ca="1" si="87"/>
        <v>4.8067892696645389</v>
      </c>
      <c r="Q262" s="24">
        <f t="shared" ca="1" si="93"/>
        <v>0</v>
      </c>
      <c r="R262" s="24">
        <f t="shared" ca="1" si="92"/>
        <v>0</v>
      </c>
      <c r="S262" s="25">
        <f t="shared" ca="1" si="94"/>
        <v>10.84280762607875</v>
      </c>
      <c r="T262" s="24">
        <f t="shared" ca="1" si="95"/>
        <v>0</v>
      </c>
      <c r="U262" s="24">
        <f t="shared" ca="1" si="96"/>
        <v>0</v>
      </c>
      <c r="V262" s="25">
        <f t="shared" ca="1" si="97"/>
        <v>0.40404459413805299</v>
      </c>
      <c r="W262" s="26">
        <f t="shared" si="98"/>
        <v>2</v>
      </c>
      <c r="X262" s="25">
        <f t="shared" ca="1" si="88"/>
        <v>2.4040445941380528</v>
      </c>
      <c r="Y262" s="25">
        <f t="shared" ca="1" si="89"/>
        <v>8.438763031940697</v>
      </c>
      <c r="Z262" s="25">
        <f t="shared" ca="1" si="90"/>
        <v>17.680717388996857</v>
      </c>
      <c r="AA262" s="25">
        <f t="shared" ca="1" si="99"/>
        <v>317.68071738899687</v>
      </c>
    </row>
    <row r="263" spans="5:27" x14ac:dyDescent="0.2">
      <c r="E263" s="22">
        <v>259</v>
      </c>
      <c r="F263" s="24">
        <f t="shared" ref="F263:F326" ca="1" si="102">P262</f>
        <v>4.8067892696645389</v>
      </c>
      <c r="G263" s="24">
        <f t="shared" ref="G263:G326" ca="1" si="103">G262+J262-K262</f>
        <v>0</v>
      </c>
      <c r="H263" s="24">
        <f t="shared" ref="H263:H326" ca="1" si="104">F263+G263</f>
        <v>4.8067892696645389</v>
      </c>
      <c r="I263" s="24">
        <f t="shared" ref="I263:I326" ca="1" si="105">IF(H263&lt;=$C$27,1,0)</f>
        <v>0</v>
      </c>
      <c r="J263" s="24">
        <f t="shared" ref="J263:J326" ca="1" si="106">IF(I263=1,$C$15,0)</f>
        <v>0</v>
      </c>
      <c r="K263" s="24">
        <f t="shared" ca="1" si="91"/>
        <v>0</v>
      </c>
      <c r="L263" s="24">
        <f t="shared" ref="L263:L326" ca="1" si="107">F263+K263</f>
        <v>4.8067892696645389</v>
      </c>
      <c r="M263" s="24">
        <f t="shared" ca="1" si="100"/>
        <v>0.60940059506817845</v>
      </c>
      <c r="N263" s="24">
        <f t="shared" ca="1" si="101"/>
        <v>0.54166356795731396</v>
      </c>
      <c r="O263" s="24">
        <f t="shared" ref="O263:O326" ca="1" si="108">MIN(N263,L263)</f>
        <v>0.54166356795731396</v>
      </c>
      <c r="P263" s="24">
        <f t="shared" ref="P263:P326" ca="1" si="109">L263-O263</f>
        <v>4.265125701707225</v>
      </c>
      <c r="Q263" s="24">
        <f t="shared" ca="1" si="93"/>
        <v>0</v>
      </c>
      <c r="R263" s="24">
        <f t="shared" ca="1" si="92"/>
        <v>0</v>
      </c>
      <c r="S263" s="25">
        <f t="shared" ca="1" si="94"/>
        <v>12.046597751370662</v>
      </c>
      <c r="T263" s="24">
        <f t="shared" ca="1" si="95"/>
        <v>0</v>
      </c>
      <c r="U263" s="24">
        <f t="shared" ca="1" si="96"/>
        <v>0</v>
      </c>
      <c r="V263" s="25">
        <f t="shared" ca="1" si="97"/>
        <v>0.36287659885487061</v>
      </c>
      <c r="W263" s="26">
        <f t="shared" si="98"/>
        <v>2</v>
      </c>
      <c r="X263" s="25">
        <f t="shared" ref="X263:X326" ca="1" si="110">SUM(T263:W263)</f>
        <v>2.3628765988548706</v>
      </c>
      <c r="Y263" s="25">
        <f t="shared" ref="Y263:Y326" ca="1" si="111">S263-X263</f>
        <v>9.6837211525157905</v>
      </c>
      <c r="Z263" s="25">
        <f t="shared" ref="Z263:Z326" ca="1" si="112">Y263+Z262</f>
        <v>27.364438541512648</v>
      </c>
      <c r="AA263" s="25">
        <f t="shared" ca="1" si="99"/>
        <v>327.36443854151264</v>
      </c>
    </row>
    <row r="264" spans="5:27" x14ac:dyDescent="0.2">
      <c r="E264" s="22">
        <v>260</v>
      </c>
      <c r="F264" s="24">
        <f t="shared" ca="1" si="102"/>
        <v>4.265125701707225</v>
      </c>
      <c r="G264" s="24">
        <f t="shared" ca="1" si="103"/>
        <v>0</v>
      </c>
      <c r="H264" s="24">
        <f t="shared" ca="1" si="104"/>
        <v>4.265125701707225</v>
      </c>
      <c r="I264" s="24">
        <f t="shared" ca="1" si="105"/>
        <v>1</v>
      </c>
      <c r="J264" s="24">
        <f t="shared" ca="1" si="106"/>
        <v>14</v>
      </c>
      <c r="K264" s="24">
        <f t="shared" ca="1" si="91"/>
        <v>0</v>
      </c>
      <c r="L264" s="24">
        <f t="shared" ca="1" si="107"/>
        <v>4.265125701707225</v>
      </c>
      <c r="M264" s="24">
        <f t="shared" ca="1" si="100"/>
        <v>5.0724211692342536E-2</v>
      </c>
      <c r="N264" s="24">
        <f t="shared" ca="1" si="101"/>
        <v>0.25431921824482207</v>
      </c>
      <c r="O264" s="24">
        <f t="shared" ca="1" si="108"/>
        <v>0.25431921824482207</v>
      </c>
      <c r="P264" s="24">
        <f t="shared" ca="1" si="109"/>
        <v>4.0108064834624031</v>
      </c>
      <c r="Q264" s="24">
        <f t="shared" ca="1" si="93"/>
        <v>0</v>
      </c>
      <c r="R264" s="24">
        <f t="shared" ca="1" si="92"/>
        <v>0</v>
      </c>
      <c r="S264" s="25">
        <f t="shared" ca="1" si="94"/>
        <v>5.6560594137648419</v>
      </c>
      <c r="T264" s="24">
        <f t="shared" ca="1" si="95"/>
        <v>224</v>
      </c>
      <c r="U264" s="24">
        <f t="shared" ca="1" si="96"/>
        <v>15.68</v>
      </c>
      <c r="V264" s="25">
        <f t="shared" ca="1" si="97"/>
        <v>0.33103728740678512</v>
      </c>
      <c r="W264" s="26">
        <f t="shared" si="98"/>
        <v>2</v>
      </c>
      <c r="X264" s="25">
        <f t="shared" ca="1" si="110"/>
        <v>242.01103728740679</v>
      </c>
      <c r="Y264" s="25">
        <f t="shared" ca="1" si="111"/>
        <v>-236.35497787364196</v>
      </c>
      <c r="Z264" s="25">
        <f t="shared" ca="1" si="112"/>
        <v>-208.99053933212932</v>
      </c>
      <c r="AA264" s="25">
        <f t="shared" ca="1" si="99"/>
        <v>91.009460667870684</v>
      </c>
    </row>
    <row r="265" spans="5:27" x14ac:dyDescent="0.2">
      <c r="E265" s="22">
        <v>261</v>
      </c>
      <c r="F265" s="24">
        <f t="shared" ca="1" si="102"/>
        <v>4.0108064834624031</v>
      </c>
      <c r="G265" s="24">
        <f t="shared" ca="1" si="103"/>
        <v>14</v>
      </c>
      <c r="H265" s="24">
        <f t="shared" ca="1" si="104"/>
        <v>18.010806483462403</v>
      </c>
      <c r="I265" s="24">
        <f t="shared" ca="1" si="105"/>
        <v>0</v>
      </c>
      <c r="J265" s="24">
        <f t="shared" ca="1" si="106"/>
        <v>0</v>
      </c>
      <c r="K265" s="24">
        <f t="shared" ca="1" si="91"/>
        <v>0</v>
      </c>
      <c r="L265" s="24">
        <f t="shared" ca="1" si="107"/>
        <v>4.0108064834624031</v>
      </c>
      <c r="M265" s="24">
        <f t="shared" ca="1" si="100"/>
        <v>0.75309252927942838</v>
      </c>
      <c r="N265" s="24">
        <f t="shared" ca="1" si="101"/>
        <v>0.60263806370527784</v>
      </c>
      <c r="O265" s="24">
        <f t="shared" ca="1" si="108"/>
        <v>0.60263806370527784</v>
      </c>
      <c r="P265" s="24">
        <f t="shared" ca="1" si="109"/>
        <v>3.4081684197571254</v>
      </c>
      <c r="Q265" s="24">
        <f t="shared" ca="1" si="93"/>
        <v>0</v>
      </c>
      <c r="R265" s="24">
        <f t="shared" ca="1" si="92"/>
        <v>0</v>
      </c>
      <c r="S265" s="25">
        <f t="shared" ca="1" si="94"/>
        <v>13.402670536805378</v>
      </c>
      <c r="T265" s="24">
        <f t="shared" ca="1" si="95"/>
        <v>0</v>
      </c>
      <c r="U265" s="24">
        <f t="shared" ca="1" si="96"/>
        <v>0</v>
      </c>
      <c r="V265" s="25">
        <f t="shared" ca="1" si="97"/>
        <v>0.29675899612878115</v>
      </c>
      <c r="W265" s="26">
        <f t="shared" si="98"/>
        <v>2</v>
      </c>
      <c r="X265" s="25">
        <f t="shared" ca="1" si="110"/>
        <v>2.2967589961287813</v>
      </c>
      <c r="Y265" s="25">
        <f t="shared" ca="1" si="111"/>
        <v>11.105911540676596</v>
      </c>
      <c r="Z265" s="25">
        <f t="shared" ca="1" si="112"/>
        <v>-197.88462779145271</v>
      </c>
      <c r="AA265" s="25">
        <f t="shared" ca="1" si="99"/>
        <v>102.11537220854729</v>
      </c>
    </row>
    <row r="266" spans="5:27" x14ac:dyDescent="0.2">
      <c r="E266" s="22">
        <v>262</v>
      </c>
      <c r="F266" s="24">
        <f t="shared" ca="1" si="102"/>
        <v>3.4081684197571254</v>
      </c>
      <c r="G266" s="24">
        <f t="shared" ca="1" si="103"/>
        <v>14</v>
      </c>
      <c r="H266" s="24">
        <f t="shared" ca="1" si="104"/>
        <v>17.408168419757125</v>
      </c>
      <c r="I266" s="24">
        <f t="shared" ca="1" si="105"/>
        <v>0</v>
      </c>
      <c r="J266" s="24">
        <f t="shared" ca="1" si="106"/>
        <v>0</v>
      </c>
      <c r="K266" s="24">
        <f t="shared" ca="1" si="91"/>
        <v>0</v>
      </c>
      <c r="L266" s="24">
        <f t="shared" ca="1" si="107"/>
        <v>3.4081684197571254</v>
      </c>
      <c r="M266" s="24">
        <f t="shared" ca="1" si="100"/>
        <v>0.55522571798645537</v>
      </c>
      <c r="N266" s="24">
        <f t="shared" ca="1" si="101"/>
        <v>0.52083131882683897</v>
      </c>
      <c r="O266" s="24">
        <f t="shared" ca="1" si="108"/>
        <v>0.52083131882683897</v>
      </c>
      <c r="P266" s="24">
        <f t="shared" ca="1" si="109"/>
        <v>2.8873371009302864</v>
      </c>
      <c r="Q266" s="24">
        <f t="shared" ca="1" si="93"/>
        <v>0</v>
      </c>
      <c r="R266" s="24">
        <f t="shared" ca="1" si="92"/>
        <v>0</v>
      </c>
      <c r="S266" s="25">
        <f t="shared" ca="1" si="94"/>
        <v>11.583288530708899</v>
      </c>
      <c r="T266" s="24">
        <f t="shared" ca="1" si="95"/>
        <v>0</v>
      </c>
      <c r="U266" s="24">
        <f t="shared" ca="1" si="96"/>
        <v>0</v>
      </c>
      <c r="V266" s="25">
        <f t="shared" ca="1" si="97"/>
        <v>0.2518202208274965</v>
      </c>
      <c r="W266" s="26">
        <f t="shared" si="98"/>
        <v>2</v>
      </c>
      <c r="X266" s="25">
        <f t="shared" ca="1" si="110"/>
        <v>2.2518202208274967</v>
      </c>
      <c r="Y266" s="25">
        <f t="shared" ca="1" si="111"/>
        <v>9.3314683098814015</v>
      </c>
      <c r="Z266" s="25">
        <f t="shared" ca="1" si="112"/>
        <v>-188.5531594815713</v>
      </c>
      <c r="AA266" s="25">
        <f t="shared" ca="1" si="99"/>
        <v>111.4468405184287</v>
      </c>
    </row>
    <row r="267" spans="5:27" x14ac:dyDescent="0.2">
      <c r="E267" s="22">
        <v>263</v>
      </c>
      <c r="F267" s="24">
        <f t="shared" ca="1" si="102"/>
        <v>2.8873371009302864</v>
      </c>
      <c r="G267" s="24">
        <f t="shared" ca="1" si="103"/>
        <v>14</v>
      </c>
      <c r="H267" s="24">
        <f t="shared" ca="1" si="104"/>
        <v>16.887337100930285</v>
      </c>
      <c r="I267" s="24">
        <f t="shared" ca="1" si="105"/>
        <v>0</v>
      </c>
      <c r="J267" s="24">
        <f t="shared" ca="1" si="106"/>
        <v>0</v>
      </c>
      <c r="K267" s="24">
        <f t="shared" ca="1" si="91"/>
        <v>0</v>
      </c>
      <c r="L267" s="24">
        <f t="shared" ca="1" si="107"/>
        <v>2.8873371009302864</v>
      </c>
      <c r="M267" s="24">
        <f t="shared" ca="1" si="100"/>
        <v>0.69417372504061048</v>
      </c>
      <c r="N267" s="24">
        <f t="shared" ca="1" si="101"/>
        <v>0.57615739488810247</v>
      </c>
      <c r="O267" s="24">
        <f t="shared" ca="1" si="108"/>
        <v>0.57615739488810247</v>
      </c>
      <c r="P267" s="24">
        <f t="shared" ca="1" si="109"/>
        <v>2.3111797060421839</v>
      </c>
      <c r="Q267" s="24">
        <f t="shared" ca="1" si="93"/>
        <v>0</v>
      </c>
      <c r="R267" s="24">
        <f t="shared" ca="1" si="92"/>
        <v>0</v>
      </c>
      <c r="S267" s="25">
        <f t="shared" ca="1" si="94"/>
        <v>12.813740462311397</v>
      </c>
      <c r="T267" s="24">
        <f t="shared" ca="1" si="95"/>
        <v>0</v>
      </c>
      <c r="U267" s="24">
        <f t="shared" ca="1" si="96"/>
        <v>0</v>
      </c>
      <c r="V267" s="25">
        <f t="shared" ca="1" si="97"/>
        <v>0.20794067227889884</v>
      </c>
      <c r="W267" s="26">
        <f t="shared" si="98"/>
        <v>2</v>
      </c>
      <c r="X267" s="25">
        <f t="shared" ca="1" si="110"/>
        <v>2.207940672278899</v>
      </c>
      <c r="Y267" s="25">
        <f t="shared" ca="1" si="111"/>
        <v>10.605799790032499</v>
      </c>
      <c r="Z267" s="25">
        <f t="shared" ca="1" si="112"/>
        <v>-177.94735969153879</v>
      </c>
      <c r="AA267" s="25">
        <f t="shared" ca="1" si="99"/>
        <v>122.05264030846121</v>
      </c>
    </row>
    <row r="268" spans="5:27" x14ac:dyDescent="0.2">
      <c r="E268" s="22">
        <v>264</v>
      </c>
      <c r="F268" s="24">
        <f t="shared" ca="1" si="102"/>
        <v>2.3111797060421839</v>
      </c>
      <c r="G268" s="24">
        <f t="shared" ca="1" si="103"/>
        <v>14</v>
      </c>
      <c r="H268" s="24">
        <f t="shared" ca="1" si="104"/>
        <v>16.311179706042182</v>
      </c>
      <c r="I268" s="24">
        <f t="shared" ca="1" si="105"/>
        <v>0</v>
      </c>
      <c r="J268" s="24">
        <f t="shared" ca="1" si="106"/>
        <v>0</v>
      </c>
      <c r="K268" s="24">
        <f t="shared" ca="1" si="91"/>
        <v>0</v>
      </c>
      <c r="L268" s="24">
        <f t="shared" ca="1" si="107"/>
        <v>2.3111797060421839</v>
      </c>
      <c r="M268" s="24">
        <f t="shared" ca="1" si="100"/>
        <v>0.50306179178943267</v>
      </c>
      <c r="N268" s="24">
        <f t="shared" ca="1" si="101"/>
        <v>0.50115122738231455</v>
      </c>
      <c r="O268" s="24">
        <f t="shared" ca="1" si="108"/>
        <v>0.50115122738231455</v>
      </c>
      <c r="P268" s="24">
        <f t="shared" ca="1" si="109"/>
        <v>1.8100284786598695</v>
      </c>
      <c r="Q268" s="24">
        <f t="shared" ca="1" si="93"/>
        <v>0</v>
      </c>
      <c r="R268" s="24">
        <f t="shared" ca="1" si="92"/>
        <v>0</v>
      </c>
      <c r="S268" s="25">
        <f t="shared" ca="1" si="94"/>
        <v>11.145603296982674</v>
      </c>
      <c r="T268" s="24">
        <f t="shared" ca="1" si="95"/>
        <v>0</v>
      </c>
      <c r="U268" s="24">
        <f t="shared" ca="1" si="96"/>
        <v>0</v>
      </c>
      <c r="V268" s="25">
        <f t="shared" ca="1" si="97"/>
        <v>0.16484832738808217</v>
      </c>
      <c r="W268" s="26">
        <f t="shared" si="98"/>
        <v>2</v>
      </c>
      <c r="X268" s="25">
        <f t="shared" ca="1" si="110"/>
        <v>2.1648483273880821</v>
      </c>
      <c r="Y268" s="25">
        <f t="shared" ca="1" si="111"/>
        <v>8.9807549695945923</v>
      </c>
      <c r="Z268" s="25">
        <f t="shared" ca="1" si="112"/>
        <v>-168.96660472194421</v>
      </c>
      <c r="AA268" s="25">
        <f t="shared" ca="1" si="99"/>
        <v>131.03339527805579</v>
      </c>
    </row>
    <row r="269" spans="5:27" x14ac:dyDescent="0.2">
      <c r="E269" s="22">
        <v>265</v>
      </c>
      <c r="F269" s="24">
        <f t="shared" ca="1" si="102"/>
        <v>1.8100284786598695</v>
      </c>
      <c r="G269" s="24">
        <f t="shared" ca="1" si="103"/>
        <v>14</v>
      </c>
      <c r="H269" s="24">
        <f t="shared" ca="1" si="104"/>
        <v>15.81002847865987</v>
      </c>
      <c r="I269" s="24">
        <f t="shared" ca="1" si="105"/>
        <v>0</v>
      </c>
      <c r="J269" s="24">
        <f t="shared" ca="1" si="106"/>
        <v>0</v>
      </c>
      <c r="K269" s="24">
        <f t="shared" ref="K269:K332" ca="1" si="113">J262</f>
        <v>0</v>
      </c>
      <c r="L269" s="24">
        <f t="shared" ca="1" si="107"/>
        <v>1.8100284786598695</v>
      </c>
      <c r="M269" s="24">
        <f t="shared" ca="1" si="100"/>
        <v>0.47956795683173381</v>
      </c>
      <c r="N269" s="24">
        <f t="shared" ca="1" si="101"/>
        <v>0.49231430784723884</v>
      </c>
      <c r="O269" s="24">
        <f t="shared" ca="1" si="108"/>
        <v>0.49231430784723884</v>
      </c>
      <c r="P269" s="24">
        <f t="shared" ca="1" si="109"/>
        <v>1.3177141708126308</v>
      </c>
      <c r="Q269" s="24">
        <f t="shared" ca="1" si="93"/>
        <v>0</v>
      </c>
      <c r="R269" s="24">
        <f t="shared" ca="1" si="92"/>
        <v>0</v>
      </c>
      <c r="S269" s="25">
        <f t="shared" ca="1" si="94"/>
        <v>10.949070206522592</v>
      </c>
      <c r="T269" s="24">
        <f t="shared" ca="1" si="95"/>
        <v>0</v>
      </c>
      <c r="U269" s="24">
        <f t="shared" ca="1" si="96"/>
        <v>0</v>
      </c>
      <c r="V269" s="25">
        <f t="shared" ca="1" si="97"/>
        <v>0.1251097059789</v>
      </c>
      <c r="W269" s="26">
        <f t="shared" si="98"/>
        <v>2</v>
      </c>
      <c r="X269" s="25">
        <f t="shared" ca="1" si="110"/>
        <v>2.1251097059788999</v>
      </c>
      <c r="Y269" s="25">
        <f t="shared" ca="1" si="111"/>
        <v>8.8239605005436914</v>
      </c>
      <c r="Z269" s="25">
        <f t="shared" ca="1" si="112"/>
        <v>-160.14264422140053</v>
      </c>
      <c r="AA269" s="25">
        <f t="shared" ca="1" si="99"/>
        <v>139.85735577859947</v>
      </c>
    </row>
    <row r="270" spans="5:27" x14ac:dyDescent="0.2">
      <c r="E270" s="22">
        <v>266</v>
      </c>
      <c r="F270" s="24">
        <f t="shared" ca="1" si="102"/>
        <v>1.3177141708126308</v>
      </c>
      <c r="G270" s="24">
        <f t="shared" ca="1" si="103"/>
        <v>14</v>
      </c>
      <c r="H270" s="24">
        <f t="shared" ca="1" si="104"/>
        <v>15.31771417081263</v>
      </c>
      <c r="I270" s="24">
        <f t="shared" ca="1" si="105"/>
        <v>0</v>
      </c>
      <c r="J270" s="24">
        <f t="shared" ca="1" si="106"/>
        <v>0</v>
      </c>
      <c r="K270" s="24">
        <f t="shared" ca="1" si="113"/>
        <v>0</v>
      </c>
      <c r="L270" s="24">
        <f t="shared" ca="1" si="107"/>
        <v>1.3177141708126308</v>
      </c>
      <c r="M270" s="24">
        <f t="shared" ca="1" si="100"/>
        <v>0.93729259109411245</v>
      </c>
      <c r="N270" s="24">
        <f t="shared" ca="1" si="101"/>
        <v>0.72986543751073596</v>
      </c>
      <c r="O270" s="24">
        <f t="shared" ca="1" si="108"/>
        <v>0.72986543751073596</v>
      </c>
      <c r="P270" s="24">
        <f t="shared" ca="1" si="109"/>
        <v>0.5878487333018948</v>
      </c>
      <c r="Q270" s="24">
        <f t="shared" ca="1" si="93"/>
        <v>0</v>
      </c>
      <c r="R270" s="24">
        <f t="shared" ca="1" si="92"/>
        <v>0</v>
      </c>
      <c r="S270" s="25">
        <f t="shared" ca="1" si="94"/>
        <v>16.232207330238765</v>
      </c>
      <c r="T270" s="24">
        <f t="shared" ca="1" si="95"/>
        <v>0</v>
      </c>
      <c r="U270" s="24">
        <f t="shared" ca="1" si="96"/>
        <v>0</v>
      </c>
      <c r="V270" s="25">
        <f t="shared" ca="1" si="97"/>
        <v>7.6222516164581033E-2</v>
      </c>
      <c r="W270" s="26">
        <f t="shared" si="98"/>
        <v>2</v>
      </c>
      <c r="X270" s="25">
        <f t="shared" ca="1" si="110"/>
        <v>2.0762225161645809</v>
      </c>
      <c r="Y270" s="25">
        <f t="shared" ca="1" si="111"/>
        <v>14.155984814074184</v>
      </c>
      <c r="Z270" s="25">
        <f t="shared" ca="1" si="112"/>
        <v>-145.98665940732636</v>
      </c>
      <c r="AA270" s="25">
        <f t="shared" ca="1" si="99"/>
        <v>154.01334059267364</v>
      </c>
    </row>
    <row r="271" spans="5:27" x14ac:dyDescent="0.2">
      <c r="E271" s="22">
        <v>267</v>
      </c>
      <c r="F271" s="24">
        <f t="shared" ca="1" si="102"/>
        <v>0.5878487333018948</v>
      </c>
      <c r="G271" s="24">
        <f t="shared" ca="1" si="103"/>
        <v>14</v>
      </c>
      <c r="H271" s="24">
        <f t="shared" ca="1" si="104"/>
        <v>14.587848733301895</v>
      </c>
      <c r="I271" s="24">
        <f t="shared" ca="1" si="105"/>
        <v>0</v>
      </c>
      <c r="J271" s="24">
        <f t="shared" ca="1" si="106"/>
        <v>0</v>
      </c>
      <c r="K271" s="24">
        <f t="shared" ca="1" si="113"/>
        <v>14</v>
      </c>
      <c r="L271" s="24">
        <f t="shared" ca="1" si="107"/>
        <v>14.587848733301895</v>
      </c>
      <c r="M271" s="24">
        <f t="shared" ca="1" si="100"/>
        <v>0.58514216214475667</v>
      </c>
      <c r="N271" s="24">
        <f t="shared" ca="1" si="101"/>
        <v>0.53225993578340913</v>
      </c>
      <c r="O271" s="24">
        <f t="shared" ca="1" si="108"/>
        <v>0.53225993578340913</v>
      </c>
      <c r="P271" s="24">
        <f t="shared" ca="1" si="109"/>
        <v>14.055588797518485</v>
      </c>
      <c r="Q271" s="24">
        <f t="shared" ca="1" si="93"/>
        <v>0</v>
      </c>
      <c r="R271" s="24">
        <f t="shared" ca="1" si="92"/>
        <v>0</v>
      </c>
      <c r="S271" s="25">
        <f t="shared" ca="1" si="94"/>
        <v>11.837460971823019</v>
      </c>
      <c r="T271" s="24">
        <f t="shared" ca="1" si="95"/>
        <v>0</v>
      </c>
      <c r="U271" s="24">
        <f t="shared" ca="1" si="96"/>
        <v>0</v>
      </c>
      <c r="V271" s="25">
        <f t="shared" ca="1" si="97"/>
        <v>1.1457375012328153</v>
      </c>
      <c r="W271" s="26">
        <f t="shared" si="98"/>
        <v>2</v>
      </c>
      <c r="X271" s="25">
        <f t="shared" ca="1" si="110"/>
        <v>3.1457375012328153</v>
      </c>
      <c r="Y271" s="25">
        <f t="shared" ca="1" si="111"/>
        <v>8.6917234705902029</v>
      </c>
      <c r="Z271" s="25">
        <f t="shared" ca="1" si="112"/>
        <v>-137.29493593673615</v>
      </c>
      <c r="AA271" s="25">
        <f t="shared" ca="1" si="99"/>
        <v>162.70506406326385</v>
      </c>
    </row>
    <row r="272" spans="5:27" x14ac:dyDescent="0.2">
      <c r="E272" s="22">
        <v>268</v>
      </c>
      <c r="F272" s="24">
        <f t="shared" ca="1" si="102"/>
        <v>14.055588797518485</v>
      </c>
      <c r="G272" s="24">
        <f t="shared" ca="1" si="103"/>
        <v>0</v>
      </c>
      <c r="H272" s="24">
        <f t="shared" ca="1" si="104"/>
        <v>14.055588797518485</v>
      </c>
      <c r="I272" s="24">
        <f t="shared" ca="1" si="105"/>
        <v>0</v>
      </c>
      <c r="J272" s="24">
        <f t="shared" ca="1" si="106"/>
        <v>0</v>
      </c>
      <c r="K272" s="24">
        <f t="shared" ca="1" si="113"/>
        <v>0</v>
      </c>
      <c r="L272" s="24">
        <f t="shared" ca="1" si="107"/>
        <v>14.055588797518485</v>
      </c>
      <c r="M272" s="24">
        <f t="shared" ca="1" si="100"/>
        <v>0.95810475831477748</v>
      </c>
      <c r="N272" s="24">
        <f t="shared" ca="1" si="101"/>
        <v>0.75936560002705289</v>
      </c>
      <c r="O272" s="24">
        <f t="shared" ca="1" si="108"/>
        <v>0.75936560002705289</v>
      </c>
      <c r="P272" s="24">
        <f t="shared" ca="1" si="109"/>
        <v>13.296223197491432</v>
      </c>
      <c r="Q272" s="24">
        <f t="shared" ca="1" si="93"/>
        <v>0</v>
      </c>
      <c r="R272" s="24">
        <f t="shared" ca="1" si="92"/>
        <v>0</v>
      </c>
      <c r="S272" s="25">
        <f t="shared" ca="1" si="94"/>
        <v>16.888290944601653</v>
      </c>
      <c r="T272" s="24">
        <f t="shared" ca="1" si="95"/>
        <v>0</v>
      </c>
      <c r="U272" s="24">
        <f t="shared" ca="1" si="96"/>
        <v>0</v>
      </c>
      <c r="V272" s="25">
        <f t="shared" ca="1" si="97"/>
        <v>1.0940724798003967</v>
      </c>
      <c r="W272" s="26">
        <f t="shared" si="98"/>
        <v>2</v>
      </c>
      <c r="X272" s="25">
        <f t="shared" ca="1" si="110"/>
        <v>3.0940724798003965</v>
      </c>
      <c r="Y272" s="25">
        <f t="shared" ca="1" si="111"/>
        <v>13.794218464801258</v>
      </c>
      <c r="Z272" s="25">
        <f t="shared" ca="1" si="112"/>
        <v>-123.50071747193489</v>
      </c>
      <c r="AA272" s="25">
        <f t="shared" ca="1" si="99"/>
        <v>176.49928252806512</v>
      </c>
    </row>
    <row r="273" spans="5:27" x14ac:dyDescent="0.2">
      <c r="E273" s="22">
        <v>269</v>
      </c>
      <c r="F273" s="24">
        <f t="shared" ca="1" si="102"/>
        <v>13.296223197491432</v>
      </c>
      <c r="G273" s="24">
        <f t="shared" ca="1" si="103"/>
        <v>0</v>
      </c>
      <c r="H273" s="24">
        <f t="shared" ca="1" si="104"/>
        <v>13.296223197491432</v>
      </c>
      <c r="I273" s="24">
        <f t="shared" ca="1" si="105"/>
        <v>0</v>
      </c>
      <c r="J273" s="24">
        <f t="shared" ca="1" si="106"/>
        <v>0</v>
      </c>
      <c r="K273" s="24">
        <f t="shared" ca="1" si="113"/>
        <v>0</v>
      </c>
      <c r="L273" s="24">
        <f t="shared" ca="1" si="107"/>
        <v>13.296223197491432</v>
      </c>
      <c r="M273" s="24">
        <f t="shared" ca="1" si="100"/>
        <v>0.9464095130983442</v>
      </c>
      <c r="N273" s="24">
        <f t="shared" ca="1" si="101"/>
        <v>0.74164913881307282</v>
      </c>
      <c r="O273" s="24">
        <f t="shared" ca="1" si="108"/>
        <v>0.74164913881307282</v>
      </c>
      <c r="P273" s="24">
        <f t="shared" ca="1" si="109"/>
        <v>12.554574058678359</v>
      </c>
      <c r="Q273" s="24">
        <f t="shared" ca="1" si="93"/>
        <v>0</v>
      </c>
      <c r="R273" s="24">
        <f t="shared" ca="1" si="92"/>
        <v>0</v>
      </c>
      <c r="S273" s="25">
        <f t="shared" ca="1" si="94"/>
        <v>16.494276847202737</v>
      </c>
      <c r="T273" s="24">
        <f t="shared" ca="1" si="95"/>
        <v>0</v>
      </c>
      <c r="U273" s="24">
        <f t="shared" ca="1" si="96"/>
        <v>0</v>
      </c>
      <c r="V273" s="25">
        <f t="shared" ca="1" si="97"/>
        <v>1.0340318902467918</v>
      </c>
      <c r="W273" s="26">
        <f t="shared" si="98"/>
        <v>2</v>
      </c>
      <c r="X273" s="25">
        <f t="shared" ca="1" si="110"/>
        <v>3.0340318902467915</v>
      </c>
      <c r="Y273" s="25">
        <f t="shared" ca="1" si="111"/>
        <v>13.460244956955947</v>
      </c>
      <c r="Z273" s="25">
        <f t="shared" ca="1" si="112"/>
        <v>-110.04047251497894</v>
      </c>
      <c r="AA273" s="25">
        <f t="shared" ca="1" si="99"/>
        <v>189.95952748502106</v>
      </c>
    </row>
    <row r="274" spans="5:27" x14ac:dyDescent="0.2">
      <c r="E274" s="22">
        <v>270</v>
      </c>
      <c r="F274" s="24">
        <f t="shared" ca="1" si="102"/>
        <v>12.554574058678359</v>
      </c>
      <c r="G274" s="24">
        <f t="shared" ca="1" si="103"/>
        <v>0</v>
      </c>
      <c r="H274" s="24">
        <f t="shared" ca="1" si="104"/>
        <v>12.554574058678359</v>
      </c>
      <c r="I274" s="24">
        <f t="shared" ca="1" si="105"/>
        <v>0</v>
      </c>
      <c r="J274" s="24">
        <f t="shared" ca="1" si="106"/>
        <v>0</v>
      </c>
      <c r="K274" s="24">
        <f t="shared" ca="1" si="113"/>
        <v>0</v>
      </c>
      <c r="L274" s="24">
        <f t="shared" ca="1" si="107"/>
        <v>12.554574058678359</v>
      </c>
      <c r="M274" s="24">
        <f t="shared" ca="1" si="100"/>
        <v>0.64895316840908668</v>
      </c>
      <c r="N274" s="24">
        <f t="shared" ca="1" si="101"/>
        <v>0.55737436604392321</v>
      </c>
      <c r="O274" s="24">
        <f t="shared" ca="1" si="108"/>
        <v>0.55737436604392321</v>
      </c>
      <c r="P274" s="24">
        <f t="shared" ca="1" si="109"/>
        <v>11.997199692634435</v>
      </c>
      <c r="Q274" s="24">
        <f t="shared" ca="1" si="93"/>
        <v>0</v>
      </c>
      <c r="R274" s="24">
        <f t="shared" ca="1" si="92"/>
        <v>0</v>
      </c>
      <c r="S274" s="25">
        <f t="shared" ca="1" si="94"/>
        <v>12.396005900816851</v>
      </c>
      <c r="T274" s="24">
        <f t="shared" ca="1" si="95"/>
        <v>0</v>
      </c>
      <c r="U274" s="24">
        <f t="shared" ca="1" si="96"/>
        <v>0</v>
      </c>
      <c r="V274" s="25">
        <f t="shared" ca="1" si="97"/>
        <v>0.98207095005251177</v>
      </c>
      <c r="W274" s="26">
        <f t="shared" si="98"/>
        <v>2</v>
      </c>
      <c r="X274" s="25">
        <f t="shared" ca="1" si="110"/>
        <v>2.9820709500525115</v>
      </c>
      <c r="Y274" s="25">
        <f t="shared" ca="1" si="111"/>
        <v>9.4139349507643395</v>
      </c>
      <c r="Z274" s="25">
        <f t="shared" ca="1" si="112"/>
        <v>-100.6265375642146</v>
      </c>
      <c r="AA274" s="25">
        <f t="shared" ca="1" si="99"/>
        <v>199.3734624357854</v>
      </c>
    </row>
    <row r="275" spans="5:27" x14ac:dyDescent="0.2">
      <c r="E275" s="22">
        <v>271</v>
      </c>
      <c r="F275" s="24">
        <f t="shared" ca="1" si="102"/>
        <v>11.997199692634435</v>
      </c>
      <c r="G275" s="24">
        <f t="shared" ca="1" si="103"/>
        <v>0</v>
      </c>
      <c r="H275" s="24">
        <f t="shared" ca="1" si="104"/>
        <v>11.997199692634435</v>
      </c>
      <c r="I275" s="24">
        <f t="shared" ca="1" si="105"/>
        <v>0</v>
      </c>
      <c r="J275" s="24">
        <f t="shared" ca="1" si="106"/>
        <v>0</v>
      </c>
      <c r="K275" s="24">
        <f t="shared" ca="1" si="113"/>
        <v>0</v>
      </c>
      <c r="L275" s="24">
        <f t="shared" ca="1" si="107"/>
        <v>11.997199692634435</v>
      </c>
      <c r="M275" s="24">
        <f t="shared" ca="1" si="100"/>
        <v>0.70138866791199694</v>
      </c>
      <c r="N275" s="24">
        <f t="shared" ca="1" si="101"/>
        <v>0.57925979969106378</v>
      </c>
      <c r="O275" s="24">
        <f t="shared" ca="1" si="108"/>
        <v>0.57925979969106378</v>
      </c>
      <c r="P275" s="24">
        <f t="shared" ca="1" si="109"/>
        <v>11.417939892943371</v>
      </c>
      <c r="Q275" s="24">
        <f t="shared" ca="1" si="93"/>
        <v>0</v>
      </c>
      <c r="R275" s="24">
        <f t="shared" ca="1" si="92"/>
        <v>0</v>
      </c>
      <c r="S275" s="25">
        <f t="shared" ca="1" si="94"/>
        <v>12.882737945129257</v>
      </c>
      <c r="T275" s="24">
        <f t="shared" ca="1" si="95"/>
        <v>0</v>
      </c>
      <c r="U275" s="24">
        <f t="shared" ca="1" si="96"/>
        <v>0</v>
      </c>
      <c r="V275" s="25">
        <f t="shared" ca="1" si="97"/>
        <v>0.93660558342311218</v>
      </c>
      <c r="W275" s="26">
        <f t="shared" si="98"/>
        <v>2</v>
      </c>
      <c r="X275" s="25">
        <f t="shared" ca="1" si="110"/>
        <v>2.9366055834231122</v>
      </c>
      <c r="Y275" s="25">
        <f t="shared" ca="1" si="111"/>
        <v>9.9461323617061446</v>
      </c>
      <c r="Z275" s="25">
        <f t="shared" ca="1" si="112"/>
        <v>-90.680405202508453</v>
      </c>
      <c r="AA275" s="25">
        <f t="shared" ca="1" si="99"/>
        <v>209.31959479749156</v>
      </c>
    </row>
    <row r="276" spans="5:27" x14ac:dyDescent="0.2">
      <c r="E276" s="22">
        <v>272</v>
      </c>
      <c r="F276" s="24">
        <f t="shared" ca="1" si="102"/>
        <v>11.417939892943371</v>
      </c>
      <c r="G276" s="24">
        <f t="shared" ca="1" si="103"/>
        <v>0</v>
      </c>
      <c r="H276" s="24">
        <f t="shared" ca="1" si="104"/>
        <v>11.417939892943371</v>
      </c>
      <c r="I276" s="24">
        <f t="shared" ca="1" si="105"/>
        <v>0</v>
      </c>
      <c r="J276" s="24">
        <f t="shared" ca="1" si="106"/>
        <v>0</v>
      </c>
      <c r="K276" s="24">
        <f t="shared" ca="1" si="113"/>
        <v>0</v>
      </c>
      <c r="L276" s="24">
        <f t="shared" ca="1" si="107"/>
        <v>11.417939892943371</v>
      </c>
      <c r="M276" s="24">
        <f t="shared" ca="1" si="100"/>
        <v>0.98490815627040385</v>
      </c>
      <c r="N276" s="24">
        <f t="shared" ca="1" si="101"/>
        <v>0.82515072878835416</v>
      </c>
      <c r="O276" s="24">
        <f t="shared" ca="1" si="108"/>
        <v>0.82515072878835416</v>
      </c>
      <c r="P276" s="24">
        <f t="shared" ca="1" si="109"/>
        <v>10.592789164155016</v>
      </c>
      <c r="Q276" s="24">
        <f t="shared" ca="1" si="93"/>
        <v>0</v>
      </c>
      <c r="R276" s="24">
        <f t="shared" ca="1" si="92"/>
        <v>0</v>
      </c>
      <c r="S276" s="25">
        <f t="shared" ca="1" si="94"/>
        <v>18.351352208252994</v>
      </c>
      <c r="T276" s="24">
        <f t="shared" ca="1" si="95"/>
        <v>0</v>
      </c>
      <c r="U276" s="24">
        <f t="shared" ca="1" si="96"/>
        <v>0</v>
      </c>
      <c r="V276" s="25">
        <f t="shared" ca="1" si="97"/>
        <v>0.88042916228393553</v>
      </c>
      <c r="W276" s="26">
        <f t="shared" si="98"/>
        <v>2</v>
      </c>
      <c r="X276" s="25">
        <f t="shared" ca="1" si="110"/>
        <v>2.8804291622839355</v>
      </c>
      <c r="Y276" s="25">
        <f t="shared" ca="1" si="111"/>
        <v>15.470923045969059</v>
      </c>
      <c r="Z276" s="25">
        <f t="shared" ca="1" si="112"/>
        <v>-75.209482156539394</v>
      </c>
      <c r="AA276" s="25">
        <f t="shared" ca="1" si="99"/>
        <v>224.79051784346061</v>
      </c>
    </row>
    <row r="277" spans="5:27" x14ac:dyDescent="0.2">
      <c r="E277" s="22">
        <v>273</v>
      </c>
      <c r="F277" s="24">
        <f t="shared" ca="1" si="102"/>
        <v>10.592789164155016</v>
      </c>
      <c r="G277" s="24">
        <f t="shared" ca="1" si="103"/>
        <v>0</v>
      </c>
      <c r="H277" s="24">
        <f t="shared" ca="1" si="104"/>
        <v>10.592789164155016</v>
      </c>
      <c r="I277" s="24">
        <f t="shared" ca="1" si="105"/>
        <v>0</v>
      </c>
      <c r="J277" s="24">
        <f t="shared" ca="1" si="106"/>
        <v>0</v>
      </c>
      <c r="K277" s="24">
        <f t="shared" ca="1" si="113"/>
        <v>0</v>
      </c>
      <c r="L277" s="24">
        <f t="shared" ca="1" si="107"/>
        <v>10.592789164155016</v>
      </c>
      <c r="M277" s="24">
        <f t="shared" ca="1" si="100"/>
        <v>0.34803847114575248</v>
      </c>
      <c r="N277" s="24">
        <f t="shared" ca="1" si="101"/>
        <v>0.44140675697285969</v>
      </c>
      <c r="O277" s="24">
        <f t="shared" ca="1" si="108"/>
        <v>0.44140675697285969</v>
      </c>
      <c r="P277" s="24">
        <f t="shared" ca="1" si="109"/>
        <v>10.151382407182156</v>
      </c>
      <c r="Q277" s="24">
        <f t="shared" ca="1" si="93"/>
        <v>0</v>
      </c>
      <c r="R277" s="24">
        <f t="shared" ca="1" si="92"/>
        <v>0</v>
      </c>
      <c r="S277" s="25">
        <f t="shared" ca="1" si="94"/>
        <v>9.8168862750763992</v>
      </c>
      <c r="T277" s="24">
        <f t="shared" ca="1" si="95"/>
        <v>0</v>
      </c>
      <c r="U277" s="24">
        <f t="shared" ca="1" si="96"/>
        <v>0</v>
      </c>
      <c r="V277" s="25">
        <f t="shared" ca="1" si="97"/>
        <v>0.82976686285348689</v>
      </c>
      <c r="W277" s="26">
        <f t="shared" si="98"/>
        <v>2</v>
      </c>
      <c r="X277" s="25">
        <f t="shared" ca="1" si="110"/>
        <v>2.8297668628534867</v>
      </c>
      <c r="Y277" s="25">
        <f t="shared" ca="1" si="111"/>
        <v>6.9871194122229126</v>
      </c>
      <c r="Z277" s="25">
        <f t="shared" ca="1" si="112"/>
        <v>-68.222362744316484</v>
      </c>
      <c r="AA277" s="25">
        <f t="shared" ca="1" si="99"/>
        <v>231.77763725568352</v>
      </c>
    </row>
    <row r="278" spans="5:27" x14ac:dyDescent="0.2">
      <c r="E278" s="22">
        <v>274</v>
      </c>
      <c r="F278" s="24">
        <f t="shared" ca="1" si="102"/>
        <v>10.151382407182156</v>
      </c>
      <c r="G278" s="24">
        <f t="shared" ca="1" si="103"/>
        <v>0</v>
      </c>
      <c r="H278" s="24">
        <f t="shared" ca="1" si="104"/>
        <v>10.151382407182156</v>
      </c>
      <c r="I278" s="24">
        <f t="shared" ca="1" si="105"/>
        <v>0</v>
      </c>
      <c r="J278" s="24">
        <f t="shared" ca="1" si="106"/>
        <v>0</v>
      </c>
      <c r="K278" s="24">
        <f t="shared" ca="1" si="113"/>
        <v>0</v>
      </c>
      <c r="L278" s="24">
        <f t="shared" ca="1" si="107"/>
        <v>10.151382407182156</v>
      </c>
      <c r="M278" s="24">
        <f t="shared" ca="1" si="100"/>
        <v>0.53288329244797361</v>
      </c>
      <c r="N278" s="24">
        <f t="shared" ca="1" si="101"/>
        <v>0.51237796222848375</v>
      </c>
      <c r="O278" s="24">
        <f t="shared" ca="1" si="108"/>
        <v>0.51237796222848375</v>
      </c>
      <c r="P278" s="24">
        <f t="shared" ca="1" si="109"/>
        <v>9.639004444953672</v>
      </c>
      <c r="Q278" s="24">
        <f t="shared" ca="1" si="93"/>
        <v>0</v>
      </c>
      <c r="R278" s="24">
        <f t="shared" ca="1" si="92"/>
        <v>0</v>
      </c>
      <c r="S278" s="25">
        <f t="shared" ca="1" si="94"/>
        <v>11.395285879961477</v>
      </c>
      <c r="T278" s="24">
        <f t="shared" ca="1" si="95"/>
        <v>0</v>
      </c>
      <c r="U278" s="24">
        <f t="shared" ca="1" si="96"/>
        <v>0</v>
      </c>
      <c r="V278" s="25">
        <f t="shared" ca="1" si="97"/>
        <v>0.7916154740854332</v>
      </c>
      <c r="W278" s="26">
        <f t="shared" si="98"/>
        <v>2</v>
      </c>
      <c r="X278" s="25">
        <f t="shared" ca="1" si="110"/>
        <v>2.7916154740854333</v>
      </c>
      <c r="Y278" s="25">
        <f t="shared" ca="1" si="111"/>
        <v>8.6036704058760449</v>
      </c>
      <c r="Z278" s="25">
        <f t="shared" ca="1" si="112"/>
        <v>-59.618692338440439</v>
      </c>
      <c r="AA278" s="25">
        <f t="shared" ca="1" si="99"/>
        <v>240.38130766155956</v>
      </c>
    </row>
    <row r="279" spans="5:27" x14ac:dyDescent="0.2">
      <c r="E279" s="22">
        <v>275</v>
      </c>
      <c r="F279" s="24">
        <f t="shared" ca="1" si="102"/>
        <v>9.639004444953672</v>
      </c>
      <c r="G279" s="24">
        <f t="shared" ca="1" si="103"/>
        <v>0</v>
      </c>
      <c r="H279" s="24">
        <f t="shared" ca="1" si="104"/>
        <v>9.639004444953672</v>
      </c>
      <c r="I279" s="24">
        <f t="shared" ca="1" si="105"/>
        <v>0</v>
      </c>
      <c r="J279" s="24">
        <f t="shared" ca="1" si="106"/>
        <v>0</v>
      </c>
      <c r="K279" s="24">
        <f t="shared" ca="1" si="113"/>
        <v>0</v>
      </c>
      <c r="L279" s="24">
        <f t="shared" ca="1" si="107"/>
        <v>9.639004444953672</v>
      </c>
      <c r="M279" s="24">
        <f t="shared" ca="1" si="100"/>
        <v>0.18137824507172029</v>
      </c>
      <c r="N279" s="24">
        <f t="shared" ca="1" si="101"/>
        <v>0.36348122116180026</v>
      </c>
      <c r="O279" s="24">
        <f t="shared" ca="1" si="108"/>
        <v>0.36348122116180026</v>
      </c>
      <c r="P279" s="24">
        <f t="shared" ca="1" si="109"/>
        <v>9.2755232237918719</v>
      </c>
      <c r="Q279" s="24">
        <f t="shared" ca="1" si="93"/>
        <v>0</v>
      </c>
      <c r="R279" s="24">
        <f t="shared" ref="R279:R342" ca="1" si="114">IF(OR(Q279=0,AND(Q279&gt;0, Q280&gt;0)),0,1)</f>
        <v>0</v>
      </c>
      <c r="S279" s="25">
        <f t="shared" ca="1" si="94"/>
        <v>8.0838223586384377</v>
      </c>
      <c r="T279" s="24">
        <f t="shared" ca="1" si="95"/>
        <v>0</v>
      </c>
      <c r="U279" s="24">
        <f t="shared" ca="1" si="96"/>
        <v>0</v>
      </c>
      <c r="V279" s="25">
        <f t="shared" ca="1" si="97"/>
        <v>0.75658110674982171</v>
      </c>
      <c r="W279" s="26">
        <f t="shared" si="98"/>
        <v>2</v>
      </c>
      <c r="X279" s="25">
        <f t="shared" ca="1" si="110"/>
        <v>2.7565811067498216</v>
      </c>
      <c r="Y279" s="25">
        <f t="shared" ca="1" si="111"/>
        <v>5.3272412518886156</v>
      </c>
      <c r="Z279" s="25">
        <f t="shared" ca="1" si="112"/>
        <v>-54.291451086551824</v>
      </c>
      <c r="AA279" s="25">
        <f t="shared" ca="1" si="99"/>
        <v>245.70854891344817</v>
      </c>
    </row>
    <row r="280" spans="5:27" x14ac:dyDescent="0.2">
      <c r="E280" s="22">
        <v>276</v>
      </c>
      <c r="F280" s="24">
        <f t="shared" ca="1" si="102"/>
        <v>9.2755232237918719</v>
      </c>
      <c r="G280" s="24">
        <f t="shared" ca="1" si="103"/>
        <v>0</v>
      </c>
      <c r="H280" s="24">
        <f t="shared" ca="1" si="104"/>
        <v>9.2755232237918719</v>
      </c>
      <c r="I280" s="24">
        <f t="shared" ca="1" si="105"/>
        <v>0</v>
      </c>
      <c r="J280" s="24">
        <f t="shared" ca="1" si="106"/>
        <v>0</v>
      </c>
      <c r="K280" s="24">
        <f t="shared" ca="1" si="113"/>
        <v>0</v>
      </c>
      <c r="L280" s="24">
        <f t="shared" ca="1" si="107"/>
        <v>9.2755232237918719</v>
      </c>
      <c r="M280" s="24">
        <f t="shared" ca="1" si="100"/>
        <v>0.58813411428647189</v>
      </c>
      <c r="N280" s="24">
        <f t="shared" ca="1" si="101"/>
        <v>0.53341217489029868</v>
      </c>
      <c r="O280" s="24">
        <f t="shared" ca="1" si="108"/>
        <v>0.53341217489029868</v>
      </c>
      <c r="P280" s="24">
        <f t="shared" ca="1" si="109"/>
        <v>8.7421110489015739</v>
      </c>
      <c r="Q280" s="24">
        <f t="shared" ca="1" si="93"/>
        <v>0</v>
      </c>
      <c r="R280" s="24">
        <f t="shared" ca="1" si="114"/>
        <v>0</v>
      </c>
      <c r="S280" s="25">
        <f t="shared" ca="1" si="94"/>
        <v>11.863086769560242</v>
      </c>
      <c r="T280" s="24">
        <f t="shared" ca="1" si="95"/>
        <v>0</v>
      </c>
      <c r="U280" s="24">
        <f t="shared" ca="1" si="96"/>
        <v>0</v>
      </c>
      <c r="V280" s="25">
        <f t="shared" ca="1" si="97"/>
        <v>0.7207053709077379</v>
      </c>
      <c r="W280" s="26">
        <f t="shared" si="98"/>
        <v>2</v>
      </c>
      <c r="X280" s="25">
        <f t="shared" ca="1" si="110"/>
        <v>2.720705370907738</v>
      </c>
      <c r="Y280" s="25">
        <f t="shared" ca="1" si="111"/>
        <v>9.1423813986525033</v>
      </c>
      <c r="Z280" s="25">
        <f t="shared" ca="1" si="112"/>
        <v>-45.149069687899321</v>
      </c>
      <c r="AA280" s="25">
        <f t="shared" ca="1" si="99"/>
        <v>254.85093031210067</v>
      </c>
    </row>
    <row r="281" spans="5:27" x14ac:dyDescent="0.2">
      <c r="E281" s="22">
        <v>277</v>
      </c>
      <c r="F281" s="24">
        <f t="shared" ca="1" si="102"/>
        <v>8.7421110489015739</v>
      </c>
      <c r="G281" s="24">
        <f t="shared" ca="1" si="103"/>
        <v>0</v>
      </c>
      <c r="H281" s="24">
        <f t="shared" ca="1" si="104"/>
        <v>8.7421110489015739</v>
      </c>
      <c r="I281" s="24">
        <f t="shared" ca="1" si="105"/>
        <v>0</v>
      </c>
      <c r="J281" s="24">
        <f t="shared" ca="1" si="106"/>
        <v>0</v>
      </c>
      <c r="K281" s="24">
        <f t="shared" ca="1" si="113"/>
        <v>0</v>
      </c>
      <c r="L281" s="24">
        <f t="shared" ca="1" si="107"/>
        <v>8.7421110489015739</v>
      </c>
      <c r="M281" s="24">
        <f t="shared" ca="1" si="100"/>
        <v>0.40860183275365414</v>
      </c>
      <c r="N281" s="24">
        <f t="shared" ca="1" si="101"/>
        <v>0.46532854135123114</v>
      </c>
      <c r="O281" s="24">
        <f t="shared" ca="1" si="108"/>
        <v>0.46532854135123114</v>
      </c>
      <c r="P281" s="24">
        <f t="shared" ca="1" si="109"/>
        <v>8.2767825075503421</v>
      </c>
      <c r="Q281" s="24">
        <f t="shared" ca="1" si="93"/>
        <v>0</v>
      </c>
      <c r="R281" s="24">
        <f t="shared" ca="1" si="114"/>
        <v>0</v>
      </c>
      <c r="S281" s="25">
        <f t="shared" ca="1" si="94"/>
        <v>10.34890675965138</v>
      </c>
      <c r="T281" s="24">
        <f t="shared" ca="1" si="95"/>
        <v>0</v>
      </c>
      <c r="U281" s="24">
        <f t="shared" ca="1" si="96"/>
        <v>0</v>
      </c>
      <c r="V281" s="25">
        <f t="shared" ca="1" si="97"/>
        <v>0.68075574225807656</v>
      </c>
      <c r="W281" s="26">
        <f t="shared" si="98"/>
        <v>2</v>
      </c>
      <c r="X281" s="25">
        <f t="shared" ca="1" si="110"/>
        <v>2.6807557422580768</v>
      </c>
      <c r="Y281" s="25">
        <f t="shared" ca="1" si="111"/>
        <v>7.6681510173933027</v>
      </c>
      <c r="Z281" s="25">
        <f t="shared" ca="1" si="112"/>
        <v>-37.480918670506014</v>
      </c>
      <c r="AA281" s="25">
        <f t="shared" ca="1" si="99"/>
        <v>262.51908132949399</v>
      </c>
    </row>
    <row r="282" spans="5:27" x14ac:dyDescent="0.2">
      <c r="E282" s="22">
        <v>278</v>
      </c>
      <c r="F282" s="24">
        <f t="shared" ca="1" si="102"/>
        <v>8.2767825075503421</v>
      </c>
      <c r="G282" s="24">
        <f t="shared" ca="1" si="103"/>
        <v>0</v>
      </c>
      <c r="H282" s="24">
        <f t="shared" ca="1" si="104"/>
        <v>8.2767825075503421</v>
      </c>
      <c r="I282" s="24">
        <f t="shared" ca="1" si="105"/>
        <v>0</v>
      </c>
      <c r="J282" s="24">
        <f t="shared" ca="1" si="106"/>
        <v>0</v>
      </c>
      <c r="K282" s="24">
        <f t="shared" ca="1" si="113"/>
        <v>0</v>
      </c>
      <c r="L282" s="24">
        <f t="shared" ca="1" si="107"/>
        <v>8.2767825075503421</v>
      </c>
      <c r="M282" s="24">
        <f t="shared" ca="1" si="100"/>
        <v>0.48398637027804992</v>
      </c>
      <c r="N282" s="24">
        <f t="shared" ca="1" si="101"/>
        <v>0.49397734964637713</v>
      </c>
      <c r="O282" s="24">
        <f t="shared" ca="1" si="108"/>
        <v>0.49397734964637713</v>
      </c>
      <c r="P282" s="24">
        <f t="shared" ca="1" si="109"/>
        <v>7.7828051579039652</v>
      </c>
      <c r="Q282" s="24">
        <f t="shared" ca="1" si="93"/>
        <v>0</v>
      </c>
      <c r="R282" s="24">
        <f t="shared" ca="1" si="114"/>
        <v>0</v>
      </c>
      <c r="S282" s="25">
        <f t="shared" ca="1" si="94"/>
        <v>10.986056256135427</v>
      </c>
      <c r="T282" s="24">
        <f t="shared" ca="1" si="95"/>
        <v>0</v>
      </c>
      <c r="U282" s="24">
        <f t="shared" ca="1" si="96"/>
        <v>0</v>
      </c>
      <c r="V282" s="25">
        <f t="shared" ca="1" si="97"/>
        <v>0.64238350661817234</v>
      </c>
      <c r="W282" s="26">
        <f t="shared" si="98"/>
        <v>2</v>
      </c>
      <c r="X282" s="25">
        <f t="shared" ca="1" si="110"/>
        <v>2.6423835066181725</v>
      </c>
      <c r="Y282" s="25">
        <f t="shared" ca="1" si="111"/>
        <v>8.3436727495172551</v>
      </c>
      <c r="Z282" s="25">
        <f t="shared" ca="1" si="112"/>
        <v>-29.137245920988761</v>
      </c>
      <c r="AA282" s="25">
        <f t="shared" ca="1" si="99"/>
        <v>270.86275407901121</v>
      </c>
    </row>
    <row r="283" spans="5:27" x14ac:dyDescent="0.2">
      <c r="E283" s="22">
        <v>279</v>
      </c>
      <c r="F283" s="24">
        <f t="shared" ca="1" si="102"/>
        <v>7.7828051579039652</v>
      </c>
      <c r="G283" s="24">
        <f t="shared" ca="1" si="103"/>
        <v>0</v>
      </c>
      <c r="H283" s="24">
        <f t="shared" ca="1" si="104"/>
        <v>7.7828051579039652</v>
      </c>
      <c r="I283" s="24">
        <f t="shared" ca="1" si="105"/>
        <v>0</v>
      </c>
      <c r="J283" s="24">
        <f t="shared" ca="1" si="106"/>
        <v>0</v>
      </c>
      <c r="K283" s="24">
        <f t="shared" ca="1" si="113"/>
        <v>0</v>
      </c>
      <c r="L283" s="24">
        <f t="shared" ca="1" si="107"/>
        <v>7.7828051579039652</v>
      </c>
      <c r="M283" s="24">
        <f t="shared" ca="1" si="100"/>
        <v>0.54189824178364743</v>
      </c>
      <c r="N283" s="24">
        <f t="shared" ca="1" si="101"/>
        <v>0.51578256987097382</v>
      </c>
      <c r="O283" s="24">
        <f t="shared" ca="1" si="108"/>
        <v>0.51578256987097382</v>
      </c>
      <c r="P283" s="24">
        <f t="shared" ca="1" si="109"/>
        <v>7.2670225880329911</v>
      </c>
      <c r="Q283" s="24">
        <f t="shared" ca="1" si="93"/>
        <v>0</v>
      </c>
      <c r="R283" s="24">
        <f t="shared" ca="1" si="114"/>
        <v>0</v>
      </c>
      <c r="S283" s="25">
        <f t="shared" ca="1" si="94"/>
        <v>11.471004353930457</v>
      </c>
      <c r="T283" s="24">
        <f t="shared" ca="1" si="95"/>
        <v>0</v>
      </c>
      <c r="U283" s="24">
        <f t="shared" ca="1" si="96"/>
        <v>0</v>
      </c>
      <c r="V283" s="25">
        <f t="shared" ca="1" si="97"/>
        <v>0.60199310983747822</v>
      </c>
      <c r="W283" s="26">
        <f t="shared" si="98"/>
        <v>2</v>
      </c>
      <c r="X283" s="25">
        <f t="shared" ca="1" si="110"/>
        <v>2.601993109837478</v>
      </c>
      <c r="Y283" s="25">
        <f t="shared" ca="1" si="111"/>
        <v>8.8690112440929791</v>
      </c>
      <c r="Z283" s="25">
        <f t="shared" ca="1" si="112"/>
        <v>-20.26823467689578</v>
      </c>
      <c r="AA283" s="25">
        <f t="shared" ca="1" si="99"/>
        <v>279.73176532310424</v>
      </c>
    </row>
    <row r="284" spans="5:27" x14ac:dyDescent="0.2">
      <c r="E284" s="22">
        <v>280</v>
      </c>
      <c r="F284" s="24">
        <f t="shared" ca="1" si="102"/>
        <v>7.2670225880329911</v>
      </c>
      <c r="G284" s="24">
        <f t="shared" ca="1" si="103"/>
        <v>0</v>
      </c>
      <c r="H284" s="24">
        <f t="shared" ca="1" si="104"/>
        <v>7.2670225880329911</v>
      </c>
      <c r="I284" s="24">
        <f t="shared" ca="1" si="105"/>
        <v>0</v>
      </c>
      <c r="J284" s="24">
        <f t="shared" ca="1" si="106"/>
        <v>0</v>
      </c>
      <c r="K284" s="24">
        <f t="shared" ca="1" si="113"/>
        <v>0</v>
      </c>
      <c r="L284" s="24">
        <f t="shared" ca="1" si="107"/>
        <v>7.2670225880329911</v>
      </c>
      <c r="M284" s="24">
        <f t="shared" ca="1" si="100"/>
        <v>0.78593549065316715</v>
      </c>
      <c r="N284" s="24">
        <f t="shared" ca="1" si="101"/>
        <v>0.61885960389367833</v>
      </c>
      <c r="O284" s="24">
        <f t="shared" ca="1" si="108"/>
        <v>0.61885960389367833</v>
      </c>
      <c r="P284" s="24">
        <f t="shared" ca="1" si="109"/>
        <v>6.6481629841393124</v>
      </c>
      <c r="Q284" s="24">
        <f t="shared" ca="1" si="93"/>
        <v>0</v>
      </c>
      <c r="R284" s="24">
        <f t="shared" ca="1" si="114"/>
        <v>0</v>
      </c>
      <c r="S284" s="25">
        <f t="shared" ca="1" si="94"/>
        <v>13.763437590595405</v>
      </c>
      <c r="T284" s="24">
        <f t="shared" ca="1" si="95"/>
        <v>0</v>
      </c>
      <c r="U284" s="24">
        <f t="shared" ca="1" si="96"/>
        <v>0</v>
      </c>
      <c r="V284" s="25">
        <f t="shared" ca="1" si="97"/>
        <v>0.55660742288689213</v>
      </c>
      <c r="W284" s="26">
        <f t="shared" si="98"/>
        <v>2</v>
      </c>
      <c r="X284" s="25">
        <f t="shared" ca="1" si="110"/>
        <v>2.5566074228868922</v>
      </c>
      <c r="Y284" s="25">
        <f t="shared" ca="1" si="111"/>
        <v>11.206830167708514</v>
      </c>
      <c r="Z284" s="25">
        <f t="shared" ca="1" si="112"/>
        <v>-9.0614045091872661</v>
      </c>
      <c r="AA284" s="25">
        <f t="shared" ca="1" si="99"/>
        <v>290.93859549081276</v>
      </c>
    </row>
    <row r="285" spans="5:27" x14ac:dyDescent="0.2">
      <c r="E285" s="22">
        <v>281</v>
      </c>
      <c r="F285" s="24">
        <f t="shared" ca="1" si="102"/>
        <v>6.6481629841393124</v>
      </c>
      <c r="G285" s="24">
        <f t="shared" ca="1" si="103"/>
        <v>0</v>
      </c>
      <c r="H285" s="24">
        <f t="shared" ca="1" si="104"/>
        <v>6.6481629841393124</v>
      </c>
      <c r="I285" s="24">
        <f t="shared" ca="1" si="105"/>
        <v>0</v>
      </c>
      <c r="J285" s="24">
        <f t="shared" ca="1" si="106"/>
        <v>0</v>
      </c>
      <c r="K285" s="24">
        <f t="shared" ca="1" si="113"/>
        <v>0</v>
      </c>
      <c r="L285" s="24">
        <f t="shared" ca="1" si="107"/>
        <v>6.6481629841393124</v>
      </c>
      <c r="M285" s="24">
        <f t="shared" ca="1" si="100"/>
        <v>0.15552064885938688</v>
      </c>
      <c r="N285" s="24">
        <f t="shared" ca="1" si="101"/>
        <v>0.3480440761335642</v>
      </c>
      <c r="O285" s="24">
        <f t="shared" ca="1" si="108"/>
        <v>0.3480440761335642</v>
      </c>
      <c r="P285" s="24">
        <f t="shared" ca="1" si="109"/>
        <v>6.3001189080057483</v>
      </c>
      <c r="Q285" s="24">
        <f t="shared" ca="1" si="93"/>
        <v>0</v>
      </c>
      <c r="R285" s="24">
        <f t="shared" ca="1" si="114"/>
        <v>0</v>
      </c>
      <c r="S285" s="25">
        <f t="shared" ca="1" si="94"/>
        <v>7.7405002532104668</v>
      </c>
      <c r="T285" s="24">
        <f t="shared" ca="1" si="95"/>
        <v>0</v>
      </c>
      <c r="U285" s="24">
        <f t="shared" ca="1" si="96"/>
        <v>0</v>
      </c>
      <c r="V285" s="25">
        <f t="shared" ca="1" si="97"/>
        <v>0.51793127568580244</v>
      </c>
      <c r="W285" s="26">
        <f t="shared" si="98"/>
        <v>2</v>
      </c>
      <c r="X285" s="25">
        <f t="shared" ca="1" si="110"/>
        <v>2.5179312756858026</v>
      </c>
      <c r="Y285" s="25">
        <f t="shared" ca="1" si="111"/>
        <v>5.2225689775246646</v>
      </c>
      <c r="Z285" s="25">
        <f t="shared" ca="1" si="112"/>
        <v>-3.8388355316626015</v>
      </c>
      <c r="AA285" s="25">
        <f t="shared" ca="1" si="99"/>
        <v>296.1611644683374</v>
      </c>
    </row>
    <row r="286" spans="5:27" x14ac:dyDescent="0.2">
      <c r="E286" s="22">
        <v>282</v>
      </c>
      <c r="F286" s="24">
        <f t="shared" ca="1" si="102"/>
        <v>6.3001189080057483</v>
      </c>
      <c r="G286" s="24">
        <f t="shared" ca="1" si="103"/>
        <v>0</v>
      </c>
      <c r="H286" s="24">
        <f t="shared" ca="1" si="104"/>
        <v>6.3001189080057483</v>
      </c>
      <c r="I286" s="24">
        <f t="shared" ca="1" si="105"/>
        <v>0</v>
      </c>
      <c r="J286" s="24">
        <f t="shared" ca="1" si="106"/>
        <v>0</v>
      </c>
      <c r="K286" s="24">
        <f t="shared" ca="1" si="113"/>
        <v>0</v>
      </c>
      <c r="L286" s="24">
        <f t="shared" ca="1" si="107"/>
        <v>6.3001189080057483</v>
      </c>
      <c r="M286" s="24">
        <f t="shared" ca="1" si="100"/>
        <v>0.90121837967680418</v>
      </c>
      <c r="N286" s="24">
        <f t="shared" ca="1" si="101"/>
        <v>0.69327876355243034</v>
      </c>
      <c r="O286" s="24">
        <f t="shared" ca="1" si="108"/>
        <v>0.69327876355243034</v>
      </c>
      <c r="P286" s="24">
        <f t="shared" ca="1" si="109"/>
        <v>5.6068401444533178</v>
      </c>
      <c r="Q286" s="24">
        <f t="shared" ca="1" si="93"/>
        <v>0</v>
      </c>
      <c r="R286" s="24">
        <f t="shared" ca="1" si="114"/>
        <v>0</v>
      </c>
      <c r="S286" s="25">
        <f t="shared" ca="1" si="94"/>
        <v>15.41851970140605</v>
      </c>
      <c r="T286" s="24">
        <f t="shared" ca="1" si="95"/>
        <v>0</v>
      </c>
      <c r="U286" s="24">
        <f t="shared" ca="1" si="96"/>
        <v>0</v>
      </c>
      <c r="V286" s="25">
        <f t="shared" ca="1" si="97"/>
        <v>0.47627836209836261</v>
      </c>
      <c r="W286" s="26">
        <f t="shared" si="98"/>
        <v>2</v>
      </c>
      <c r="X286" s="25">
        <f t="shared" ca="1" si="110"/>
        <v>2.4762783620983626</v>
      </c>
      <c r="Y286" s="25">
        <f t="shared" ca="1" si="111"/>
        <v>12.942241339307687</v>
      </c>
      <c r="Z286" s="25">
        <f t="shared" ca="1" si="112"/>
        <v>9.1034058076450854</v>
      </c>
      <c r="AA286" s="25">
        <f t="shared" ca="1" si="99"/>
        <v>309.10340580764506</v>
      </c>
    </row>
    <row r="287" spans="5:27" x14ac:dyDescent="0.2">
      <c r="E287" s="22">
        <v>283</v>
      </c>
      <c r="F287" s="24">
        <f t="shared" ca="1" si="102"/>
        <v>5.6068401444533178</v>
      </c>
      <c r="G287" s="24">
        <f t="shared" ca="1" si="103"/>
        <v>0</v>
      </c>
      <c r="H287" s="24">
        <f t="shared" ca="1" si="104"/>
        <v>5.6068401444533178</v>
      </c>
      <c r="I287" s="24">
        <f t="shared" ca="1" si="105"/>
        <v>0</v>
      </c>
      <c r="J287" s="24">
        <f t="shared" ca="1" si="106"/>
        <v>0</v>
      </c>
      <c r="K287" s="24">
        <f t="shared" ca="1" si="113"/>
        <v>0</v>
      </c>
      <c r="L287" s="24">
        <f t="shared" ca="1" si="107"/>
        <v>5.6068401444533178</v>
      </c>
      <c r="M287" s="24">
        <f t="shared" ca="1" si="100"/>
        <v>2.8480486994953758E-2</v>
      </c>
      <c r="N287" s="24">
        <f t="shared" ca="1" si="101"/>
        <v>0.21445847527034495</v>
      </c>
      <c r="O287" s="24">
        <f t="shared" ca="1" si="108"/>
        <v>0.21445847527034495</v>
      </c>
      <c r="P287" s="24">
        <f t="shared" ca="1" si="109"/>
        <v>5.3923816691829725</v>
      </c>
      <c r="Q287" s="24">
        <f t="shared" ca="1" si="93"/>
        <v>0</v>
      </c>
      <c r="R287" s="24">
        <f t="shared" ca="1" si="114"/>
        <v>0</v>
      </c>
      <c r="S287" s="25">
        <f t="shared" ca="1" si="94"/>
        <v>4.7695564900124712</v>
      </c>
      <c r="T287" s="24">
        <f t="shared" ca="1" si="95"/>
        <v>0</v>
      </c>
      <c r="U287" s="24">
        <f t="shared" ca="1" si="96"/>
        <v>0</v>
      </c>
      <c r="V287" s="25">
        <f t="shared" ca="1" si="97"/>
        <v>0.43996887254545158</v>
      </c>
      <c r="W287" s="26">
        <f t="shared" si="98"/>
        <v>2</v>
      </c>
      <c r="X287" s="25">
        <f t="shared" ca="1" si="110"/>
        <v>2.4399688725454514</v>
      </c>
      <c r="Y287" s="25">
        <f t="shared" ca="1" si="111"/>
        <v>2.3295876174670198</v>
      </c>
      <c r="Z287" s="25">
        <f t="shared" ca="1" si="112"/>
        <v>11.432993425112105</v>
      </c>
      <c r="AA287" s="25">
        <f t="shared" ca="1" si="99"/>
        <v>311.4329934251121</v>
      </c>
    </row>
    <row r="288" spans="5:27" x14ac:dyDescent="0.2">
      <c r="E288" s="22">
        <v>284</v>
      </c>
      <c r="F288" s="24">
        <f t="shared" ca="1" si="102"/>
        <v>5.3923816691829725</v>
      </c>
      <c r="G288" s="24">
        <f t="shared" ca="1" si="103"/>
        <v>0</v>
      </c>
      <c r="H288" s="24">
        <f t="shared" ca="1" si="104"/>
        <v>5.3923816691829725</v>
      </c>
      <c r="I288" s="24">
        <f t="shared" ca="1" si="105"/>
        <v>0</v>
      </c>
      <c r="J288" s="24">
        <f t="shared" ca="1" si="106"/>
        <v>0</v>
      </c>
      <c r="K288" s="24">
        <f t="shared" ca="1" si="113"/>
        <v>0</v>
      </c>
      <c r="L288" s="24">
        <f t="shared" ca="1" si="107"/>
        <v>5.3923816691829725</v>
      </c>
      <c r="M288" s="24">
        <f t="shared" ca="1" si="100"/>
        <v>0.23250882636992432</v>
      </c>
      <c r="N288" s="24">
        <f t="shared" ca="1" si="101"/>
        <v>0.39040856151132081</v>
      </c>
      <c r="O288" s="24">
        <f t="shared" ca="1" si="108"/>
        <v>0.39040856151132081</v>
      </c>
      <c r="P288" s="24">
        <f t="shared" ca="1" si="109"/>
        <v>5.0019731076716516</v>
      </c>
      <c r="Q288" s="24">
        <f t="shared" ca="1" si="93"/>
        <v>0</v>
      </c>
      <c r="R288" s="24">
        <f t="shared" ca="1" si="114"/>
        <v>0</v>
      </c>
      <c r="S288" s="25">
        <f t="shared" ca="1" si="94"/>
        <v>8.682686408011774</v>
      </c>
      <c r="T288" s="24">
        <f t="shared" ca="1" si="95"/>
        <v>0</v>
      </c>
      <c r="U288" s="24">
        <f t="shared" ca="1" si="96"/>
        <v>0</v>
      </c>
      <c r="V288" s="25">
        <f t="shared" ca="1" si="97"/>
        <v>0.41577419107418495</v>
      </c>
      <c r="W288" s="26">
        <f t="shared" si="98"/>
        <v>2</v>
      </c>
      <c r="X288" s="25">
        <f t="shared" ca="1" si="110"/>
        <v>2.4157741910741848</v>
      </c>
      <c r="Y288" s="25">
        <f t="shared" ca="1" si="111"/>
        <v>6.2669122169375893</v>
      </c>
      <c r="Z288" s="25">
        <f t="shared" ca="1" si="112"/>
        <v>17.699905642049693</v>
      </c>
      <c r="AA288" s="25">
        <f t="shared" ca="1" si="99"/>
        <v>317.69990564204971</v>
      </c>
    </row>
    <row r="289" spans="5:27" x14ac:dyDescent="0.2">
      <c r="E289" s="22">
        <v>285</v>
      </c>
      <c r="F289" s="24">
        <f t="shared" ca="1" si="102"/>
        <v>5.0019731076716516</v>
      </c>
      <c r="G289" s="24">
        <f t="shared" ca="1" si="103"/>
        <v>0</v>
      </c>
      <c r="H289" s="24">
        <f t="shared" ca="1" si="104"/>
        <v>5.0019731076716516</v>
      </c>
      <c r="I289" s="24">
        <f t="shared" ca="1" si="105"/>
        <v>0</v>
      </c>
      <c r="J289" s="24">
        <f t="shared" ca="1" si="106"/>
        <v>0</v>
      </c>
      <c r="K289" s="24">
        <f t="shared" ca="1" si="113"/>
        <v>0</v>
      </c>
      <c r="L289" s="24">
        <f t="shared" ca="1" si="107"/>
        <v>5.0019731076716516</v>
      </c>
      <c r="M289" s="24">
        <f t="shared" ca="1" si="100"/>
        <v>0.43466426645481326</v>
      </c>
      <c r="N289" s="24">
        <f t="shared" ca="1" si="101"/>
        <v>0.47532328233917792</v>
      </c>
      <c r="O289" s="24">
        <f t="shared" ca="1" si="108"/>
        <v>0.47532328233917792</v>
      </c>
      <c r="P289" s="24">
        <f t="shared" ca="1" si="109"/>
        <v>4.5266498253324734</v>
      </c>
      <c r="Q289" s="24">
        <f t="shared" ca="1" si="93"/>
        <v>0</v>
      </c>
      <c r="R289" s="24">
        <f t="shared" ca="1" si="114"/>
        <v>0</v>
      </c>
      <c r="S289" s="25">
        <f t="shared" ca="1" si="94"/>
        <v>10.571189799223315</v>
      </c>
      <c r="T289" s="24">
        <f t="shared" ca="1" si="95"/>
        <v>0</v>
      </c>
      <c r="U289" s="24">
        <f t="shared" ca="1" si="96"/>
        <v>0</v>
      </c>
      <c r="V289" s="25">
        <f t="shared" ca="1" si="97"/>
        <v>0.38114491732016503</v>
      </c>
      <c r="W289" s="26">
        <f t="shared" si="98"/>
        <v>2</v>
      </c>
      <c r="X289" s="25">
        <f t="shared" ca="1" si="110"/>
        <v>2.3811449173201651</v>
      </c>
      <c r="Y289" s="25">
        <f t="shared" ca="1" si="111"/>
        <v>8.1900448819031499</v>
      </c>
      <c r="Z289" s="25">
        <f t="shared" ca="1" si="112"/>
        <v>25.889950523952841</v>
      </c>
      <c r="AA289" s="25">
        <f t="shared" ca="1" si="99"/>
        <v>325.88995052395285</v>
      </c>
    </row>
    <row r="290" spans="5:27" x14ac:dyDescent="0.2">
      <c r="E290" s="22">
        <v>286</v>
      </c>
      <c r="F290" s="24">
        <f t="shared" ca="1" si="102"/>
        <v>4.5266498253324734</v>
      </c>
      <c r="G290" s="24">
        <f t="shared" ca="1" si="103"/>
        <v>0</v>
      </c>
      <c r="H290" s="24">
        <f t="shared" ca="1" si="104"/>
        <v>4.5266498253324734</v>
      </c>
      <c r="I290" s="24">
        <f t="shared" ca="1" si="105"/>
        <v>0</v>
      </c>
      <c r="J290" s="24">
        <f t="shared" ca="1" si="106"/>
        <v>0</v>
      </c>
      <c r="K290" s="24">
        <f t="shared" ca="1" si="113"/>
        <v>0</v>
      </c>
      <c r="L290" s="24">
        <f t="shared" ca="1" si="107"/>
        <v>4.5266498253324734</v>
      </c>
      <c r="M290" s="24">
        <f t="shared" ca="1" si="100"/>
        <v>0.75507640010510624</v>
      </c>
      <c r="N290" s="24">
        <f t="shared" ca="1" si="101"/>
        <v>0.60358278117951225</v>
      </c>
      <c r="O290" s="24">
        <f t="shared" ca="1" si="108"/>
        <v>0.60358278117951225</v>
      </c>
      <c r="P290" s="24">
        <f t="shared" ca="1" si="109"/>
        <v>3.9230670441529609</v>
      </c>
      <c r="Q290" s="24">
        <f t="shared" ca="1" si="93"/>
        <v>0</v>
      </c>
      <c r="R290" s="24">
        <f t="shared" ca="1" si="114"/>
        <v>0</v>
      </c>
      <c r="S290" s="25">
        <f t="shared" ca="1" si="94"/>
        <v>13.423681053432352</v>
      </c>
      <c r="T290" s="24">
        <f t="shared" ca="1" si="95"/>
        <v>0</v>
      </c>
      <c r="U290" s="24">
        <f t="shared" ca="1" si="96"/>
        <v>0</v>
      </c>
      <c r="V290" s="25">
        <f t="shared" ca="1" si="97"/>
        <v>0.33798867477941741</v>
      </c>
      <c r="W290" s="26">
        <f t="shared" si="98"/>
        <v>2</v>
      </c>
      <c r="X290" s="25">
        <f t="shared" ca="1" si="110"/>
        <v>2.3379886747794174</v>
      </c>
      <c r="Y290" s="25">
        <f t="shared" ca="1" si="111"/>
        <v>11.085692378652935</v>
      </c>
      <c r="Z290" s="25">
        <f t="shared" ca="1" si="112"/>
        <v>36.975642902605777</v>
      </c>
      <c r="AA290" s="25">
        <f t="shared" ca="1" si="99"/>
        <v>336.97564290260578</v>
      </c>
    </row>
    <row r="291" spans="5:27" x14ac:dyDescent="0.2">
      <c r="E291" s="22">
        <v>287</v>
      </c>
      <c r="F291" s="24">
        <f t="shared" ca="1" si="102"/>
        <v>3.9230670441529609</v>
      </c>
      <c r="G291" s="24">
        <f t="shared" ca="1" si="103"/>
        <v>0</v>
      </c>
      <c r="H291" s="24">
        <f t="shared" ca="1" si="104"/>
        <v>3.9230670441529609</v>
      </c>
      <c r="I291" s="24">
        <f t="shared" ca="1" si="105"/>
        <v>1</v>
      </c>
      <c r="J291" s="24">
        <f t="shared" ca="1" si="106"/>
        <v>14</v>
      </c>
      <c r="K291" s="24">
        <f t="shared" ca="1" si="113"/>
        <v>0</v>
      </c>
      <c r="L291" s="24">
        <f t="shared" ca="1" si="107"/>
        <v>3.9230670441529609</v>
      </c>
      <c r="M291" s="24">
        <f t="shared" ca="1" si="100"/>
        <v>0.85359389135038743</v>
      </c>
      <c r="N291" s="24">
        <f t="shared" ca="1" si="101"/>
        <v>0.65779585848437117</v>
      </c>
      <c r="O291" s="24">
        <f t="shared" ca="1" si="108"/>
        <v>0.65779585848437117</v>
      </c>
      <c r="P291" s="24">
        <f t="shared" ca="1" si="109"/>
        <v>3.2652711856685896</v>
      </c>
      <c r="Q291" s="24">
        <f t="shared" ca="1" si="93"/>
        <v>0</v>
      </c>
      <c r="R291" s="24">
        <f t="shared" ca="1" si="114"/>
        <v>0</v>
      </c>
      <c r="S291" s="25">
        <f t="shared" ca="1" si="94"/>
        <v>14.629379892692414</v>
      </c>
      <c r="T291" s="24">
        <f t="shared" ca="1" si="95"/>
        <v>224</v>
      </c>
      <c r="U291" s="24">
        <f t="shared" ca="1" si="96"/>
        <v>15.68</v>
      </c>
      <c r="V291" s="25">
        <f t="shared" ca="1" si="97"/>
        <v>0.28753352919286201</v>
      </c>
      <c r="W291" s="26">
        <f t="shared" si="98"/>
        <v>2</v>
      </c>
      <c r="X291" s="25">
        <f t="shared" ca="1" si="110"/>
        <v>241.96753352919288</v>
      </c>
      <c r="Y291" s="25">
        <f t="shared" ca="1" si="111"/>
        <v>-227.33815363650046</v>
      </c>
      <c r="Z291" s="25">
        <f t="shared" ca="1" si="112"/>
        <v>-190.36251073389468</v>
      </c>
      <c r="AA291" s="25">
        <f t="shared" ca="1" si="99"/>
        <v>109.63748926610532</v>
      </c>
    </row>
    <row r="292" spans="5:27" x14ac:dyDescent="0.2">
      <c r="E292" s="22">
        <v>288</v>
      </c>
      <c r="F292" s="24">
        <f t="shared" ca="1" si="102"/>
        <v>3.2652711856685896</v>
      </c>
      <c r="G292" s="24">
        <f t="shared" ca="1" si="103"/>
        <v>14</v>
      </c>
      <c r="H292" s="24">
        <f t="shared" ca="1" si="104"/>
        <v>17.265271185668588</v>
      </c>
      <c r="I292" s="24">
        <f t="shared" ca="1" si="105"/>
        <v>0</v>
      </c>
      <c r="J292" s="24">
        <f t="shared" ca="1" si="106"/>
        <v>0</v>
      </c>
      <c r="K292" s="24">
        <f t="shared" ca="1" si="113"/>
        <v>0</v>
      </c>
      <c r="L292" s="24">
        <f t="shared" ca="1" si="107"/>
        <v>3.2652711856685896</v>
      </c>
      <c r="M292" s="24">
        <f t="shared" ca="1" si="100"/>
        <v>0.12177631608755246</v>
      </c>
      <c r="N292" s="24">
        <f t="shared" ca="1" si="101"/>
        <v>0.32507706516144425</v>
      </c>
      <c r="O292" s="24">
        <f t="shared" ca="1" si="108"/>
        <v>0.32507706516144425</v>
      </c>
      <c r="P292" s="24">
        <f t="shared" ca="1" si="109"/>
        <v>2.9401941205071456</v>
      </c>
      <c r="Q292" s="24">
        <f t="shared" ca="1" si="93"/>
        <v>0</v>
      </c>
      <c r="R292" s="24">
        <f t="shared" ca="1" si="114"/>
        <v>0</v>
      </c>
      <c r="S292" s="25">
        <f t="shared" ca="1" si="94"/>
        <v>7.2297139291905195</v>
      </c>
      <c r="T292" s="24">
        <f t="shared" ca="1" si="95"/>
        <v>0</v>
      </c>
      <c r="U292" s="24">
        <f t="shared" ca="1" si="96"/>
        <v>0</v>
      </c>
      <c r="V292" s="25">
        <f t="shared" ca="1" si="97"/>
        <v>0.24821861224702943</v>
      </c>
      <c r="W292" s="26">
        <f t="shared" si="98"/>
        <v>2</v>
      </c>
      <c r="X292" s="25">
        <f t="shared" ca="1" si="110"/>
        <v>2.2482186122470296</v>
      </c>
      <c r="Y292" s="25">
        <f t="shared" ca="1" si="111"/>
        <v>4.9814953169434899</v>
      </c>
      <c r="Z292" s="25">
        <f t="shared" ca="1" si="112"/>
        <v>-185.38101541695119</v>
      </c>
      <c r="AA292" s="25">
        <f t="shared" ca="1" si="99"/>
        <v>114.61898458304881</v>
      </c>
    </row>
    <row r="293" spans="5:27" x14ac:dyDescent="0.2">
      <c r="E293" s="22">
        <v>289</v>
      </c>
      <c r="F293" s="24">
        <f t="shared" ca="1" si="102"/>
        <v>2.9401941205071456</v>
      </c>
      <c r="G293" s="24">
        <f t="shared" ca="1" si="103"/>
        <v>14</v>
      </c>
      <c r="H293" s="24">
        <f t="shared" ca="1" si="104"/>
        <v>16.940194120507144</v>
      </c>
      <c r="I293" s="24">
        <f t="shared" ca="1" si="105"/>
        <v>0</v>
      </c>
      <c r="J293" s="24">
        <f t="shared" ca="1" si="106"/>
        <v>0</v>
      </c>
      <c r="K293" s="24">
        <f t="shared" ca="1" si="113"/>
        <v>0</v>
      </c>
      <c r="L293" s="24">
        <f t="shared" ca="1" si="107"/>
        <v>2.9401941205071456</v>
      </c>
      <c r="M293" s="24">
        <f t="shared" ca="1" si="100"/>
        <v>8.3857466422084026E-2</v>
      </c>
      <c r="N293" s="24">
        <f t="shared" ca="1" si="101"/>
        <v>0.29306248095667947</v>
      </c>
      <c r="O293" s="24">
        <f t="shared" ca="1" si="108"/>
        <v>0.29306248095667947</v>
      </c>
      <c r="P293" s="24">
        <f t="shared" ca="1" si="109"/>
        <v>2.6471316395504663</v>
      </c>
      <c r="Q293" s="24">
        <f t="shared" ca="1" si="93"/>
        <v>0</v>
      </c>
      <c r="R293" s="24">
        <f t="shared" ca="1" si="114"/>
        <v>0</v>
      </c>
      <c r="S293" s="25">
        <f t="shared" ca="1" si="94"/>
        <v>6.5177095764765509</v>
      </c>
      <c r="T293" s="24">
        <f t="shared" ca="1" si="95"/>
        <v>0</v>
      </c>
      <c r="U293" s="24">
        <f t="shared" ca="1" si="96"/>
        <v>0</v>
      </c>
      <c r="V293" s="25">
        <f t="shared" ca="1" si="97"/>
        <v>0.22349303040230445</v>
      </c>
      <c r="W293" s="26">
        <f t="shared" si="98"/>
        <v>2</v>
      </c>
      <c r="X293" s="25">
        <f t="shared" ca="1" si="110"/>
        <v>2.2234930304023046</v>
      </c>
      <c r="Y293" s="25">
        <f t="shared" ca="1" si="111"/>
        <v>4.2942165460742459</v>
      </c>
      <c r="Z293" s="25">
        <f t="shared" ca="1" si="112"/>
        <v>-181.08679887087695</v>
      </c>
      <c r="AA293" s="25">
        <f t="shared" ca="1" si="99"/>
        <v>118.91320112912305</v>
      </c>
    </row>
    <row r="294" spans="5:27" x14ac:dyDescent="0.2">
      <c r="E294" s="22">
        <v>290</v>
      </c>
      <c r="F294" s="24">
        <f t="shared" ca="1" si="102"/>
        <v>2.6471316395504663</v>
      </c>
      <c r="G294" s="24">
        <f t="shared" ca="1" si="103"/>
        <v>14</v>
      </c>
      <c r="H294" s="24">
        <f t="shared" ca="1" si="104"/>
        <v>16.647131639550466</v>
      </c>
      <c r="I294" s="24">
        <f t="shared" ca="1" si="105"/>
        <v>0</v>
      </c>
      <c r="J294" s="24">
        <f t="shared" ca="1" si="106"/>
        <v>0</v>
      </c>
      <c r="K294" s="24">
        <f t="shared" ca="1" si="113"/>
        <v>0</v>
      </c>
      <c r="L294" s="24">
        <f t="shared" ca="1" si="107"/>
        <v>2.6471316395504663</v>
      </c>
      <c r="M294" s="24">
        <f t="shared" ca="1" si="100"/>
        <v>0.85609171235437898</v>
      </c>
      <c r="N294" s="24">
        <f t="shared" ca="1" si="101"/>
        <v>0.65943854803828761</v>
      </c>
      <c r="O294" s="24">
        <f t="shared" ca="1" si="108"/>
        <v>0.65943854803828761</v>
      </c>
      <c r="P294" s="24">
        <f t="shared" ca="1" si="109"/>
        <v>1.9876930915121787</v>
      </c>
      <c r="Q294" s="24">
        <f t="shared" ca="1" si="93"/>
        <v>0</v>
      </c>
      <c r="R294" s="24">
        <f t="shared" ca="1" si="114"/>
        <v>0</v>
      </c>
      <c r="S294" s="25">
        <f t="shared" ca="1" si="94"/>
        <v>14.665913308371515</v>
      </c>
      <c r="T294" s="24">
        <f t="shared" ca="1" si="95"/>
        <v>0</v>
      </c>
      <c r="U294" s="24">
        <f t="shared" ca="1" si="96"/>
        <v>0</v>
      </c>
      <c r="V294" s="25">
        <f t="shared" ca="1" si="97"/>
        <v>0.1853929892425058</v>
      </c>
      <c r="W294" s="26">
        <f t="shared" si="98"/>
        <v>2</v>
      </c>
      <c r="X294" s="25">
        <f t="shared" ca="1" si="110"/>
        <v>2.1853929892425059</v>
      </c>
      <c r="Y294" s="25">
        <f t="shared" ca="1" si="111"/>
        <v>12.48052031912901</v>
      </c>
      <c r="Z294" s="25">
        <f t="shared" ca="1" si="112"/>
        <v>-168.60627855174795</v>
      </c>
      <c r="AA294" s="25">
        <f t="shared" ca="1" si="99"/>
        <v>131.39372144825205</v>
      </c>
    </row>
    <row r="295" spans="5:27" x14ac:dyDescent="0.2">
      <c r="E295" s="22">
        <v>291</v>
      </c>
      <c r="F295" s="24">
        <f t="shared" ca="1" si="102"/>
        <v>1.9876930915121787</v>
      </c>
      <c r="G295" s="24">
        <f t="shared" ca="1" si="103"/>
        <v>14</v>
      </c>
      <c r="H295" s="24">
        <f t="shared" ca="1" si="104"/>
        <v>15.987693091512179</v>
      </c>
      <c r="I295" s="24">
        <f t="shared" ca="1" si="105"/>
        <v>0</v>
      </c>
      <c r="J295" s="24">
        <f t="shared" ca="1" si="106"/>
        <v>0</v>
      </c>
      <c r="K295" s="24">
        <f t="shared" ca="1" si="113"/>
        <v>0</v>
      </c>
      <c r="L295" s="24">
        <f t="shared" ca="1" si="107"/>
        <v>1.9876930915121787</v>
      </c>
      <c r="M295" s="24">
        <f t="shared" ca="1" si="100"/>
        <v>0.22306139628119881</v>
      </c>
      <c r="N295" s="24">
        <f t="shared" ca="1" si="101"/>
        <v>0.38571577968996923</v>
      </c>
      <c r="O295" s="24">
        <f t="shared" ca="1" si="108"/>
        <v>0.38571577968996923</v>
      </c>
      <c r="P295" s="24">
        <f t="shared" ca="1" si="109"/>
        <v>1.6019773118222094</v>
      </c>
      <c r="Q295" s="24">
        <f t="shared" ca="1" si="93"/>
        <v>0</v>
      </c>
      <c r="R295" s="24">
        <f t="shared" ca="1" si="114"/>
        <v>0</v>
      </c>
      <c r="S295" s="25">
        <f t="shared" ca="1" si="94"/>
        <v>8.5783189403049143</v>
      </c>
      <c r="T295" s="24">
        <f t="shared" ca="1" si="95"/>
        <v>0</v>
      </c>
      <c r="U295" s="24">
        <f t="shared" ca="1" si="96"/>
        <v>0</v>
      </c>
      <c r="V295" s="25">
        <f t="shared" ca="1" si="97"/>
        <v>0.14358681613337551</v>
      </c>
      <c r="W295" s="26">
        <f t="shared" si="98"/>
        <v>2</v>
      </c>
      <c r="X295" s="25">
        <f t="shared" ca="1" si="110"/>
        <v>2.1435868161333755</v>
      </c>
      <c r="Y295" s="25">
        <f t="shared" ca="1" si="111"/>
        <v>6.4347321241715392</v>
      </c>
      <c r="Z295" s="25">
        <f t="shared" ca="1" si="112"/>
        <v>-162.1715464275764</v>
      </c>
      <c r="AA295" s="25">
        <f t="shared" ca="1" si="99"/>
        <v>137.8284535724236</v>
      </c>
    </row>
    <row r="296" spans="5:27" x14ac:dyDescent="0.2">
      <c r="E296" s="22">
        <v>292</v>
      </c>
      <c r="F296" s="24">
        <f t="shared" ca="1" si="102"/>
        <v>1.6019773118222094</v>
      </c>
      <c r="G296" s="24">
        <f t="shared" ca="1" si="103"/>
        <v>14</v>
      </c>
      <c r="H296" s="24">
        <f t="shared" ca="1" si="104"/>
        <v>15.601977311822209</v>
      </c>
      <c r="I296" s="24">
        <f t="shared" ca="1" si="105"/>
        <v>0</v>
      </c>
      <c r="J296" s="24">
        <f t="shared" ca="1" si="106"/>
        <v>0</v>
      </c>
      <c r="K296" s="24">
        <f t="shared" ca="1" si="113"/>
        <v>0</v>
      </c>
      <c r="L296" s="24">
        <f t="shared" ca="1" si="107"/>
        <v>1.6019773118222094</v>
      </c>
      <c r="M296" s="24">
        <f t="shared" ca="1" si="100"/>
        <v>0.99051580299412412</v>
      </c>
      <c r="N296" s="24">
        <f t="shared" ca="1" si="101"/>
        <v>0.85192272973048877</v>
      </c>
      <c r="O296" s="24">
        <f t="shared" ca="1" si="108"/>
        <v>0.85192272973048877</v>
      </c>
      <c r="P296" s="24">
        <f t="shared" ca="1" si="109"/>
        <v>0.7500545820917206</v>
      </c>
      <c r="Q296" s="24">
        <f t="shared" ca="1" si="93"/>
        <v>0</v>
      </c>
      <c r="R296" s="24">
        <f t="shared" ca="1" si="114"/>
        <v>0</v>
      </c>
      <c r="S296" s="25">
        <f t="shared" ca="1" si="94"/>
        <v>18.94676150920607</v>
      </c>
      <c r="T296" s="24">
        <f t="shared" ca="1" si="95"/>
        <v>0</v>
      </c>
      <c r="U296" s="24">
        <f t="shared" ca="1" si="96"/>
        <v>0</v>
      </c>
      <c r="V296" s="25">
        <f t="shared" ca="1" si="97"/>
        <v>9.4081275756557198E-2</v>
      </c>
      <c r="W296" s="26">
        <f t="shared" si="98"/>
        <v>2</v>
      </c>
      <c r="X296" s="25">
        <f t="shared" ca="1" si="110"/>
        <v>2.0940812757565572</v>
      </c>
      <c r="Y296" s="25">
        <f t="shared" ca="1" si="111"/>
        <v>16.852680233449512</v>
      </c>
      <c r="Z296" s="25">
        <f t="shared" ca="1" si="112"/>
        <v>-145.31886619412688</v>
      </c>
      <c r="AA296" s="25">
        <f t="shared" ca="1" si="99"/>
        <v>154.68113380587312</v>
      </c>
    </row>
    <row r="297" spans="5:27" x14ac:dyDescent="0.2">
      <c r="E297" s="22">
        <v>293</v>
      </c>
      <c r="F297" s="24">
        <f t="shared" ca="1" si="102"/>
        <v>0.7500545820917206</v>
      </c>
      <c r="G297" s="24">
        <f t="shared" ca="1" si="103"/>
        <v>14</v>
      </c>
      <c r="H297" s="24">
        <f t="shared" ca="1" si="104"/>
        <v>14.750054582091721</v>
      </c>
      <c r="I297" s="24">
        <f t="shared" ca="1" si="105"/>
        <v>0</v>
      </c>
      <c r="J297" s="24">
        <f t="shared" ca="1" si="106"/>
        <v>0</v>
      </c>
      <c r="K297" s="24">
        <f t="shared" ca="1" si="113"/>
        <v>0</v>
      </c>
      <c r="L297" s="24">
        <f t="shared" ca="1" si="107"/>
        <v>0.7500545820917206</v>
      </c>
      <c r="M297" s="24">
        <f t="shared" ca="1" si="100"/>
        <v>0.79404524572893764</v>
      </c>
      <c r="N297" s="24">
        <f t="shared" ca="1" si="101"/>
        <v>0.62308069135631572</v>
      </c>
      <c r="O297" s="24">
        <f t="shared" ca="1" si="108"/>
        <v>0.62308069135631572</v>
      </c>
      <c r="P297" s="24">
        <f t="shared" ca="1" si="109"/>
        <v>0.12697389073540488</v>
      </c>
      <c r="Q297" s="24">
        <f t="shared" ca="1" si="93"/>
        <v>0</v>
      </c>
      <c r="R297" s="24">
        <f t="shared" ca="1" si="114"/>
        <v>0</v>
      </c>
      <c r="S297" s="25">
        <f t="shared" ca="1" si="94"/>
        <v>13.857314575764461</v>
      </c>
      <c r="T297" s="24">
        <f t="shared" ca="1" si="95"/>
        <v>0</v>
      </c>
      <c r="U297" s="24">
        <f t="shared" ca="1" si="96"/>
        <v>0</v>
      </c>
      <c r="V297" s="25">
        <f t="shared" ca="1" si="97"/>
        <v>3.5081138913085022E-2</v>
      </c>
      <c r="W297" s="26">
        <f t="shared" si="98"/>
        <v>2</v>
      </c>
      <c r="X297" s="25">
        <f t="shared" ca="1" si="110"/>
        <v>2.035081138913085</v>
      </c>
      <c r="Y297" s="25">
        <f t="shared" ca="1" si="111"/>
        <v>11.822233436851375</v>
      </c>
      <c r="Z297" s="25">
        <f t="shared" ca="1" si="112"/>
        <v>-133.49663275727551</v>
      </c>
      <c r="AA297" s="25">
        <f t="shared" ca="1" si="99"/>
        <v>166.50336724272449</v>
      </c>
    </row>
    <row r="298" spans="5:27" x14ac:dyDescent="0.2">
      <c r="E298" s="22">
        <v>294</v>
      </c>
      <c r="F298" s="24">
        <f t="shared" ca="1" si="102"/>
        <v>0.12697389073540488</v>
      </c>
      <c r="G298" s="24">
        <f t="shared" ca="1" si="103"/>
        <v>14</v>
      </c>
      <c r="H298" s="24">
        <f t="shared" ca="1" si="104"/>
        <v>14.126973890735405</v>
      </c>
      <c r="I298" s="24">
        <f t="shared" ca="1" si="105"/>
        <v>0</v>
      </c>
      <c r="J298" s="24">
        <f t="shared" ca="1" si="106"/>
        <v>0</v>
      </c>
      <c r="K298" s="24">
        <f t="shared" ca="1" si="113"/>
        <v>14</v>
      </c>
      <c r="L298" s="24">
        <f t="shared" ca="1" si="107"/>
        <v>14.126973890735405</v>
      </c>
      <c r="M298" s="24">
        <f t="shared" ca="1" si="100"/>
        <v>0.52988813784232514</v>
      </c>
      <c r="N298" s="24">
        <f t="shared" ca="1" si="101"/>
        <v>0.51124830091954576</v>
      </c>
      <c r="O298" s="24">
        <f t="shared" ca="1" si="108"/>
        <v>0.51124830091954576</v>
      </c>
      <c r="P298" s="24">
        <f t="shared" ca="1" si="109"/>
        <v>13.61572558981586</v>
      </c>
      <c r="Q298" s="24">
        <f t="shared" ca="1" si="93"/>
        <v>0</v>
      </c>
      <c r="R298" s="24">
        <f t="shared" ca="1" si="114"/>
        <v>0</v>
      </c>
      <c r="S298" s="25">
        <f t="shared" ca="1" si="94"/>
        <v>11.370162212450698</v>
      </c>
      <c r="T298" s="24">
        <f t="shared" ca="1" si="95"/>
        <v>0</v>
      </c>
      <c r="U298" s="24">
        <f t="shared" ca="1" si="96"/>
        <v>0</v>
      </c>
      <c r="V298" s="25">
        <f t="shared" ca="1" si="97"/>
        <v>1.1097079792220508</v>
      </c>
      <c r="W298" s="26">
        <f t="shared" si="98"/>
        <v>2</v>
      </c>
      <c r="X298" s="25">
        <f t="shared" ca="1" si="110"/>
        <v>3.1097079792220508</v>
      </c>
      <c r="Y298" s="25">
        <f t="shared" ca="1" si="111"/>
        <v>8.2604542332286464</v>
      </c>
      <c r="Z298" s="25">
        <f t="shared" ca="1" si="112"/>
        <v>-125.23617852404686</v>
      </c>
      <c r="AA298" s="25">
        <f t="shared" ca="1" si="99"/>
        <v>174.76382147595314</v>
      </c>
    </row>
    <row r="299" spans="5:27" x14ac:dyDescent="0.2">
      <c r="E299" s="22">
        <v>295</v>
      </c>
      <c r="F299" s="24">
        <f t="shared" ca="1" si="102"/>
        <v>13.61572558981586</v>
      </c>
      <c r="G299" s="24">
        <f t="shared" ca="1" si="103"/>
        <v>0</v>
      </c>
      <c r="H299" s="24">
        <f t="shared" ca="1" si="104"/>
        <v>13.61572558981586</v>
      </c>
      <c r="I299" s="24">
        <f t="shared" ca="1" si="105"/>
        <v>0</v>
      </c>
      <c r="J299" s="24">
        <f t="shared" ca="1" si="106"/>
        <v>0</v>
      </c>
      <c r="K299" s="24">
        <f t="shared" ca="1" si="113"/>
        <v>0</v>
      </c>
      <c r="L299" s="24">
        <f t="shared" ca="1" si="107"/>
        <v>13.61572558981586</v>
      </c>
      <c r="M299" s="24">
        <f t="shared" ca="1" si="100"/>
        <v>0.48753483127412622</v>
      </c>
      <c r="N299" s="24">
        <f t="shared" ca="1" si="101"/>
        <v>0.49531240546969735</v>
      </c>
      <c r="O299" s="24">
        <f t="shared" ca="1" si="108"/>
        <v>0.49531240546969735</v>
      </c>
      <c r="P299" s="24">
        <f t="shared" ca="1" si="109"/>
        <v>13.120413184346162</v>
      </c>
      <c r="Q299" s="24">
        <f t="shared" ca="1" si="93"/>
        <v>0</v>
      </c>
      <c r="R299" s="24">
        <f t="shared" ca="1" si="114"/>
        <v>0</v>
      </c>
      <c r="S299" s="25">
        <f t="shared" ca="1" si="94"/>
        <v>11.015747897646069</v>
      </c>
      <c r="T299" s="24">
        <f t="shared" ca="1" si="95"/>
        <v>0</v>
      </c>
      <c r="U299" s="24">
        <f t="shared" ca="1" si="96"/>
        <v>0</v>
      </c>
      <c r="V299" s="25">
        <f t="shared" ca="1" si="97"/>
        <v>1.0694455509664809</v>
      </c>
      <c r="W299" s="26">
        <f t="shared" si="98"/>
        <v>2</v>
      </c>
      <c r="X299" s="25">
        <f t="shared" ca="1" si="110"/>
        <v>3.0694455509664809</v>
      </c>
      <c r="Y299" s="25">
        <f t="shared" ca="1" si="111"/>
        <v>7.9463023466795875</v>
      </c>
      <c r="Z299" s="25">
        <f t="shared" ca="1" si="112"/>
        <v>-117.28987617736728</v>
      </c>
      <c r="AA299" s="25">
        <f t="shared" ca="1" si="99"/>
        <v>182.71012382263274</v>
      </c>
    </row>
    <row r="300" spans="5:27" x14ac:dyDescent="0.2">
      <c r="E300" s="22">
        <v>296</v>
      </c>
      <c r="F300" s="24">
        <f t="shared" ca="1" si="102"/>
        <v>13.120413184346162</v>
      </c>
      <c r="G300" s="24">
        <f t="shared" ca="1" si="103"/>
        <v>0</v>
      </c>
      <c r="H300" s="24">
        <f t="shared" ca="1" si="104"/>
        <v>13.120413184346162</v>
      </c>
      <c r="I300" s="24">
        <f t="shared" ca="1" si="105"/>
        <v>0</v>
      </c>
      <c r="J300" s="24">
        <f t="shared" ca="1" si="106"/>
        <v>0</v>
      </c>
      <c r="K300" s="24">
        <f t="shared" ca="1" si="113"/>
        <v>0</v>
      </c>
      <c r="L300" s="24">
        <f t="shared" ca="1" si="107"/>
        <v>13.120413184346162</v>
      </c>
      <c r="M300" s="24">
        <f t="shared" ca="1" si="100"/>
        <v>0.19744504452225986</v>
      </c>
      <c r="N300" s="24">
        <f t="shared" ca="1" si="101"/>
        <v>0.37238259920451067</v>
      </c>
      <c r="O300" s="24">
        <f t="shared" ca="1" si="108"/>
        <v>0.37238259920451067</v>
      </c>
      <c r="P300" s="24">
        <f t="shared" ca="1" si="109"/>
        <v>12.748030585141652</v>
      </c>
      <c r="Q300" s="24">
        <f t="shared" ca="1" si="93"/>
        <v>0</v>
      </c>
      <c r="R300" s="24">
        <f t="shared" ca="1" si="114"/>
        <v>0</v>
      </c>
      <c r="S300" s="25">
        <f t="shared" ca="1" si="94"/>
        <v>8.2817890063083173</v>
      </c>
      <c r="T300" s="24">
        <f t="shared" ca="1" si="95"/>
        <v>0</v>
      </c>
      <c r="U300" s="24">
        <f t="shared" ca="1" si="96"/>
        <v>0</v>
      </c>
      <c r="V300" s="25">
        <f t="shared" ca="1" si="97"/>
        <v>1.0347377507795126</v>
      </c>
      <c r="W300" s="26">
        <f t="shared" si="98"/>
        <v>2</v>
      </c>
      <c r="X300" s="25">
        <f t="shared" ca="1" si="110"/>
        <v>3.0347377507795126</v>
      </c>
      <c r="Y300" s="25">
        <f t="shared" ca="1" si="111"/>
        <v>5.2470512555288042</v>
      </c>
      <c r="Z300" s="25">
        <f t="shared" ca="1" si="112"/>
        <v>-112.04282492183847</v>
      </c>
      <c r="AA300" s="25">
        <f t="shared" ca="1" si="99"/>
        <v>187.95717507816153</v>
      </c>
    </row>
    <row r="301" spans="5:27" x14ac:dyDescent="0.2">
      <c r="E301" s="22">
        <v>297</v>
      </c>
      <c r="F301" s="24">
        <f t="shared" ca="1" si="102"/>
        <v>12.748030585141652</v>
      </c>
      <c r="G301" s="24">
        <f t="shared" ca="1" si="103"/>
        <v>0</v>
      </c>
      <c r="H301" s="24">
        <f t="shared" ca="1" si="104"/>
        <v>12.748030585141652</v>
      </c>
      <c r="I301" s="24">
        <f t="shared" ca="1" si="105"/>
        <v>0</v>
      </c>
      <c r="J301" s="24">
        <f t="shared" ca="1" si="106"/>
        <v>0</v>
      </c>
      <c r="K301" s="24">
        <f t="shared" ca="1" si="113"/>
        <v>0</v>
      </c>
      <c r="L301" s="24">
        <f t="shared" ca="1" si="107"/>
        <v>12.748030585141652</v>
      </c>
      <c r="M301" s="24">
        <f t="shared" ca="1" si="100"/>
        <v>0.97024791791865383</v>
      </c>
      <c r="N301" s="24">
        <f t="shared" ca="1" si="101"/>
        <v>0.7826674643143201</v>
      </c>
      <c r="O301" s="24">
        <f t="shared" ca="1" si="108"/>
        <v>0.7826674643143201</v>
      </c>
      <c r="P301" s="24">
        <f t="shared" ca="1" si="109"/>
        <v>11.965363120827332</v>
      </c>
      <c r="Q301" s="24">
        <f t="shared" ca="1" si="93"/>
        <v>0</v>
      </c>
      <c r="R301" s="24">
        <f t="shared" ca="1" si="114"/>
        <v>0</v>
      </c>
      <c r="S301" s="25">
        <f t="shared" ca="1" si="94"/>
        <v>17.406524406350478</v>
      </c>
      <c r="T301" s="24">
        <f t="shared" ca="1" si="95"/>
        <v>0</v>
      </c>
      <c r="U301" s="24">
        <f t="shared" ca="1" si="96"/>
        <v>0</v>
      </c>
      <c r="V301" s="25">
        <f t="shared" ca="1" si="97"/>
        <v>0.98853574823875934</v>
      </c>
      <c r="W301" s="26">
        <f t="shared" si="98"/>
        <v>2</v>
      </c>
      <c r="X301" s="25">
        <f t="shared" ca="1" si="110"/>
        <v>2.9885357482387596</v>
      </c>
      <c r="Y301" s="25">
        <f t="shared" ca="1" si="111"/>
        <v>14.417988658111717</v>
      </c>
      <c r="Z301" s="25">
        <f t="shared" ca="1" si="112"/>
        <v>-97.624836263726763</v>
      </c>
      <c r="AA301" s="25">
        <f t="shared" ca="1" si="99"/>
        <v>202.37516373627324</v>
      </c>
    </row>
    <row r="302" spans="5:27" x14ac:dyDescent="0.2">
      <c r="E302" s="22">
        <v>298</v>
      </c>
      <c r="F302" s="24">
        <f t="shared" ca="1" si="102"/>
        <v>11.965363120827332</v>
      </c>
      <c r="G302" s="24">
        <f t="shared" ca="1" si="103"/>
        <v>0</v>
      </c>
      <c r="H302" s="24">
        <f t="shared" ca="1" si="104"/>
        <v>11.965363120827332</v>
      </c>
      <c r="I302" s="24">
        <f t="shared" ca="1" si="105"/>
        <v>0</v>
      </c>
      <c r="J302" s="24">
        <f t="shared" ca="1" si="106"/>
        <v>0</v>
      </c>
      <c r="K302" s="24">
        <f t="shared" ca="1" si="113"/>
        <v>0</v>
      </c>
      <c r="L302" s="24">
        <f t="shared" ca="1" si="107"/>
        <v>11.965363120827332</v>
      </c>
      <c r="M302" s="24">
        <f t="shared" ca="1" si="100"/>
        <v>0.86283384709037858</v>
      </c>
      <c r="N302" s="24">
        <f t="shared" ca="1" si="101"/>
        <v>0.66397101025960814</v>
      </c>
      <c r="O302" s="24">
        <f t="shared" ca="1" si="108"/>
        <v>0.66397101025960814</v>
      </c>
      <c r="P302" s="24">
        <f t="shared" ca="1" si="109"/>
        <v>11.301392110567724</v>
      </c>
      <c r="Q302" s="24">
        <f t="shared" ca="1" si="93"/>
        <v>0</v>
      </c>
      <c r="R302" s="24">
        <f t="shared" ca="1" si="114"/>
        <v>0</v>
      </c>
      <c r="S302" s="25">
        <f t="shared" ca="1" si="94"/>
        <v>14.766715268173684</v>
      </c>
      <c r="T302" s="24">
        <f t="shared" ca="1" si="95"/>
        <v>0</v>
      </c>
      <c r="U302" s="24">
        <f t="shared" ca="1" si="96"/>
        <v>0</v>
      </c>
      <c r="V302" s="25">
        <f t="shared" ca="1" si="97"/>
        <v>0.93067020925580224</v>
      </c>
      <c r="W302" s="26">
        <f t="shared" si="98"/>
        <v>2</v>
      </c>
      <c r="X302" s="25">
        <f t="shared" ca="1" si="110"/>
        <v>2.9306702092558021</v>
      </c>
      <c r="Y302" s="25">
        <f t="shared" ca="1" si="111"/>
        <v>11.836045058917882</v>
      </c>
      <c r="Z302" s="25">
        <f t="shared" ca="1" si="112"/>
        <v>-85.788791204808888</v>
      </c>
      <c r="AA302" s="25">
        <f t="shared" ca="1" si="99"/>
        <v>214.21120879519111</v>
      </c>
    </row>
    <row r="303" spans="5:27" x14ac:dyDescent="0.2">
      <c r="E303" s="22">
        <v>299</v>
      </c>
      <c r="F303" s="24">
        <f t="shared" ca="1" si="102"/>
        <v>11.301392110567724</v>
      </c>
      <c r="G303" s="24">
        <f t="shared" ca="1" si="103"/>
        <v>0</v>
      </c>
      <c r="H303" s="24">
        <f t="shared" ca="1" si="104"/>
        <v>11.301392110567724</v>
      </c>
      <c r="I303" s="24">
        <f t="shared" ca="1" si="105"/>
        <v>0</v>
      </c>
      <c r="J303" s="24">
        <f t="shared" ca="1" si="106"/>
        <v>0</v>
      </c>
      <c r="K303" s="24">
        <f t="shared" ca="1" si="113"/>
        <v>0</v>
      </c>
      <c r="L303" s="24">
        <f t="shared" ca="1" si="107"/>
        <v>11.301392110567724</v>
      </c>
      <c r="M303" s="24">
        <f t="shared" ca="1" si="100"/>
        <v>0.12737800439657943</v>
      </c>
      <c r="N303" s="24">
        <f t="shared" ca="1" si="101"/>
        <v>0.32916900694378426</v>
      </c>
      <c r="O303" s="24">
        <f t="shared" ca="1" si="108"/>
        <v>0.32916900694378426</v>
      </c>
      <c r="P303" s="24">
        <f t="shared" ca="1" si="109"/>
        <v>10.972223103623939</v>
      </c>
      <c r="Q303" s="24">
        <f t="shared" ca="1" si="93"/>
        <v>0</v>
      </c>
      <c r="R303" s="24">
        <f t="shared" ca="1" si="114"/>
        <v>0</v>
      </c>
      <c r="S303" s="25">
        <f t="shared" ca="1" si="94"/>
        <v>7.3207187144297619</v>
      </c>
      <c r="T303" s="24">
        <f t="shared" ca="1" si="95"/>
        <v>0</v>
      </c>
      <c r="U303" s="24">
        <f t="shared" ca="1" si="96"/>
        <v>0</v>
      </c>
      <c r="V303" s="25">
        <f t="shared" ca="1" si="97"/>
        <v>0.89094460856766666</v>
      </c>
      <c r="W303" s="26">
        <f t="shared" si="98"/>
        <v>2</v>
      </c>
      <c r="X303" s="25">
        <f t="shared" ca="1" si="110"/>
        <v>2.8909446085676667</v>
      </c>
      <c r="Y303" s="25">
        <f t="shared" ca="1" si="111"/>
        <v>4.4297741058620952</v>
      </c>
      <c r="Z303" s="25">
        <f t="shared" ca="1" si="112"/>
        <v>-81.359017098946794</v>
      </c>
      <c r="AA303" s="25">
        <f t="shared" ca="1" si="99"/>
        <v>218.64098290105321</v>
      </c>
    </row>
    <row r="304" spans="5:27" x14ac:dyDescent="0.2">
      <c r="E304" s="22">
        <v>300</v>
      </c>
      <c r="F304" s="24">
        <f t="shared" ca="1" si="102"/>
        <v>10.972223103623939</v>
      </c>
      <c r="G304" s="24">
        <f t="shared" ca="1" si="103"/>
        <v>0</v>
      </c>
      <c r="H304" s="24">
        <f t="shared" ca="1" si="104"/>
        <v>10.972223103623939</v>
      </c>
      <c r="I304" s="24">
        <f t="shared" ca="1" si="105"/>
        <v>0</v>
      </c>
      <c r="J304" s="24">
        <f t="shared" ca="1" si="106"/>
        <v>0</v>
      </c>
      <c r="K304" s="24">
        <f t="shared" ca="1" si="113"/>
        <v>0</v>
      </c>
      <c r="L304" s="24">
        <f t="shared" ca="1" si="107"/>
        <v>10.972223103623939</v>
      </c>
      <c r="M304" s="24">
        <f t="shared" ca="1" si="100"/>
        <v>0.79753607264938886</v>
      </c>
      <c r="N304" s="24">
        <f t="shared" ca="1" si="101"/>
        <v>0.62492789276215344</v>
      </c>
      <c r="O304" s="24">
        <f t="shared" ca="1" si="108"/>
        <v>0.62492789276215344</v>
      </c>
      <c r="P304" s="24">
        <f t="shared" ca="1" si="109"/>
        <v>10.347295210861786</v>
      </c>
      <c r="Q304" s="24">
        <f t="shared" ca="1" si="93"/>
        <v>0</v>
      </c>
      <c r="R304" s="24">
        <f t="shared" ca="1" si="114"/>
        <v>0</v>
      </c>
      <c r="S304" s="25">
        <f t="shared" ca="1" si="94"/>
        <v>13.898396335030291</v>
      </c>
      <c r="T304" s="24">
        <f t="shared" ca="1" si="95"/>
        <v>0</v>
      </c>
      <c r="U304" s="24">
        <f t="shared" ca="1" si="96"/>
        <v>0</v>
      </c>
      <c r="V304" s="25">
        <f t="shared" ca="1" si="97"/>
        <v>0.8527807325794291</v>
      </c>
      <c r="W304" s="26">
        <f t="shared" si="98"/>
        <v>2</v>
      </c>
      <c r="X304" s="25">
        <f t="shared" ca="1" si="110"/>
        <v>2.8527807325794292</v>
      </c>
      <c r="Y304" s="25">
        <f t="shared" ca="1" si="111"/>
        <v>11.045615602450862</v>
      </c>
      <c r="Z304" s="25">
        <f t="shared" ca="1" si="112"/>
        <v>-70.313401496495928</v>
      </c>
      <c r="AA304" s="25">
        <f t="shared" ca="1" si="99"/>
        <v>229.68659850350406</v>
      </c>
    </row>
    <row r="305" spans="5:27" x14ac:dyDescent="0.2">
      <c r="E305" s="22">
        <v>301</v>
      </c>
      <c r="F305" s="24">
        <f t="shared" ca="1" si="102"/>
        <v>10.347295210861786</v>
      </c>
      <c r="G305" s="24">
        <f t="shared" ca="1" si="103"/>
        <v>0</v>
      </c>
      <c r="H305" s="24">
        <f t="shared" ca="1" si="104"/>
        <v>10.347295210861786</v>
      </c>
      <c r="I305" s="24">
        <f t="shared" ca="1" si="105"/>
        <v>0</v>
      </c>
      <c r="J305" s="24">
        <f t="shared" ca="1" si="106"/>
        <v>0</v>
      </c>
      <c r="K305" s="24">
        <f t="shared" ca="1" si="113"/>
        <v>0</v>
      </c>
      <c r="L305" s="24">
        <f t="shared" ca="1" si="107"/>
        <v>10.347295210861786</v>
      </c>
      <c r="M305" s="24">
        <f t="shared" ca="1" si="100"/>
        <v>0.22548259611170818</v>
      </c>
      <c r="N305" s="24">
        <f t="shared" ca="1" si="101"/>
        <v>0.38692896801333942</v>
      </c>
      <c r="O305" s="24">
        <f t="shared" ca="1" si="108"/>
        <v>0.38692896801333942</v>
      </c>
      <c r="P305" s="24">
        <f t="shared" ca="1" si="109"/>
        <v>9.9603662428484459</v>
      </c>
      <c r="Q305" s="24">
        <f t="shared" ca="1" si="93"/>
        <v>0</v>
      </c>
      <c r="R305" s="24">
        <f t="shared" ca="1" si="114"/>
        <v>0</v>
      </c>
      <c r="S305" s="25">
        <f t="shared" ca="1" si="94"/>
        <v>8.6053002486166683</v>
      </c>
      <c r="T305" s="24">
        <f t="shared" ca="1" si="95"/>
        <v>0</v>
      </c>
      <c r="U305" s="24">
        <f t="shared" ca="1" si="96"/>
        <v>0</v>
      </c>
      <c r="V305" s="25">
        <f t="shared" ca="1" si="97"/>
        <v>0.81230645814840929</v>
      </c>
      <c r="W305" s="26">
        <f t="shared" si="98"/>
        <v>2</v>
      </c>
      <c r="X305" s="25">
        <f t="shared" ca="1" si="110"/>
        <v>2.8123064581484094</v>
      </c>
      <c r="Y305" s="25">
        <f t="shared" ca="1" si="111"/>
        <v>5.7929937904682589</v>
      </c>
      <c r="Z305" s="25">
        <f t="shared" ca="1" si="112"/>
        <v>-64.520407706027669</v>
      </c>
      <c r="AA305" s="25">
        <f t="shared" ca="1" si="99"/>
        <v>235.47959229397233</v>
      </c>
    </row>
    <row r="306" spans="5:27" x14ac:dyDescent="0.2">
      <c r="E306" s="22">
        <v>302</v>
      </c>
      <c r="F306" s="24">
        <f t="shared" ca="1" si="102"/>
        <v>9.9603662428484459</v>
      </c>
      <c r="G306" s="24">
        <f t="shared" ca="1" si="103"/>
        <v>0</v>
      </c>
      <c r="H306" s="24">
        <f t="shared" ca="1" si="104"/>
        <v>9.9603662428484459</v>
      </c>
      <c r="I306" s="24">
        <f t="shared" ca="1" si="105"/>
        <v>0</v>
      </c>
      <c r="J306" s="24">
        <f t="shared" ca="1" si="106"/>
        <v>0</v>
      </c>
      <c r="K306" s="24">
        <f t="shared" ca="1" si="113"/>
        <v>0</v>
      </c>
      <c r="L306" s="24">
        <f t="shared" ca="1" si="107"/>
        <v>9.9603662428484459</v>
      </c>
      <c r="M306" s="24">
        <f t="shared" ca="1" si="100"/>
        <v>0.22514509924113602</v>
      </c>
      <c r="N306" s="24">
        <f t="shared" ca="1" si="101"/>
        <v>0.38676030357410085</v>
      </c>
      <c r="O306" s="24">
        <f t="shared" ca="1" si="108"/>
        <v>0.38676030357410085</v>
      </c>
      <c r="P306" s="24">
        <f t="shared" ca="1" si="109"/>
        <v>9.5736059392743442</v>
      </c>
      <c r="Q306" s="24">
        <f t="shared" ca="1" si="93"/>
        <v>0</v>
      </c>
      <c r="R306" s="24">
        <f t="shared" ca="1" si="114"/>
        <v>0</v>
      </c>
      <c r="S306" s="25">
        <f t="shared" ca="1" si="94"/>
        <v>8.6015491514880029</v>
      </c>
      <c r="T306" s="24">
        <f t="shared" ca="1" si="95"/>
        <v>0</v>
      </c>
      <c r="U306" s="24">
        <f t="shared" ca="1" si="96"/>
        <v>0</v>
      </c>
      <c r="V306" s="25">
        <f t="shared" ca="1" si="97"/>
        <v>0.78135888728491154</v>
      </c>
      <c r="W306" s="26">
        <f t="shared" si="98"/>
        <v>2</v>
      </c>
      <c r="X306" s="25">
        <f t="shared" ca="1" si="110"/>
        <v>2.7813588872849113</v>
      </c>
      <c r="Y306" s="25">
        <f t="shared" ca="1" si="111"/>
        <v>5.8201902642030916</v>
      </c>
      <c r="Z306" s="25">
        <f t="shared" ca="1" si="112"/>
        <v>-58.700217441824577</v>
      </c>
      <c r="AA306" s="25">
        <f t="shared" ca="1" si="99"/>
        <v>241.29978255817542</v>
      </c>
    </row>
    <row r="307" spans="5:27" x14ac:dyDescent="0.2">
      <c r="E307" s="22">
        <v>303</v>
      </c>
      <c r="F307" s="24">
        <f t="shared" ca="1" si="102"/>
        <v>9.5736059392743442</v>
      </c>
      <c r="G307" s="24">
        <f t="shared" ca="1" si="103"/>
        <v>0</v>
      </c>
      <c r="H307" s="24">
        <f t="shared" ca="1" si="104"/>
        <v>9.5736059392743442</v>
      </c>
      <c r="I307" s="24">
        <f t="shared" ca="1" si="105"/>
        <v>0</v>
      </c>
      <c r="J307" s="24">
        <f t="shared" ca="1" si="106"/>
        <v>0</v>
      </c>
      <c r="K307" s="24">
        <f t="shared" ca="1" si="113"/>
        <v>0</v>
      </c>
      <c r="L307" s="24">
        <f t="shared" ca="1" si="107"/>
        <v>9.5736059392743442</v>
      </c>
      <c r="M307" s="24">
        <f t="shared" ca="1" si="100"/>
        <v>0.44786531242437955</v>
      </c>
      <c r="N307" s="24">
        <f t="shared" ca="1" si="101"/>
        <v>0.48034152738878383</v>
      </c>
      <c r="O307" s="24">
        <f t="shared" ca="1" si="108"/>
        <v>0.48034152738878383</v>
      </c>
      <c r="P307" s="24">
        <f t="shared" ca="1" si="109"/>
        <v>9.0932644118855599</v>
      </c>
      <c r="Q307" s="24">
        <f t="shared" ca="1" si="93"/>
        <v>0</v>
      </c>
      <c r="R307" s="24">
        <f t="shared" ca="1" si="114"/>
        <v>0</v>
      </c>
      <c r="S307" s="25">
        <f t="shared" ca="1" si="94"/>
        <v>10.682795569126551</v>
      </c>
      <c r="T307" s="24">
        <f t="shared" ca="1" si="95"/>
        <v>0</v>
      </c>
      <c r="U307" s="24">
        <f t="shared" ca="1" si="96"/>
        <v>0</v>
      </c>
      <c r="V307" s="25">
        <f t="shared" ca="1" si="97"/>
        <v>0.74667481404639613</v>
      </c>
      <c r="W307" s="26">
        <f t="shared" si="98"/>
        <v>2</v>
      </c>
      <c r="X307" s="25">
        <f t="shared" ca="1" si="110"/>
        <v>2.7466748140463961</v>
      </c>
      <c r="Y307" s="25">
        <f t="shared" ca="1" si="111"/>
        <v>7.9361207550801547</v>
      </c>
      <c r="Z307" s="25">
        <f t="shared" ca="1" si="112"/>
        <v>-50.764096686744423</v>
      </c>
      <c r="AA307" s="25">
        <f t="shared" ca="1" si="99"/>
        <v>249.23590331325556</v>
      </c>
    </row>
    <row r="308" spans="5:27" x14ac:dyDescent="0.2">
      <c r="E308" s="22">
        <v>304</v>
      </c>
      <c r="F308" s="24">
        <f t="shared" ca="1" si="102"/>
        <v>9.0932644118855599</v>
      </c>
      <c r="G308" s="24">
        <f t="shared" ca="1" si="103"/>
        <v>0</v>
      </c>
      <c r="H308" s="24">
        <f t="shared" ca="1" si="104"/>
        <v>9.0932644118855599</v>
      </c>
      <c r="I308" s="24">
        <f t="shared" ca="1" si="105"/>
        <v>0</v>
      </c>
      <c r="J308" s="24">
        <f t="shared" ca="1" si="106"/>
        <v>0</v>
      </c>
      <c r="K308" s="24">
        <f t="shared" ca="1" si="113"/>
        <v>0</v>
      </c>
      <c r="L308" s="24">
        <f t="shared" ca="1" si="107"/>
        <v>9.0932644118855599</v>
      </c>
      <c r="M308" s="24">
        <f t="shared" ca="1" si="100"/>
        <v>0.26570796221945692</v>
      </c>
      <c r="N308" s="24">
        <f t="shared" ca="1" si="101"/>
        <v>0.40612309265204427</v>
      </c>
      <c r="O308" s="24">
        <f t="shared" ca="1" si="108"/>
        <v>0.40612309265204427</v>
      </c>
      <c r="P308" s="24">
        <f t="shared" ca="1" si="109"/>
        <v>8.6871413192335147</v>
      </c>
      <c r="Q308" s="24">
        <f t="shared" ca="1" si="93"/>
        <v>0</v>
      </c>
      <c r="R308" s="24">
        <f t="shared" ca="1" si="114"/>
        <v>0</v>
      </c>
      <c r="S308" s="25">
        <f t="shared" ca="1" si="94"/>
        <v>9.0321775805814646</v>
      </c>
      <c r="T308" s="24">
        <f t="shared" ca="1" si="95"/>
        <v>0</v>
      </c>
      <c r="U308" s="24">
        <f t="shared" ca="1" si="96"/>
        <v>0</v>
      </c>
      <c r="V308" s="25">
        <f t="shared" ca="1" si="97"/>
        <v>0.71121622924476302</v>
      </c>
      <c r="W308" s="26">
        <f t="shared" si="98"/>
        <v>2</v>
      </c>
      <c r="X308" s="25">
        <f t="shared" ca="1" si="110"/>
        <v>2.711216229244763</v>
      </c>
      <c r="Y308" s="25">
        <f t="shared" ca="1" si="111"/>
        <v>6.3209613513367016</v>
      </c>
      <c r="Z308" s="25">
        <f t="shared" ca="1" si="112"/>
        <v>-44.443135335407725</v>
      </c>
      <c r="AA308" s="25">
        <f t="shared" ca="1" si="99"/>
        <v>255.55686466459227</v>
      </c>
    </row>
    <row r="309" spans="5:27" x14ac:dyDescent="0.2">
      <c r="E309" s="22">
        <v>305</v>
      </c>
      <c r="F309" s="24">
        <f t="shared" ca="1" si="102"/>
        <v>8.6871413192335147</v>
      </c>
      <c r="G309" s="24">
        <f t="shared" ca="1" si="103"/>
        <v>0</v>
      </c>
      <c r="H309" s="24">
        <f t="shared" ca="1" si="104"/>
        <v>8.6871413192335147</v>
      </c>
      <c r="I309" s="24">
        <f t="shared" ca="1" si="105"/>
        <v>0</v>
      </c>
      <c r="J309" s="24">
        <f t="shared" ca="1" si="106"/>
        <v>0</v>
      </c>
      <c r="K309" s="24">
        <f t="shared" ca="1" si="113"/>
        <v>0</v>
      </c>
      <c r="L309" s="24">
        <f t="shared" ca="1" si="107"/>
        <v>8.6871413192335147</v>
      </c>
      <c r="M309" s="24">
        <f t="shared" ca="1" si="100"/>
        <v>0.74262529225772089</v>
      </c>
      <c r="N309" s="24">
        <f t="shared" ca="1" si="101"/>
        <v>0.59771904056552594</v>
      </c>
      <c r="O309" s="24">
        <f t="shared" ca="1" si="108"/>
        <v>0.59771904056552594</v>
      </c>
      <c r="P309" s="24">
        <f t="shared" ca="1" si="109"/>
        <v>8.089422278667989</v>
      </c>
      <c r="Q309" s="24">
        <f t="shared" ca="1" si="93"/>
        <v>0</v>
      </c>
      <c r="R309" s="24">
        <f t="shared" ca="1" si="114"/>
        <v>0</v>
      </c>
      <c r="S309" s="25">
        <f t="shared" ca="1" si="94"/>
        <v>13.293271462177296</v>
      </c>
      <c r="T309" s="24">
        <f t="shared" ca="1" si="95"/>
        <v>0</v>
      </c>
      <c r="U309" s="24">
        <f t="shared" ca="1" si="96"/>
        <v>0</v>
      </c>
      <c r="V309" s="25">
        <f t="shared" ca="1" si="97"/>
        <v>0.67106254391606013</v>
      </c>
      <c r="W309" s="26">
        <f t="shared" si="98"/>
        <v>2</v>
      </c>
      <c r="X309" s="25">
        <f t="shared" ca="1" si="110"/>
        <v>2.6710625439160602</v>
      </c>
      <c r="Y309" s="25">
        <f t="shared" ca="1" si="111"/>
        <v>10.622208918261236</v>
      </c>
      <c r="Z309" s="25">
        <f t="shared" ca="1" si="112"/>
        <v>-33.820926417146488</v>
      </c>
      <c r="AA309" s="25">
        <f t="shared" ca="1" si="99"/>
        <v>266.1790735828535</v>
      </c>
    </row>
    <row r="310" spans="5:27" x14ac:dyDescent="0.2">
      <c r="E310" s="22">
        <v>306</v>
      </c>
      <c r="F310" s="24">
        <f t="shared" ca="1" si="102"/>
        <v>8.089422278667989</v>
      </c>
      <c r="G310" s="24">
        <f t="shared" ca="1" si="103"/>
        <v>0</v>
      </c>
      <c r="H310" s="24">
        <f t="shared" ca="1" si="104"/>
        <v>8.089422278667989</v>
      </c>
      <c r="I310" s="24">
        <f t="shared" ca="1" si="105"/>
        <v>0</v>
      </c>
      <c r="J310" s="24">
        <f t="shared" ca="1" si="106"/>
        <v>0</v>
      </c>
      <c r="K310" s="24">
        <f t="shared" ca="1" si="113"/>
        <v>0</v>
      </c>
      <c r="L310" s="24">
        <f t="shared" ca="1" si="107"/>
        <v>8.089422278667989</v>
      </c>
      <c r="M310" s="24">
        <f t="shared" ca="1" si="100"/>
        <v>0.8994507320495122</v>
      </c>
      <c r="N310" s="24">
        <f t="shared" ca="1" si="101"/>
        <v>0.69176420881081746</v>
      </c>
      <c r="O310" s="24">
        <f t="shared" ca="1" si="108"/>
        <v>0.69176420881081746</v>
      </c>
      <c r="P310" s="24">
        <f t="shared" ca="1" si="109"/>
        <v>7.3976580698571714</v>
      </c>
      <c r="Q310" s="24">
        <f t="shared" ca="1" si="93"/>
        <v>0</v>
      </c>
      <c r="R310" s="24">
        <f t="shared" ca="1" si="114"/>
        <v>0</v>
      </c>
      <c r="S310" s="25">
        <f t="shared" ca="1" si="94"/>
        <v>15.384836003952579</v>
      </c>
      <c r="T310" s="24">
        <f t="shared" ca="1" si="95"/>
        <v>0</v>
      </c>
      <c r="U310" s="24">
        <f t="shared" ca="1" si="96"/>
        <v>0</v>
      </c>
      <c r="V310" s="25">
        <f t="shared" ca="1" si="97"/>
        <v>0.61948321394100647</v>
      </c>
      <c r="W310" s="26">
        <f t="shared" si="98"/>
        <v>2</v>
      </c>
      <c r="X310" s="25">
        <f t="shared" ca="1" si="110"/>
        <v>2.6194832139410065</v>
      </c>
      <c r="Y310" s="25">
        <f t="shared" ca="1" si="111"/>
        <v>12.765352790011573</v>
      </c>
      <c r="Z310" s="25">
        <f t="shared" ca="1" si="112"/>
        <v>-21.055573627134915</v>
      </c>
      <c r="AA310" s="25">
        <f t="shared" ca="1" si="99"/>
        <v>278.94442637286511</v>
      </c>
    </row>
    <row r="311" spans="5:27" x14ac:dyDescent="0.2">
      <c r="E311" s="22">
        <v>307</v>
      </c>
      <c r="F311" s="24">
        <f t="shared" ca="1" si="102"/>
        <v>7.3976580698571714</v>
      </c>
      <c r="G311" s="24">
        <f t="shared" ca="1" si="103"/>
        <v>0</v>
      </c>
      <c r="H311" s="24">
        <f t="shared" ca="1" si="104"/>
        <v>7.3976580698571714</v>
      </c>
      <c r="I311" s="24">
        <f t="shared" ca="1" si="105"/>
        <v>0</v>
      </c>
      <c r="J311" s="24">
        <f t="shared" ca="1" si="106"/>
        <v>0</v>
      </c>
      <c r="K311" s="24">
        <f t="shared" ca="1" si="113"/>
        <v>0</v>
      </c>
      <c r="L311" s="24">
        <f t="shared" ca="1" si="107"/>
        <v>7.3976580698571714</v>
      </c>
      <c r="M311" s="24">
        <f t="shared" ca="1" si="100"/>
        <v>0.46975572166212765</v>
      </c>
      <c r="N311" s="24">
        <f t="shared" ca="1" si="101"/>
        <v>0.48861741075073428</v>
      </c>
      <c r="O311" s="24">
        <f t="shared" ca="1" si="108"/>
        <v>0.48861741075073428</v>
      </c>
      <c r="P311" s="24">
        <f t="shared" ca="1" si="109"/>
        <v>6.9090406591064371</v>
      </c>
      <c r="Q311" s="24">
        <f t="shared" ca="1" si="93"/>
        <v>0</v>
      </c>
      <c r="R311" s="24">
        <f t="shared" ca="1" si="114"/>
        <v>0</v>
      </c>
      <c r="S311" s="25">
        <f t="shared" ca="1" si="94"/>
        <v>10.866851215096329</v>
      </c>
      <c r="T311" s="24">
        <f t="shared" ca="1" si="95"/>
        <v>0</v>
      </c>
      <c r="U311" s="24">
        <f t="shared" ca="1" si="96"/>
        <v>0</v>
      </c>
      <c r="V311" s="25">
        <f t="shared" ca="1" si="97"/>
        <v>0.5722679491585444</v>
      </c>
      <c r="W311" s="26">
        <f t="shared" si="98"/>
        <v>2</v>
      </c>
      <c r="X311" s="25">
        <f t="shared" ca="1" si="110"/>
        <v>2.5722679491585443</v>
      </c>
      <c r="Y311" s="25">
        <f t="shared" ca="1" si="111"/>
        <v>8.2945832659377849</v>
      </c>
      <c r="Z311" s="25">
        <f t="shared" ca="1" si="112"/>
        <v>-12.76099036119713</v>
      </c>
      <c r="AA311" s="25">
        <f t="shared" ca="1" si="99"/>
        <v>287.23900963880288</v>
      </c>
    </row>
    <row r="312" spans="5:27" x14ac:dyDescent="0.2">
      <c r="E312" s="22">
        <v>308</v>
      </c>
      <c r="F312" s="24">
        <f t="shared" ca="1" si="102"/>
        <v>6.9090406591064371</v>
      </c>
      <c r="G312" s="24">
        <f t="shared" ca="1" si="103"/>
        <v>0</v>
      </c>
      <c r="H312" s="24">
        <f t="shared" ca="1" si="104"/>
        <v>6.9090406591064371</v>
      </c>
      <c r="I312" s="24">
        <f t="shared" ca="1" si="105"/>
        <v>0</v>
      </c>
      <c r="J312" s="24">
        <f t="shared" ca="1" si="106"/>
        <v>0</v>
      </c>
      <c r="K312" s="24">
        <f t="shared" ca="1" si="113"/>
        <v>0</v>
      </c>
      <c r="L312" s="24">
        <f t="shared" ca="1" si="107"/>
        <v>6.9090406591064371</v>
      </c>
      <c r="M312" s="24">
        <f t="shared" ca="1" si="100"/>
        <v>0.2247745928328202</v>
      </c>
      <c r="N312" s="24">
        <f t="shared" ca="1" si="101"/>
        <v>0.38657497756050574</v>
      </c>
      <c r="O312" s="24">
        <f t="shared" ca="1" si="108"/>
        <v>0.38657497756050574</v>
      </c>
      <c r="P312" s="24">
        <f t="shared" ca="1" si="109"/>
        <v>6.5224656815459312</v>
      </c>
      <c r="Q312" s="24">
        <f t="shared" ca="1" si="93"/>
        <v>0</v>
      </c>
      <c r="R312" s="24">
        <f t="shared" ca="1" si="114"/>
        <v>0</v>
      </c>
      <c r="S312" s="25">
        <f t="shared" ca="1" si="94"/>
        <v>8.5974275009456473</v>
      </c>
      <c r="T312" s="24">
        <f t="shared" ca="1" si="95"/>
        <v>0</v>
      </c>
      <c r="U312" s="24">
        <f t="shared" ca="1" si="96"/>
        <v>0</v>
      </c>
      <c r="V312" s="25">
        <f t="shared" ca="1" si="97"/>
        <v>0.53726025362609475</v>
      </c>
      <c r="W312" s="26">
        <f t="shared" si="98"/>
        <v>2</v>
      </c>
      <c r="X312" s="25">
        <f t="shared" ca="1" si="110"/>
        <v>2.5372602536260946</v>
      </c>
      <c r="Y312" s="25">
        <f t="shared" ca="1" si="111"/>
        <v>6.0601672473195531</v>
      </c>
      <c r="Z312" s="25">
        <f t="shared" ca="1" si="112"/>
        <v>-6.7008231138775773</v>
      </c>
      <c r="AA312" s="25">
        <f t="shared" ca="1" si="99"/>
        <v>293.29917688612244</v>
      </c>
    </row>
    <row r="313" spans="5:27" x14ac:dyDescent="0.2">
      <c r="E313" s="22">
        <v>309</v>
      </c>
      <c r="F313" s="24">
        <f t="shared" ca="1" si="102"/>
        <v>6.5224656815459312</v>
      </c>
      <c r="G313" s="24">
        <f t="shared" ca="1" si="103"/>
        <v>0</v>
      </c>
      <c r="H313" s="24">
        <f t="shared" ca="1" si="104"/>
        <v>6.5224656815459312</v>
      </c>
      <c r="I313" s="24">
        <f t="shared" ca="1" si="105"/>
        <v>0</v>
      </c>
      <c r="J313" s="24">
        <f t="shared" ca="1" si="106"/>
        <v>0</v>
      </c>
      <c r="K313" s="24">
        <f t="shared" ca="1" si="113"/>
        <v>0</v>
      </c>
      <c r="L313" s="24">
        <f t="shared" ca="1" si="107"/>
        <v>6.5224656815459312</v>
      </c>
      <c r="M313" s="24">
        <f t="shared" ca="1" si="100"/>
        <v>0.5282134993173786</v>
      </c>
      <c r="N313" s="24">
        <f t="shared" ca="1" si="101"/>
        <v>0.51061697139396844</v>
      </c>
      <c r="O313" s="24">
        <f t="shared" ca="1" si="108"/>
        <v>0.51061697139396844</v>
      </c>
      <c r="P313" s="24">
        <f t="shared" ca="1" si="109"/>
        <v>6.0118487101519626</v>
      </c>
      <c r="Q313" s="24">
        <f t="shared" ca="1" si="93"/>
        <v>0</v>
      </c>
      <c r="R313" s="24">
        <f t="shared" ca="1" si="114"/>
        <v>0</v>
      </c>
      <c r="S313" s="25">
        <f t="shared" ca="1" si="94"/>
        <v>11.356121443801857</v>
      </c>
      <c r="T313" s="24">
        <f t="shared" ca="1" si="95"/>
        <v>0</v>
      </c>
      <c r="U313" s="24">
        <f t="shared" ca="1" si="96"/>
        <v>0</v>
      </c>
      <c r="V313" s="25">
        <f t="shared" ca="1" si="97"/>
        <v>0.50137257566791571</v>
      </c>
      <c r="W313" s="26">
        <f t="shared" si="98"/>
        <v>2</v>
      </c>
      <c r="X313" s="25">
        <f t="shared" ca="1" si="110"/>
        <v>2.5013725756679159</v>
      </c>
      <c r="Y313" s="25">
        <f t="shared" ca="1" si="111"/>
        <v>8.8547488681339424</v>
      </c>
      <c r="Z313" s="25">
        <f t="shared" ca="1" si="112"/>
        <v>2.153925754256365</v>
      </c>
      <c r="AA313" s="25">
        <f t="shared" ca="1" si="99"/>
        <v>302.15392575425636</v>
      </c>
    </row>
    <row r="314" spans="5:27" x14ac:dyDescent="0.2">
      <c r="E314" s="22">
        <v>310</v>
      </c>
      <c r="F314" s="24">
        <f t="shared" ca="1" si="102"/>
        <v>6.0118487101519626</v>
      </c>
      <c r="G314" s="24">
        <f t="shared" ca="1" si="103"/>
        <v>0</v>
      </c>
      <c r="H314" s="24">
        <f t="shared" ca="1" si="104"/>
        <v>6.0118487101519626</v>
      </c>
      <c r="I314" s="24">
        <f t="shared" ca="1" si="105"/>
        <v>0</v>
      </c>
      <c r="J314" s="24">
        <f t="shared" ca="1" si="106"/>
        <v>0</v>
      </c>
      <c r="K314" s="24">
        <f t="shared" ca="1" si="113"/>
        <v>0</v>
      </c>
      <c r="L314" s="24">
        <f t="shared" ca="1" si="107"/>
        <v>6.0118487101519626</v>
      </c>
      <c r="M314" s="24">
        <f t="shared" ca="1" si="100"/>
        <v>0.39283832586228207</v>
      </c>
      <c r="N314" s="24">
        <f t="shared" ca="1" si="101"/>
        <v>0.45921065767665553</v>
      </c>
      <c r="O314" s="24">
        <f t="shared" ca="1" si="108"/>
        <v>0.45921065767665553</v>
      </c>
      <c r="P314" s="24">
        <f t="shared" ca="1" si="109"/>
        <v>5.5526380524753067</v>
      </c>
      <c r="Q314" s="24">
        <f t="shared" ca="1" si="93"/>
        <v>0</v>
      </c>
      <c r="R314" s="24">
        <f t="shared" ca="1" si="114"/>
        <v>0</v>
      </c>
      <c r="S314" s="25">
        <f t="shared" ca="1" si="94"/>
        <v>10.212845026728818</v>
      </c>
      <c r="T314" s="24">
        <f t="shared" ca="1" si="95"/>
        <v>0</v>
      </c>
      <c r="U314" s="24">
        <f t="shared" ca="1" si="96"/>
        <v>0</v>
      </c>
      <c r="V314" s="25">
        <f t="shared" ca="1" si="97"/>
        <v>0.46257947050509074</v>
      </c>
      <c r="W314" s="26">
        <f t="shared" si="98"/>
        <v>2</v>
      </c>
      <c r="X314" s="25">
        <f t="shared" ca="1" si="110"/>
        <v>2.4625794705050907</v>
      </c>
      <c r="Y314" s="25">
        <f t="shared" ca="1" si="111"/>
        <v>7.7502655562237273</v>
      </c>
      <c r="Z314" s="25">
        <f t="shared" ca="1" si="112"/>
        <v>9.9041913104800923</v>
      </c>
      <c r="AA314" s="25">
        <f t="shared" ca="1" si="99"/>
        <v>309.90419131048009</v>
      </c>
    </row>
    <row r="315" spans="5:27" x14ac:dyDescent="0.2">
      <c r="E315" s="22">
        <v>311</v>
      </c>
      <c r="F315" s="24">
        <f t="shared" ca="1" si="102"/>
        <v>5.5526380524753067</v>
      </c>
      <c r="G315" s="24">
        <f t="shared" ca="1" si="103"/>
        <v>0</v>
      </c>
      <c r="H315" s="24">
        <f t="shared" ca="1" si="104"/>
        <v>5.5526380524753067</v>
      </c>
      <c r="I315" s="24">
        <f t="shared" ca="1" si="105"/>
        <v>0</v>
      </c>
      <c r="J315" s="24">
        <f t="shared" ca="1" si="106"/>
        <v>0</v>
      </c>
      <c r="K315" s="24">
        <f t="shared" ca="1" si="113"/>
        <v>0</v>
      </c>
      <c r="L315" s="24">
        <f t="shared" ca="1" si="107"/>
        <v>5.5526380524753067</v>
      </c>
      <c r="M315" s="24">
        <f t="shared" ca="1" si="100"/>
        <v>0.54510025992702904</v>
      </c>
      <c r="N315" s="24">
        <f t="shared" ca="1" si="101"/>
        <v>0.51699372040730762</v>
      </c>
      <c r="O315" s="24">
        <f t="shared" ca="1" si="108"/>
        <v>0.51699372040730762</v>
      </c>
      <c r="P315" s="24">
        <f t="shared" ca="1" si="109"/>
        <v>5.0356443320679993</v>
      </c>
      <c r="Q315" s="24">
        <f t="shared" ca="1" si="93"/>
        <v>0</v>
      </c>
      <c r="R315" s="24">
        <f t="shared" ca="1" si="114"/>
        <v>0</v>
      </c>
      <c r="S315" s="25">
        <f t="shared" ca="1" si="94"/>
        <v>11.49794034185852</v>
      </c>
      <c r="T315" s="24">
        <f t="shared" ca="1" si="95"/>
        <v>0</v>
      </c>
      <c r="U315" s="24">
        <f t="shared" ca="1" si="96"/>
        <v>0</v>
      </c>
      <c r="V315" s="25">
        <f t="shared" ca="1" si="97"/>
        <v>0.42353129538173223</v>
      </c>
      <c r="W315" s="26">
        <f t="shared" si="98"/>
        <v>2</v>
      </c>
      <c r="X315" s="25">
        <f t="shared" ca="1" si="110"/>
        <v>2.4235312953817321</v>
      </c>
      <c r="Y315" s="25">
        <f t="shared" ca="1" si="111"/>
        <v>9.0744090464767879</v>
      </c>
      <c r="Z315" s="25">
        <f t="shared" ca="1" si="112"/>
        <v>18.978600356956882</v>
      </c>
      <c r="AA315" s="25">
        <f t="shared" ca="1" si="99"/>
        <v>318.97860035695686</v>
      </c>
    </row>
    <row r="316" spans="5:27" x14ac:dyDescent="0.2">
      <c r="E316" s="22">
        <v>312</v>
      </c>
      <c r="F316" s="24">
        <f t="shared" ca="1" si="102"/>
        <v>5.0356443320679993</v>
      </c>
      <c r="G316" s="24">
        <f t="shared" ca="1" si="103"/>
        <v>0</v>
      </c>
      <c r="H316" s="24">
        <f t="shared" ca="1" si="104"/>
        <v>5.0356443320679993</v>
      </c>
      <c r="I316" s="24">
        <f t="shared" ca="1" si="105"/>
        <v>0</v>
      </c>
      <c r="J316" s="24">
        <f t="shared" ca="1" si="106"/>
        <v>0</v>
      </c>
      <c r="K316" s="24">
        <f t="shared" ca="1" si="113"/>
        <v>0</v>
      </c>
      <c r="L316" s="24">
        <f t="shared" ca="1" si="107"/>
        <v>5.0356443320679993</v>
      </c>
      <c r="M316" s="24">
        <f t="shared" ca="1" si="100"/>
        <v>0.74452557965422461</v>
      </c>
      <c r="N316" s="24">
        <f t="shared" ca="1" si="101"/>
        <v>0.5986041456904363</v>
      </c>
      <c r="O316" s="24">
        <f t="shared" ca="1" si="108"/>
        <v>0.5986041456904363</v>
      </c>
      <c r="P316" s="24">
        <f t="shared" ca="1" si="109"/>
        <v>4.4370401863775628</v>
      </c>
      <c r="Q316" s="24">
        <f t="shared" ca="1" si="93"/>
        <v>0</v>
      </c>
      <c r="R316" s="24">
        <f t="shared" ca="1" si="114"/>
        <v>0</v>
      </c>
      <c r="S316" s="25">
        <f t="shared" ca="1" si="94"/>
        <v>13.312956200155302</v>
      </c>
      <c r="T316" s="24">
        <f t="shared" ca="1" si="95"/>
        <v>0</v>
      </c>
      <c r="U316" s="24">
        <f t="shared" ca="1" si="96"/>
        <v>0</v>
      </c>
      <c r="V316" s="25">
        <f t="shared" ca="1" si="97"/>
        <v>0.37890738073782249</v>
      </c>
      <c r="W316" s="26">
        <f t="shared" si="98"/>
        <v>2</v>
      </c>
      <c r="X316" s="25">
        <f t="shared" ca="1" si="110"/>
        <v>2.3789073807378225</v>
      </c>
      <c r="Y316" s="25">
        <f t="shared" ca="1" si="111"/>
        <v>10.93404881941748</v>
      </c>
      <c r="Z316" s="25">
        <f t="shared" ca="1" si="112"/>
        <v>29.912649176374362</v>
      </c>
      <c r="AA316" s="25">
        <f t="shared" ca="1" si="99"/>
        <v>329.91264917637437</v>
      </c>
    </row>
    <row r="317" spans="5:27" x14ac:dyDescent="0.2">
      <c r="E317" s="22">
        <v>313</v>
      </c>
      <c r="F317" s="24">
        <f t="shared" ca="1" si="102"/>
        <v>4.4370401863775628</v>
      </c>
      <c r="G317" s="24">
        <f t="shared" ca="1" si="103"/>
        <v>0</v>
      </c>
      <c r="H317" s="24">
        <f t="shared" ca="1" si="104"/>
        <v>4.4370401863775628</v>
      </c>
      <c r="I317" s="24">
        <f t="shared" ca="1" si="105"/>
        <v>1</v>
      </c>
      <c r="J317" s="24">
        <f t="shared" ca="1" si="106"/>
        <v>14</v>
      </c>
      <c r="K317" s="24">
        <f t="shared" ca="1" si="113"/>
        <v>0</v>
      </c>
      <c r="L317" s="24">
        <f t="shared" ca="1" si="107"/>
        <v>4.4370401863775628</v>
      </c>
      <c r="M317" s="24">
        <f t="shared" ca="1" si="100"/>
        <v>0.46529038820438895</v>
      </c>
      <c r="N317" s="24">
        <f t="shared" ca="1" si="101"/>
        <v>0.48693287718613926</v>
      </c>
      <c r="O317" s="24">
        <f t="shared" ca="1" si="108"/>
        <v>0.48693287718613926</v>
      </c>
      <c r="P317" s="24">
        <f t="shared" ca="1" si="109"/>
        <v>3.9501073091914236</v>
      </c>
      <c r="Q317" s="24">
        <f t="shared" ca="1" si="93"/>
        <v>0</v>
      </c>
      <c r="R317" s="24">
        <f t="shared" ca="1" si="114"/>
        <v>0</v>
      </c>
      <c r="S317" s="25">
        <f t="shared" ca="1" si="94"/>
        <v>10.829387188619735</v>
      </c>
      <c r="T317" s="24">
        <f t="shared" ca="1" si="95"/>
        <v>224</v>
      </c>
      <c r="U317" s="24">
        <f t="shared" ca="1" si="96"/>
        <v>15.68</v>
      </c>
      <c r="V317" s="25">
        <f t="shared" ca="1" si="97"/>
        <v>0.33548589982275945</v>
      </c>
      <c r="W317" s="26">
        <f t="shared" si="98"/>
        <v>2</v>
      </c>
      <c r="X317" s="25">
        <f t="shared" ca="1" si="110"/>
        <v>242.01548589982278</v>
      </c>
      <c r="Y317" s="25">
        <f t="shared" ca="1" si="111"/>
        <v>-231.18609871120304</v>
      </c>
      <c r="Z317" s="25">
        <f t="shared" ca="1" si="112"/>
        <v>-201.27344953482867</v>
      </c>
      <c r="AA317" s="25">
        <f t="shared" ca="1" si="99"/>
        <v>98.726550465171329</v>
      </c>
    </row>
    <row r="318" spans="5:27" x14ac:dyDescent="0.2">
      <c r="E318" s="22">
        <v>314</v>
      </c>
      <c r="F318" s="24">
        <f t="shared" ca="1" si="102"/>
        <v>3.9501073091914236</v>
      </c>
      <c r="G318" s="24">
        <f t="shared" ca="1" si="103"/>
        <v>14</v>
      </c>
      <c r="H318" s="24">
        <f t="shared" ca="1" si="104"/>
        <v>17.950107309191424</v>
      </c>
      <c r="I318" s="24">
        <f t="shared" ca="1" si="105"/>
        <v>0</v>
      </c>
      <c r="J318" s="24">
        <f t="shared" ca="1" si="106"/>
        <v>0</v>
      </c>
      <c r="K318" s="24">
        <f t="shared" ca="1" si="113"/>
        <v>0</v>
      </c>
      <c r="L318" s="24">
        <f t="shared" ca="1" si="107"/>
        <v>3.9501073091914236</v>
      </c>
      <c r="M318" s="24">
        <f t="shared" ca="1" si="100"/>
        <v>0.47888634162140964</v>
      </c>
      <c r="N318" s="24">
        <f t="shared" ca="1" si="101"/>
        <v>0.49205767644541482</v>
      </c>
      <c r="O318" s="24">
        <f t="shared" ca="1" si="108"/>
        <v>0.49205767644541482</v>
      </c>
      <c r="P318" s="24">
        <f t="shared" ca="1" si="109"/>
        <v>3.4580496327460089</v>
      </c>
      <c r="Q318" s="24">
        <f t="shared" ca="1" si="93"/>
        <v>0</v>
      </c>
      <c r="R318" s="24">
        <f t="shared" ca="1" si="114"/>
        <v>0</v>
      </c>
      <c r="S318" s="25">
        <f t="shared" ca="1" si="94"/>
        <v>10.943362724146025</v>
      </c>
      <c r="T318" s="24">
        <f t="shared" ca="1" si="95"/>
        <v>0</v>
      </c>
      <c r="U318" s="24">
        <f t="shared" ca="1" si="96"/>
        <v>0</v>
      </c>
      <c r="V318" s="25">
        <f t="shared" ca="1" si="97"/>
        <v>0.29632627767749731</v>
      </c>
      <c r="W318" s="26">
        <f t="shared" si="98"/>
        <v>2</v>
      </c>
      <c r="X318" s="25">
        <f t="shared" ca="1" si="110"/>
        <v>2.2963262776774975</v>
      </c>
      <c r="Y318" s="25">
        <f t="shared" ca="1" si="111"/>
        <v>8.6470364464685279</v>
      </c>
      <c r="Z318" s="25">
        <f t="shared" ca="1" si="112"/>
        <v>-192.62641308836015</v>
      </c>
      <c r="AA318" s="25">
        <f t="shared" ca="1" si="99"/>
        <v>107.37358691163985</v>
      </c>
    </row>
    <row r="319" spans="5:27" x14ac:dyDescent="0.2">
      <c r="E319" s="22">
        <v>315</v>
      </c>
      <c r="F319" s="24">
        <f t="shared" ca="1" si="102"/>
        <v>3.4580496327460089</v>
      </c>
      <c r="G319" s="24">
        <f t="shared" ca="1" si="103"/>
        <v>14</v>
      </c>
      <c r="H319" s="24">
        <f t="shared" ca="1" si="104"/>
        <v>17.458049632746008</v>
      </c>
      <c r="I319" s="24">
        <f t="shared" ca="1" si="105"/>
        <v>0</v>
      </c>
      <c r="J319" s="24">
        <f t="shared" ca="1" si="106"/>
        <v>0</v>
      </c>
      <c r="K319" s="24">
        <f t="shared" ca="1" si="113"/>
        <v>0</v>
      </c>
      <c r="L319" s="24">
        <f t="shared" ca="1" si="107"/>
        <v>3.4580496327460089</v>
      </c>
      <c r="M319" s="24">
        <f t="shared" ca="1" si="100"/>
        <v>0.55287089327794758</v>
      </c>
      <c r="N319" s="24">
        <f t="shared" ca="1" si="101"/>
        <v>0.51993770338168954</v>
      </c>
      <c r="O319" s="24">
        <f t="shared" ca="1" si="108"/>
        <v>0.51993770338168954</v>
      </c>
      <c r="P319" s="24">
        <f t="shared" ca="1" si="109"/>
        <v>2.9381119293643194</v>
      </c>
      <c r="Q319" s="24">
        <f t="shared" ca="1" si="93"/>
        <v>0</v>
      </c>
      <c r="R319" s="24">
        <f t="shared" ca="1" si="114"/>
        <v>0</v>
      </c>
      <c r="S319" s="25">
        <f t="shared" ca="1" si="94"/>
        <v>11.563414523208774</v>
      </c>
      <c r="T319" s="24">
        <f t="shared" ca="1" si="95"/>
        <v>0</v>
      </c>
      <c r="U319" s="24">
        <f t="shared" ca="1" si="96"/>
        <v>0</v>
      </c>
      <c r="V319" s="25">
        <f t="shared" ca="1" si="97"/>
        <v>0.25584646248441312</v>
      </c>
      <c r="W319" s="26">
        <f t="shared" si="98"/>
        <v>2</v>
      </c>
      <c r="X319" s="25">
        <f t="shared" ca="1" si="110"/>
        <v>2.255846462484413</v>
      </c>
      <c r="Y319" s="25">
        <f t="shared" ca="1" si="111"/>
        <v>9.3075680607243605</v>
      </c>
      <c r="Z319" s="25">
        <f t="shared" ca="1" si="112"/>
        <v>-183.3188450276358</v>
      </c>
      <c r="AA319" s="25">
        <f t="shared" ca="1" si="99"/>
        <v>116.6811549723642</v>
      </c>
    </row>
    <row r="320" spans="5:27" x14ac:dyDescent="0.2">
      <c r="E320" s="22">
        <v>316</v>
      </c>
      <c r="F320" s="24">
        <f t="shared" ca="1" si="102"/>
        <v>2.9381119293643194</v>
      </c>
      <c r="G320" s="24">
        <f t="shared" ca="1" si="103"/>
        <v>14</v>
      </c>
      <c r="H320" s="24">
        <f t="shared" ca="1" si="104"/>
        <v>16.938111929364318</v>
      </c>
      <c r="I320" s="24">
        <f t="shared" ca="1" si="105"/>
        <v>0</v>
      </c>
      <c r="J320" s="24">
        <f t="shared" ca="1" si="106"/>
        <v>0</v>
      </c>
      <c r="K320" s="24">
        <f t="shared" ca="1" si="113"/>
        <v>0</v>
      </c>
      <c r="L320" s="24">
        <f t="shared" ca="1" si="107"/>
        <v>2.9381119293643194</v>
      </c>
      <c r="M320" s="24">
        <f t="shared" ca="1" si="100"/>
        <v>0.13313446262481055</v>
      </c>
      <c r="N320" s="24">
        <f t="shared" ca="1" si="101"/>
        <v>0.33324561569765287</v>
      </c>
      <c r="O320" s="24">
        <f t="shared" ca="1" si="108"/>
        <v>0.33324561569765287</v>
      </c>
      <c r="P320" s="24">
        <f t="shared" ca="1" si="109"/>
        <v>2.6048663136666663</v>
      </c>
      <c r="Q320" s="24">
        <f t="shared" ca="1" si="93"/>
        <v>0</v>
      </c>
      <c r="R320" s="24">
        <f t="shared" ca="1" si="114"/>
        <v>0</v>
      </c>
      <c r="S320" s="25">
        <f t="shared" ca="1" si="94"/>
        <v>7.4113824931157994</v>
      </c>
      <c r="T320" s="24">
        <f t="shared" ca="1" si="95"/>
        <v>0</v>
      </c>
      <c r="U320" s="24">
        <f t="shared" ca="1" si="96"/>
        <v>0</v>
      </c>
      <c r="V320" s="25">
        <f t="shared" ca="1" si="97"/>
        <v>0.22171912972123942</v>
      </c>
      <c r="W320" s="26">
        <f t="shared" si="98"/>
        <v>2</v>
      </c>
      <c r="X320" s="25">
        <f t="shared" ca="1" si="110"/>
        <v>2.2217191297212393</v>
      </c>
      <c r="Y320" s="25">
        <f t="shared" ca="1" si="111"/>
        <v>5.1896633633945601</v>
      </c>
      <c r="Z320" s="25">
        <f t="shared" ca="1" si="112"/>
        <v>-178.12918166424123</v>
      </c>
      <c r="AA320" s="25">
        <f t="shared" ca="1" si="99"/>
        <v>121.87081833575877</v>
      </c>
    </row>
    <row r="321" spans="5:27" x14ac:dyDescent="0.2">
      <c r="E321" s="22">
        <v>317</v>
      </c>
      <c r="F321" s="24">
        <f t="shared" ca="1" si="102"/>
        <v>2.6048663136666663</v>
      </c>
      <c r="G321" s="24">
        <f t="shared" ca="1" si="103"/>
        <v>14</v>
      </c>
      <c r="H321" s="24">
        <f t="shared" ca="1" si="104"/>
        <v>16.604866313666665</v>
      </c>
      <c r="I321" s="24">
        <f t="shared" ca="1" si="105"/>
        <v>0</v>
      </c>
      <c r="J321" s="24">
        <f t="shared" ca="1" si="106"/>
        <v>0</v>
      </c>
      <c r="K321" s="24">
        <f t="shared" ca="1" si="113"/>
        <v>0</v>
      </c>
      <c r="L321" s="24">
        <f t="shared" ca="1" si="107"/>
        <v>2.6048663136666663</v>
      </c>
      <c r="M321" s="24">
        <f t="shared" ca="1" si="100"/>
        <v>0.46054580886542262</v>
      </c>
      <c r="N321" s="24">
        <f t="shared" ca="1" si="101"/>
        <v>0.48514118637694492</v>
      </c>
      <c r="O321" s="24">
        <f t="shared" ca="1" si="108"/>
        <v>0.48514118637694492</v>
      </c>
      <c r="P321" s="24">
        <f t="shared" ca="1" si="109"/>
        <v>2.1197251272897213</v>
      </c>
      <c r="Q321" s="24">
        <f t="shared" ca="1" si="93"/>
        <v>0</v>
      </c>
      <c r="R321" s="24">
        <f t="shared" ca="1" si="114"/>
        <v>0</v>
      </c>
      <c r="S321" s="25">
        <f t="shared" ca="1" si="94"/>
        <v>10.789539985023254</v>
      </c>
      <c r="T321" s="24">
        <f t="shared" ca="1" si="95"/>
        <v>0</v>
      </c>
      <c r="U321" s="24">
        <f t="shared" ca="1" si="96"/>
        <v>0</v>
      </c>
      <c r="V321" s="25">
        <f t="shared" ca="1" si="97"/>
        <v>0.18898365763825553</v>
      </c>
      <c r="W321" s="26">
        <f t="shared" si="98"/>
        <v>2</v>
      </c>
      <c r="X321" s="25">
        <f t="shared" ca="1" si="110"/>
        <v>2.1889836576382553</v>
      </c>
      <c r="Y321" s="25">
        <f t="shared" ca="1" si="111"/>
        <v>8.6005563273849983</v>
      </c>
      <c r="Z321" s="25">
        <f t="shared" ca="1" si="112"/>
        <v>-169.52862533685624</v>
      </c>
      <c r="AA321" s="25">
        <f t="shared" ca="1" si="99"/>
        <v>130.47137466314376</v>
      </c>
    </row>
    <row r="322" spans="5:27" x14ac:dyDescent="0.2">
      <c r="E322" s="22">
        <v>318</v>
      </c>
      <c r="F322" s="24">
        <f t="shared" ca="1" si="102"/>
        <v>2.1197251272897213</v>
      </c>
      <c r="G322" s="24">
        <f t="shared" ca="1" si="103"/>
        <v>14</v>
      </c>
      <c r="H322" s="24">
        <f t="shared" ca="1" si="104"/>
        <v>16.119725127289723</v>
      </c>
      <c r="I322" s="24">
        <f t="shared" ca="1" si="105"/>
        <v>0</v>
      </c>
      <c r="J322" s="24">
        <f t="shared" ca="1" si="106"/>
        <v>0</v>
      </c>
      <c r="K322" s="24">
        <f t="shared" ca="1" si="113"/>
        <v>0</v>
      </c>
      <c r="L322" s="24">
        <f t="shared" ca="1" si="107"/>
        <v>2.1197251272897213</v>
      </c>
      <c r="M322" s="24">
        <f t="shared" ca="1" si="100"/>
        <v>7.831791017871792E-3</v>
      </c>
      <c r="N322" s="24">
        <f t="shared" ca="1" si="101"/>
        <v>0.13750079621639172</v>
      </c>
      <c r="O322" s="24">
        <f t="shared" ca="1" si="108"/>
        <v>0.13750079621639172</v>
      </c>
      <c r="P322" s="24">
        <f t="shared" ca="1" si="109"/>
        <v>1.9822243310733296</v>
      </c>
      <c r="Q322" s="24">
        <f t="shared" ca="1" si="93"/>
        <v>0</v>
      </c>
      <c r="R322" s="24">
        <f t="shared" ca="1" si="114"/>
        <v>0</v>
      </c>
      <c r="S322" s="25">
        <f t="shared" ca="1" si="94"/>
        <v>3.0580177078525517</v>
      </c>
      <c r="T322" s="24">
        <f t="shared" ca="1" si="95"/>
        <v>0</v>
      </c>
      <c r="U322" s="24">
        <f t="shared" ca="1" si="96"/>
        <v>0</v>
      </c>
      <c r="V322" s="25">
        <f t="shared" ca="1" si="97"/>
        <v>0.16407797833452203</v>
      </c>
      <c r="W322" s="26">
        <f t="shared" si="98"/>
        <v>2</v>
      </c>
      <c r="X322" s="25">
        <f t="shared" ca="1" si="110"/>
        <v>2.1640779783345221</v>
      </c>
      <c r="Y322" s="25">
        <f t="shared" ca="1" si="111"/>
        <v>0.89393972951802958</v>
      </c>
      <c r="Z322" s="25">
        <f t="shared" ca="1" si="112"/>
        <v>-168.63468560733821</v>
      </c>
      <c r="AA322" s="25">
        <f t="shared" ca="1" si="99"/>
        <v>131.36531439266179</v>
      </c>
    </row>
    <row r="323" spans="5:27" x14ac:dyDescent="0.2">
      <c r="E323" s="22">
        <v>319</v>
      </c>
      <c r="F323" s="24">
        <f t="shared" ca="1" si="102"/>
        <v>1.9822243310733296</v>
      </c>
      <c r="G323" s="24">
        <f t="shared" ca="1" si="103"/>
        <v>14</v>
      </c>
      <c r="H323" s="24">
        <f t="shared" ca="1" si="104"/>
        <v>15.982224331073329</v>
      </c>
      <c r="I323" s="24">
        <f t="shared" ca="1" si="105"/>
        <v>0</v>
      </c>
      <c r="J323" s="24">
        <f t="shared" ca="1" si="106"/>
        <v>0</v>
      </c>
      <c r="K323" s="24">
        <f t="shared" ca="1" si="113"/>
        <v>0</v>
      </c>
      <c r="L323" s="24">
        <f t="shared" ca="1" si="107"/>
        <v>1.9822243310733296</v>
      </c>
      <c r="M323" s="24">
        <f t="shared" ca="1" si="100"/>
        <v>9.002632126333876E-2</v>
      </c>
      <c r="N323" s="24">
        <f t="shared" ca="1" si="101"/>
        <v>0.29891105521995687</v>
      </c>
      <c r="O323" s="24">
        <f t="shared" ca="1" si="108"/>
        <v>0.29891105521995687</v>
      </c>
      <c r="P323" s="24">
        <f t="shared" ca="1" si="109"/>
        <v>1.6833132758533726</v>
      </c>
      <c r="Q323" s="24">
        <f t="shared" ca="1" si="93"/>
        <v>0</v>
      </c>
      <c r="R323" s="24">
        <f t="shared" ca="1" si="114"/>
        <v>0</v>
      </c>
      <c r="S323" s="25">
        <f t="shared" ca="1" si="94"/>
        <v>6.6477818680918404</v>
      </c>
      <c r="T323" s="24">
        <f t="shared" ca="1" si="95"/>
        <v>0</v>
      </c>
      <c r="U323" s="24">
        <f t="shared" ca="1" si="96"/>
        <v>0</v>
      </c>
      <c r="V323" s="25">
        <f t="shared" ca="1" si="97"/>
        <v>0.1466215042770681</v>
      </c>
      <c r="W323" s="26">
        <f t="shared" si="98"/>
        <v>2</v>
      </c>
      <c r="X323" s="25">
        <f t="shared" ca="1" si="110"/>
        <v>2.1466215042770682</v>
      </c>
      <c r="Y323" s="25">
        <f t="shared" ca="1" si="111"/>
        <v>4.5011603638147726</v>
      </c>
      <c r="Z323" s="25">
        <f t="shared" ca="1" si="112"/>
        <v>-164.13352524352345</v>
      </c>
      <c r="AA323" s="25">
        <f t="shared" ca="1" si="99"/>
        <v>135.86647475647655</v>
      </c>
    </row>
    <row r="324" spans="5:27" x14ac:dyDescent="0.2">
      <c r="E324" s="22">
        <v>320</v>
      </c>
      <c r="F324" s="24">
        <f t="shared" ca="1" si="102"/>
        <v>1.6833132758533726</v>
      </c>
      <c r="G324" s="24">
        <f t="shared" ca="1" si="103"/>
        <v>14</v>
      </c>
      <c r="H324" s="24">
        <f t="shared" ca="1" si="104"/>
        <v>15.683313275853372</v>
      </c>
      <c r="I324" s="24">
        <f t="shared" ca="1" si="105"/>
        <v>0</v>
      </c>
      <c r="J324" s="24">
        <f t="shared" ca="1" si="106"/>
        <v>0</v>
      </c>
      <c r="K324" s="24">
        <f t="shared" ca="1" si="113"/>
        <v>14</v>
      </c>
      <c r="L324" s="24">
        <f t="shared" ca="1" si="107"/>
        <v>15.683313275853372</v>
      </c>
      <c r="M324" s="24">
        <f t="shared" ca="1" si="100"/>
        <v>0.63844707651560306</v>
      </c>
      <c r="N324" s="24">
        <f t="shared" ca="1" si="101"/>
        <v>0.55314664559605997</v>
      </c>
      <c r="O324" s="24">
        <f t="shared" ca="1" si="108"/>
        <v>0.55314664559605997</v>
      </c>
      <c r="P324" s="24">
        <f t="shared" ca="1" si="109"/>
        <v>15.130166630257312</v>
      </c>
      <c r="Q324" s="24">
        <f t="shared" ca="1" si="93"/>
        <v>0</v>
      </c>
      <c r="R324" s="24">
        <f t="shared" ca="1" si="114"/>
        <v>0</v>
      </c>
      <c r="S324" s="25">
        <f t="shared" ca="1" si="94"/>
        <v>12.301981398056373</v>
      </c>
      <c r="T324" s="24">
        <f t="shared" ca="1" si="95"/>
        <v>0</v>
      </c>
      <c r="U324" s="24">
        <f t="shared" ca="1" si="96"/>
        <v>0</v>
      </c>
      <c r="V324" s="25">
        <f t="shared" ca="1" si="97"/>
        <v>1.2325391962444274</v>
      </c>
      <c r="W324" s="26">
        <f t="shared" si="98"/>
        <v>2</v>
      </c>
      <c r="X324" s="25">
        <f t="shared" ca="1" si="110"/>
        <v>3.2325391962444274</v>
      </c>
      <c r="Y324" s="25">
        <f t="shared" ca="1" si="111"/>
        <v>9.0694422018119454</v>
      </c>
      <c r="Z324" s="25">
        <f t="shared" ca="1" si="112"/>
        <v>-155.06408304171151</v>
      </c>
      <c r="AA324" s="25">
        <f t="shared" ca="1" si="99"/>
        <v>144.93591695828849</v>
      </c>
    </row>
    <row r="325" spans="5:27" x14ac:dyDescent="0.2">
      <c r="E325" s="22">
        <v>321</v>
      </c>
      <c r="F325" s="24">
        <f t="shared" ca="1" si="102"/>
        <v>15.130166630257312</v>
      </c>
      <c r="G325" s="24">
        <f t="shared" ca="1" si="103"/>
        <v>0</v>
      </c>
      <c r="H325" s="24">
        <f t="shared" ca="1" si="104"/>
        <v>15.130166630257312</v>
      </c>
      <c r="I325" s="24">
        <f t="shared" ca="1" si="105"/>
        <v>0</v>
      </c>
      <c r="J325" s="24">
        <f t="shared" ca="1" si="106"/>
        <v>0</v>
      </c>
      <c r="K325" s="24">
        <f t="shared" ca="1" si="113"/>
        <v>0</v>
      </c>
      <c r="L325" s="24">
        <f t="shared" ca="1" si="107"/>
        <v>15.130166630257312</v>
      </c>
      <c r="M325" s="24">
        <f t="shared" ca="1" si="100"/>
        <v>0.55797625229762937</v>
      </c>
      <c r="N325" s="24">
        <f t="shared" ca="1" si="101"/>
        <v>0.52187603850216269</v>
      </c>
      <c r="O325" s="24">
        <f t="shared" ca="1" si="108"/>
        <v>0.52187603850216269</v>
      </c>
      <c r="P325" s="24">
        <f t="shared" ca="1" si="109"/>
        <v>14.60829059175515</v>
      </c>
      <c r="Q325" s="24">
        <f t="shared" ref="Q325:Q369" ca="1" si="115">N325-O325</f>
        <v>0</v>
      </c>
      <c r="R325" s="24">
        <f t="shared" ca="1" si="114"/>
        <v>0</v>
      </c>
      <c r="S325" s="25">
        <f t="shared" ref="S325:S369" ca="1" si="116">O325*C$9</f>
        <v>11.606523096288097</v>
      </c>
      <c r="T325" s="24">
        <f t="shared" ref="T325:T369" ca="1" si="117">J325*C$8</f>
        <v>0</v>
      </c>
      <c r="U325" s="24">
        <f t="shared" ref="U325:U369" ca="1" si="118">IF(J325&gt;0,C$10,0)</f>
        <v>0</v>
      </c>
      <c r="V325" s="25">
        <f t="shared" ref="V325:V369" ca="1" si="119">AVERAGE(L325,P325)*C$8*C$11</f>
        <v>1.1895382888804986</v>
      </c>
      <c r="W325" s="26">
        <f t="shared" ref="W325:W369" si="120">C$12</f>
        <v>2</v>
      </c>
      <c r="X325" s="25">
        <f t="shared" ca="1" si="110"/>
        <v>3.1895382888804988</v>
      </c>
      <c r="Y325" s="25">
        <f t="shared" ca="1" si="111"/>
        <v>8.4169848074075979</v>
      </c>
      <c r="Z325" s="25">
        <f t="shared" ca="1" si="112"/>
        <v>-146.64709823430391</v>
      </c>
      <c r="AA325" s="25">
        <f t="shared" ref="AA325:AA388" ca="1" si="121">Z325+C$7</f>
        <v>153.35290176569609</v>
      </c>
    </row>
    <row r="326" spans="5:27" x14ac:dyDescent="0.2">
      <c r="E326" s="22">
        <v>322</v>
      </c>
      <c r="F326" s="24">
        <f t="shared" ca="1" si="102"/>
        <v>14.60829059175515</v>
      </c>
      <c r="G326" s="24">
        <f t="shared" ca="1" si="103"/>
        <v>0</v>
      </c>
      <c r="H326" s="24">
        <f t="shared" ca="1" si="104"/>
        <v>14.60829059175515</v>
      </c>
      <c r="I326" s="24">
        <f t="shared" ca="1" si="105"/>
        <v>0</v>
      </c>
      <c r="J326" s="24">
        <f t="shared" ca="1" si="106"/>
        <v>0</v>
      </c>
      <c r="K326" s="24">
        <f t="shared" ca="1" si="113"/>
        <v>0</v>
      </c>
      <c r="L326" s="24">
        <f t="shared" ca="1" si="107"/>
        <v>14.60829059175515</v>
      </c>
      <c r="M326" s="24">
        <f t="shared" ref="M326:M369" ca="1" si="122">RAND()</f>
        <v>0.13331061486808882</v>
      </c>
      <c r="N326" s="24">
        <f t="shared" ref="N326:N369" ca="1" si="123">_xlfn.NORM.INV(M326,$C$20,$C$22)</f>
        <v>0.33336842663185251</v>
      </c>
      <c r="O326" s="24">
        <f t="shared" ca="1" si="108"/>
        <v>0.33336842663185251</v>
      </c>
      <c r="P326" s="24">
        <f t="shared" ca="1" si="109"/>
        <v>14.274922165123298</v>
      </c>
      <c r="Q326" s="24">
        <f t="shared" ca="1" si="115"/>
        <v>0</v>
      </c>
      <c r="R326" s="24">
        <f t="shared" ca="1" si="114"/>
        <v>0</v>
      </c>
      <c r="S326" s="25">
        <f t="shared" ca="1" si="116"/>
        <v>7.4141138082923996</v>
      </c>
      <c r="T326" s="24">
        <f t="shared" ca="1" si="117"/>
        <v>0</v>
      </c>
      <c r="U326" s="24">
        <f t="shared" ca="1" si="118"/>
        <v>0</v>
      </c>
      <c r="V326" s="25">
        <f t="shared" ca="1" si="119"/>
        <v>1.1553285102751381</v>
      </c>
      <c r="W326" s="26">
        <f t="shared" si="120"/>
        <v>2</v>
      </c>
      <c r="X326" s="25">
        <f t="shared" ca="1" si="110"/>
        <v>3.1553285102751381</v>
      </c>
      <c r="Y326" s="25">
        <f t="shared" ca="1" si="111"/>
        <v>4.258785298017262</v>
      </c>
      <c r="Z326" s="25">
        <f t="shared" ca="1" si="112"/>
        <v>-142.38831293628664</v>
      </c>
      <c r="AA326" s="25">
        <f t="shared" ca="1" si="121"/>
        <v>157.61168706371336</v>
      </c>
    </row>
    <row r="327" spans="5:27" x14ac:dyDescent="0.2">
      <c r="E327" s="22">
        <v>323</v>
      </c>
      <c r="F327" s="24">
        <f t="shared" ref="F327:F369" ca="1" si="124">P326</f>
        <v>14.274922165123298</v>
      </c>
      <c r="G327" s="24">
        <f t="shared" ref="G327:G369" ca="1" si="125">G326+J326-K326</f>
        <v>0</v>
      </c>
      <c r="H327" s="24">
        <f t="shared" ref="H327:H369" ca="1" si="126">F327+G327</f>
        <v>14.274922165123298</v>
      </c>
      <c r="I327" s="24">
        <f t="shared" ref="I327:I369" ca="1" si="127">IF(H327&lt;=$C$27,1,0)</f>
        <v>0</v>
      </c>
      <c r="J327" s="24">
        <f t="shared" ref="J327:J369" ca="1" si="128">IF(I327=1,$C$15,0)</f>
        <v>0</v>
      </c>
      <c r="K327" s="24">
        <f t="shared" ca="1" si="113"/>
        <v>0</v>
      </c>
      <c r="L327" s="24">
        <f t="shared" ref="L327:L369" ca="1" si="129">F327+K327</f>
        <v>14.274922165123298</v>
      </c>
      <c r="M327" s="24">
        <f t="shared" ca="1" si="122"/>
        <v>0.78272210835062783</v>
      </c>
      <c r="N327" s="24">
        <f t="shared" ca="1" si="123"/>
        <v>0.61721293075488204</v>
      </c>
      <c r="O327" s="24">
        <f t="shared" ref="O327:O369" ca="1" si="130">MIN(N327,L327)</f>
        <v>0.61721293075488204</v>
      </c>
      <c r="P327" s="24">
        <f t="shared" ref="P327:P369" ca="1" si="131">L327-O327</f>
        <v>13.657709234368417</v>
      </c>
      <c r="Q327" s="24">
        <f t="shared" ca="1" si="115"/>
        <v>0</v>
      </c>
      <c r="R327" s="24">
        <f t="shared" ca="1" si="114"/>
        <v>0</v>
      </c>
      <c r="S327" s="25">
        <f t="shared" ca="1" si="116"/>
        <v>13.726815579988575</v>
      </c>
      <c r="T327" s="24">
        <f t="shared" ca="1" si="117"/>
        <v>0</v>
      </c>
      <c r="U327" s="24">
        <f t="shared" ca="1" si="118"/>
        <v>0</v>
      </c>
      <c r="V327" s="25">
        <f t="shared" ca="1" si="119"/>
        <v>1.1173052559796686</v>
      </c>
      <c r="W327" s="26">
        <f t="shared" si="120"/>
        <v>2</v>
      </c>
      <c r="X327" s="25">
        <f t="shared" ref="X327:X369" ca="1" si="132">SUM(T327:W327)</f>
        <v>3.1173052559796686</v>
      </c>
      <c r="Y327" s="25">
        <f t="shared" ref="Y327:Y369" ca="1" si="133">S327-X327</f>
        <v>10.609510324008905</v>
      </c>
      <c r="Z327" s="25">
        <f t="shared" ref="Z327:Z369" ca="1" si="134">Y327+Z326</f>
        <v>-131.77880261227773</v>
      </c>
      <c r="AA327" s="25">
        <f t="shared" ca="1" si="121"/>
        <v>168.22119738772227</v>
      </c>
    </row>
    <row r="328" spans="5:27" x14ac:dyDescent="0.2">
      <c r="E328" s="22">
        <v>324</v>
      </c>
      <c r="F328" s="24">
        <f t="shared" ca="1" si="124"/>
        <v>13.657709234368417</v>
      </c>
      <c r="G328" s="24">
        <f t="shared" ca="1" si="125"/>
        <v>0</v>
      </c>
      <c r="H328" s="24">
        <f t="shared" ca="1" si="126"/>
        <v>13.657709234368417</v>
      </c>
      <c r="I328" s="24">
        <f t="shared" ca="1" si="127"/>
        <v>0</v>
      </c>
      <c r="J328" s="24">
        <f t="shared" ca="1" si="128"/>
        <v>0</v>
      </c>
      <c r="K328" s="24">
        <f t="shared" ca="1" si="113"/>
        <v>0</v>
      </c>
      <c r="L328" s="24">
        <f t="shared" ca="1" si="129"/>
        <v>13.657709234368417</v>
      </c>
      <c r="M328" s="24">
        <f t="shared" ca="1" si="122"/>
        <v>0.92291911007579042</v>
      </c>
      <c r="N328" s="24">
        <f t="shared" ca="1" si="123"/>
        <v>0.71374762404997782</v>
      </c>
      <c r="O328" s="24">
        <f t="shared" ca="1" si="130"/>
        <v>0.71374762404997782</v>
      </c>
      <c r="P328" s="24">
        <f t="shared" ca="1" si="131"/>
        <v>12.943961610318439</v>
      </c>
      <c r="Q328" s="24">
        <f t="shared" ca="1" si="115"/>
        <v>0</v>
      </c>
      <c r="R328" s="24">
        <f t="shared" ca="1" si="114"/>
        <v>0</v>
      </c>
      <c r="S328" s="25">
        <f t="shared" ca="1" si="116"/>
        <v>15.873747158871506</v>
      </c>
      <c r="T328" s="24">
        <f t="shared" ca="1" si="117"/>
        <v>0</v>
      </c>
      <c r="U328" s="24">
        <f t="shared" ca="1" si="118"/>
        <v>0</v>
      </c>
      <c r="V328" s="25">
        <f t="shared" ca="1" si="119"/>
        <v>1.0640668337874744</v>
      </c>
      <c r="W328" s="26">
        <f t="shared" si="120"/>
        <v>2</v>
      </c>
      <c r="X328" s="25">
        <f t="shared" ca="1" si="132"/>
        <v>3.0640668337874741</v>
      </c>
      <c r="Y328" s="25">
        <f t="shared" ca="1" si="133"/>
        <v>12.809680325084031</v>
      </c>
      <c r="Z328" s="25">
        <f t="shared" ca="1" si="134"/>
        <v>-118.9691222871937</v>
      </c>
      <c r="AA328" s="25">
        <f t="shared" ca="1" si="121"/>
        <v>181.0308777128063</v>
      </c>
    </row>
    <row r="329" spans="5:27" x14ac:dyDescent="0.2">
      <c r="E329" s="22">
        <v>325</v>
      </c>
      <c r="F329" s="24">
        <f t="shared" ca="1" si="124"/>
        <v>12.943961610318439</v>
      </c>
      <c r="G329" s="24">
        <f t="shared" ca="1" si="125"/>
        <v>0</v>
      </c>
      <c r="H329" s="24">
        <f t="shared" ca="1" si="126"/>
        <v>12.943961610318439</v>
      </c>
      <c r="I329" s="24">
        <f t="shared" ca="1" si="127"/>
        <v>0</v>
      </c>
      <c r="J329" s="24">
        <f t="shared" ca="1" si="128"/>
        <v>0</v>
      </c>
      <c r="K329" s="24">
        <f t="shared" ca="1" si="113"/>
        <v>0</v>
      </c>
      <c r="L329" s="24">
        <f t="shared" ca="1" si="129"/>
        <v>12.943961610318439</v>
      </c>
      <c r="M329" s="24">
        <f t="shared" ca="1" si="122"/>
        <v>0.34956464286442612</v>
      </c>
      <c r="N329" s="24">
        <f t="shared" ca="1" si="123"/>
        <v>0.4420255840527284</v>
      </c>
      <c r="O329" s="24">
        <f t="shared" ca="1" si="130"/>
        <v>0.4420255840527284</v>
      </c>
      <c r="P329" s="24">
        <f t="shared" ca="1" si="131"/>
        <v>12.50193602626571</v>
      </c>
      <c r="Q329" s="24">
        <f t="shared" ca="1" si="115"/>
        <v>0</v>
      </c>
      <c r="R329" s="24">
        <f t="shared" ca="1" si="114"/>
        <v>0</v>
      </c>
      <c r="S329" s="25">
        <f t="shared" ca="1" si="116"/>
        <v>9.8306489893326798</v>
      </c>
      <c r="T329" s="24">
        <f t="shared" ca="1" si="117"/>
        <v>0</v>
      </c>
      <c r="U329" s="24">
        <f t="shared" ca="1" si="118"/>
        <v>0</v>
      </c>
      <c r="V329" s="25">
        <f t="shared" ca="1" si="119"/>
        <v>1.0178359054633659</v>
      </c>
      <c r="W329" s="26">
        <f t="shared" si="120"/>
        <v>2</v>
      </c>
      <c r="X329" s="25">
        <f t="shared" ca="1" si="132"/>
        <v>3.0178359054633659</v>
      </c>
      <c r="Y329" s="25">
        <f t="shared" ca="1" si="133"/>
        <v>6.8128130838693135</v>
      </c>
      <c r="Z329" s="25">
        <f t="shared" ca="1" si="134"/>
        <v>-112.15630920332438</v>
      </c>
      <c r="AA329" s="25">
        <f t="shared" ca="1" si="121"/>
        <v>187.84369079667562</v>
      </c>
    </row>
    <row r="330" spans="5:27" x14ac:dyDescent="0.2">
      <c r="E330" s="22">
        <v>326</v>
      </c>
      <c r="F330" s="24">
        <f t="shared" ca="1" si="124"/>
        <v>12.50193602626571</v>
      </c>
      <c r="G330" s="24">
        <f t="shared" ca="1" si="125"/>
        <v>0</v>
      </c>
      <c r="H330" s="24">
        <f t="shared" ca="1" si="126"/>
        <v>12.50193602626571</v>
      </c>
      <c r="I330" s="24">
        <f t="shared" ca="1" si="127"/>
        <v>0</v>
      </c>
      <c r="J330" s="24">
        <f t="shared" ca="1" si="128"/>
        <v>0</v>
      </c>
      <c r="K330" s="24">
        <f t="shared" ca="1" si="113"/>
        <v>0</v>
      </c>
      <c r="L330" s="24">
        <f t="shared" ca="1" si="129"/>
        <v>12.50193602626571</v>
      </c>
      <c r="M330" s="24">
        <f t="shared" ca="1" si="122"/>
        <v>0.13174350743929886</v>
      </c>
      <c r="N330" s="24">
        <f t="shared" ca="1" si="123"/>
        <v>0.33227190769325227</v>
      </c>
      <c r="O330" s="24">
        <f t="shared" ca="1" si="130"/>
        <v>0.33227190769325227</v>
      </c>
      <c r="P330" s="24">
        <f t="shared" ca="1" si="131"/>
        <v>12.169664118572458</v>
      </c>
      <c r="Q330" s="24">
        <f t="shared" ca="1" si="115"/>
        <v>0</v>
      </c>
      <c r="R330" s="24">
        <f t="shared" ca="1" si="114"/>
        <v>0</v>
      </c>
      <c r="S330" s="25">
        <f t="shared" ca="1" si="116"/>
        <v>7.3897272270979295</v>
      </c>
      <c r="T330" s="24">
        <f t="shared" ca="1" si="117"/>
        <v>0</v>
      </c>
      <c r="U330" s="24">
        <f t="shared" ca="1" si="118"/>
        <v>0</v>
      </c>
      <c r="V330" s="25">
        <f t="shared" ca="1" si="119"/>
        <v>0.98686400579352662</v>
      </c>
      <c r="W330" s="26">
        <f t="shared" si="120"/>
        <v>2</v>
      </c>
      <c r="X330" s="25">
        <f t="shared" ca="1" si="132"/>
        <v>2.9868640057935267</v>
      </c>
      <c r="Y330" s="25">
        <f t="shared" ca="1" si="133"/>
        <v>4.4028632213044023</v>
      </c>
      <c r="Z330" s="25">
        <f t="shared" ca="1" si="134"/>
        <v>-107.75344598201998</v>
      </c>
      <c r="AA330" s="25">
        <f t="shared" ca="1" si="121"/>
        <v>192.24655401798003</v>
      </c>
    </row>
    <row r="331" spans="5:27" x14ac:dyDescent="0.2">
      <c r="E331" s="22">
        <v>327</v>
      </c>
      <c r="F331" s="24">
        <f t="shared" ca="1" si="124"/>
        <v>12.169664118572458</v>
      </c>
      <c r="G331" s="24">
        <f t="shared" ca="1" si="125"/>
        <v>0</v>
      </c>
      <c r="H331" s="24">
        <f t="shared" ca="1" si="126"/>
        <v>12.169664118572458</v>
      </c>
      <c r="I331" s="24">
        <f t="shared" ca="1" si="127"/>
        <v>0</v>
      </c>
      <c r="J331" s="24">
        <f t="shared" ca="1" si="128"/>
        <v>0</v>
      </c>
      <c r="K331" s="24">
        <f t="shared" ca="1" si="113"/>
        <v>0</v>
      </c>
      <c r="L331" s="24">
        <f t="shared" ca="1" si="129"/>
        <v>12.169664118572458</v>
      </c>
      <c r="M331" s="24">
        <f t="shared" ca="1" si="122"/>
        <v>0.37096419584426332</v>
      </c>
      <c r="N331" s="24">
        <f t="shared" ca="1" si="123"/>
        <v>0.45060489035849721</v>
      </c>
      <c r="O331" s="24">
        <f t="shared" ca="1" si="130"/>
        <v>0.45060489035849721</v>
      </c>
      <c r="P331" s="24">
        <f t="shared" ca="1" si="131"/>
        <v>11.719059228213961</v>
      </c>
      <c r="Q331" s="24">
        <f t="shared" ca="1" si="115"/>
        <v>0</v>
      </c>
      <c r="R331" s="24">
        <f t="shared" ca="1" si="114"/>
        <v>0</v>
      </c>
      <c r="S331" s="25">
        <f t="shared" ca="1" si="116"/>
        <v>10.021452761572977</v>
      </c>
      <c r="T331" s="24">
        <f t="shared" ca="1" si="117"/>
        <v>0</v>
      </c>
      <c r="U331" s="24">
        <f t="shared" ca="1" si="118"/>
        <v>0</v>
      </c>
      <c r="V331" s="25">
        <f t="shared" ca="1" si="119"/>
        <v>0.9555489338714569</v>
      </c>
      <c r="W331" s="26">
        <f t="shared" si="120"/>
        <v>2</v>
      </c>
      <c r="X331" s="25">
        <f t="shared" ca="1" si="132"/>
        <v>2.9555489338714569</v>
      </c>
      <c r="Y331" s="25">
        <f t="shared" ca="1" si="133"/>
        <v>7.0659038277015203</v>
      </c>
      <c r="Z331" s="25">
        <f t="shared" ca="1" si="134"/>
        <v>-100.68754215431846</v>
      </c>
      <c r="AA331" s="25">
        <f t="shared" ca="1" si="121"/>
        <v>199.31245784568154</v>
      </c>
    </row>
    <row r="332" spans="5:27" x14ac:dyDescent="0.2">
      <c r="E332" s="22">
        <v>328</v>
      </c>
      <c r="F332" s="24">
        <f t="shared" ca="1" si="124"/>
        <v>11.719059228213961</v>
      </c>
      <c r="G332" s="24">
        <f t="shared" ca="1" si="125"/>
        <v>0</v>
      </c>
      <c r="H332" s="24">
        <f t="shared" ca="1" si="126"/>
        <v>11.719059228213961</v>
      </c>
      <c r="I332" s="24">
        <f t="shared" ca="1" si="127"/>
        <v>0</v>
      </c>
      <c r="J332" s="24">
        <f t="shared" ca="1" si="128"/>
        <v>0</v>
      </c>
      <c r="K332" s="24">
        <f t="shared" ca="1" si="113"/>
        <v>0</v>
      </c>
      <c r="L332" s="24">
        <f t="shared" ca="1" si="129"/>
        <v>11.719059228213961</v>
      </c>
      <c r="M332" s="24">
        <f t="shared" ca="1" si="122"/>
        <v>0.31439329285852891</v>
      </c>
      <c r="N332" s="24">
        <f t="shared" ca="1" si="123"/>
        <v>0.42748468319952215</v>
      </c>
      <c r="O332" s="24">
        <f t="shared" ca="1" si="130"/>
        <v>0.42748468319952215</v>
      </c>
      <c r="P332" s="24">
        <f t="shared" ca="1" si="131"/>
        <v>11.29157454501444</v>
      </c>
      <c r="Q332" s="24">
        <f t="shared" ca="1" si="115"/>
        <v>0</v>
      </c>
      <c r="R332" s="24">
        <f t="shared" ca="1" si="114"/>
        <v>0</v>
      </c>
      <c r="S332" s="25">
        <f t="shared" ca="1" si="116"/>
        <v>9.5072593543573714</v>
      </c>
      <c r="T332" s="24">
        <f t="shared" ca="1" si="117"/>
        <v>0</v>
      </c>
      <c r="U332" s="24">
        <f t="shared" ca="1" si="118"/>
        <v>0</v>
      </c>
      <c r="V332" s="25">
        <f t="shared" ca="1" si="119"/>
        <v>0.92042535092913602</v>
      </c>
      <c r="W332" s="26">
        <f t="shared" si="120"/>
        <v>2</v>
      </c>
      <c r="X332" s="25">
        <f t="shared" ca="1" si="132"/>
        <v>2.9204253509291362</v>
      </c>
      <c r="Y332" s="25">
        <f t="shared" ca="1" si="133"/>
        <v>6.5868340034282351</v>
      </c>
      <c r="Z332" s="25">
        <f t="shared" ca="1" si="134"/>
        <v>-94.100708150890227</v>
      </c>
      <c r="AA332" s="25">
        <f t="shared" ca="1" si="121"/>
        <v>205.89929184910977</v>
      </c>
    </row>
    <row r="333" spans="5:27" x14ac:dyDescent="0.2">
      <c r="E333" s="22">
        <v>329</v>
      </c>
      <c r="F333" s="24">
        <f t="shared" ca="1" si="124"/>
        <v>11.29157454501444</v>
      </c>
      <c r="G333" s="24">
        <f t="shared" ca="1" si="125"/>
        <v>0</v>
      </c>
      <c r="H333" s="24">
        <f t="shared" ca="1" si="126"/>
        <v>11.29157454501444</v>
      </c>
      <c r="I333" s="24">
        <f t="shared" ca="1" si="127"/>
        <v>0</v>
      </c>
      <c r="J333" s="24">
        <f t="shared" ca="1" si="128"/>
        <v>0</v>
      </c>
      <c r="K333" s="24">
        <f t="shared" ref="K333:K369" ca="1" si="135">J326</f>
        <v>0</v>
      </c>
      <c r="L333" s="24">
        <f t="shared" ca="1" si="129"/>
        <v>11.29157454501444</v>
      </c>
      <c r="M333" s="24">
        <f t="shared" ca="1" si="122"/>
        <v>1.2090160431377006E-2</v>
      </c>
      <c r="N333" s="24">
        <f t="shared" ca="1" si="123"/>
        <v>0.16186220409949464</v>
      </c>
      <c r="O333" s="24">
        <f t="shared" ca="1" si="130"/>
        <v>0.16186220409949464</v>
      </c>
      <c r="P333" s="24">
        <f t="shared" ca="1" si="131"/>
        <v>11.129712340914946</v>
      </c>
      <c r="Q333" s="24">
        <f t="shared" ca="1" si="115"/>
        <v>0</v>
      </c>
      <c r="R333" s="24">
        <f t="shared" ca="1" si="114"/>
        <v>0</v>
      </c>
      <c r="S333" s="25">
        <f t="shared" ca="1" si="116"/>
        <v>3.5998154191727605</v>
      </c>
      <c r="T333" s="24">
        <f t="shared" ca="1" si="117"/>
        <v>0</v>
      </c>
      <c r="U333" s="24">
        <f t="shared" ca="1" si="118"/>
        <v>0</v>
      </c>
      <c r="V333" s="25">
        <f t="shared" ca="1" si="119"/>
        <v>0.89685147543717536</v>
      </c>
      <c r="W333" s="26">
        <f t="shared" si="120"/>
        <v>2</v>
      </c>
      <c r="X333" s="25">
        <f t="shared" ca="1" si="132"/>
        <v>2.8968514754371752</v>
      </c>
      <c r="Y333" s="25">
        <f t="shared" ca="1" si="133"/>
        <v>0.70296394373558524</v>
      </c>
      <c r="Z333" s="25">
        <f t="shared" ca="1" si="134"/>
        <v>-93.397744207154645</v>
      </c>
      <c r="AA333" s="25">
        <f t="shared" ca="1" si="121"/>
        <v>206.60225579284537</v>
      </c>
    </row>
    <row r="334" spans="5:27" x14ac:dyDescent="0.2">
      <c r="E334" s="22">
        <v>330</v>
      </c>
      <c r="F334" s="24">
        <f t="shared" ca="1" si="124"/>
        <v>11.129712340914946</v>
      </c>
      <c r="G334" s="24">
        <f t="shared" ca="1" si="125"/>
        <v>0</v>
      </c>
      <c r="H334" s="24">
        <f t="shared" ca="1" si="126"/>
        <v>11.129712340914946</v>
      </c>
      <c r="I334" s="24">
        <f t="shared" ca="1" si="127"/>
        <v>0</v>
      </c>
      <c r="J334" s="24">
        <f t="shared" ca="1" si="128"/>
        <v>0</v>
      </c>
      <c r="K334" s="24">
        <f t="shared" ca="1" si="135"/>
        <v>0</v>
      </c>
      <c r="L334" s="24">
        <f t="shared" ca="1" si="129"/>
        <v>11.129712340914946</v>
      </c>
      <c r="M334" s="24">
        <f t="shared" ca="1" si="122"/>
        <v>0.67446903174331196</v>
      </c>
      <c r="N334" s="24">
        <f t="shared" ca="1" si="123"/>
        <v>0.56784311318977398</v>
      </c>
      <c r="O334" s="24">
        <f t="shared" ca="1" si="130"/>
        <v>0.56784311318977398</v>
      </c>
      <c r="P334" s="24">
        <f t="shared" ca="1" si="131"/>
        <v>10.561869227725172</v>
      </c>
      <c r="Q334" s="24">
        <f t="shared" ca="1" si="115"/>
        <v>0</v>
      </c>
      <c r="R334" s="24">
        <f t="shared" ca="1" si="114"/>
        <v>0</v>
      </c>
      <c r="S334" s="25">
        <f t="shared" ca="1" si="116"/>
        <v>12.628830837340573</v>
      </c>
      <c r="T334" s="24">
        <f t="shared" ca="1" si="117"/>
        <v>0</v>
      </c>
      <c r="U334" s="24">
        <f t="shared" ca="1" si="118"/>
        <v>0</v>
      </c>
      <c r="V334" s="25">
        <f t="shared" ca="1" si="119"/>
        <v>0.86766326274560468</v>
      </c>
      <c r="W334" s="26">
        <f t="shared" si="120"/>
        <v>2</v>
      </c>
      <c r="X334" s="25">
        <f t="shared" ca="1" si="132"/>
        <v>2.8676632627456047</v>
      </c>
      <c r="Y334" s="25">
        <f t="shared" ca="1" si="133"/>
        <v>9.7611675745949675</v>
      </c>
      <c r="Z334" s="25">
        <f t="shared" ca="1" si="134"/>
        <v>-83.636576632559681</v>
      </c>
      <c r="AA334" s="25">
        <f t="shared" ca="1" si="121"/>
        <v>216.3634233674403</v>
      </c>
    </row>
    <row r="335" spans="5:27" x14ac:dyDescent="0.2">
      <c r="E335" s="22">
        <v>331</v>
      </c>
      <c r="F335" s="24">
        <f t="shared" ca="1" si="124"/>
        <v>10.561869227725172</v>
      </c>
      <c r="G335" s="24">
        <f t="shared" ca="1" si="125"/>
        <v>0</v>
      </c>
      <c r="H335" s="24">
        <f t="shared" ca="1" si="126"/>
        <v>10.561869227725172</v>
      </c>
      <c r="I335" s="24">
        <f t="shared" ca="1" si="127"/>
        <v>0</v>
      </c>
      <c r="J335" s="24">
        <f t="shared" ca="1" si="128"/>
        <v>0</v>
      </c>
      <c r="K335" s="24">
        <f t="shared" ca="1" si="135"/>
        <v>0</v>
      </c>
      <c r="L335" s="24">
        <f t="shared" ca="1" si="129"/>
        <v>10.561869227725172</v>
      </c>
      <c r="M335" s="24">
        <f t="shared" ca="1" si="122"/>
        <v>0.35277675579393297</v>
      </c>
      <c r="N335" s="24">
        <f t="shared" ca="1" si="123"/>
        <v>0.44332481867545226</v>
      </c>
      <c r="O335" s="24">
        <f t="shared" ca="1" si="130"/>
        <v>0.44332481867545226</v>
      </c>
      <c r="P335" s="24">
        <f t="shared" ca="1" si="131"/>
        <v>10.11854440904972</v>
      </c>
      <c r="Q335" s="24">
        <f t="shared" ca="1" si="115"/>
        <v>0</v>
      </c>
      <c r="R335" s="24">
        <f t="shared" ca="1" si="114"/>
        <v>0</v>
      </c>
      <c r="S335" s="25">
        <f t="shared" ca="1" si="116"/>
        <v>9.8595439673420575</v>
      </c>
      <c r="T335" s="24">
        <f t="shared" ca="1" si="117"/>
        <v>0</v>
      </c>
      <c r="U335" s="24">
        <f t="shared" ca="1" si="118"/>
        <v>0</v>
      </c>
      <c r="V335" s="25">
        <f t="shared" ca="1" si="119"/>
        <v>0.82721654547099577</v>
      </c>
      <c r="W335" s="26">
        <f t="shared" si="120"/>
        <v>2</v>
      </c>
      <c r="X335" s="25">
        <f t="shared" ca="1" si="132"/>
        <v>2.8272165454709959</v>
      </c>
      <c r="Y335" s="25">
        <f t="shared" ca="1" si="133"/>
        <v>7.0323274218710612</v>
      </c>
      <c r="Z335" s="25">
        <f t="shared" ca="1" si="134"/>
        <v>-76.604249210688621</v>
      </c>
      <c r="AA335" s="25">
        <f t="shared" ca="1" si="121"/>
        <v>223.39575078931136</v>
      </c>
    </row>
    <row r="336" spans="5:27" x14ac:dyDescent="0.2">
      <c r="E336" s="22">
        <v>332</v>
      </c>
      <c r="F336" s="24">
        <f t="shared" ca="1" si="124"/>
        <v>10.11854440904972</v>
      </c>
      <c r="G336" s="24">
        <f t="shared" ca="1" si="125"/>
        <v>0</v>
      </c>
      <c r="H336" s="24">
        <f t="shared" ca="1" si="126"/>
        <v>10.11854440904972</v>
      </c>
      <c r="I336" s="24">
        <f t="shared" ca="1" si="127"/>
        <v>0</v>
      </c>
      <c r="J336" s="24">
        <f t="shared" ca="1" si="128"/>
        <v>0</v>
      </c>
      <c r="K336" s="24">
        <f t="shared" ca="1" si="135"/>
        <v>0</v>
      </c>
      <c r="L336" s="24">
        <f t="shared" ca="1" si="129"/>
        <v>10.11854440904972</v>
      </c>
      <c r="M336" s="24">
        <f t="shared" ca="1" si="122"/>
        <v>0.41410204922234906</v>
      </c>
      <c r="N336" s="24">
        <f t="shared" ca="1" si="123"/>
        <v>0.46744918265148572</v>
      </c>
      <c r="O336" s="24">
        <f t="shared" ca="1" si="130"/>
        <v>0.46744918265148572</v>
      </c>
      <c r="P336" s="24">
        <f t="shared" ca="1" si="131"/>
        <v>9.651095226398235</v>
      </c>
      <c r="Q336" s="24">
        <f t="shared" ca="1" si="115"/>
        <v>0</v>
      </c>
      <c r="R336" s="24">
        <f t="shared" ca="1" si="114"/>
        <v>0</v>
      </c>
      <c r="S336" s="25">
        <f t="shared" ca="1" si="116"/>
        <v>10.396069822169041</v>
      </c>
      <c r="T336" s="24">
        <f t="shared" ca="1" si="117"/>
        <v>0</v>
      </c>
      <c r="U336" s="24">
        <f t="shared" ca="1" si="118"/>
        <v>0</v>
      </c>
      <c r="V336" s="25">
        <f t="shared" ca="1" si="119"/>
        <v>0.79078558541791821</v>
      </c>
      <c r="W336" s="26">
        <f t="shared" si="120"/>
        <v>2</v>
      </c>
      <c r="X336" s="25">
        <f t="shared" ca="1" si="132"/>
        <v>2.7907855854179182</v>
      </c>
      <c r="Y336" s="25">
        <f t="shared" ca="1" si="133"/>
        <v>7.6052842367511229</v>
      </c>
      <c r="Z336" s="25">
        <f t="shared" ca="1" si="134"/>
        <v>-68.998964973937504</v>
      </c>
      <c r="AA336" s="25">
        <f t="shared" ca="1" si="121"/>
        <v>231.00103502606248</v>
      </c>
    </row>
    <row r="337" spans="5:27" x14ac:dyDescent="0.2">
      <c r="E337" s="22">
        <v>333</v>
      </c>
      <c r="F337" s="24">
        <f t="shared" ca="1" si="124"/>
        <v>9.651095226398235</v>
      </c>
      <c r="G337" s="24">
        <f t="shared" ca="1" si="125"/>
        <v>0</v>
      </c>
      <c r="H337" s="24">
        <f t="shared" ca="1" si="126"/>
        <v>9.651095226398235</v>
      </c>
      <c r="I337" s="24">
        <f t="shared" ca="1" si="127"/>
        <v>0</v>
      </c>
      <c r="J337" s="24">
        <f t="shared" ca="1" si="128"/>
        <v>0</v>
      </c>
      <c r="K337" s="24">
        <f t="shared" ca="1" si="135"/>
        <v>0</v>
      </c>
      <c r="L337" s="24">
        <f t="shared" ca="1" si="129"/>
        <v>9.651095226398235</v>
      </c>
      <c r="M337" s="24">
        <f t="shared" ca="1" si="122"/>
        <v>0.62043800747030287</v>
      </c>
      <c r="N337" s="24">
        <f t="shared" ca="1" si="123"/>
        <v>0.54599470318983312</v>
      </c>
      <c r="O337" s="24">
        <f t="shared" ca="1" si="130"/>
        <v>0.54599470318983312</v>
      </c>
      <c r="P337" s="24">
        <f t="shared" ca="1" si="131"/>
        <v>9.1051005232084012</v>
      </c>
      <c r="Q337" s="24">
        <f t="shared" ca="1" si="115"/>
        <v>0</v>
      </c>
      <c r="R337" s="24">
        <f t="shared" ca="1" si="114"/>
        <v>0</v>
      </c>
      <c r="S337" s="25">
        <f t="shared" ca="1" si="116"/>
        <v>12.142922198941887</v>
      </c>
      <c r="T337" s="24">
        <f t="shared" ca="1" si="117"/>
        <v>0</v>
      </c>
      <c r="U337" s="24">
        <f t="shared" ca="1" si="118"/>
        <v>0</v>
      </c>
      <c r="V337" s="25">
        <f t="shared" ca="1" si="119"/>
        <v>0.75024782998426542</v>
      </c>
      <c r="W337" s="26">
        <f t="shared" si="120"/>
        <v>2</v>
      </c>
      <c r="X337" s="25">
        <f t="shared" ca="1" si="132"/>
        <v>2.7502478299842652</v>
      </c>
      <c r="Y337" s="25">
        <f t="shared" ca="1" si="133"/>
        <v>9.3926743689576213</v>
      </c>
      <c r="Z337" s="25">
        <f t="shared" ca="1" si="134"/>
        <v>-59.606290604979883</v>
      </c>
      <c r="AA337" s="25">
        <f t="shared" ca="1" si="121"/>
        <v>240.39370939502012</v>
      </c>
    </row>
    <row r="338" spans="5:27" x14ac:dyDescent="0.2">
      <c r="E338" s="22">
        <v>334</v>
      </c>
      <c r="F338" s="24">
        <f t="shared" ca="1" si="124"/>
        <v>9.1051005232084012</v>
      </c>
      <c r="G338" s="24">
        <f t="shared" ca="1" si="125"/>
        <v>0</v>
      </c>
      <c r="H338" s="24">
        <f t="shared" ca="1" si="126"/>
        <v>9.1051005232084012</v>
      </c>
      <c r="I338" s="24">
        <f t="shared" ca="1" si="127"/>
        <v>0</v>
      </c>
      <c r="J338" s="24">
        <f t="shared" ca="1" si="128"/>
        <v>0</v>
      </c>
      <c r="K338" s="24">
        <f t="shared" ca="1" si="135"/>
        <v>0</v>
      </c>
      <c r="L338" s="24">
        <f t="shared" ca="1" si="129"/>
        <v>9.1051005232084012</v>
      </c>
      <c r="M338" s="24">
        <f t="shared" ca="1" si="122"/>
        <v>0.70076567588396321</v>
      </c>
      <c r="N338" s="24">
        <f t="shared" ca="1" si="123"/>
        <v>0.57899059253437057</v>
      </c>
      <c r="O338" s="24">
        <f t="shared" ca="1" si="130"/>
        <v>0.57899059253437057</v>
      </c>
      <c r="P338" s="24">
        <f t="shared" ca="1" si="131"/>
        <v>8.5261099306740302</v>
      </c>
      <c r="Q338" s="24">
        <f t="shared" ca="1" si="115"/>
        <v>0</v>
      </c>
      <c r="R338" s="24">
        <f t="shared" ca="1" si="114"/>
        <v>0</v>
      </c>
      <c r="S338" s="25">
        <f t="shared" ca="1" si="116"/>
        <v>12.8767507779644</v>
      </c>
      <c r="T338" s="24">
        <f t="shared" ca="1" si="117"/>
        <v>0</v>
      </c>
      <c r="U338" s="24">
        <f t="shared" ca="1" si="118"/>
        <v>0</v>
      </c>
      <c r="V338" s="25">
        <f t="shared" ca="1" si="119"/>
        <v>0.70524841815529726</v>
      </c>
      <c r="W338" s="26">
        <f t="shared" si="120"/>
        <v>2</v>
      </c>
      <c r="X338" s="25">
        <f t="shared" ca="1" si="132"/>
        <v>2.7052484181552972</v>
      </c>
      <c r="Y338" s="25">
        <f t="shared" ca="1" si="133"/>
        <v>10.171502359809104</v>
      </c>
      <c r="Z338" s="25">
        <f t="shared" ca="1" si="134"/>
        <v>-49.434788245170779</v>
      </c>
      <c r="AA338" s="25">
        <f t="shared" ca="1" si="121"/>
        <v>250.56521175482922</v>
      </c>
    </row>
    <row r="339" spans="5:27" x14ac:dyDescent="0.2">
      <c r="E339" s="22">
        <v>335</v>
      </c>
      <c r="F339" s="24">
        <f t="shared" ca="1" si="124"/>
        <v>8.5261099306740302</v>
      </c>
      <c r="G339" s="24">
        <f t="shared" ca="1" si="125"/>
        <v>0</v>
      </c>
      <c r="H339" s="24">
        <f t="shared" ca="1" si="126"/>
        <v>8.5261099306740302</v>
      </c>
      <c r="I339" s="24">
        <f t="shared" ca="1" si="127"/>
        <v>0</v>
      </c>
      <c r="J339" s="24">
        <f t="shared" ca="1" si="128"/>
        <v>0</v>
      </c>
      <c r="K339" s="24">
        <f t="shared" ca="1" si="135"/>
        <v>0</v>
      </c>
      <c r="L339" s="24">
        <f t="shared" ca="1" si="129"/>
        <v>8.5261099306740302</v>
      </c>
      <c r="M339" s="24">
        <f t="shared" ca="1" si="122"/>
        <v>0.70803296127857784</v>
      </c>
      <c r="N339" s="24">
        <f t="shared" ca="1" si="123"/>
        <v>0.58214710093069566</v>
      </c>
      <c r="O339" s="24">
        <f t="shared" ca="1" si="130"/>
        <v>0.58214710093069566</v>
      </c>
      <c r="P339" s="24">
        <f t="shared" ca="1" si="131"/>
        <v>7.9439628297433345</v>
      </c>
      <c r="Q339" s="24">
        <f t="shared" ca="1" si="115"/>
        <v>0</v>
      </c>
      <c r="R339" s="24">
        <f t="shared" ca="1" si="114"/>
        <v>0</v>
      </c>
      <c r="S339" s="25">
        <f t="shared" ca="1" si="116"/>
        <v>12.946951524698671</v>
      </c>
      <c r="T339" s="24">
        <f t="shared" ca="1" si="117"/>
        <v>0</v>
      </c>
      <c r="U339" s="24">
        <f t="shared" ca="1" si="118"/>
        <v>0</v>
      </c>
      <c r="V339" s="25">
        <f t="shared" ca="1" si="119"/>
        <v>0.6588029104166947</v>
      </c>
      <c r="W339" s="26">
        <f t="shared" si="120"/>
        <v>2</v>
      </c>
      <c r="X339" s="25">
        <f t="shared" ca="1" si="132"/>
        <v>2.6588029104166946</v>
      </c>
      <c r="Y339" s="25">
        <f t="shared" ca="1" si="133"/>
        <v>10.288148614281976</v>
      </c>
      <c r="Z339" s="25">
        <f t="shared" ca="1" si="134"/>
        <v>-39.146639630888799</v>
      </c>
      <c r="AA339" s="25">
        <f t="shared" ca="1" si="121"/>
        <v>260.85336036911121</v>
      </c>
    </row>
    <row r="340" spans="5:27" x14ac:dyDescent="0.2">
      <c r="E340" s="22">
        <v>336</v>
      </c>
      <c r="F340" s="24">
        <f t="shared" ca="1" si="124"/>
        <v>7.9439628297433345</v>
      </c>
      <c r="G340" s="24">
        <f t="shared" ca="1" si="125"/>
        <v>0</v>
      </c>
      <c r="H340" s="24">
        <f t="shared" ca="1" si="126"/>
        <v>7.9439628297433345</v>
      </c>
      <c r="I340" s="24">
        <f t="shared" ca="1" si="127"/>
        <v>0</v>
      </c>
      <c r="J340" s="24">
        <f t="shared" ca="1" si="128"/>
        <v>0</v>
      </c>
      <c r="K340" s="24">
        <f t="shared" ca="1" si="135"/>
        <v>0</v>
      </c>
      <c r="L340" s="24">
        <f t="shared" ca="1" si="129"/>
        <v>7.9439628297433345</v>
      </c>
      <c r="M340" s="24">
        <f t="shared" ca="1" si="122"/>
        <v>0.94953265820614829</v>
      </c>
      <c r="N340" s="24">
        <f t="shared" ca="1" si="123"/>
        <v>0.74605086250863795</v>
      </c>
      <c r="O340" s="24">
        <f t="shared" ca="1" si="130"/>
        <v>0.74605086250863795</v>
      </c>
      <c r="P340" s="24">
        <f t="shared" ca="1" si="131"/>
        <v>7.1979119672346963</v>
      </c>
      <c r="Q340" s="24">
        <f t="shared" ca="1" si="115"/>
        <v>0</v>
      </c>
      <c r="R340" s="24">
        <f t="shared" ca="1" si="114"/>
        <v>0</v>
      </c>
      <c r="S340" s="25">
        <f t="shared" ca="1" si="116"/>
        <v>16.592171182192107</v>
      </c>
      <c r="T340" s="24">
        <f t="shared" ca="1" si="117"/>
        <v>0</v>
      </c>
      <c r="U340" s="24">
        <f t="shared" ca="1" si="118"/>
        <v>0</v>
      </c>
      <c r="V340" s="25">
        <f t="shared" ca="1" si="119"/>
        <v>0.60567499187912122</v>
      </c>
      <c r="W340" s="26">
        <f t="shared" si="120"/>
        <v>2</v>
      </c>
      <c r="X340" s="25">
        <f t="shared" ca="1" si="132"/>
        <v>2.6056749918791211</v>
      </c>
      <c r="Y340" s="25">
        <f t="shared" ca="1" si="133"/>
        <v>13.986496190312986</v>
      </c>
      <c r="Z340" s="25">
        <f t="shared" ca="1" si="134"/>
        <v>-25.160143440575816</v>
      </c>
      <c r="AA340" s="25">
        <f t="shared" ca="1" si="121"/>
        <v>274.83985655942416</v>
      </c>
    </row>
    <row r="341" spans="5:27" x14ac:dyDescent="0.2">
      <c r="E341" s="22">
        <v>337</v>
      </c>
      <c r="F341" s="24">
        <f t="shared" ca="1" si="124"/>
        <v>7.1979119672346963</v>
      </c>
      <c r="G341" s="24">
        <f t="shared" ca="1" si="125"/>
        <v>0</v>
      </c>
      <c r="H341" s="24">
        <f t="shared" ca="1" si="126"/>
        <v>7.1979119672346963</v>
      </c>
      <c r="I341" s="24">
        <f t="shared" ca="1" si="127"/>
        <v>0</v>
      </c>
      <c r="J341" s="24">
        <f t="shared" ca="1" si="128"/>
        <v>0</v>
      </c>
      <c r="K341" s="24">
        <f t="shared" ca="1" si="135"/>
        <v>0</v>
      </c>
      <c r="L341" s="24">
        <f t="shared" ca="1" si="129"/>
        <v>7.1979119672346963</v>
      </c>
      <c r="M341" s="24">
        <f t="shared" ca="1" si="122"/>
        <v>0.97244535885473393</v>
      </c>
      <c r="N341" s="24">
        <f t="shared" ca="1" si="123"/>
        <v>0.78770204522419718</v>
      </c>
      <c r="O341" s="24">
        <f t="shared" ca="1" si="130"/>
        <v>0.78770204522419718</v>
      </c>
      <c r="P341" s="24">
        <f t="shared" ca="1" si="131"/>
        <v>6.4102099220104991</v>
      </c>
      <c r="Q341" s="24">
        <f t="shared" ca="1" si="115"/>
        <v>0</v>
      </c>
      <c r="R341" s="24">
        <f t="shared" ca="1" si="114"/>
        <v>0</v>
      </c>
      <c r="S341" s="25">
        <f t="shared" ca="1" si="116"/>
        <v>17.518493485786145</v>
      </c>
      <c r="T341" s="24">
        <f t="shared" ca="1" si="117"/>
        <v>0</v>
      </c>
      <c r="U341" s="24">
        <f t="shared" ca="1" si="118"/>
        <v>0</v>
      </c>
      <c r="V341" s="25">
        <f t="shared" ca="1" si="119"/>
        <v>0.5443248755698078</v>
      </c>
      <c r="W341" s="26">
        <f t="shared" si="120"/>
        <v>2</v>
      </c>
      <c r="X341" s="25">
        <f t="shared" ca="1" si="132"/>
        <v>2.5443248755698078</v>
      </c>
      <c r="Y341" s="25">
        <f t="shared" ca="1" si="133"/>
        <v>14.974168610216337</v>
      </c>
      <c r="Z341" s="25">
        <f t="shared" ca="1" si="134"/>
        <v>-10.185974830359479</v>
      </c>
      <c r="AA341" s="25">
        <f t="shared" ca="1" si="121"/>
        <v>289.8140251696405</v>
      </c>
    </row>
    <row r="342" spans="5:27" x14ac:dyDescent="0.2">
      <c r="E342" s="22">
        <v>338</v>
      </c>
      <c r="F342" s="24">
        <f t="shared" ca="1" si="124"/>
        <v>6.4102099220104991</v>
      </c>
      <c r="G342" s="24">
        <f t="shared" ca="1" si="125"/>
        <v>0</v>
      </c>
      <c r="H342" s="24">
        <f t="shared" ca="1" si="126"/>
        <v>6.4102099220104991</v>
      </c>
      <c r="I342" s="24">
        <f t="shared" ca="1" si="127"/>
        <v>0</v>
      </c>
      <c r="J342" s="24">
        <f t="shared" ca="1" si="128"/>
        <v>0</v>
      </c>
      <c r="K342" s="24">
        <f t="shared" ca="1" si="135"/>
        <v>0</v>
      </c>
      <c r="L342" s="24">
        <f t="shared" ca="1" si="129"/>
        <v>6.4102099220104991</v>
      </c>
      <c r="M342" s="24">
        <f t="shared" ca="1" si="122"/>
        <v>0.10861421236965985</v>
      </c>
      <c r="N342" s="24">
        <f t="shared" ca="1" si="123"/>
        <v>0.31491027269103039</v>
      </c>
      <c r="O342" s="24">
        <f t="shared" ca="1" si="130"/>
        <v>0.31491027269103039</v>
      </c>
      <c r="P342" s="24">
        <f t="shared" ca="1" si="131"/>
        <v>6.0952996493194691</v>
      </c>
      <c r="Q342" s="24">
        <f t="shared" ca="1" si="115"/>
        <v>0</v>
      </c>
      <c r="R342" s="24">
        <f t="shared" ca="1" si="114"/>
        <v>0</v>
      </c>
      <c r="S342" s="25">
        <f t="shared" ca="1" si="116"/>
        <v>7.0036044646485154</v>
      </c>
      <c r="T342" s="24">
        <f t="shared" ca="1" si="117"/>
        <v>0</v>
      </c>
      <c r="U342" s="24">
        <f t="shared" ca="1" si="118"/>
        <v>0</v>
      </c>
      <c r="V342" s="25">
        <f t="shared" ca="1" si="119"/>
        <v>0.5002203828531987</v>
      </c>
      <c r="W342" s="26">
        <f t="shared" si="120"/>
        <v>2</v>
      </c>
      <c r="X342" s="25">
        <f t="shared" ca="1" si="132"/>
        <v>2.5002203828531986</v>
      </c>
      <c r="Y342" s="25">
        <f t="shared" ca="1" si="133"/>
        <v>4.5033840817953168</v>
      </c>
      <c r="Z342" s="25">
        <f t="shared" ca="1" si="134"/>
        <v>-5.682590748564162</v>
      </c>
      <c r="AA342" s="25">
        <f t="shared" ca="1" si="121"/>
        <v>294.31740925143583</v>
      </c>
    </row>
    <row r="343" spans="5:27" x14ac:dyDescent="0.2">
      <c r="E343" s="22">
        <v>339</v>
      </c>
      <c r="F343" s="24">
        <f t="shared" ca="1" si="124"/>
        <v>6.0952996493194691</v>
      </c>
      <c r="G343" s="24">
        <f t="shared" ca="1" si="125"/>
        <v>0</v>
      </c>
      <c r="H343" s="24">
        <f t="shared" ca="1" si="126"/>
        <v>6.0952996493194691</v>
      </c>
      <c r="I343" s="24">
        <f t="shared" ca="1" si="127"/>
        <v>0</v>
      </c>
      <c r="J343" s="24">
        <f t="shared" ca="1" si="128"/>
        <v>0</v>
      </c>
      <c r="K343" s="24">
        <f t="shared" ca="1" si="135"/>
        <v>0</v>
      </c>
      <c r="L343" s="24">
        <f t="shared" ca="1" si="129"/>
        <v>6.0952996493194691</v>
      </c>
      <c r="M343" s="24">
        <f t="shared" ca="1" si="122"/>
        <v>0.42062091148949765</v>
      </c>
      <c r="N343" s="24">
        <f t="shared" ca="1" si="123"/>
        <v>0.46995420600370752</v>
      </c>
      <c r="O343" s="24">
        <f t="shared" ca="1" si="130"/>
        <v>0.46995420600370752</v>
      </c>
      <c r="P343" s="24">
        <f t="shared" ca="1" si="131"/>
        <v>5.6253454433157613</v>
      </c>
      <c r="Q343" s="24">
        <f t="shared" ca="1" si="115"/>
        <v>0</v>
      </c>
      <c r="R343" s="24">
        <f t="shared" ref="R343:R369" ca="1" si="136">IF(OR(Q343=0,AND(Q343&gt;0, Q344&gt;0)),0,1)</f>
        <v>0</v>
      </c>
      <c r="S343" s="25">
        <f t="shared" ca="1" si="116"/>
        <v>10.451781541522454</v>
      </c>
      <c r="T343" s="24">
        <f t="shared" ca="1" si="117"/>
        <v>0</v>
      </c>
      <c r="U343" s="24">
        <f t="shared" ca="1" si="118"/>
        <v>0</v>
      </c>
      <c r="V343" s="25">
        <f t="shared" ca="1" si="119"/>
        <v>0.46882580370540922</v>
      </c>
      <c r="W343" s="26">
        <f t="shared" si="120"/>
        <v>2</v>
      </c>
      <c r="X343" s="25">
        <f t="shared" ca="1" si="132"/>
        <v>2.4688258037054092</v>
      </c>
      <c r="Y343" s="25">
        <f t="shared" ca="1" si="133"/>
        <v>7.9829557378170453</v>
      </c>
      <c r="Z343" s="25">
        <f t="shared" ca="1" si="134"/>
        <v>2.3003649892528832</v>
      </c>
      <c r="AA343" s="25">
        <f t="shared" ca="1" si="121"/>
        <v>302.3003649892529</v>
      </c>
    </row>
    <row r="344" spans="5:27" x14ac:dyDescent="0.2">
      <c r="E344" s="22">
        <v>340</v>
      </c>
      <c r="F344" s="24">
        <f t="shared" ca="1" si="124"/>
        <v>5.6253454433157613</v>
      </c>
      <c r="G344" s="24">
        <f t="shared" ca="1" si="125"/>
        <v>0</v>
      </c>
      <c r="H344" s="24">
        <f t="shared" ca="1" si="126"/>
        <v>5.6253454433157613</v>
      </c>
      <c r="I344" s="24">
        <f t="shared" ca="1" si="127"/>
        <v>0</v>
      </c>
      <c r="J344" s="24">
        <f t="shared" ca="1" si="128"/>
        <v>0</v>
      </c>
      <c r="K344" s="24">
        <f t="shared" ca="1" si="135"/>
        <v>0</v>
      </c>
      <c r="L344" s="24">
        <f t="shared" ca="1" si="129"/>
        <v>5.6253454433157613</v>
      </c>
      <c r="M344" s="24">
        <f t="shared" ca="1" si="122"/>
        <v>0.45651566840712121</v>
      </c>
      <c r="N344" s="24">
        <f t="shared" ca="1" si="123"/>
        <v>0.48361763153725174</v>
      </c>
      <c r="O344" s="24">
        <f t="shared" ca="1" si="130"/>
        <v>0.48361763153725174</v>
      </c>
      <c r="P344" s="24">
        <f t="shared" ca="1" si="131"/>
        <v>5.1417278117785097</v>
      </c>
      <c r="Q344" s="24">
        <f t="shared" ca="1" si="115"/>
        <v>0</v>
      </c>
      <c r="R344" s="24">
        <f t="shared" ca="1" si="136"/>
        <v>0</v>
      </c>
      <c r="S344" s="25">
        <f t="shared" ca="1" si="116"/>
        <v>10.755656125388478</v>
      </c>
      <c r="T344" s="24">
        <f t="shared" ca="1" si="117"/>
        <v>0</v>
      </c>
      <c r="U344" s="24">
        <f t="shared" ca="1" si="118"/>
        <v>0</v>
      </c>
      <c r="V344" s="25">
        <f t="shared" ca="1" si="119"/>
        <v>0.43068293020377085</v>
      </c>
      <c r="W344" s="26">
        <f t="shared" si="120"/>
        <v>2</v>
      </c>
      <c r="X344" s="25">
        <f t="shared" ca="1" si="132"/>
        <v>2.4306829302037709</v>
      </c>
      <c r="Y344" s="25">
        <f t="shared" ca="1" si="133"/>
        <v>8.3249731951847075</v>
      </c>
      <c r="Z344" s="25">
        <f t="shared" ca="1" si="134"/>
        <v>10.625338184437592</v>
      </c>
      <c r="AA344" s="25">
        <f t="shared" ca="1" si="121"/>
        <v>310.62533818443757</v>
      </c>
    </row>
    <row r="345" spans="5:27" x14ac:dyDescent="0.2">
      <c r="E345" s="22">
        <v>341</v>
      </c>
      <c r="F345" s="24">
        <f t="shared" ca="1" si="124"/>
        <v>5.1417278117785097</v>
      </c>
      <c r="G345" s="24">
        <f t="shared" ca="1" si="125"/>
        <v>0</v>
      </c>
      <c r="H345" s="24">
        <f t="shared" ca="1" si="126"/>
        <v>5.1417278117785097</v>
      </c>
      <c r="I345" s="24">
        <f t="shared" ca="1" si="127"/>
        <v>0</v>
      </c>
      <c r="J345" s="24">
        <f t="shared" ca="1" si="128"/>
        <v>0</v>
      </c>
      <c r="K345" s="24">
        <f t="shared" ca="1" si="135"/>
        <v>0</v>
      </c>
      <c r="L345" s="24">
        <f t="shared" ca="1" si="129"/>
        <v>5.1417278117785097</v>
      </c>
      <c r="M345" s="24">
        <f t="shared" ca="1" si="122"/>
        <v>0.22887781699105236</v>
      </c>
      <c r="N345" s="24">
        <f t="shared" ca="1" si="123"/>
        <v>0.38861786268962928</v>
      </c>
      <c r="O345" s="24">
        <f t="shared" ca="1" si="130"/>
        <v>0.38861786268962928</v>
      </c>
      <c r="P345" s="24">
        <f t="shared" ca="1" si="131"/>
        <v>4.7531099490888806</v>
      </c>
      <c r="Q345" s="24">
        <f t="shared" ca="1" si="115"/>
        <v>0</v>
      </c>
      <c r="R345" s="24">
        <f t="shared" ca="1" si="136"/>
        <v>0</v>
      </c>
      <c r="S345" s="25">
        <f t="shared" ca="1" si="116"/>
        <v>8.6428612662173538</v>
      </c>
      <c r="T345" s="24">
        <f t="shared" ca="1" si="117"/>
        <v>0</v>
      </c>
      <c r="U345" s="24">
        <f t="shared" ca="1" si="118"/>
        <v>0</v>
      </c>
      <c r="V345" s="25">
        <f t="shared" ca="1" si="119"/>
        <v>0.39579351043469557</v>
      </c>
      <c r="W345" s="26">
        <f t="shared" si="120"/>
        <v>2</v>
      </c>
      <c r="X345" s="25">
        <f t="shared" ca="1" si="132"/>
        <v>2.3957935104346957</v>
      </c>
      <c r="Y345" s="25">
        <f t="shared" ca="1" si="133"/>
        <v>6.2470677557826582</v>
      </c>
      <c r="Z345" s="25">
        <f t="shared" ca="1" si="134"/>
        <v>16.872405940220251</v>
      </c>
      <c r="AA345" s="25">
        <f t="shared" ca="1" si="121"/>
        <v>316.87240594022023</v>
      </c>
    </row>
    <row r="346" spans="5:27" x14ac:dyDescent="0.2">
      <c r="E346" s="22">
        <v>342</v>
      </c>
      <c r="F346" s="24">
        <f t="shared" ca="1" si="124"/>
        <v>4.7531099490888806</v>
      </c>
      <c r="G346" s="24">
        <f t="shared" ca="1" si="125"/>
        <v>0</v>
      </c>
      <c r="H346" s="24">
        <f t="shared" ca="1" si="126"/>
        <v>4.7531099490888806</v>
      </c>
      <c r="I346" s="24">
        <f t="shared" ca="1" si="127"/>
        <v>0</v>
      </c>
      <c r="J346" s="24">
        <f t="shared" ca="1" si="128"/>
        <v>0</v>
      </c>
      <c r="K346" s="24">
        <f t="shared" ca="1" si="135"/>
        <v>0</v>
      </c>
      <c r="L346" s="24">
        <f t="shared" ca="1" si="129"/>
        <v>4.7531099490888806</v>
      </c>
      <c r="M346" s="24">
        <f t="shared" ca="1" si="122"/>
        <v>0.12791242749480902</v>
      </c>
      <c r="N346" s="24">
        <f t="shared" ca="1" si="123"/>
        <v>0.32955278576268532</v>
      </c>
      <c r="O346" s="24">
        <f t="shared" ca="1" si="130"/>
        <v>0.32955278576268532</v>
      </c>
      <c r="P346" s="24">
        <f t="shared" ca="1" si="131"/>
        <v>4.423557163326195</v>
      </c>
      <c r="Q346" s="24">
        <f t="shared" ca="1" si="115"/>
        <v>0</v>
      </c>
      <c r="R346" s="24">
        <f t="shared" ca="1" si="136"/>
        <v>0</v>
      </c>
      <c r="S346" s="25">
        <f t="shared" ca="1" si="116"/>
        <v>7.3292539553621205</v>
      </c>
      <c r="T346" s="24">
        <f t="shared" ca="1" si="117"/>
        <v>0</v>
      </c>
      <c r="U346" s="24">
        <f t="shared" ca="1" si="118"/>
        <v>0</v>
      </c>
      <c r="V346" s="25">
        <f t="shared" ca="1" si="119"/>
        <v>0.36706668449660301</v>
      </c>
      <c r="W346" s="26">
        <f t="shared" si="120"/>
        <v>2</v>
      </c>
      <c r="X346" s="25">
        <f t="shared" ca="1" si="132"/>
        <v>2.3670666844966028</v>
      </c>
      <c r="Y346" s="25">
        <f t="shared" ca="1" si="133"/>
        <v>4.9621872708655177</v>
      </c>
      <c r="Z346" s="25">
        <f t="shared" ca="1" si="134"/>
        <v>21.834593211085767</v>
      </c>
      <c r="AA346" s="25">
        <f t="shared" ca="1" si="121"/>
        <v>321.83459321108575</v>
      </c>
    </row>
    <row r="347" spans="5:27" x14ac:dyDescent="0.2">
      <c r="E347" s="22">
        <v>343</v>
      </c>
      <c r="F347" s="24">
        <f t="shared" ca="1" si="124"/>
        <v>4.423557163326195</v>
      </c>
      <c r="G347" s="24">
        <f t="shared" ca="1" si="125"/>
        <v>0</v>
      </c>
      <c r="H347" s="24">
        <f t="shared" ca="1" si="126"/>
        <v>4.423557163326195</v>
      </c>
      <c r="I347" s="24">
        <f t="shared" ca="1" si="127"/>
        <v>1</v>
      </c>
      <c r="J347" s="24">
        <f t="shared" ca="1" si="128"/>
        <v>14</v>
      </c>
      <c r="K347" s="24">
        <f t="shared" ca="1" si="135"/>
        <v>0</v>
      </c>
      <c r="L347" s="24">
        <f t="shared" ca="1" si="129"/>
        <v>4.423557163326195</v>
      </c>
      <c r="M347" s="24">
        <f t="shared" ca="1" si="122"/>
        <v>0.97123560295452216</v>
      </c>
      <c r="N347" s="24">
        <f t="shared" ca="1" si="123"/>
        <v>0.78489071811618993</v>
      </c>
      <c r="O347" s="24">
        <f t="shared" ca="1" si="130"/>
        <v>0.78489071811618993</v>
      </c>
      <c r="P347" s="24">
        <f t="shared" ca="1" si="131"/>
        <v>3.638666445210005</v>
      </c>
      <c r="Q347" s="24">
        <f t="shared" ca="1" si="115"/>
        <v>0</v>
      </c>
      <c r="R347" s="24">
        <f t="shared" ca="1" si="136"/>
        <v>0</v>
      </c>
      <c r="S347" s="25">
        <f t="shared" ca="1" si="116"/>
        <v>17.455969570904063</v>
      </c>
      <c r="T347" s="24">
        <f t="shared" ca="1" si="117"/>
        <v>224</v>
      </c>
      <c r="U347" s="24">
        <f t="shared" ca="1" si="118"/>
        <v>15.68</v>
      </c>
      <c r="V347" s="25">
        <f t="shared" ca="1" si="119"/>
        <v>0.32248894434144804</v>
      </c>
      <c r="W347" s="26">
        <f t="shared" si="120"/>
        <v>2</v>
      </c>
      <c r="X347" s="25">
        <f t="shared" ca="1" si="132"/>
        <v>242.00248894434145</v>
      </c>
      <c r="Y347" s="25">
        <f t="shared" ca="1" si="133"/>
        <v>-224.54651937343738</v>
      </c>
      <c r="Z347" s="25">
        <f t="shared" ca="1" si="134"/>
        <v>-202.7119261623516</v>
      </c>
      <c r="AA347" s="25">
        <f t="shared" ca="1" si="121"/>
        <v>97.288073837648398</v>
      </c>
    </row>
    <row r="348" spans="5:27" x14ac:dyDescent="0.2">
      <c r="E348" s="22">
        <v>344</v>
      </c>
      <c r="F348" s="24">
        <f t="shared" ca="1" si="124"/>
        <v>3.638666445210005</v>
      </c>
      <c r="G348" s="24">
        <f t="shared" ca="1" si="125"/>
        <v>14</v>
      </c>
      <c r="H348" s="24">
        <f t="shared" ca="1" si="126"/>
        <v>17.638666445210006</v>
      </c>
      <c r="I348" s="24">
        <f t="shared" ca="1" si="127"/>
        <v>0</v>
      </c>
      <c r="J348" s="24">
        <f t="shared" ca="1" si="128"/>
        <v>0</v>
      </c>
      <c r="K348" s="24">
        <f t="shared" ca="1" si="135"/>
        <v>0</v>
      </c>
      <c r="L348" s="24">
        <f t="shared" ca="1" si="129"/>
        <v>3.638666445210005</v>
      </c>
      <c r="M348" s="24">
        <f t="shared" ca="1" si="122"/>
        <v>0.63028678794304682</v>
      </c>
      <c r="N348" s="24">
        <f t="shared" ca="1" si="123"/>
        <v>0.54989195097690224</v>
      </c>
      <c r="O348" s="24">
        <f t="shared" ca="1" si="130"/>
        <v>0.54989195097690224</v>
      </c>
      <c r="P348" s="24">
        <f t="shared" ca="1" si="131"/>
        <v>3.0887744942331028</v>
      </c>
      <c r="Q348" s="24">
        <f t="shared" ca="1" si="115"/>
        <v>0</v>
      </c>
      <c r="R348" s="24">
        <f t="shared" ca="1" si="136"/>
        <v>0</v>
      </c>
      <c r="S348" s="25">
        <f t="shared" ca="1" si="116"/>
        <v>12.229596989726305</v>
      </c>
      <c r="T348" s="24">
        <f t="shared" ca="1" si="117"/>
        <v>0</v>
      </c>
      <c r="U348" s="24">
        <f t="shared" ca="1" si="118"/>
        <v>0</v>
      </c>
      <c r="V348" s="25">
        <f t="shared" ca="1" si="119"/>
        <v>0.26909763757772431</v>
      </c>
      <c r="W348" s="26">
        <f t="shared" si="120"/>
        <v>2</v>
      </c>
      <c r="X348" s="25">
        <f t="shared" ca="1" si="132"/>
        <v>2.2690976375777243</v>
      </c>
      <c r="Y348" s="25">
        <f t="shared" ca="1" si="133"/>
        <v>9.960499352148581</v>
      </c>
      <c r="Z348" s="25">
        <f t="shared" ca="1" si="134"/>
        <v>-192.75142681020301</v>
      </c>
      <c r="AA348" s="25">
        <f t="shared" ca="1" si="121"/>
        <v>107.24857318979699</v>
      </c>
    </row>
    <row r="349" spans="5:27" x14ac:dyDescent="0.2">
      <c r="E349" s="22">
        <v>345</v>
      </c>
      <c r="F349" s="24">
        <f t="shared" ca="1" si="124"/>
        <v>3.0887744942331028</v>
      </c>
      <c r="G349" s="24">
        <f t="shared" ca="1" si="125"/>
        <v>14</v>
      </c>
      <c r="H349" s="24">
        <f t="shared" ca="1" si="126"/>
        <v>17.088774494233103</v>
      </c>
      <c r="I349" s="24">
        <f t="shared" ca="1" si="127"/>
        <v>0</v>
      </c>
      <c r="J349" s="24">
        <f t="shared" ca="1" si="128"/>
        <v>0</v>
      </c>
      <c r="K349" s="24">
        <f t="shared" ca="1" si="135"/>
        <v>0</v>
      </c>
      <c r="L349" s="24">
        <f t="shared" ca="1" si="129"/>
        <v>3.0887744942331028</v>
      </c>
      <c r="M349" s="24">
        <f t="shared" ca="1" si="122"/>
        <v>0.69122279131331055</v>
      </c>
      <c r="N349" s="24">
        <f t="shared" ca="1" si="123"/>
        <v>0.57489790423204667</v>
      </c>
      <c r="O349" s="24">
        <f t="shared" ca="1" si="130"/>
        <v>0.57489790423204667</v>
      </c>
      <c r="P349" s="24">
        <f t="shared" ca="1" si="131"/>
        <v>2.5138765900010562</v>
      </c>
      <c r="Q349" s="24">
        <f t="shared" ca="1" si="115"/>
        <v>0</v>
      </c>
      <c r="R349" s="24">
        <f t="shared" ca="1" si="136"/>
        <v>0</v>
      </c>
      <c r="S349" s="25">
        <f t="shared" ca="1" si="116"/>
        <v>12.785729390120718</v>
      </c>
      <c r="T349" s="24">
        <f t="shared" ca="1" si="117"/>
        <v>0</v>
      </c>
      <c r="U349" s="24">
        <f t="shared" ca="1" si="118"/>
        <v>0</v>
      </c>
      <c r="V349" s="25">
        <f t="shared" ca="1" si="119"/>
        <v>0.22410604336936638</v>
      </c>
      <c r="W349" s="26">
        <f t="shared" si="120"/>
        <v>2</v>
      </c>
      <c r="X349" s="25">
        <f t="shared" ca="1" si="132"/>
        <v>2.2241060433693662</v>
      </c>
      <c r="Y349" s="25">
        <f t="shared" ca="1" si="133"/>
        <v>10.561623346751352</v>
      </c>
      <c r="Z349" s="25">
        <f t="shared" ca="1" si="134"/>
        <v>-182.18980346345165</v>
      </c>
      <c r="AA349" s="25">
        <f t="shared" ca="1" si="121"/>
        <v>117.81019653654835</v>
      </c>
    </row>
    <row r="350" spans="5:27" x14ac:dyDescent="0.2">
      <c r="E350" s="22">
        <v>346</v>
      </c>
      <c r="F350" s="24">
        <f t="shared" ca="1" si="124"/>
        <v>2.5138765900010562</v>
      </c>
      <c r="G350" s="24">
        <f t="shared" ca="1" si="125"/>
        <v>14</v>
      </c>
      <c r="H350" s="24">
        <f t="shared" ca="1" si="126"/>
        <v>16.513876590001058</v>
      </c>
      <c r="I350" s="24">
        <f t="shared" ca="1" si="127"/>
        <v>0</v>
      </c>
      <c r="J350" s="24">
        <f t="shared" ca="1" si="128"/>
        <v>0</v>
      </c>
      <c r="K350" s="24">
        <f t="shared" ca="1" si="135"/>
        <v>0</v>
      </c>
      <c r="L350" s="24">
        <f t="shared" ca="1" si="129"/>
        <v>2.5138765900010562</v>
      </c>
      <c r="M350" s="24">
        <f t="shared" ca="1" si="122"/>
        <v>0.20957652810040528</v>
      </c>
      <c r="N350" s="24">
        <f t="shared" ca="1" si="123"/>
        <v>0.37881627794195044</v>
      </c>
      <c r="O350" s="24">
        <f t="shared" ca="1" si="130"/>
        <v>0.37881627794195044</v>
      </c>
      <c r="P350" s="24">
        <f t="shared" ca="1" si="131"/>
        <v>2.1350603120591058</v>
      </c>
      <c r="Q350" s="24">
        <f t="shared" ca="1" si="115"/>
        <v>0</v>
      </c>
      <c r="R350" s="24">
        <f t="shared" ca="1" si="136"/>
        <v>0</v>
      </c>
      <c r="S350" s="25">
        <f t="shared" ca="1" si="116"/>
        <v>8.4248740214289768</v>
      </c>
      <c r="T350" s="24">
        <f t="shared" ca="1" si="117"/>
        <v>0</v>
      </c>
      <c r="U350" s="24">
        <f t="shared" ca="1" si="118"/>
        <v>0</v>
      </c>
      <c r="V350" s="25">
        <f t="shared" ca="1" si="119"/>
        <v>0.18595747608240651</v>
      </c>
      <c r="W350" s="26">
        <f t="shared" si="120"/>
        <v>2</v>
      </c>
      <c r="X350" s="25">
        <f t="shared" ca="1" si="132"/>
        <v>2.1859574760824065</v>
      </c>
      <c r="Y350" s="25">
        <f t="shared" ca="1" si="133"/>
        <v>6.2389165453465703</v>
      </c>
      <c r="Z350" s="25">
        <f t="shared" ca="1" si="134"/>
        <v>-175.95088691810508</v>
      </c>
      <c r="AA350" s="25">
        <f t="shared" ca="1" si="121"/>
        <v>124.04911308189492</v>
      </c>
    </row>
    <row r="351" spans="5:27" x14ac:dyDescent="0.2">
      <c r="E351" s="22">
        <v>347</v>
      </c>
      <c r="F351" s="24">
        <f t="shared" ca="1" si="124"/>
        <v>2.1350603120591058</v>
      </c>
      <c r="G351" s="24">
        <f t="shared" ca="1" si="125"/>
        <v>14</v>
      </c>
      <c r="H351" s="24">
        <f t="shared" ca="1" si="126"/>
        <v>16.135060312059107</v>
      </c>
      <c r="I351" s="24">
        <f t="shared" ca="1" si="127"/>
        <v>0</v>
      </c>
      <c r="J351" s="24">
        <f t="shared" ca="1" si="128"/>
        <v>0</v>
      </c>
      <c r="K351" s="24">
        <f t="shared" ca="1" si="135"/>
        <v>0</v>
      </c>
      <c r="L351" s="24">
        <f t="shared" ca="1" si="129"/>
        <v>2.1350603120591058</v>
      </c>
      <c r="M351" s="24">
        <f t="shared" ca="1" si="122"/>
        <v>0.69177413582837255</v>
      </c>
      <c r="N351" s="24">
        <f t="shared" ca="1" si="123"/>
        <v>0.57513282063206883</v>
      </c>
      <c r="O351" s="24">
        <f t="shared" ca="1" si="130"/>
        <v>0.57513282063206883</v>
      </c>
      <c r="P351" s="24">
        <f t="shared" ca="1" si="131"/>
        <v>1.5599274914270369</v>
      </c>
      <c r="Q351" s="24">
        <f t="shared" ca="1" si="115"/>
        <v>0</v>
      </c>
      <c r="R351" s="24">
        <f t="shared" ca="1" si="136"/>
        <v>0</v>
      </c>
      <c r="S351" s="25">
        <f t="shared" ca="1" si="116"/>
        <v>12.79095393085721</v>
      </c>
      <c r="T351" s="24">
        <f t="shared" ca="1" si="117"/>
        <v>0</v>
      </c>
      <c r="U351" s="24">
        <f t="shared" ca="1" si="118"/>
        <v>0</v>
      </c>
      <c r="V351" s="25">
        <f t="shared" ca="1" si="119"/>
        <v>0.14779951213944573</v>
      </c>
      <c r="W351" s="26">
        <f t="shared" si="120"/>
        <v>2</v>
      </c>
      <c r="X351" s="25">
        <f t="shared" ca="1" si="132"/>
        <v>2.1477995121394455</v>
      </c>
      <c r="Y351" s="25">
        <f t="shared" ca="1" si="133"/>
        <v>10.643154418717764</v>
      </c>
      <c r="Z351" s="25">
        <f t="shared" ca="1" si="134"/>
        <v>-165.30773249938733</v>
      </c>
      <c r="AA351" s="25">
        <f t="shared" ca="1" si="121"/>
        <v>134.69226750061267</v>
      </c>
    </row>
    <row r="352" spans="5:27" x14ac:dyDescent="0.2">
      <c r="E352" s="22">
        <v>348</v>
      </c>
      <c r="F352" s="24">
        <f t="shared" ca="1" si="124"/>
        <v>1.5599274914270369</v>
      </c>
      <c r="G352" s="24">
        <f t="shared" ca="1" si="125"/>
        <v>14</v>
      </c>
      <c r="H352" s="24">
        <f t="shared" ca="1" si="126"/>
        <v>15.559927491427036</v>
      </c>
      <c r="I352" s="24">
        <f t="shared" ca="1" si="127"/>
        <v>0</v>
      </c>
      <c r="J352" s="24">
        <f t="shared" ca="1" si="128"/>
        <v>0</v>
      </c>
      <c r="K352" s="24">
        <f t="shared" ca="1" si="135"/>
        <v>0</v>
      </c>
      <c r="L352" s="24">
        <f t="shared" ca="1" si="129"/>
        <v>1.5599274914270369</v>
      </c>
      <c r="M352" s="24">
        <f t="shared" ca="1" si="122"/>
        <v>0.30544691147385161</v>
      </c>
      <c r="N352" s="24">
        <f t="shared" ca="1" si="123"/>
        <v>0.42368030032397502</v>
      </c>
      <c r="O352" s="24">
        <f t="shared" ca="1" si="130"/>
        <v>0.42368030032397502</v>
      </c>
      <c r="P352" s="24">
        <f t="shared" ca="1" si="131"/>
        <v>1.1362471911030618</v>
      </c>
      <c r="Q352" s="24">
        <f t="shared" ca="1" si="115"/>
        <v>0</v>
      </c>
      <c r="R352" s="24">
        <f t="shared" ca="1" si="136"/>
        <v>0</v>
      </c>
      <c r="S352" s="25">
        <f t="shared" ca="1" si="116"/>
        <v>9.4226498792052045</v>
      </c>
      <c r="T352" s="24">
        <f t="shared" ca="1" si="117"/>
        <v>0</v>
      </c>
      <c r="U352" s="24">
        <f t="shared" ca="1" si="118"/>
        <v>0</v>
      </c>
      <c r="V352" s="25">
        <f t="shared" ca="1" si="119"/>
        <v>0.10784698730120396</v>
      </c>
      <c r="W352" s="26">
        <f t="shared" si="120"/>
        <v>2</v>
      </c>
      <c r="X352" s="25">
        <f t="shared" ca="1" si="132"/>
        <v>2.1078469873012038</v>
      </c>
      <c r="Y352" s="25">
        <f t="shared" ca="1" si="133"/>
        <v>7.3148028919040007</v>
      </c>
      <c r="Z352" s="25">
        <f t="shared" ca="1" si="134"/>
        <v>-157.99292960748332</v>
      </c>
      <c r="AA352" s="25">
        <f t="shared" ca="1" si="121"/>
        <v>142.00707039251668</v>
      </c>
    </row>
    <row r="353" spans="5:27" x14ac:dyDescent="0.2">
      <c r="E353" s="22">
        <v>349</v>
      </c>
      <c r="F353" s="24">
        <f t="shared" ca="1" si="124"/>
        <v>1.1362471911030618</v>
      </c>
      <c r="G353" s="24">
        <f t="shared" ca="1" si="125"/>
        <v>14</v>
      </c>
      <c r="H353" s="24">
        <f t="shared" ca="1" si="126"/>
        <v>15.136247191103061</v>
      </c>
      <c r="I353" s="24">
        <f t="shared" ca="1" si="127"/>
        <v>0</v>
      </c>
      <c r="J353" s="24">
        <f t="shared" ca="1" si="128"/>
        <v>0</v>
      </c>
      <c r="K353" s="24">
        <f t="shared" ca="1" si="135"/>
        <v>0</v>
      </c>
      <c r="L353" s="24">
        <f t="shared" ca="1" si="129"/>
        <v>1.1362471911030618</v>
      </c>
      <c r="M353" s="24">
        <f t="shared" ca="1" si="122"/>
        <v>0.61870678071467367</v>
      </c>
      <c r="N353" s="24">
        <f t="shared" ca="1" si="123"/>
        <v>0.54531291298819706</v>
      </c>
      <c r="O353" s="24">
        <f t="shared" ca="1" si="130"/>
        <v>0.54531291298819706</v>
      </c>
      <c r="P353" s="24">
        <f t="shared" ca="1" si="131"/>
        <v>0.59093427811486476</v>
      </c>
      <c r="Q353" s="24">
        <f t="shared" ca="1" si="115"/>
        <v>0</v>
      </c>
      <c r="R353" s="24">
        <f t="shared" ca="1" si="136"/>
        <v>0</v>
      </c>
      <c r="S353" s="25">
        <f t="shared" ca="1" si="116"/>
        <v>12.127759184857501</v>
      </c>
      <c r="T353" s="24">
        <f t="shared" ca="1" si="117"/>
        <v>0</v>
      </c>
      <c r="U353" s="24">
        <f t="shared" ca="1" si="118"/>
        <v>0</v>
      </c>
      <c r="V353" s="25">
        <f t="shared" ca="1" si="119"/>
        <v>6.9087258768717061E-2</v>
      </c>
      <c r="W353" s="26">
        <f t="shared" si="120"/>
        <v>2</v>
      </c>
      <c r="X353" s="25">
        <f t="shared" ca="1" si="132"/>
        <v>2.0690872587687172</v>
      </c>
      <c r="Y353" s="25">
        <f t="shared" ca="1" si="133"/>
        <v>10.058671926088785</v>
      </c>
      <c r="Z353" s="25">
        <f t="shared" ca="1" si="134"/>
        <v>-147.93425768139454</v>
      </c>
      <c r="AA353" s="25">
        <f t="shared" ca="1" si="121"/>
        <v>152.06574231860546</v>
      </c>
    </row>
    <row r="354" spans="5:27" x14ac:dyDescent="0.2">
      <c r="E354" s="22">
        <v>350</v>
      </c>
      <c r="F354" s="24">
        <f t="shared" ca="1" si="124"/>
        <v>0.59093427811486476</v>
      </c>
      <c r="G354" s="24">
        <f t="shared" ca="1" si="125"/>
        <v>14</v>
      </c>
      <c r="H354" s="24">
        <f t="shared" ca="1" si="126"/>
        <v>14.590934278114865</v>
      </c>
      <c r="I354" s="24">
        <f t="shared" ca="1" si="127"/>
        <v>0</v>
      </c>
      <c r="J354" s="24">
        <f t="shared" ca="1" si="128"/>
        <v>0</v>
      </c>
      <c r="K354" s="24">
        <f t="shared" ca="1" si="135"/>
        <v>14</v>
      </c>
      <c r="L354" s="24">
        <f t="shared" ca="1" si="129"/>
        <v>14.590934278114865</v>
      </c>
      <c r="M354" s="24">
        <f t="shared" ca="1" si="122"/>
        <v>0.99029617446782092</v>
      </c>
      <c r="N354" s="24">
        <f t="shared" ca="1" si="123"/>
        <v>0.8506410310027559</v>
      </c>
      <c r="O354" s="24">
        <f t="shared" ca="1" si="130"/>
        <v>0.8506410310027559</v>
      </c>
      <c r="P354" s="24">
        <f t="shared" ca="1" si="131"/>
        <v>13.74029324711211</v>
      </c>
      <c r="Q354" s="24">
        <f t="shared" ca="1" si="115"/>
        <v>0</v>
      </c>
      <c r="R354" s="24">
        <f t="shared" ca="1" si="136"/>
        <v>0</v>
      </c>
      <c r="S354" s="25">
        <f t="shared" ca="1" si="116"/>
        <v>18.918256529501289</v>
      </c>
      <c r="T354" s="24">
        <f t="shared" ca="1" si="117"/>
        <v>0</v>
      </c>
      <c r="U354" s="24">
        <f t="shared" ca="1" si="118"/>
        <v>0</v>
      </c>
      <c r="V354" s="25">
        <f t="shared" ca="1" si="119"/>
        <v>1.1332491010090791</v>
      </c>
      <c r="W354" s="26">
        <f t="shared" si="120"/>
        <v>2</v>
      </c>
      <c r="X354" s="25">
        <f t="shared" ca="1" si="132"/>
        <v>3.1332491010090791</v>
      </c>
      <c r="Y354" s="25">
        <f t="shared" ca="1" si="133"/>
        <v>15.785007428492209</v>
      </c>
      <c r="Z354" s="25">
        <f t="shared" ca="1" si="134"/>
        <v>-132.14925025290233</v>
      </c>
      <c r="AA354" s="25">
        <f t="shared" ca="1" si="121"/>
        <v>167.85074974709767</v>
      </c>
    </row>
    <row r="355" spans="5:27" x14ac:dyDescent="0.2">
      <c r="E355" s="22">
        <v>351</v>
      </c>
      <c r="F355" s="24">
        <f t="shared" ca="1" si="124"/>
        <v>13.74029324711211</v>
      </c>
      <c r="G355" s="24">
        <f t="shared" ca="1" si="125"/>
        <v>0</v>
      </c>
      <c r="H355" s="24">
        <f t="shared" ca="1" si="126"/>
        <v>13.74029324711211</v>
      </c>
      <c r="I355" s="24">
        <f t="shared" ca="1" si="127"/>
        <v>0</v>
      </c>
      <c r="J355" s="24">
        <f t="shared" ca="1" si="128"/>
        <v>0</v>
      </c>
      <c r="K355" s="24">
        <f t="shared" ca="1" si="135"/>
        <v>0</v>
      </c>
      <c r="L355" s="24">
        <f t="shared" ca="1" si="129"/>
        <v>13.74029324711211</v>
      </c>
      <c r="M355" s="24">
        <f t="shared" ca="1" si="122"/>
        <v>0.17960688975064421</v>
      </c>
      <c r="N355" s="24">
        <f t="shared" ca="1" si="123"/>
        <v>0.3624703624937799</v>
      </c>
      <c r="O355" s="24">
        <f t="shared" ca="1" si="130"/>
        <v>0.3624703624937799</v>
      </c>
      <c r="P355" s="24">
        <f t="shared" ca="1" si="131"/>
        <v>13.377822884618331</v>
      </c>
      <c r="Q355" s="24">
        <f t="shared" ca="1" si="115"/>
        <v>0</v>
      </c>
      <c r="R355" s="24">
        <f t="shared" ca="1" si="136"/>
        <v>0</v>
      </c>
      <c r="S355" s="25">
        <f t="shared" ca="1" si="116"/>
        <v>8.0613408618616642</v>
      </c>
      <c r="T355" s="24">
        <f t="shared" ca="1" si="117"/>
        <v>0</v>
      </c>
      <c r="U355" s="24">
        <f t="shared" ca="1" si="118"/>
        <v>0</v>
      </c>
      <c r="V355" s="25">
        <f t="shared" ca="1" si="119"/>
        <v>1.0847246452692176</v>
      </c>
      <c r="W355" s="26">
        <f t="shared" si="120"/>
        <v>2</v>
      </c>
      <c r="X355" s="25">
        <f t="shared" ca="1" si="132"/>
        <v>3.0847246452692176</v>
      </c>
      <c r="Y355" s="25">
        <f t="shared" ca="1" si="133"/>
        <v>4.976616216592447</v>
      </c>
      <c r="Z355" s="25">
        <f t="shared" ca="1" si="134"/>
        <v>-127.17263403630989</v>
      </c>
      <c r="AA355" s="25">
        <f t="shared" ca="1" si="121"/>
        <v>172.82736596369011</v>
      </c>
    </row>
    <row r="356" spans="5:27" x14ac:dyDescent="0.2">
      <c r="E356" s="22">
        <v>352</v>
      </c>
      <c r="F356" s="24">
        <f t="shared" ca="1" si="124"/>
        <v>13.377822884618331</v>
      </c>
      <c r="G356" s="24">
        <f t="shared" ca="1" si="125"/>
        <v>0</v>
      </c>
      <c r="H356" s="24">
        <f t="shared" ca="1" si="126"/>
        <v>13.377822884618331</v>
      </c>
      <c r="I356" s="24">
        <f t="shared" ca="1" si="127"/>
        <v>0</v>
      </c>
      <c r="J356" s="24">
        <f t="shared" ca="1" si="128"/>
        <v>0</v>
      </c>
      <c r="K356" s="24">
        <f t="shared" ca="1" si="135"/>
        <v>0</v>
      </c>
      <c r="L356" s="24">
        <f t="shared" ca="1" si="129"/>
        <v>13.377822884618331</v>
      </c>
      <c r="M356" s="24">
        <f t="shared" ca="1" si="122"/>
        <v>5.0643514872546924E-2</v>
      </c>
      <c r="N356" s="24">
        <f t="shared" ca="1" si="123"/>
        <v>0.25420311686692243</v>
      </c>
      <c r="O356" s="24">
        <f t="shared" ca="1" si="130"/>
        <v>0.25420311686692243</v>
      </c>
      <c r="P356" s="24">
        <f t="shared" ca="1" si="131"/>
        <v>13.123619767751409</v>
      </c>
      <c r="Q356" s="24">
        <f t="shared" ca="1" si="115"/>
        <v>0</v>
      </c>
      <c r="R356" s="24">
        <f t="shared" ca="1" si="136"/>
        <v>0</v>
      </c>
      <c r="S356" s="25">
        <f t="shared" ca="1" si="116"/>
        <v>5.6534773191203547</v>
      </c>
      <c r="T356" s="24">
        <f t="shared" ca="1" si="117"/>
        <v>0</v>
      </c>
      <c r="U356" s="24">
        <f t="shared" ca="1" si="118"/>
        <v>0</v>
      </c>
      <c r="V356" s="25">
        <f t="shared" ca="1" si="119"/>
        <v>1.0600577060947896</v>
      </c>
      <c r="W356" s="26">
        <f t="shared" si="120"/>
        <v>2</v>
      </c>
      <c r="X356" s="25">
        <f t="shared" ca="1" si="132"/>
        <v>3.0600577060947893</v>
      </c>
      <c r="Y356" s="25">
        <f t="shared" ca="1" si="133"/>
        <v>2.5934196130255653</v>
      </c>
      <c r="Z356" s="25">
        <f t="shared" ca="1" si="134"/>
        <v>-124.57921442328433</v>
      </c>
      <c r="AA356" s="25">
        <f t="shared" ca="1" si="121"/>
        <v>175.42078557671567</v>
      </c>
    </row>
    <row r="357" spans="5:27" x14ac:dyDescent="0.2">
      <c r="E357" s="22">
        <v>353</v>
      </c>
      <c r="F357" s="24">
        <f t="shared" ca="1" si="124"/>
        <v>13.123619767751409</v>
      </c>
      <c r="G357" s="24">
        <f t="shared" ca="1" si="125"/>
        <v>0</v>
      </c>
      <c r="H357" s="24">
        <f t="shared" ca="1" si="126"/>
        <v>13.123619767751409</v>
      </c>
      <c r="I357" s="24">
        <f t="shared" ca="1" si="127"/>
        <v>0</v>
      </c>
      <c r="J357" s="24">
        <f t="shared" ca="1" si="128"/>
        <v>0</v>
      </c>
      <c r="K357" s="24">
        <f t="shared" ca="1" si="135"/>
        <v>0</v>
      </c>
      <c r="L357" s="24">
        <f t="shared" ca="1" si="129"/>
        <v>13.123619767751409</v>
      </c>
      <c r="M357" s="24">
        <f t="shared" ca="1" si="122"/>
        <v>0.23394301522891692</v>
      </c>
      <c r="N357" s="24">
        <f t="shared" ca="1" si="123"/>
        <v>0.39111156338505076</v>
      </c>
      <c r="O357" s="24">
        <f t="shared" ca="1" si="130"/>
        <v>0.39111156338505076</v>
      </c>
      <c r="P357" s="24">
        <f t="shared" ca="1" si="131"/>
        <v>12.732508204366358</v>
      </c>
      <c r="Q357" s="24">
        <f t="shared" ca="1" si="115"/>
        <v>0</v>
      </c>
      <c r="R357" s="24">
        <f t="shared" ca="1" si="136"/>
        <v>0</v>
      </c>
      <c r="S357" s="25">
        <f t="shared" ca="1" si="116"/>
        <v>8.6983211696835276</v>
      </c>
      <c r="T357" s="24">
        <f t="shared" ca="1" si="117"/>
        <v>0</v>
      </c>
      <c r="U357" s="24">
        <f t="shared" ca="1" si="118"/>
        <v>0</v>
      </c>
      <c r="V357" s="25">
        <f t="shared" ca="1" si="119"/>
        <v>1.0342451188847108</v>
      </c>
      <c r="W357" s="26">
        <f t="shared" si="120"/>
        <v>2</v>
      </c>
      <c r="X357" s="25">
        <f t="shared" ca="1" si="132"/>
        <v>3.0342451188847108</v>
      </c>
      <c r="Y357" s="25">
        <f t="shared" ca="1" si="133"/>
        <v>5.6640760507988173</v>
      </c>
      <c r="Z357" s="25">
        <f t="shared" ca="1" si="134"/>
        <v>-118.91513837248552</v>
      </c>
      <c r="AA357" s="25">
        <f t="shared" ca="1" si="121"/>
        <v>181.0848616275145</v>
      </c>
    </row>
    <row r="358" spans="5:27" x14ac:dyDescent="0.2">
      <c r="E358" s="22">
        <v>354</v>
      </c>
      <c r="F358" s="24">
        <f t="shared" ca="1" si="124"/>
        <v>12.732508204366358</v>
      </c>
      <c r="G358" s="24">
        <f t="shared" ca="1" si="125"/>
        <v>0</v>
      </c>
      <c r="H358" s="24">
        <f t="shared" ca="1" si="126"/>
        <v>12.732508204366358</v>
      </c>
      <c r="I358" s="24">
        <f t="shared" ca="1" si="127"/>
        <v>0</v>
      </c>
      <c r="J358" s="24">
        <f t="shared" ca="1" si="128"/>
        <v>0</v>
      </c>
      <c r="K358" s="24">
        <f t="shared" ca="1" si="135"/>
        <v>0</v>
      </c>
      <c r="L358" s="24">
        <f t="shared" ca="1" si="129"/>
        <v>12.732508204366358</v>
      </c>
      <c r="M358" s="24">
        <f t="shared" ca="1" si="122"/>
        <v>0.8112520927708462</v>
      </c>
      <c r="N358" s="24">
        <f t="shared" ca="1" si="123"/>
        <v>0.63237795967392807</v>
      </c>
      <c r="O358" s="24">
        <f t="shared" ca="1" si="130"/>
        <v>0.63237795967392807</v>
      </c>
      <c r="P358" s="24">
        <f t="shared" ca="1" si="131"/>
        <v>12.10013024469243</v>
      </c>
      <c r="Q358" s="24">
        <f t="shared" ca="1" si="115"/>
        <v>0</v>
      </c>
      <c r="R358" s="24">
        <f t="shared" ca="1" si="136"/>
        <v>0</v>
      </c>
      <c r="S358" s="25">
        <f t="shared" ca="1" si="116"/>
        <v>14.06408582314816</v>
      </c>
      <c r="T358" s="24">
        <f t="shared" ca="1" si="117"/>
        <v>0</v>
      </c>
      <c r="U358" s="24">
        <f t="shared" ca="1" si="118"/>
        <v>0</v>
      </c>
      <c r="V358" s="25">
        <f t="shared" ca="1" si="119"/>
        <v>0.99330553796235155</v>
      </c>
      <c r="W358" s="26">
        <f t="shared" si="120"/>
        <v>2</v>
      </c>
      <c r="X358" s="25">
        <f t="shared" ca="1" si="132"/>
        <v>2.9933055379623514</v>
      </c>
      <c r="Y358" s="25">
        <f t="shared" ca="1" si="133"/>
        <v>11.070780285185808</v>
      </c>
      <c r="Z358" s="25">
        <f t="shared" ca="1" si="134"/>
        <v>-107.84435808729971</v>
      </c>
      <c r="AA358" s="25">
        <f t="shared" ca="1" si="121"/>
        <v>192.15564191270028</v>
      </c>
    </row>
    <row r="359" spans="5:27" x14ac:dyDescent="0.2">
      <c r="E359" s="22">
        <v>355</v>
      </c>
      <c r="F359" s="24">
        <f t="shared" ca="1" si="124"/>
        <v>12.10013024469243</v>
      </c>
      <c r="G359" s="24">
        <f t="shared" ca="1" si="125"/>
        <v>0</v>
      </c>
      <c r="H359" s="24">
        <f t="shared" ca="1" si="126"/>
        <v>12.10013024469243</v>
      </c>
      <c r="I359" s="24">
        <f t="shared" ca="1" si="127"/>
        <v>0</v>
      </c>
      <c r="J359" s="24">
        <f t="shared" ca="1" si="128"/>
        <v>0</v>
      </c>
      <c r="K359" s="24">
        <f t="shared" ca="1" si="135"/>
        <v>0</v>
      </c>
      <c r="L359" s="24">
        <f t="shared" ca="1" si="129"/>
        <v>12.10013024469243</v>
      </c>
      <c r="M359" s="24">
        <f t="shared" ca="1" si="122"/>
        <v>0.66511302654492588</v>
      </c>
      <c r="N359" s="24">
        <f t="shared" ca="1" si="123"/>
        <v>0.56396874100304195</v>
      </c>
      <c r="O359" s="24">
        <f t="shared" ca="1" si="130"/>
        <v>0.56396874100304195</v>
      </c>
      <c r="P359" s="24">
        <f t="shared" ca="1" si="131"/>
        <v>11.536161503689389</v>
      </c>
      <c r="Q359" s="24">
        <f t="shared" ca="1" si="115"/>
        <v>0</v>
      </c>
      <c r="R359" s="24">
        <f t="shared" ca="1" si="136"/>
        <v>0</v>
      </c>
      <c r="S359" s="25">
        <f t="shared" ca="1" si="116"/>
        <v>12.542664799907651</v>
      </c>
      <c r="T359" s="24">
        <f t="shared" ca="1" si="117"/>
        <v>0</v>
      </c>
      <c r="U359" s="24">
        <f t="shared" ca="1" si="118"/>
        <v>0</v>
      </c>
      <c r="V359" s="25">
        <f t="shared" ca="1" si="119"/>
        <v>0.94545166993527274</v>
      </c>
      <c r="W359" s="26">
        <f t="shared" si="120"/>
        <v>2</v>
      </c>
      <c r="X359" s="25">
        <f t="shared" ca="1" si="132"/>
        <v>2.9454516699352729</v>
      </c>
      <c r="Y359" s="25">
        <f t="shared" ca="1" si="133"/>
        <v>9.5972131299723777</v>
      </c>
      <c r="Z359" s="25">
        <f t="shared" ca="1" si="134"/>
        <v>-98.247144957327336</v>
      </c>
      <c r="AA359" s="25">
        <f t="shared" ca="1" si="121"/>
        <v>201.75285504267265</v>
      </c>
    </row>
    <row r="360" spans="5:27" x14ac:dyDescent="0.2">
      <c r="E360" s="22">
        <v>356</v>
      </c>
      <c r="F360" s="24">
        <f t="shared" ca="1" si="124"/>
        <v>11.536161503689389</v>
      </c>
      <c r="G360" s="24">
        <f t="shared" ca="1" si="125"/>
        <v>0</v>
      </c>
      <c r="H360" s="24">
        <f t="shared" ca="1" si="126"/>
        <v>11.536161503689389</v>
      </c>
      <c r="I360" s="24">
        <f t="shared" ca="1" si="127"/>
        <v>0</v>
      </c>
      <c r="J360" s="24">
        <f t="shared" ca="1" si="128"/>
        <v>0</v>
      </c>
      <c r="K360" s="24">
        <f t="shared" ca="1" si="135"/>
        <v>0</v>
      </c>
      <c r="L360" s="24">
        <f t="shared" ca="1" si="129"/>
        <v>11.536161503689389</v>
      </c>
      <c r="M360" s="24">
        <f t="shared" ca="1" si="122"/>
        <v>0.27043683264159457</v>
      </c>
      <c r="N360" s="24">
        <f t="shared" ca="1" si="123"/>
        <v>0.40827614386818967</v>
      </c>
      <c r="O360" s="24">
        <f t="shared" ca="1" si="130"/>
        <v>0.40827614386818967</v>
      </c>
      <c r="P360" s="24">
        <f t="shared" ca="1" si="131"/>
        <v>11.1278853598212</v>
      </c>
      <c r="Q360" s="24">
        <f t="shared" ca="1" si="115"/>
        <v>0</v>
      </c>
      <c r="R360" s="24">
        <f t="shared" ca="1" si="136"/>
        <v>0</v>
      </c>
      <c r="S360" s="25">
        <f t="shared" ca="1" si="116"/>
        <v>9.0800614396285368</v>
      </c>
      <c r="T360" s="24">
        <f t="shared" ca="1" si="117"/>
        <v>0</v>
      </c>
      <c r="U360" s="24">
        <f t="shared" ca="1" si="118"/>
        <v>0</v>
      </c>
      <c r="V360" s="25">
        <f t="shared" ca="1" si="119"/>
        <v>0.90656187454042358</v>
      </c>
      <c r="W360" s="26">
        <f t="shared" si="120"/>
        <v>2</v>
      </c>
      <c r="X360" s="25">
        <f t="shared" ca="1" si="132"/>
        <v>2.9065618745404236</v>
      </c>
      <c r="Y360" s="25">
        <f t="shared" ca="1" si="133"/>
        <v>6.1734995650881128</v>
      </c>
      <c r="Z360" s="25">
        <f t="shared" ca="1" si="134"/>
        <v>-92.073645392239229</v>
      </c>
      <c r="AA360" s="25">
        <f t="shared" ca="1" si="121"/>
        <v>207.92635460776077</v>
      </c>
    </row>
    <row r="361" spans="5:27" x14ac:dyDescent="0.2">
      <c r="E361" s="22">
        <v>357</v>
      </c>
      <c r="F361" s="24">
        <f t="shared" ca="1" si="124"/>
        <v>11.1278853598212</v>
      </c>
      <c r="G361" s="24">
        <f t="shared" ca="1" si="125"/>
        <v>0</v>
      </c>
      <c r="H361" s="24">
        <f t="shared" ca="1" si="126"/>
        <v>11.1278853598212</v>
      </c>
      <c r="I361" s="24">
        <f t="shared" ca="1" si="127"/>
        <v>0</v>
      </c>
      <c r="J361" s="24">
        <f t="shared" ca="1" si="128"/>
        <v>0</v>
      </c>
      <c r="K361" s="24">
        <f t="shared" ca="1" si="135"/>
        <v>0</v>
      </c>
      <c r="L361" s="24">
        <f t="shared" ca="1" si="129"/>
        <v>11.1278853598212</v>
      </c>
      <c r="M361" s="24">
        <f t="shared" ca="1" si="122"/>
        <v>0.36069412939864709</v>
      </c>
      <c r="N361" s="24">
        <f t="shared" ca="1" si="123"/>
        <v>0.44650939524144967</v>
      </c>
      <c r="O361" s="24">
        <f t="shared" ca="1" si="130"/>
        <v>0.44650939524144967</v>
      </c>
      <c r="P361" s="24">
        <f t="shared" ca="1" si="131"/>
        <v>10.68137596457975</v>
      </c>
      <c r="Q361" s="24">
        <f t="shared" ca="1" si="115"/>
        <v>0</v>
      </c>
      <c r="R361" s="24">
        <f t="shared" ca="1" si="136"/>
        <v>0</v>
      </c>
      <c r="S361" s="25">
        <f t="shared" ca="1" si="116"/>
        <v>9.9303689501698393</v>
      </c>
      <c r="T361" s="24">
        <f t="shared" ca="1" si="117"/>
        <v>0</v>
      </c>
      <c r="U361" s="24">
        <f t="shared" ca="1" si="118"/>
        <v>0</v>
      </c>
      <c r="V361" s="25">
        <f t="shared" ca="1" si="119"/>
        <v>0.87237045297603799</v>
      </c>
      <c r="W361" s="26">
        <f t="shared" si="120"/>
        <v>2</v>
      </c>
      <c r="X361" s="25">
        <f t="shared" ca="1" si="132"/>
        <v>2.8723704529760381</v>
      </c>
      <c r="Y361" s="25">
        <f t="shared" ca="1" si="133"/>
        <v>7.0579984971938012</v>
      </c>
      <c r="Z361" s="25">
        <f t="shared" ca="1" si="134"/>
        <v>-85.015646895045421</v>
      </c>
      <c r="AA361" s="25">
        <f t="shared" ca="1" si="121"/>
        <v>214.98435310495458</v>
      </c>
    </row>
    <row r="362" spans="5:27" x14ac:dyDescent="0.2">
      <c r="E362" s="22">
        <v>358</v>
      </c>
      <c r="F362" s="24">
        <f t="shared" ca="1" si="124"/>
        <v>10.68137596457975</v>
      </c>
      <c r="G362" s="24">
        <f t="shared" ca="1" si="125"/>
        <v>0</v>
      </c>
      <c r="H362" s="24">
        <f t="shared" ca="1" si="126"/>
        <v>10.68137596457975</v>
      </c>
      <c r="I362" s="24">
        <f t="shared" ca="1" si="127"/>
        <v>0</v>
      </c>
      <c r="J362" s="24">
        <f t="shared" ca="1" si="128"/>
        <v>0</v>
      </c>
      <c r="K362" s="24">
        <f t="shared" ca="1" si="135"/>
        <v>0</v>
      </c>
      <c r="L362" s="24">
        <f t="shared" ca="1" si="129"/>
        <v>10.68137596457975</v>
      </c>
      <c r="M362" s="24">
        <f t="shared" ca="1" si="122"/>
        <v>0.91376753724487958</v>
      </c>
      <c r="N362" s="24">
        <f t="shared" ca="1" si="123"/>
        <v>0.70464892904140908</v>
      </c>
      <c r="O362" s="24">
        <f t="shared" ca="1" si="130"/>
        <v>0.70464892904140908</v>
      </c>
      <c r="P362" s="24">
        <f t="shared" ca="1" si="131"/>
        <v>9.9767270355383406</v>
      </c>
      <c r="Q362" s="24">
        <f t="shared" ca="1" si="115"/>
        <v>0</v>
      </c>
      <c r="R362" s="24">
        <f t="shared" ca="1" si="136"/>
        <v>0</v>
      </c>
      <c r="S362" s="25">
        <f t="shared" ca="1" si="116"/>
        <v>15.671392181880936</v>
      </c>
      <c r="T362" s="24">
        <f t="shared" ca="1" si="117"/>
        <v>0</v>
      </c>
      <c r="U362" s="24">
        <f t="shared" ca="1" si="118"/>
        <v>0</v>
      </c>
      <c r="V362" s="25">
        <f t="shared" ca="1" si="119"/>
        <v>0.82632412000472355</v>
      </c>
      <c r="W362" s="26">
        <f t="shared" si="120"/>
        <v>2</v>
      </c>
      <c r="X362" s="25">
        <f t="shared" ca="1" si="132"/>
        <v>2.8263241200047236</v>
      </c>
      <c r="Y362" s="25">
        <f t="shared" ca="1" si="133"/>
        <v>12.845068061876212</v>
      </c>
      <c r="Z362" s="25">
        <f t="shared" ca="1" si="134"/>
        <v>-72.170578833169202</v>
      </c>
      <c r="AA362" s="25">
        <f t="shared" ca="1" si="121"/>
        <v>227.8294211668308</v>
      </c>
    </row>
    <row r="363" spans="5:27" x14ac:dyDescent="0.2">
      <c r="E363" s="22">
        <v>359</v>
      </c>
      <c r="F363" s="24">
        <f t="shared" ca="1" si="124"/>
        <v>9.9767270355383406</v>
      </c>
      <c r="G363" s="24">
        <f t="shared" ca="1" si="125"/>
        <v>0</v>
      </c>
      <c r="H363" s="24">
        <f t="shared" ca="1" si="126"/>
        <v>9.9767270355383406</v>
      </c>
      <c r="I363" s="24">
        <f t="shared" ca="1" si="127"/>
        <v>0</v>
      </c>
      <c r="J363" s="24">
        <f t="shared" ca="1" si="128"/>
        <v>0</v>
      </c>
      <c r="K363" s="24">
        <f t="shared" ca="1" si="135"/>
        <v>0</v>
      </c>
      <c r="L363" s="24">
        <f t="shared" ca="1" si="129"/>
        <v>9.9767270355383406</v>
      </c>
      <c r="M363" s="24">
        <f t="shared" ca="1" si="122"/>
        <v>0.73003552604364663</v>
      </c>
      <c r="N363" s="24">
        <f t="shared" ca="1" si="123"/>
        <v>0.59193806585862596</v>
      </c>
      <c r="O363" s="24">
        <f t="shared" ca="1" si="130"/>
        <v>0.59193806585862596</v>
      </c>
      <c r="P363" s="24">
        <f t="shared" ca="1" si="131"/>
        <v>9.3847889696797147</v>
      </c>
      <c r="Q363" s="24">
        <f t="shared" ca="1" si="115"/>
        <v>0</v>
      </c>
      <c r="R363" s="24">
        <f t="shared" ca="1" si="136"/>
        <v>0</v>
      </c>
      <c r="S363" s="25">
        <f t="shared" ca="1" si="116"/>
        <v>13.16470258469584</v>
      </c>
      <c r="T363" s="24">
        <f t="shared" ca="1" si="117"/>
        <v>0</v>
      </c>
      <c r="U363" s="24">
        <f t="shared" ca="1" si="118"/>
        <v>0</v>
      </c>
      <c r="V363" s="25">
        <f t="shared" ca="1" si="119"/>
        <v>0.7744606402087223</v>
      </c>
      <c r="W363" s="26">
        <f t="shared" si="120"/>
        <v>2</v>
      </c>
      <c r="X363" s="25">
        <f t="shared" ca="1" si="132"/>
        <v>2.7744606402087224</v>
      </c>
      <c r="Y363" s="25">
        <f t="shared" ca="1" si="133"/>
        <v>10.390241944487117</v>
      </c>
      <c r="Z363" s="25">
        <f t="shared" ca="1" si="134"/>
        <v>-61.780336888682086</v>
      </c>
      <c r="AA363" s="25">
        <f t="shared" ca="1" si="121"/>
        <v>238.21966311131791</v>
      </c>
    </row>
    <row r="364" spans="5:27" x14ac:dyDescent="0.2">
      <c r="E364" s="22">
        <v>360</v>
      </c>
      <c r="F364" s="24">
        <f t="shared" ca="1" si="124"/>
        <v>9.3847889696797147</v>
      </c>
      <c r="G364" s="24">
        <f t="shared" ca="1" si="125"/>
        <v>0</v>
      </c>
      <c r="H364" s="24">
        <f t="shared" ca="1" si="126"/>
        <v>9.3847889696797147</v>
      </c>
      <c r="I364" s="24">
        <f t="shared" ca="1" si="127"/>
        <v>0</v>
      </c>
      <c r="J364" s="24">
        <f t="shared" ca="1" si="128"/>
        <v>0</v>
      </c>
      <c r="K364" s="24">
        <f t="shared" ca="1" si="135"/>
        <v>0</v>
      </c>
      <c r="L364" s="24">
        <f t="shared" ca="1" si="129"/>
        <v>9.3847889696797147</v>
      </c>
      <c r="M364" s="24">
        <f t="shared" ca="1" si="122"/>
        <v>0.74398470556123819</v>
      </c>
      <c r="N364" s="24">
        <f t="shared" ca="1" si="123"/>
        <v>0.59835187203540585</v>
      </c>
      <c r="O364" s="24">
        <f t="shared" ca="1" si="130"/>
        <v>0.59835187203540585</v>
      </c>
      <c r="P364" s="24">
        <f t="shared" ca="1" si="131"/>
        <v>8.786437097644308</v>
      </c>
      <c r="Q364" s="24">
        <f t="shared" ca="1" si="115"/>
        <v>0</v>
      </c>
      <c r="R364" s="24">
        <f t="shared" ca="1" si="136"/>
        <v>0</v>
      </c>
      <c r="S364" s="25">
        <f t="shared" ca="1" si="116"/>
        <v>13.307345634067426</v>
      </c>
      <c r="T364" s="24">
        <f t="shared" ca="1" si="117"/>
        <v>0</v>
      </c>
      <c r="U364" s="24">
        <f t="shared" ca="1" si="118"/>
        <v>0</v>
      </c>
      <c r="V364" s="25">
        <f t="shared" ca="1" si="119"/>
        <v>0.7268490426929608</v>
      </c>
      <c r="W364" s="26">
        <f t="shared" si="120"/>
        <v>2</v>
      </c>
      <c r="X364" s="25">
        <f t="shared" ca="1" si="132"/>
        <v>2.7268490426929608</v>
      </c>
      <c r="Y364" s="25">
        <f t="shared" ca="1" si="133"/>
        <v>10.580496591374466</v>
      </c>
      <c r="Z364" s="25">
        <f t="shared" ca="1" si="134"/>
        <v>-51.199840297307617</v>
      </c>
      <c r="AA364" s="25">
        <f t="shared" ca="1" si="121"/>
        <v>248.80015970269238</v>
      </c>
    </row>
    <row r="365" spans="5:27" x14ac:dyDescent="0.2">
      <c r="E365" s="22">
        <v>361</v>
      </c>
      <c r="F365" s="24">
        <f t="shared" ca="1" si="124"/>
        <v>8.786437097644308</v>
      </c>
      <c r="G365" s="24">
        <f t="shared" ca="1" si="125"/>
        <v>0</v>
      </c>
      <c r="H365" s="24">
        <f t="shared" ca="1" si="126"/>
        <v>8.786437097644308</v>
      </c>
      <c r="I365" s="24">
        <f t="shared" ca="1" si="127"/>
        <v>0</v>
      </c>
      <c r="J365" s="24">
        <f t="shared" ca="1" si="128"/>
        <v>0</v>
      </c>
      <c r="K365" s="24">
        <f t="shared" ca="1" si="135"/>
        <v>0</v>
      </c>
      <c r="L365" s="24">
        <f t="shared" ca="1" si="129"/>
        <v>8.786437097644308</v>
      </c>
      <c r="M365" s="24">
        <f t="shared" ca="1" si="122"/>
        <v>0.60032539240282312</v>
      </c>
      <c r="N365" s="24">
        <f t="shared" ca="1" si="123"/>
        <v>0.53812841468146511</v>
      </c>
      <c r="O365" s="24">
        <f t="shared" ca="1" si="130"/>
        <v>0.53812841468146511</v>
      </c>
      <c r="P365" s="24">
        <f t="shared" ca="1" si="131"/>
        <v>8.2483086829628434</v>
      </c>
      <c r="Q365" s="24">
        <f t="shared" ca="1" si="115"/>
        <v>0</v>
      </c>
      <c r="R365" s="24">
        <f t="shared" ca="1" si="136"/>
        <v>0</v>
      </c>
      <c r="S365" s="25">
        <f t="shared" ca="1" si="116"/>
        <v>11.967975942515784</v>
      </c>
      <c r="T365" s="24">
        <f t="shared" ca="1" si="117"/>
        <v>0</v>
      </c>
      <c r="U365" s="24">
        <f t="shared" ca="1" si="118"/>
        <v>0</v>
      </c>
      <c r="V365" s="25">
        <f t="shared" ca="1" si="119"/>
        <v>0.68138983122428609</v>
      </c>
      <c r="W365" s="26">
        <f t="shared" si="120"/>
        <v>2</v>
      </c>
      <c r="X365" s="25">
        <f t="shared" ca="1" si="132"/>
        <v>2.6813898312242861</v>
      </c>
      <c r="Y365" s="25">
        <f t="shared" ca="1" si="133"/>
        <v>9.2865861112914985</v>
      </c>
      <c r="Z365" s="25">
        <f t="shared" ca="1" si="134"/>
        <v>-41.913254186016118</v>
      </c>
      <c r="AA365" s="25">
        <f t="shared" ca="1" si="121"/>
        <v>258.0867458139839</v>
      </c>
    </row>
    <row r="366" spans="5:27" x14ac:dyDescent="0.2">
      <c r="E366" s="22">
        <v>362</v>
      </c>
      <c r="F366" s="24">
        <f t="shared" ca="1" si="124"/>
        <v>8.2483086829628434</v>
      </c>
      <c r="G366" s="24">
        <f t="shared" ca="1" si="125"/>
        <v>0</v>
      </c>
      <c r="H366" s="24">
        <f t="shared" ca="1" si="126"/>
        <v>8.2483086829628434</v>
      </c>
      <c r="I366" s="24">
        <f t="shared" ca="1" si="127"/>
        <v>0</v>
      </c>
      <c r="J366" s="24">
        <f t="shared" ca="1" si="128"/>
        <v>0</v>
      </c>
      <c r="K366" s="24">
        <f t="shared" ca="1" si="135"/>
        <v>0</v>
      </c>
      <c r="L366" s="24">
        <f t="shared" ca="1" si="129"/>
        <v>8.2483086829628434</v>
      </c>
      <c r="M366" s="24">
        <f t="shared" ca="1" si="122"/>
        <v>0.39731853464918587</v>
      </c>
      <c r="N366" s="24">
        <f t="shared" ca="1" si="123"/>
        <v>0.46095591339005021</v>
      </c>
      <c r="O366" s="24">
        <f t="shared" ca="1" si="130"/>
        <v>0.46095591339005021</v>
      </c>
      <c r="P366" s="24">
        <f t="shared" ca="1" si="131"/>
        <v>7.7873527695727933</v>
      </c>
      <c r="Q366" s="24">
        <f t="shared" ca="1" si="115"/>
        <v>0</v>
      </c>
      <c r="R366" s="24">
        <f t="shared" ca="1" si="136"/>
        <v>0</v>
      </c>
      <c r="S366" s="25">
        <f t="shared" ca="1" si="116"/>
        <v>10.251659513794715</v>
      </c>
      <c r="T366" s="24">
        <f t="shared" ca="1" si="117"/>
        <v>0</v>
      </c>
      <c r="U366" s="24">
        <f t="shared" ca="1" si="118"/>
        <v>0</v>
      </c>
      <c r="V366" s="25">
        <f t="shared" ca="1" si="119"/>
        <v>0.6414264581014254</v>
      </c>
      <c r="W366" s="26">
        <f t="shared" si="120"/>
        <v>2</v>
      </c>
      <c r="X366" s="25">
        <f t="shared" ca="1" si="132"/>
        <v>2.6414264581014253</v>
      </c>
      <c r="Y366" s="25">
        <f t="shared" ca="1" si="133"/>
        <v>7.61023305569329</v>
      </c>
      <c r="Z366" s="25">
        <f t="shared" ca="1" si="134"/>
        <v>-34.303021130322826</v>
      </c>
      <c r="AA366" s="25">
        <f t="shared" ca="1" si="121"/>
        <v>265.6969788696772</v>
      </c>
    </row>
    <row r="367" spans="5:27" x14ac:dyDescent="0.2">
      <c r="E367" s="22">
        <v>363</v>
      </c>
      <c r="F367" s="24">
        <f t="shared" ca="1" si="124"/>
        <v>7.7873527695727933</v>
      </c>
      <c r="G367" s="24">
        <f t="shared" ca="1" si="125"/>
        <v>0</v>
      </c>
      <c r="H367" s="24">
        <f t="shared" ca="1" si="126"/>
        <v>7.7873527695727933</v>
      </c>
      <c r="I367" s="24">
        <f t="shared" ca="1" si="127"/>
        <v>0</v>
      </c>
      <c r="J367" s="24">
        <f t="shared" ca="1" si="128"/>
        <v>0</v>
      </c>
      <c r="K367" s="24">
        <f t="shared" ca="1" si="135"/>
        <v>0</v>
      </c>
      <c r="L367" s="24">
        <f t="shared" ca="1" si="129"/>
        <v>7.7873527695727933</v>
      </c>
      <c r="M367" s="24">
        <f t="shared" ca="1" si="122"/>
        <v>8.9871363326196052E-3</v>
      </c>
      <c r="N367" s="24">
        <f t="shared" ca="1" si="123"/>
        <v>0.14507784698415527</v>
      </c>
      <c r="O367" s="24">
        <f t="shared" ca="1" si="130"/>
        <v>0.14507784698415527</v>
      </c>
      <c r="P367" s="24">
        <f t="shared" ca="1" si="131"/>
        <v>7.6422749225886379</v>
      </c>
      <c r="Q367" s="24">
        <f t="shared" ca="1" si="115"/>
        <v>0</v>
      </c>
      <c r="R367" s="24">
        <f t="shared" ca="1" si="136"/>
        <v>0</v>
      </c>
      <c r="S367" s="25">
        <f t="shared" ca="1" si="116"/>
        <v>3.2265313169276131</v>
      </c>
      <c r="T367" s="24">
        <f t="shared" ca="1" si="117"/>
        <v>0</v>
      </c>
      <c r="U367" s="24">
        <f t="shared" ca="1" si="118"/>
        <v>0</v>
      </c>
      <c r="V367" s="25">
        <f t="shared" ca="1" si="119"/>
        <v>0.61718510768645729</v>
      </c>
      <c r="W367" s="26">
        <f t="shared" si="120"/>
        <v>2</v>
      </c>
      <c r="X367" s="25">
        <f t="shared" ca="1" si="132"/>
        <v>2.6171851076864572</v>
      </c>
      <c r="Y367" s="25">
        <f t="shared" ca="1" si="133"/>
        <v>0.6093462092411559</v>
      </c>
      <c r="Z367" s="25">
        <f t="shared" ca="1" si="134"/>
        <v>-33.693674921081673</v>
      </c>
      <c r="AA367" s="25">
        <f t="shared" ca="1" si="121"/>
        <v>266.30632507891835</v>
      </c>
    </row>
    <row r="368" spans="5:27" x14ac:dyDescent="0.2">
      <c r="E368" s="22">
        <v>364</v>
      </c>
      <c r="F368" s="24">
        <f t="shared" ca="1" si="124"/>
        <v>7.6422749225886379</v>
      </c>
      <c r="G368" s="24">
        <f t="shared" ca="1" si="125"/>
        <v>0</v>
      </c>
      <c r="H368" s="24">
        <f t="shared" ca="1" si="126"/>
        <v>7.6422749225886379</v>
      </c>
      <c r="I368" s="24">
        <f t="shared" ca="1" si="127"/>
        <v>0</v>
      </c>
      <c r="J368" s="24">
        <f t="shared" ca="1" si="128"/>
        <v>0</v>
      </c>
      <c r="K368" s="24">
        <f t="shared" ca="1" si="135"/>
        <v>0</v>
      </c>
      <c r="L368" s="24">
        <f t="shared" ca="1" si="129"/>
        <v>7.6422749225886379</v>
      </c>
      <c r="M368" s="24">
        <f t="shared" ca="1" si="122"/>
        <v>0.15193970948979119</v>
      </c>
      <c r="N368" s="24">
        <f t="shared" ca="1" si="123"/>
        <v>0.34577754625755225</v>
      </c>
      <c r="O368" s="24">
        <f t="shared" ca="1" si="130"/>
        <v>0.34577754625755225</v>
      </c>
      <c r="P368" s="24">
        <f t="shared" ca="1" si="131"/>
        <v>7.2964973763310859</v>
      </c>
      <c r="Q368" s="24">
        <f t="shared" ca="1" si="115"/>
        <v>0</v>
      </c>
      <c r="R368" s="24">
        <f t="shared" ca="1" si="136"/>
        <v>0</v>
      </c>
      <c r="S368" s="25">
        <f t="shared" ca="1" si="116"/>
        <v>7.6900926287679612</v>
      </c>
      <c r="T368" s="24">
        <f t="shared" ca="1" si="117"/>
        <v>0</v>
      </c>
      <c r="U368" s="24">
        <f t="shared" ca="1" si="118"/>
        <v>0</v>
      </c>
      <c r="V368" s="25">
        <f t="shared" ca="1" si="119"/>
        <v>0.5975508919567889</v>
      </c>
      <c r="W368" s="26">
        <f t="shared" si="120"/>
        <v>2</v>
      </c>
      <c r="X368" s="25">
        <f t="shared" ca="1" si="132"/>
        <v>2.5975508919567889</v>
      </c>
      <c r="Y368" s="25">
        <f t="shared" ca="1" si="133"/>
        <v>5.0925417368111727</v>
      </c>
      <c r="Z368" s="25">
        <f t="shared" ca="1" si="134"/>
        <v>-28.601133184270502</v>
      </c>
      <c r="AA368" s="25">
        <f t="shared" ca="1" si="121"/>
        <v>271.39886681572949</v>
      </c>
    </row>
    <row r="369" spans="5:27" x14ac:dyDescent="0.2">
      <c r="E369" s="22">
        <v>365</v>
      </c>
      <c r="F369" s="24">
        <f t="shared" ca="1" si="124"/>
        <v>7.2964973763310859</v>
      </c>
      <c r="G369" s="24">
        <f t="shared" ca="1" si="125"/>
        <v>0</v>
      </c>
      <c r="H369" s="24">
        <f t="shared" ca="1" si="126"/>
        <v>7.2964973763310859</v>
      </c>
      <c r="I369" s="24">
        <f t="shared" ca="1" si="127"/>
        <v>0</v>
      </c>
      <c r="J369" s="24">
        <f t="shared" ca="1" si="128"/>
        <v>0</v>
      </c>
      <c r="K369" s="24">
        <f t="shared" ca="1" si="135"/>
        <v>0</v>
      </c>
      <c r="L369" s="24">
        <f t="shared" ca="1" si="129"/>
        <v>7.2964973763310859</v>
      </c>
      <c r="M369" s="24">
        <f t="shared" ca="1" si="122"/>
        <v>0.87696212313079192</v>
      </c>
      <c r="N369" s="24">
        <f t="shared" ca="1" si="123"/>
        <v>0.67399007230281216</v>
      </c>
      <c r="O369" s="24">
        <f t="shared" ca="1" si="130"/>
        <v>0.67399007230281216</v>
      </c>
      <c r="P369" s="24">
        <f t="shared" ca="1" si="131"/>
        <v>6.6225073040282734</v>
      </c>
      <c r="Q369" s="24">
        <f t="shared" ca="1" si="115"/>
        <v>0</v>
      </c>
      <c r="R369" s="24">
        <f t="shared" ca="1" si="136"/>
        <v>0</v>
      </c>
      <c r="S369" s="25">
        <f t="shared" ca="1" si="116"/>
        <v>14.989539208014541</v>
      </c>
      <c r="T369" s="24">
        <f t="shared" ca="1" si="117"/>
        <v>0</v>
      </c>
      <c r="U369" s="24">
        <f t="shared" ca="1" si="118"/>
        <v>0</v>
      </c>
      <c r="V369" s="25">
        <f t="shared" ca="1" si="119"/>
        <v>0.55676018721437437</v>
      </c>
      <c r="W369" s="26">
        <f t="shared" si="120"/>
        <v>2</v>
      </c>
      <c r="X369" s="25">
        <f t="shared" ca="1" si="132"/>
        <v>2.5567601872143744</v>
      </c>
      <c r="Y369" s="25">
        <f t="shared" ca="1" si="133"/>
        <v>12.432779020800167</v>
      </c>
      <c r="Z369" s="25">
        <f t="shared" ca="1" si="134"/>
        <v>-16.168354163470333</v>
      </c>
      <c r="AA369" s="25">
        <f t="shared" ca="1" si="121"/>
        <v>283.83164583652967</v>
      </c>
    </row>
  </sheetData>
  <mergeCells count="11">
    <mergeCell ref="D34:D35"/>
    <mergeCell ref="A48:C48"/>
    <mergeCell ref="A49:B49"/>
    <mergeCell ref="A50:B50"/>
    <mergeCell ref="A51:B51"/>
    <mergeCell ref="C34:C35"/>
    <mergeCell ref="A20:A21"/>
    <mergeCell ref="A22:A23"/>
    <mergeCell ref="A25:A26"/>
    <mergeCell ref="A34:A35"/>
    <mergeCell ref="B34:B35"/>
  </mergeCells>
  <conditionalFormatting sqref="I6:I369">
    <cfRule type="expression" dxfId="27" priority="14">
      <formula>I6&lt;&gt;0</formula>
    </cfRule>
  </conditionalFormatting>
  <conditionalFormatting sqref="I6:I369">
    <cfRule type="expression" dxfId="26" priority="13">
      <formula>I6=0</formula>
    </cfRule>
  </conditionalFormatting>
  <conditionalFormatting sqref="Q5:R369">
    <cfRule type="expression" dxfId="25" priority="12">
      <formula>Q5&lt;&gt;0</formula>
    </cfRule>
  </conditionalFormatting>
  <conditionalFormatting sqref="Q5:R369">
    <cfRule type="expression" dxfId="24" priority="11">
      <formula>Q5=0</formula>
    </cfRule>
  </conditionalFormatting>
  <conditionalFormatting sqref="G6:G369">
    <cfRule type="expression" dxfId="23" priority="10">
      <formula>G6&lt;&gt;0</formula>
    </cfRule>
  </conditionalFormatting>
  <conditionalFormatting sqref="G6:G369">
    <cfRule type="expression" dxfId="22" priority="9">
      <formula>G6=0</formula>
    </cfRule>
  </conditionalFormatting>
  <conditionalFormatting sqref="K6:K369">
    <cfRule type="expression" dxfId="21" priority="8">
      <formula>K6&lt;&gt;0</formula>
    </cfRule>
  </conditionalFormatting>
  <conditionalFormatting sqref="K6:K369">
    <cfRule type="expression" dxfId="20" priority="7">
      <formula>K6=0</formula>
    </cfRule>
  </conditionalFormatting>
  <conditionalFormatting sqref="T5:T369">
    <cfRule type="expression" dxfId="19" priority="6">
      <formula>T5&lt;&gt;0</formula>
    </cfRule>
  </conditionalFormatting>
  <conditionalFormatting sqref="T5:T369">
    <cfRule type="expression" dxfId="18" priority="5">
      <formula>T5=0</formula>
    </cfRule>
  </conditionalFormatting>
  <conditionalFormatting sqref="U5:U369">
    <cfRule type="expression" dxfId="17" priority="4">
      <formula>U5&lt;&gt;0</formula>
    </cfRule>
  </conditionalFormatting>
  <conditionalFormatting sqref="U5:U369">
    <cfRule type="expression" dxfId="16" priority="3">
      <formula>U5=0</formula>
    </cfRule>
  </conditionalFormatting>
  <conditionalFormatting sqref="J6:J369">
    <cfRule type="expression" dxfId="15" priority="2">
      <formula>J6&lt;&gt;0</formula>
    </cfRule>
  </conditionalFormatting>
  <conditionalFormatting sqref="J6:J369">
    <cfRule type="expression" dxfId="14" priority="1">
      <formula>J6=0</formula>
    </cfRule>
  </conditionalFormatting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scale="92" orientation="landscape" r:id="rId1"/>
  <headerFooter alignWithMargins="0">
    <oddHeader>&amp;LОперационный и
 производственный менеджмент
 - Темы 13 - 16&amp;CРоссийско-французская программа МВА
"Управление предприятием"&amp;RЧернов В.П., Чернов А.В.</oddHeader>
    <oddFooter>&amp;A&amp;RСтраница &amp;P</oddFooter>
  </headerFooter>
  <rowBreaks count="1" manualBreakCount="1">
    <brk id="29" max="16383" man="1"/>
  </rowBreaks>
  <colBreaks count="1" manualBreakCount="1">
    <brk id="1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DD91-9949-4171-99A9-6E9CDFCBCCD3}">
  <dimension ref="A1:AD369"/>
  <sheetViews>
    <sheetView tabSelected="1" zoomScaleNormal="100" zoomScaleSheetLayoutView="100" workbookViewId="0">
      <selection activeCell="J8" sqref="J8"/>
    </sheetView>
  </sheetViews>
  <sheetFormatPr defaultColWidth="9.33203125" defaultRowHeight="12.75" x14ac:dyDescent="0.2"/>
  <cols>
    <col min="1" max="1" width="25" style="6" customWidth="1"/>
    <col min="2" max="2" width="16.83203125" style="6" customWidth="1"/>
    <col min="3" max="3" width="18.6640625" style="6" customWidth="1"/>
    <col min="4" max="4" width="12.83203125" style="6" customWidth="1"/>
    <col min="5" max="5" width="9.33203125" style="5"/>
    <col min="6" max="7" width="11" style="5" customWidth="1"/>
    <col min="8" max="8" width="12.5" style="5" customWidth="1"/>
    <col min="9" max="9" width="10.5" style="5" customWidth="1"/>
    <col min="10" max="10" width="9.5" style="5" customWidth="1"/>
    <col min="11" max="11" width="9.33203125" style="5"/>
    <col min="12" max="13" width="9.83203125" style="5" customWidth="1"/>
    <col min="14" max="14" width="9.33203125" style="5"/>
    <col min="15" max="15" width="9.83203125" style="5" bestFit="1" customWidth="1"/>
    <col min="16" max="16" width="9.83203125" style="5" customWidth="1"/>
    <col min="17" max="17" width="8.83203125" style="5" customWidth="1"/>
    <col min="18" max="18" width="8.5" style="5" customWidth="1"/>
    <col min="19" max="19" width="9.1640625" style="5" customWidth="1"/>
    <col min="20" max="20" width="12.1640625" style="5" bestFit="1" customWidth="1"/>
    <col min="21" max="21" width="12.1640625" style="5" customWidth="1"/>
    <col min="22" max="22" width="11.33203125" style="5" bestFit="1" customWidth="1"/>
    <col min="23" max="25" width="12.1640625" style="5" customWidth="1"/>
    <col min="26" max="26" width="9.6640625" style="5" customWidth="1"/>
    <col min="27" max="27" width="10.5" style="5" customWidth="1"/>
    <col min="28" max="29" width="10" style="5" bestFit="1" customWidth="1"/>
    <col min="30" max="30" width="10.6640625" style="5" customWidth="1"/>
    <col min="31" max="16384" width="9.33203125" style="6"/>
  </cols>
  <sheetData>
    <row r="1" spans="1:30" ht="15.75" x14ac:dyDescent="0.25">
      <c r="A1" s="1" t="s">
        <v>89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30" ht="13.5" thickBot="1" x14ac:dyDescent="0.25"/>
    <row r="3" spans="1:30" ht="18" customHeight="1" thickBot="1" x14ac:dyDescent="0.3">
      <c r="E3" s="7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7" t="s">
        <v>2</v>
      </c>
      <c r="W3" s="8"/>
      <c r="X3" s="8"/>
      <c r="Y3" s="8"/>
      <c r="Z3" s="8"/>
      <c r="AA3" s="8"/>
      <c r="AB3" s="8"/>
      <c r="AC3" s="8"/>
      <c r="AD3" s="9"/>
    </row>
    <row r="4" spans="1:30" s="20" customFormat="1" ht="33.75" customHeight="1" thickBot="1" x14ac:dyDescent="0.25">
      <c r="A4" s="10" t="s">
        <v>3</v>
      </c>
      <c r="B4" s="11"/>
      <c r="C4" s="12"/>
      <c r="D4" s="13"/>
      <c r="E4" s="14" t="s">
        <v>85</v>
      </c>
      <c r="F4" s="15" t="s">
        <v>5</v>
      </c>
      <c r="G4" s="15" t="s">
        <v>75</v>
      </c>
      <c r="H4" s="15" t="s">
        <v>77</v>
      </c>
      <c r="I4" s="15" t="s">
        <v>76</v>
      </c>
      <c r="J4" s="16" t="s">
        <v>6</v>
      </c>
      <c r="K4" s="115" t="s">
        <v>93</v>
      </c>
      <c r="L4" s="115" t="s">
        <v>90</v>
      </c>
      <c r="M4" s="115" t="s">
        <v>91</v>
      </c>
      <c r="N4" s="17" t="s">
        <v>7</v>
      </c>
      <c r="O4" s="15" t="s">
        <v>8</v>
      </c>
      <c r="P4" s="17" t="s">
        <v>93</v>
      </c>
      <c r="Q4" s="15" t="s">
        <v>9</v>
      </c>
      <c r="R4" s="15" t="s">
        <v>10</v>
      </c>
      <c r="S4" s="15" t="s">
        <v>11</v>
      </c>
      <c r="T4" s="15" t="s">
        <v>12</v>
      </c>
      <c r="U4" s="121" t="s">
        <v>88</v>
      </c>
      <c r="V4" s="18" t="s">
        <v>13</v>
      </c>
      <c r="W4" s="15" t="s">
        <v>14</v>
      </c>
      <c r="X4" s="15" t="s">
        <v>15</v>
      </c>
      <c r="Y4" s="15" t="s">
        <v>16</v>
      </c>
      <c r="Z4" s="17" t="s">
        <v>17</v>
      </c>
      <c r="AA4" s="15" t="s">
        <v>18</v>
      </c>
      <c r="AB4" s="15" t="s">
        <v>19</v>
      </c>
      <c r="AC4" s="15" t="s">
        <v>20</v>
      </c>
      <c r="AD4" s="19" t="s">
        <v>21</v>
      </c>
    </row>
    <row r="5" spans="1:30" ht="12.75" customHeight="1" thickBot="1" x14ac:dyDescent="0.25">
      <c r="D5" s="21"/>
      <c r="E5" s="22">
        <v>1</v>
      </c>
      <c r="F5" s="23">
        <v>6.5</v>
      </c>
      <c r="G5" s="23"/>
      <c r="H5" s="23"/>
      <c r="I5" s="23"/>
      <c r="J5" s="23">
        <v>4</v>
      </c>
      <c r="K5" s="127">
        <f ca="1">RAND()</f>
        <v>0.85768428821158504</v>
      </c>
      <c r="L5" s="24">
        <f ca="1">INDEX($A$55:$A$58,MATCH(K5,$C$55:$C$59,1))</f>
        <v>8</v>
      </c>
      <c r="M5" s="24"/>
      <c r="N5" s="23"/>
      <c r="O5" s="24">
        <f t="shared" ref="O5:O68" si="0">F5+N5</f>
        <v>6.5</v>
      </c>
      <c r="P5" s="24">
        <f ca="1">RAND()</f>
        <v>0.95578178219653853</v>
      </c>
      <c r="Q5" s="24">
        <f t="shared" ref="Q5:Q68" ca="1" si="1">_xlfn.NORM.INV(P5,$C$20,$C$22)</f>
        <v>0.75555557181062283</v>
      </c>
      <c r="R5" s="24">
        <f t="shared" ref="R5:R68" ca="1" si="2">MIN(Q5,O5)</f>
        <v>0.75555557181062283</v>
      </c>
      <c r="S5" s="24">
        <f t="shared" ref="S5:S68" ca="1" si="3">O5-R5</f>
        <v>5.7444444281893769</v>
      </c>
      <c r="T5" s="24">
        <f t="shared" ref="T5:T68" ca="1" si="4">Q5-R5</f>
        <v>0</v>
      </c>
      <c r="U5" s="24">
        <f t="shared" ref="U5:U21" ca="1" si="5">IF(OR(T5=0,AND(T5&gt;0, T6&gt;0)),0,1)</f>
        <v>0</v>
      </c>
      <c r="V5" s="25">
        <f t="shared" ref="V5:V68" ca="1" si="6">R5*C$9</f>
        <v>16.803555917068252</v>
      </c>
      <c r="W5" s="24">
        <f t="shared" ref="W5:W68" si="7">J5*C$8</f>
        <v>64</v>
      </c>
      <c r="X5" s="24">
        <f t="shared" ref="X5:X68" si="8">IF(J5&gt;0,C$10,0)</f>
        <v>15.68</v>
      </c>
      <c r="Y5" s="25">
        <f t="shared" ref="Y5:Y68" ca="1" si="9">AVERAGE(O5,S5)*C$8*C$11</f>
        <v>0.48977777712757509</v>
      </c>
      <c r="Z5" s="26">
        <f t="shared" ref="Z5:Z68" si="10">C$12</f>
        <v>2</v>
      </c>
      <c r="AA5" s="25">
        <f ca="1">SUM(W5:Z5)</f>
        <v>82.169777777127578</v>
      </c>
      <c r="AB5" s="25">
        <f ca="1">V5-AA5</f>
        <v>-65.366221860059326</v>
      </c>
      <c r="AC5" s="25">
        <f ca="1">AB5</f>
        <v>-65.366221860059326</v>
      </c>
      <c r="AD5" s="25">
        <f t="shared" ref="AD5:AD68" ca="1" si="11">AC5+C$7</f>
        <v>234.63377813994066</v>
      </c>
    </row>
    <row r="6" spans="1:30" ht="12.75" customHeight="1" thickBot="1" x14ac:dyDescent="0.25">
      <c r="A6" s="27" t="s">
        <v>22</v>
      </c>
      <c r="B6" s="28"/>
      <c r="C6" s="29"/>
      <c r="D6" s="21"/>
      <c r="E6" s="22">
        <v>2</v>
      </c>
      <c r="F6" s="24">
        <f ca="1">S5</f>
        <v>5.7444444281893769</v>
      </c>
      <c r="G6" s="24">
        <f t="shared" ref="G6:G69" si="12">G5+J5-N5</f>
        <v>4</v>
      </c>
      <c r="H6" s="24">
        <f ca="1">F6+G6</f>
        <v>9.7444444281893769</v>
      </c>
      <c r="I6" s="24">
        <f ca="1">IF(H6&lt;=$C$27,1,0)</f>
        <v>0</v>
      </c>
      <c r="J6" s="24">
        <f ca="1">IF(I6=1,$C$15,0)</f>
        <v>0</v>
      </c>
      <c r="K6" s="127">
        <f t="shared" ref="K6:K69" ca="1" si="13">RAND()</f>
        <v>6.4019665737845566E-3</v>
      </c>
      <c r="L6" s="24">
        <f t="shared" ref="L6:L69" ca="1" si="14">INDEX($A$55:$A$58,MATCH(K6,$C$55:$C$59,1))</f>
        <v>6</v>
      </c>
      <c r="M6" s="24"/>
      <c r="N6" s="24">
        <v>0</v>
      </c>
      <c r="O6" s="24">
        <f t="shared" ca="1" si="0"/>
        <v>5.7444444281893769</v>
      </c>
      <c r="P6" s="24">
        <f t="shared" ref="P6:P69" ca="1" si="15">RAND()</f>
        <v>0.76824176678237288</v>
      </c>
      <c r="Q6" s="24">
        <f t="shared" ca="1" si="1"/>
        <v>0.60996032046067983</v>
      </c>
      <c r="R6" s="24">
        <f t="shared" ca="1" si="2"/>
        <v>0.60996032046067983</v>
      </c>
      <c r="S6" s="24">
        <f t="shared" ca="1" si="3"/>
        <v>5.1344841077286976</v>
      </c>
      <c r="T6" s="24">
        <f t="shared" ca="1" si="4"/>
        <v>0</v>
      </c>
      <c r="U6" s="24">
        <f t="shared" ca="1" si="5"/>
        <v>0</v>
      </c>
      <c r="V6" s="25">
        <f t="shared" ca="1" si="6"/>
        <v>13.565517527045518</v>
      </c>
      <c r="W6" s="24">
        <f t="shared" ca="1" si="7"/>
        <v>0</v>
      </c>
      <c r="X6" s="24">
        <f t="shared" ca="1" si="8"/>
        <v>0</v>
      </c>
      <c r="Y6" s="25">
        <f t="shared" ca="1" si="9"/>
        <v>0.43515714143672302</v>
      </c>
      <c r="Z6" s="26">
        <f t="shared" si="10"/>
        <v>2</v>
      </c>
      <c r="AA6" s="25">
        <f ca="1">SUM(W6:Z6)</f>
        <v>2.435157141436723</v>
      </c>
      <c r="AB6" s="25">
        <f ca="1">V6-AA6</f>
        <v>11.130360385608796</v>
      </c>
      <c r="AC6" s="25">
        <f ca="1">AB6+AC5</f>
        <v>-54.23586147445053</v>
      </c>
      <c r="AD6" s="25">
        <f t="shared" ca="1" si="11"/>
        <v>245.76413852554947</v>
      </c>
    </row>
    <row r="7" spans="1:30" ht="12.75" customHeight="1" x14ac:dyDescent="0.2">
      <c r="A7" s="30" t="s">
        <v>23</v>
      </c>
      <c r="B7" s="31"/>
      <c r="C7" s="32">
        <v>300</v>
      </c>
      <c r="D7" s="21"/>
      <c r="E7" s="22">
        <v>3</v>
      </c>
      <c r="F7" s="24">
        <f t="shared" ref="F7:F70" ca="1" si="16">S6</f>
        <v>5.1344841077286976</v>
      </c>
      <c r="G7" s="24">
        <f t="shared" ca="1" si="12"/>
        <v>4</v>
      </c>
      <c r="H7" s="24">
        <f t="shared" ref="H7:H70" ca="1" si="17">F7+G7</f>
        <v>9.1344841077286976</v>
      </c>
      <c r="I7" s="24">
        <f t="shared" ref="I7:I70" ca="1" si="18">IF(H7&lt;=$C$27,1,0)</f>
        <v>0</v>
      </c>
      <c r="J7" s="24">
        <f t="shared" ref="J7:J70" ca="1" si="19">IF(I7=1,$C$15,0)</f>
        <v>0</v>
      </c>
      <c r="K7" s="127">
        <f t="shared" ca="1" si="13"/>
        <v>0.30125100105128433</v>
      </c>
      <c r="L7" s="24">
        <f t="shared" ca="1" si="14"/>
        <v>7</v>
      </c>
      <c r="M7" s="24"/>
      <c r="N7" s="24">
        <f ca="1">J6</f>
        <v>0</v>
      </c>
      <c r="O7" s="24">
        <f t="shared" ca="1" si="0"/>
        <v>5.1344841077286976</v>
      </c>
      <c r="P7" s="24">
        <f t="shared" ca="1" si="15"/>
        <v>0.82429443112357148</v>
      </c>
      <c r="Q7" s="24">
        <f t="shared" ca="1" si="1"/>
        <v>0.63977834531665767</v>
      </c>
      <c r="R7" s="24">
        <f t="shared" ca="1" si="2"/>
        <v>0.63977834531665767</v>
      </c>
      <c r="S7" s="24">
        <f t="shared" ca="1" si="3"/>
        <v>4.4947057624120399</v>
      </c>
      <c r="T7" s="24">
        <f t="shared" ca="1" si="4"/>
        <v>0</v>
      </c>
      <c r="U7" s="24">
        <f t="shared" ca="1" si="5"/>
        <v>0</v>
      </c>
      <c r="V7" s="25">
        <f t="shared" ca="1" si="6"/>
        <v>14.228670399842466</v>
      </c>
      <c r="W7" s="24">
        <f t="shared" ca="1" si="7"/>
        <v>0</v>
      </c>
      <c r="X7" s="24">
        <f t="shared" ca="1" si="8"/>
        <v>0</v>
      </c>
      <c r="Y7" s="25">
        <f t="shared" ca="1" si="9"/>
        <v>0.38516759480562957</v>
      </c>
      <c r="Z7" s="26">
        <f t="shared" si="10"/>
        <v>2</v>
      </c>
      <c r="AA7" s="25">
        <f t="shared" ref="AA7:AA70" ca="1" si="20">SUM(W7:Z7)</f>
        <v>2.3851675948056297</v>
      </c>
      <c r="AB7" s="25">
        <f t="shared" ref="AB7:AB70" ca="1" si="21">V7-AA7</f>
        <v>11.843502805036836</v>
      </c>
      <c r="AC7" s="25">
        <f t="shared" ref="AC7:AC70" ca="1" si="22">AB7+AC6</f>
        <v>-42.392358669413696</v>
      </c>
      <c r="AD7" s="25">
        <f t="shared" ca="1" si="11"/>
        <v>257.60764133058632</v>
      </c>
    </row>
    <row r="8" spans="1:30" ht="12.75" customHeight="1" x14ac:dyDescent="0.2">
      <c r="A8" s="33" t="s">
        <v>24</v>
      </c>
      <c r="B8" s="34"/>
      <c r="C8" s="35">
        <v>16</v>
      </c>
      <c r="D8" s="21"/>
      <c r="E8" s="22">
        <v>4</v>
      </c>
      <c r="F8" s="24">
        <f t="shared" ca="1" si="16"/>
        <v>4.4947057624120399</v>
      </c>
      <c r="G8" s="24">
        <f t="shared" ca="1" si="12"/>
        <v>4</v>
      </c>
      <c r="H8" s="24">
        <f t="shared" ca="1" si="17"/>
        <v>8.494705762412039</v>
      </c>
      <c r="I8" s="24">
        <f t="shared" ca="1" si="18"/>
        <v>0</v>
      </c>
      <c r="J8" s="24">
        <f t="shared" ca="1" si="19"/>
        <v>0</v>
      </c>
      <c r="K8" s="127">
        <f t="shared" ca="1" si="13"/>
        <v>0.48729023125933768</v>
      </c>
      <c r="L8" s="24">
        <f t="shared" ca="1" si="14"/>
        <v>7</v>
      </c>
      <c r="M8" s="24"/>
      <c r="N8" s="24">
        <f ca="1">J7</f>
        <v>0</v>
      </c>
      <c r="O8" s="24">
        <f t="shared" ca="1" si="0"/>
        <v>4.4947057624120399</v>
      </c>
      <c r="P8" s="24">
        <f t="shared" ca="1" si="15"/>
        <v>0.8125391258525837</v>
      </c>
      <c r="Q8" s="24">
        <f t="shared" ca="1" si="1"/>
        <v>0.63309378976172215</v>
      </c>
      <c r="R8" s="24">
        <f t="shared" ca="1" si="2"/>
        <v>0.63309378976172215</v>
      </c>
      <c r="S8" s="24">
        <f t="shared" ca="1" si="3"/>
        <v>3.8616119726503175</v>
      </c>
      <c r="T8" s="24">
        <f t="shared" ca="1" si="4"/>
        <v>0</v>
      </c>
      <c r="U8" s="24">
        <f t="shared" ca="1" si="5"/>
        <v>0</v>
      </c>
      <c r="V8" s="25">
        <f t="shared" ca="1" si="6"/>
        <v>14.0800058843007</v>
      </c>
      <c r="W8" s="24">
        <f t="shared" ca="1" si="7"/>
        <v>0</v>
      </c>
      <c r="X8" s="24">
        <f t="shared" ca="1" si="8"/>
        <v>0</v>
      </c>
      <c r="Y8" s="25">
        <f t="shared" ca="1" si="9"/>
        <v>0.33425270940249435</v>
      </c>
      <c r="Z8" s="26">
        <f t="shared" si="10"/>
        <v>2</v>
      </c>
      <c r="AA8" s="25">
        <f t="shared" ca="1" si="20"/>
        <v>2.3342527094024943</v>
      </c>
      <c r="AB8" s="25">
        <f t="shared" ca="1" si="21"/>
        <v>11.745753174898205</v>
      </c>
      <c r="AC8" s="25">
        <f t="shared" ca="1" si="22"/>
        <v>-30.646605494515491</v>
      </c>
      <c r="AD8" s="25">
        <f t="shared" ca="1" si="11"/>
        <v>269.35339450548452</v>
      </c>
    </row>
    <row r="9" spans="1:30" ht="12.75" customHeight="1" x14ac:dyDescent="0.2">
      <c r="A9" s="33" t="s">
        <v>25</v>
      </c>
      <c r="B9" s="34"/>
      <c r="C9" s="36">
        <v>22.24</v>
      </c>
      <c r="D9" s="21"/>
      <c r="E9" s="22">
        <v>5</v>
      </c>
      <c r="F9" s="24">
        <f t="shared" ca="1" si="16"/>
        <v>3.8616119726503175</v>
      </c>
      <c r="G9" s="24">
        <f t="shared" ca="1" si="12"/>
        <v>4</v>
      </c>
      <c r="H9" s="24">
        <f t="shared" ca="1" si="17"/>
        <v>7.8616119726503175</v>
      </c>
      <c r="I9" s="24">
        <f t="shared" ca="1" si="18"/>
        <v>0</v>
      </c>
      <c r="J9" s="24">
        <f t="shared" ca="1" si="19"/>
        <v>0</v>
      </c>
      <c r="K9" s="127">
        <f t="shared" ca="1" si="13"/>
        <v>0.69872202628626912</v>
      </c>
      <c r="L9" s="24">
        <f t="shared" ca="1" si="14"/>
        <v>7</v>
      </c>
      <c r="M9" s="24"/>
      <c r="N9" s="24">
        <f ca="1">J8</f>
        <v>0</v>
      </c>
      <c r="O9" s="24">
        <f t="shared" ca="1" si="0"/>
        <v>3.8616119726503175</v>
      </c>
      <c r="P9" s="24">
        <f t="shared" ca="1" si="15"/>
        <v>0.12658073856029362</v>
      </c>
      <c r="Q9" s="24">
        <f t="shared" ca="1" si="1"/>
        <v>0.3285943886743895</v>
      </c>
      <c r="R9" s="24">
        <f t="shared" ca="1" si="2"/>
        <v>0.3285943886743895</v>
      </c>
      <c r="S9" s="24">
        <f t="shared" ca="1" si="3"/>
        <v>3.5330175839759281</v>
      </c>
      <c r="T9" s="24">
        <f t="shared" ca="1" si="4"/>
        <v>0</v>
      </c>
      <c r="U9" s="24">
        <f t="shared" ca="1" si="5"/>
        <v>0</v>
      </c>
      <c r="V9" s="25">
        <f t="shared" ca="1" si="6"/>
        <v>7.3079392041184219</v>
      </c>
      <c r="W9" s="24">
        <f t="shared" ca="1" si="7"/>
        <v>0</v>
      </c>
      <c r="X9" s="24">
        <f t="shared" ca="1" si="8"/>
        <v>0</v>
      </c>
      <c r="Y9" s="25">
        <f t="shared" ca="1" si="9"/>
        <v>0.29578518226504985</v>
      </c>
      <c r="Z9" s="26">
        <f t="shared" si="10"/>
        <v>2</v>
      </c>
      <c r="AA9" s="25">
        <f t="shared" ca="1" si="20"/>
        <v>2.2957851822650497</v>
      </c>
      <c r="AB9" s="25">
        <f t="shared" ca="1" si="21"/>
        <v>5.0121540218533722</v>
      </c>
      <c r="AC9" s="25">
        <f t="shared" ca="1" si="22"/>
        <v>-25.634451472662118</v>
      </c>
      <c r="AD9" s="25">
        <f t="shared" ca="1" si="11"/>
        <v>274.36554852733786</v>
      </c>
    </row>
    <row r="10" spans="1:30" ht="12.75" customHeight="1" x14ac:dyDescent="0.2">
      <c r="A10" s="33" t="s">
        <v>26</v>
      </c>
      <c r="B10" s="34"/>
      <c r="C10" s="88">
        <v>15.68</v>
      </c>
      <c r="D10" s="21"/>
      <c r="E10" s="22">
        <v>6</v>
      </c>
      <c r="F10" s="24">
        <f t="shared" ca="1" si="16"/>
        <v>3.5330175839759281</v>
      </c>
      <c r="G10" s="24">
        <f t="shared" ca="1" si="12"/>
        <v>4</v>
      </c>
      <c r="H10" s="24">
        <f t="shared" ca="1" si="17"/>
        <v>7.5330175839759281</v>
      </c>
      <c r="I10" s="24">
        <f t="shared" ca="1" si="18"/>
        <v>0</v>
      </c>
      <c r="J10" s="24">
        <f t="shared" ca="1" si="19"/>
        <v>0</v>
      </c>
      <c r="K10" s="127">
        <f t="shared" ca="1" si="13"/>
        <v>0.7592341614770991</v>
      </c>
      <c r="L10" s="24">
        <f t="shared" ca="1" si="14"/>
        <v>8</v>
      </c>
      <c r="M10" s="24"/>
      <c r="N10" s="24">
        <f ca="1">J9</f>
        <v>0</v>
      </c>
      <c r="O10" s="24">
        <f t="shared" ca="1" si="0"/>
        <v>3.5330175839759281</v>
      </c>
      <c r="P10" s="24">
        <f t="shared" ca="1" si="15"/>
        <v>9.6653419676546171E-2</v>
      </c>
      <c r="Q10" s="24">
        <f t="shared" ca="1" si="1"/>
        <v>0.30487120129045364</v>
      </c>
      <c r="R10" s="24">
        <f t="shared" ca="1" si="2"/>
        <v>0.30487120129045364</v>
      </c>
      <c r="S10" s="24">
        <f t="shared" ca="1" si="3"/>
        <v>3.2281463826854746</v>
      </c>
      <c r="T10" s="24">
        <f t="shared" ca="1" si="4"/>
        <v>0</v>
      </c>
      <c r="U10" s="24">
        <f t="shared" ca="1" si="5"/>
        <v>0</v>
      </c>
      <c r="V10" s="25">
        <f t="shared" ca="1" si="6"/>
        <v>6.7803355166996884</v>
      </c>
      <c r="W10" s="24">
        <f t="shared" ca="1" si="7"/>
        <v>0</v>
      </c>
      <c r="X10" s="24">
        <f t="shared" ca="1" si="8"/>
        <v>0</v>
      </c>
      <c r="Y10" s="25">
        <f t="shared" ca="1" si="9"/>
        <v>0.27044655866645612</v>
      </c>
      <c r="Z10" s="26">
        <f t="shared" si="10"/>
        <v>2</v>
      </c>
      <c r="AA10" s="25">
        <f t="shared" ca="1" si="20"/>
        <v>2.2704465586664559</v>
      </c>
      <c r="AB10" s="25">
        <f t="shared" ca="1" si="21"/>
        <v>4.5098889580332324</v>
      </c>
      <c r="AC10" s="25">
        <f t="shared" ca="1" si="22"/>
        <v>-21.124562514628884</v>
      </c>
      <c r="AD10" s="25">
        <f t="shared" ca="1" si="11"/>
        <v>278.87543748537109</v>
      </c>
    </row>
    <row r="11" spans="1:30" ht="12.75" customHeight="1" x14ac:dyDescent="0.2">
      <c r="A11" s="33" t="s">
        <v>79</v>
      </c>
      <c r="B11" s="34"/>
      <c r="C11" s="37">
        <v>5.0000000000000001E-3</v>
      </c>
      <c r="D11" s="21"/>
      <c r="E11" s="22">
        <v>7</v>
      </c>
      <c r="F11" s="24">
        <f t="shared" ca="1" si="16"/>
        <v>3.2281463826854746</v>
      </c>
      <c r="G11" s="24">
        <f t="shared" ca="1" si="12"/>
        <v>4</v>
      </c>
      <c r="H11" s="24">
        <f t="shared" ca="1" si="17"/>
        <v>7.228146382685475</v>
      </c>
      <c r="I11" s="24">
        <f t="shared" ca="1" si="18"/>
        <v>0</v>
      </c>
      <c r="J11" s="24">
        <f t="shared" ca="1" si="19"/>
        <v>0</v>
      </c>
      <c r="K11" s="127">
        <f t="shared" ca="1" si="13"/>
        <v>8.746851183988269E-2</v>
      </c>
      <c r="L11" s="24">
        <f t="shared" ca="1" si="14"/>
        <v>7</v>
      </c>
      <c r="M11" s="24"/>
      <c r="N11" s="24">
        <f ca="1">J10</f>
        <v>0</v>
      </c>
      <c r="O11" s="24">
        <f t="shared" ca="1" si="0"/>
        <v>3.2281463826854746</v>
      </c>
      <c r="P11" s="24">
        <f t="shared" ca="1" si="15"/>
        <v>0.46480933963774429</v>
      </c>
      <c r="Q11" s="24">
        <f t="shared" ca="1" si="1"/>
        <v>0.48675130846898212</v>
      </c>
      <c r="R11" s="24">
        <f t="shared" ca="1" si="2"/>
        <v>0.48675130846898212</v>
      </c>
      <c r="S11" s="24">
        <f t="shared" ca="1" si="3"/>
        <v>2.7413950742164923</v>
      </c>
      <c r="T11" s="24">
        <f t="shared" ca="1" si="4"/>
        <v>0</v>
      </c>
      <c r="U11" s="24">
        <f t="shared" ca="1" si="5"/>
        <v>0</v>
      </c>
      <c r="V11" s="25">
        <f t="shared" ca="1" si="6"/>
        <v>10.825349100350161</v>
      </c>
      <c r="W11" s="24">
        <f t="shared" ca="1" si="7"/>
        <v>0</v>
      </c>
      <c r="X11" s="24">
        <f t="shared" ca="1" si="8"/>
        <v>0</v>
      </c>
      <c r="Y11" s="25">
        <f t="shared" ca="1" si="9"/>
        <v>0.23878165827607867</v>
      </c>
      <c r="Z11" s="26">
        <f t="shared" si="10"/>
        <v>2</v>
      </c>
      <c r="AA11" s="25">
        <f t="shared" ca="1" si="20"/>
        <v>2.2387816582760784</v>
      </c>
      <c r="AB11" s="25">
        <f t="shared" ca="1" si="21"/>
        <v>8.5865674420740827</v>
      </c>
      <c r="AC11" s="25">
        <f t="shared" ca="1" si="22"/>
        <v>-12.537995072554802</v>
      </c>
      <c r="AD11" s="25">
        <f t="shared" ca="1" si="11"/>
        <v>287.46200492744521</v>
      </c>
    </row>
    <row r="12" spans="1:30" ht="12.75" customHeight="1" thickBot="1" x14ac:dyDescent="0.25">
      <c r="A12" s="38" t="s">
        <v>80</v>
      </c>
      <c r="B12" s="39"/>
      <c r="C12" s="112">
        <v>2</v>
      </c>
      <c r="D12" s="21"/>
      <c r="E12" s="22">
        <v>8</v>
      </c>
      <c r="F12" s="24">
        <f t="shared" ca="1" si="16"/>
        <v>2.7413950742164923</v>
      </c>
      <c r="G12" s="24">
        <f t="shared" ca="1" si="12"/>
        <v>4</v>
      </c>
      <c r="H12" s="24">
        <f t="shared" ca="1" si="17"/>
        <v>6.7413950742164923</v>
      </c>
      <c r="I12" s="24">
        <f t="shared" ca="1" si="18"/>
        <v>0</v>
      </c>
      <c r="J12" s="24">
        <f t="shared" ca="1" si="19"/>
        <v>0</v>
      </c>
      <c r="K12" s="127">
        <f t="shared" ca="1" si="13"/>
        <v>0.66988262627326478</v>
      </c>
      <c r="L12" s="24">
        <f t="shared" ca="1" si="14"/>
        <v>7</v>
      </c>
      <c r="M12" s="24"/>
      <c r="N12" s="24">
        <f t="shared" ref="N12:N75" si="23">J5</f>
        <v>4</v>
      </c>
      <c r="O12" s="24">
        <f t="shared" ca="1" si="0"/>
        <v>6.7413950742164923</v>
      </c>
      <c r="P12" s="24">
        <f t="shared" ca="1" si="15"/>
        <v>0.67927958919755038</v>
      </c>
      <c r="Q12" s="24">
        <f t="shared" ca="1" si="1"/>
        <v>0.56985278543992202</v>
      </c>
      <c r="R12" s="24">
        <f t="shared" ca="1" si="2"/>
        <v>0.56985278543992202</v>
      </c>
      <c r="S12" s="24">
        <f t="shared" ca="1" si="3"/>
        <v>6.1715422887765703</v>
      </c>
      <c r="T12" s="24">
        <f t="shared" ca="1" si="4"/>
        <v>0</v>
      </c>
      <c r="U12" s="24">
        <f t="shared" ca="1" si="5"/>
        <v>0</v>
      </c>
      <c r="V12" s="25">
        <f t="shared" ca="1" si="6"/>
        <v>12.673525948183865</v>
      </c>
      <c r="W12" s="24">
        <f t="shared" ca="1" si="7"/>
        <v>0</v>
      </c>
      <c r="X12" s="24">
        <f t="shared" ca="1" si="8"/>
        <v>0</v>
      </c>
      <c r="Y12" s="25">
        <f t="shared" ca="1" si="9"/>
        <v>0.51651749451972251</v>
      </c>
      <c r="Z12" s="26">
        <f t="shared" si="10"/>
        <v>2</v>
      </c>
      <c r="AA12" s="25">
        <f t="shared" ca="1" si="20"/>
        <v>2.5165174945197224</v>
      </c>
      <c r="AB12" s="25">
        <f t="shared" ca="1" si="21"/>
        <v>10.157008453664144</v>
      </c>
      <c r="AC12" s="25">
        <f t="shared" ca="1" si="22"/>
        <v>-2.3809866188906579</v>
      </c>
      <c r="AD12" s="25">
        <f t="shared" ca="1" si="11"/>
        <v>297.61901338110937</v>
      </c>
    </row>
    <row r="13" spans="1:30" ht="12.75" customHeight="1" thickBot="1" x14ac:dyDescent="0.25">
      <c r="D13" s="21"/>
      <c r="E13" s="22">
        <v>9</v>
      </c>
      <c r="F13" s="24">
        <f t="shared" ca="1" si="16"/>
        <v>6.1715422887765703</v>
      </c>
      <c r="G13" s="24">
        <f t="shared" ca="1" si="12"/>
        <v>0</v>
      </c>
      <c r="H13" s="24">
        <f t="shared" ca="1" si="17"/>
        <v>6.1715422887765703</v>
      </c>
      <c r="I13" s="24">
        <f t="shared" ca="1" si="18"/>
        <v>0</v>
      </c>
      <c r="J13" s="24">
        <f t="shared" ca="1" si="19"/>
        <v>0</v>
      </c>
      <c r="K13" s="127">
        <f t="shared" ca="1" si="13"/>
        <v>0.73795112675699071</v>
      </c>
      <c r="L13" s="24">
        <f t="shared" ca="1" si="14"/>
        <v>8</v>
      </c>
      <c r="M13" s="24"/>
      <c r="N13" s="24">
        <f t="shared" ca="1" si="23"/>
        <v>0</v>
      </c>
      <c r="O13" s="24">
        <f t="shared" ca="1" si="0"/>
        <v>6.1715422887765703</v>
      </c>
      <c r="P13" s="24">
        <f t="shared" ca="1" si="15"/>
        <v>0.69546157320670299</v>
      </c>
      <c r="Q13" s="24">
        <f t="shared" ca="1" si="1"/>
        <v>0.57670874472381295</v>
      </c>
      <c r="R13" s="24">
        <f t="shared" ca="1" si="2"/>
        <v>0.57670874472381295</v>
      </c>
      <c r="S13" s="24">
        <f t="shared" ca="1" si="3"/>
        <v>5.594833544052757</v>
      </c>
      <c r="T13" s="24">
        <f t="shared" ca="1" si="4"/>
        <v>0</v>
      </c>
      <c r="U13" s="24">
        <f t="shared" ca="1" si="5"/>
        <v>0</v>
      </c>
      <c r="V13" s="25">
        <f t="shared" ca="1" si="6"/>
        <v>12.826002482657598</v>
      </c>
      <c r="W13" s="24">
        <f t="shared" ca="1" si="7"/>
        <v>0</v>
      </c>
      <c r="X13" s="24">
        <f t="shared" ca="1" si="8"/>
        <v>0</v>
      </c>
      <c r="Y13" s="25">
        <f t="shared" ca="1" si="9"/>
        <v>0.4706550333131731</v>
      </c>
      <c r="Z13" s="26">
        <f t="shared" si="10"/>
        <v>2</v>
      </c>
      <c r="AA13" s="25">
        <f t="shared" ca="1" si="20"/>
        <v>2.4706550333131729</v>
      </c>
      <c r="AB13" s="25">
        <f t="shared" ca="1" si="21"/>
        <v>10.355347449344425</v>
      </c>
      <c r="AC13" s="25">
        <f t="shared" ca="1" si="22"/>
        <v>7.974360830453767</v>
      </c>
      <c r="AD13" s="25">
        <f t="shared" ca="1" si="11"/>
        <v>307.97436083045375</v>
      </c>
    </row>
    <row r="14" spans="1:30" ht="12.75" customHeight="1" thickBot="1" x14ac:dyDescent="0.25">
      <c r="A14" s="41" t="s">
        <v>29</v>
      </c>
      <c r="B14" s="42"/>
      <c r="C14" s="43"/>
      <c r="D14" s="21"/>
      <c r="E14" s="22">
        <v>10</v>
      </c>
      <c r="F14" s="24">
        <f t="shared" ca="1" si="16"/>
        <v>5.594833544052757</v>
      </c>
      <c r="G14" s="24">
        <f t="shared" ca="1" si="12"/>
        <v>0</v>
      </c>
      <c r="H14" s="24">
        <f t="shared" ca="1" si="17"/>
        <v>5.594833544052757</v>
      </c>
      <c r="I14" s="24">
        <f t="shared" ca="1" si="18"/>
        <v>0</v>
      </c>
      <c r="J14" s="24">
        <f t="shared" ca="1" si="19"/>
        <v>0</v>
      </c>
      <c r="K14" s="127">
        <f t="shared" ca="1" si="13"/>
        <v>0.2436356375083204</v>
      </c>
      <c r="L14" s="24">
        <f t="shared" ca="1" si="14"/>
        <v>7</v>
      </c>
      <c r="M14" s="24"/>
      <c r="N14" s="24">
        <f t="shared" ca="1" si="23"/>
        <v>0</v>
      </c>
      <c r="O14" s="24">
        <f t="shared" ca="1" si="0"/>
        <v>5.594833544052757</v>
      </c>
      <c r="P14" s="24">
        <f t="shared" ca="1" si="15"/>
        <v>0.24849767175528847</v>
      </c>
      <c r="Q14" s="24">
        <f t="shared" ca="1" si="1"/>
        <v>0.3981162581256667</v>
      </c>
      <c r="R14" s="24">
        <f t="shared" ca="1" si="2"/>
        <v>0.3981162581256667</v>
      </c>
      <c r="S14" s="24">
        <f t="shared" ca="1" si="3"/>
        <v>5.1967172859270905</v>
      </c>
      <c r="T14" s="24">
        <f t="shared" ca="1" si="4"/>
        <v>0</v>
      </c>
      <c r="U14" s="24">
        <f t="shared" ca="1" si="5"/>
        <v>0</v>
      </c>
      <c r="V14" s="25">
        <f t="shared" ca="1" si="6"/>
        <v>8.8541055807148261</v>
      </c>
      <c r="W14" s="24">
        <f t="shared" ca="1" si="7"/>
        <v>0</v>
      </c>
      <c r="X14" s="24">
        <f t="shared" ca="1" si="8"/>
        <v>0</v>
      </c>
      <c r="Y14" s="25">
        <f t="shared" ca="1" si="9"/>
        <v>0.43166203319919388</v>
      </c>
      <c r="Z14" s="26">
        <f t="shared" si="10"/>
        <v>2</v>
      </c>
      <c r="AA14" s="25">
        <f t="shared" ca="1" si="20"/>
        <v>2.4316620331991938</v>
      </c>
      <c r="AB14" s="25">
        <f t="shared" ca="1" si="21"/>
        <v>6.4224435475156323</v>
      </c>
      <c r="AC14" s="25">
        <f t="shared" ca="1" si="22"/>
        <v>14.396804377969399</v>
      </c>
      <c r="AD14" s="25">
        <f t="shared" ca="1" si="11"/>
        <v>314.39680437796937</v>
      </c>
    </row>
    <row r="15" spans="1:30" ht="12.75" customHeight="1" x14ac:dyDescent="0.2">
      <c r="A15" s="44" t="s">
        <v>30</v>
      </c>
      <c r="B15" s="45"/>
      <c r="C15" s="46">
        <f>C50</f>
        <v>14</v>
      </c>
      <c r="E15" s="22">
        <v>11</v>
      </c>
      <c r="F15" s="24">
        <f t="shared" ca="1" si="16"/>
        <v>5.1967172859270905</v>
      </c>
      <c r="G15" s="24">
        <f t="shared" ca="1" si="12"/>
        <v>0</v>
      </c>
      <c r="H15" s="24">
        <f t="shared" ca="1" si="17"/>
        <v>5.1967172859270905</v>
      </c>
      <c r="I15" s="24">
        <f t="shared" ca="1" si="18"/>
        <v>0</v>
      </c>
      <c r="J15" s="24">
        <f t="shared" ca="1" si="19"/>
        <v>0</v>
      </c>
      <c r="K15" s="127">
        <f t="shared" ca="1" si="13"/>
        <v>5.7766577528992946E-2</v>
      </c>
      <c r="L15" s="24">
        <f t="shared" ca="1" si="14"/>
        <v>7</v>
      </c>
      <c r="M15" s="24"/>
      <c r="N15" s="24">
        <f t="shared" ca="1" si="23"/>
        <v>0</v>
      </c>
      <c r="O15" s="24">
        <f t="shared" ca="1" si="0"/>
        <v>5.1967172859270905</v>
      </c>
      <c r="P15" s="24">
        <f t="shared" ca="1" si="15"/>
        <v>0.63305941471264404</v>
      </c>
      <c r="Q15" s="24">
        <f t="shared" ca="1" si="1"/>
        <v>0.55099509161800198</v>
      </c>
      <c r="R15" s="24">
        <f t="shared" ca="1" si="2"/>
        <v>0.55099509161800198</v>
      </c>
      <c r="S15" s="24">
        <f t="shared" ca="1" si="3"/>
        <v>4.6457221943090889</v>
      </c>
      <c r="T15" s="24">
        <f t="shared" ca="1" si="4"/>
        <v>0</v>
      </c>
      <c r="U15" s="24">
        <f t="shared" ca="1" si="5"/>
        <v>0</v>
      </c>
      <c r="V15" s="25">
        <f t="shared" ca="1" si="6"/>
        <v>12.254130837584363</v>
      </c>
      <c r="W15" s="24">
        <f t="shared" ca="1" si="7"/>
        <v>0</v>
      </c>
      <c r="X15" s="24">
        <f t="shared" ca="1" si="8"/>
        <v>0</v>
      </c>
      <c r="Y15" s="25">
        <f t="shared" ca="1" si="9"/>
        <v>0.3936975792094472</v>
      </c>
      <c r="Z15" s="26">
        <f t="shared" si="10"/>
        <v>2</v>
      </c>
      <c r="AA15" s="25">
        <f t="shared" ca="1" si="20"/>
        <v>2.393697579209447</v>
      </c>
      <c r="AB15" s="25">
        <f t="shared" ca="1" si="21"/>
        <v>9.8604332583749148</v>
      </c>
      <c r="AC15" s="25">
        <f t="shared" ca="1" si="22"/>
        <v>24.257237636344314</v>
      </c>
      <c r="AD15" s="25">
        <f t="shared" ca="1" si="11"/>
        <v>324.25723763634431</v>
      </c>
    </row>
    <row r="16" spans="1:30" x14ac:dyDescent="0.2">
      <c r="A16" s="33" t="s">
        <v>81</v>
      </c>
      <c r="B16" s="34"/>
      <c r="C16" s="35">
        <v>1</v>
      </c>
      <c r="E16" s="22">
        <v>12</v>
      </c>
      <c r="F16" s="24">
        <f t="shared" ca="1" si="16"/>
        <v>4.6457221943090889</v>
      </c>
      <c r="G16" s="24">
        <f t="shared" ca="1" si="12"/>
        <v>0</v>
      </c>
      <c r="H16" s="24">
        <f t="shared" ca="1" si="17"/>
        <v>4.6457221943090889</v>
      </c>
      <c r="I16" s="24">
        <f t="shared" ca="1" si="18"/>
        <v>0</v>
      </c>
      <c r="J16" s="24">
        <f t="shared" ca="1" si="19"/>
        <v>0</v>
      </c>
      <c r="K16" s="127">
        <f t="shared" ca="1" si="13"/>
        <v>0.62523613117138144</v>
      </c>
      <c r="L16" s="24">
        <f t="shared" ca="1" si="14"/>
        <v>7</v>
      </c>
      <c r="M16" s="24"/>
      <c r="N16" s="24">
        <f t="shared" ca="1" si="23"/>
        <v>0</v>
      </c>
      <c r="O16" s="24">
        <f t="shared" ca="1" si="0"/>
        <v>4.6457221943090889</v>
      </c>
      <c r="P16" s="24">
        <f t="shared" ca="1" si="15"/>
        <v>0.58548132982269929</v>
      </c>
      <c r="Q16" s="24">
        <f t="shared" ca="1" si="1"/>
        <v>0.5323904567132256</v>
      </c>
      <c r="R16" s="24">
        <f t="shared" ca="1" si="2"/>
        <v>0.5323904567132256</v>
      </c>
      <c r="S16" s="24">
        <f t="shared" ca="1" si="3"/>
        <v>4.1133317375958631</v>
      </c>
      <c r="T16" s="24">
        <f t="shared" ca="1" si="4"/>
        <v>0</v>
      </c>
      <c r="U16" s="24">
        <f t="shared" ca="1" si="5"/>
        <v>0</v>
      </c>
      <c r="V16" s="25">
        <f t="shared" ca="1" si="6"/>
        <v>11.840363757302137</v>
      </c>
      <c r="W16" s="24">
        <f t="shared" ca="1" si="7"/>
        <v>0</v>
      </c>
      <c r="X16" s="24">
        <f t="shared" ca="1" si="8"/>
        <v>0</v>
      </c>
      <c r="Y16" s="25">
        <f t="shared" ca="1" si="9"/>
        <v>0.35036215727619807</v>
      </c>
      <c r="Z16" s="26">
        <f t="shared" si="10"/>
        <v>2</v>
      </c>
      <c r="AA16" s="25">
        <f t="shared" ca="1" si="20"/>
        <v>2.3503621572761979</v>
      </c>
      <c r="AB16" s="25">
        <f t="shared" ca="1" si="21"/>
        <v>9.4900016000259395</v>
      </c>
      <c r="AC16" s="25">
        <f t="shared" ca="1" si="22"/>
        <v>33.747239236370255</v>
      </c>
      <c r="AD16" s="25">
        <f t="shared" ca="1" si="11"/>
        <v>333.74723923637026</v>
      </c>
    </row>
    <row r="17" spans="1:30" x14ac:dyDescent="0.2">
      <c r="A17" s="33" t="s">
        <v>32</v>
      </c>
      <c r="B17" s="34"/>
      <c r="C17" s="47">
        <v>0</v>
      </c>
      <c r="E17" s="22">
        <v>13</v>
      </c>
      <c r="F17" s="24">
        <f t="shared" ca="1" si="16"/>
        <v>4.1133317375958631</v>
      </c>
      <c r="G17" s="24">
        <f t="shared" ca="1" si="12"/>
        <v>0</v>
      </c>
      <c r="H17" s="24">
        <f t="shared" ca="1" si="17"/>
        <v>4.1133317375958631</v>
      </c>
      <c r="I17" s="24">
        <f t="shared" ca="1" si="18"/>
        <v>1</v>
      </c>
      <c r="J17" s="24">
        <f t="shared" ca="1" si="19"/>
        <v>14</v>
      </c>
      <c r="K17" s="127">
        <f t="shared" ca="1" si="13"/>
        <v>0.54612751084116418</v>
      </c>
      <c r="L17" s="24">
        <f t="shared" ca="1" si="14"/>
        <v>7</v>
      </c>
      <c r="M17" s="24"/>
      <c r="N17" s="24">
        <f t="shared" ca="1" si="23"/>
        <v>0</v>
      </c>
      <c r="O17" s="24">
        <f t="shared" ca="1" si="0"/>
        <v>4.1133317375958631</v>
      </c>
      <c r="P17" s="24">
        <f t="shared" ca="1" si="15"/>
        <v>0.52621097111091075</v>
      </c>
      <c r="Q17" s="24">
        <f t="shared" ca="1" si="1"/>
        <v>0.50986227513668925</v>
      </c>
      <c r="R17" s="24">
        <f t="shared" ca="1" si="2"/>
        <v>0.50986227513668925</v>
      </c>
      <c r="S17" s="24">
        <f t="shared" ca="1" si="3"/>
        <v>3.6034694624591737</v>
      </c>
      <c r="T17" s="24">
        <f t="shared" ca="1" si="4"/>
        <v>0</v>
      </c>
      <c r="U17" s="24">
        <f t="shared" ca="1" si="5"/>
        <v>0</v>
      </c>
      <c r="V17" s="25">
        <f t="shared" ca="1" si="6"/>
        <v>11.339336999039968</v>
      </c>
      <c r="W17" s="24">
        <f t="shared" ca="1" si="7"/>
        <v>224</v>
      </c>
      <c r="X17" s="24">
        <f t="shared" ca="1" si="8"/>
        <v>15.68</v>
      </c>
      <c r="Y17" s="25">
        <f t="shared" ca="1" si="9"/>
        <v>0.30867204800220149</v>
      </c>
      <c r="Z17" s="26">
        <f t="shared" si="10"/>
        <v>2</v>
      </c>
      <c r="AA17" s="25">
        <f t="shared" ca="1" si="20"/>
        <v>241.9886720480022</v>
      </c>
      <c r="AB17" s="25">
        <f t="shared" ca="1" si="21"/>
        <v>-230.64933504896223</v>
      </c>
      <c r="AC17" s="25">
        <f t="shared" ca="1" si="22"/>
        <v>-196.90209581259197</v>
      </c>
      <c r="AD17" s="25">
        <f t="shared" ca="1" si="11"/>
        <v>103.09790418740803</v>
      </c>
    </row>
    <row r="18" spans="1:30" x14ac:dyDescent="0.2">
      <c r="A18" s="33" t="s">
        <v>82</v>
      </c>
      <c r="B18" s="34"/>
      <c r="C18" s="35">
        <v>7</v>
      </c>
      <c r="E18" s="22">
        <v>14</v>
      </c>
      <c r="F18" s="24">
        <f t="shared" ca="1" si="16"/>
        <v>3.6034694624591737</v>
      </c>
      <c r="G18" s="24">
        <f t="shared" ca="1" si="12"/>
        <v>14</v>
      </c>
      <c r="H18" s="24">
        <f t="shared" ca="1" si="17"/>
        <v>17.603469462459174</v>
      </c>
      <c r="I18" s="24">
        <f t="shared" ca="1" si="18"/>
        <v>0</v>
      </c>
      <c r="J18" s="24">
        <f t="shared" ca="1" si="19"/>
        <v>0</v>
      </c>
      <c r="K18" s="127">
        <f t="shared" ca="1" si="13"/>
        <v>0.12002444100000786</v>
      </c>
      <c r="L18" s="24">
        <f t="shared" ca="1" si="14"/>
        <v>7</v>
      </c>
      <c r="M18" s="24"/>
      <c r="N18" s="24">
        <f t="shared" ca="1" si="23"/>
        <v>0</v>
      </c>
      <c r="O18" s="24">
        <f t="shared" ca="1" si="0"/>
        <v>3.6034694624591737</v>
      </c>
      <c r="P18" s="24">
        <f t="shared" ca="1" si="15"/>
        <v>0.75203859137201623</v>
      </c>
      <c r="Q18" s="24">
        <f t="shared" ca="1" si="1"/>
        <v>0.60213783287360223</v>
      </c>
      <c r="R18" s="24">
        <f t="shared" ca="1" si="2"/>
        <v>0.60213783287360223</v>
      </c>
      <c r="S18" s="24">
        <f t="shared" ca="1" si="3"/>
        <v>3.0013316295855716</v>
      </c>
      <c r="T18" s="24">
        <f t="shared" ca="1" si="4"/>
        <v>0</v>
      </c>
      <c r="U18" s="24">
        <f t="shared" ca="1" si="5"/>
        <v>0</v>
      </c>
      <c r="V18" s="25">
        <f t="shared" ca="1" si="6"/>
        <v>13.391545403108912</v>
      </c>
      <c r="W18" s="24">
        <f t="shared" ca="1" si="7"/>
        <v>0</v>
      </c>
      <c r="X18" s="24">
        <f t="shared" ca="1" si="8"/>
        <v>0</v>
      </c>
      <c r="Y18" s="25">
        <f t="shared" ca="1" si="9"/>
        <v>0.26419204368178983</v>
      </c>
      <c r="Z18" s="26">
        <f t="shared" si="10"/>
        <v>2</v>
      </c>
      <c r="AA18" s="25">
        <f t="shared" ca="1" si="20"/>
        <v>2.2641920436817897</v>
      </c>
      <c r="AB18" s="25">
        <f t="shared" ca="1" si="21"/>
        <v>11.127353359427122</v>
      </c>
      <c r="AC18" s="25">
        <f t="shared" ca="1" si="22"/>
        <v>-185.77474245316483</v>
      </c>
      <c r="AD18" s="25">
        <f t="shared" ca="1" si="11"/>
        <v>114.22525754683517</v>
      </c>
    </row>
    <row r="19" spans="1:30" ht="12.75" customHeight="1" x14ac:dyDescent="0.2">
      <c r="A19" s="48" t="s">
        <v>83</v>
      </c>
      <c r="B19" s="49"/>
      <c r="C19" s="50"/>
      <c r="E19" s="22">
        <v>15</v>
      </c>
      <c r="F19" s="24">
        <f t="shared" ca="1" si="16"/>
        <v>3.0013316295855716</v>
      </c>
      <c r="G19" s="24">
        <f t="shared" ca="1" si="12"/>
        <v>14</v>
      </c>
      <c r="H19" s="24">
        <f t="shared" ca="1" si="17"/>
        <v>17.001331629585572</v>
      </c>
      <c r="I19" s="24">
        <f t="shared" ca="1" si="18"/>
        <v>0</v>
      </c>
      <c r="J19" s="24">
        <f t="shared" ca="1" si="19"/>
        <v>0</v>
      </c>
      <c r="K19" s="127">
        <f t="shared" ca="1" si="13"/>
        <v>0.43552728546497388</v>
      </c>
      <c r="L19" s="24">
        <f t="shared" ca="1" si="14"/>
        <v>7</v>
      </c>
      <c r="M19" s="24"/>
      <c r="N19" s="24">
        <f t="shared" ca="1" si="23"/>
        <v>0</v>
      </c>
      <c r="O19" s="24">
        <f t="shared" ca="1" si="0"/>
        <v>3.0013316295855716</v>
      </c>
      <c r="P19" s="24">
        <f t="shared" ca="1" si="15"/>
        <v>0.75708443329241448</v>
      </c>
      <c r="Q19" s="24">
        <f t="shared" ca="1" si="1"/>
        <v>0.60454320749079093</v>
      </c>
      <c r="R19" s="24">
        <f t="shared" ca="1" si="2"/>
        <v>0.60454320749079093</v>
      </c>
      <c r="S19" s="24">
        <f t="shared" ca="1" si="3"/>
        <v>2.3967884220947808</v>
      </c>
      <c r="T19" s="24">
        <f t="shared" ca="1" si="4"/>
        <v>0</v>
      </c>
      <c r="U19" s="24">
        <f t="shared" ca="1" si="5"/>
        <v>0</v>
      </c>
      <c r="V19" s="25">
        <f t="shared" ca="1" si="6"/>
        <v>13.445040934595189</v>
      </c>
      <c r="W19" s="24">
        <f t="shared" ca="1" si="7"/>
        <v>0</v>
      </c>
      <c r="X19" s="24">
        <f t="shared" ca="1" si="8"/>
        <v>0</v>
      </c>
      <c r="Y19" s="25">
        <f t="shared" ca="1" si="9"/>
        <v>0.21592480206721412</v>
      </c>
      <c r="Z19" s="26">
        <f t="shared" si="10"/>
        <v>2</v>
      </c>
      <c r="AA19" s="25">
        <f t="shared" ca="1" si="20"/>
        <v>2.2159248020672142</v>
      </c>
      <c r="AB19" s="25">
        <f t="shared" ca="1" si="21"/>
        <v>11.229116132527976</v>
      </c>
      <c r="AC19" s="25">
        <f t="shared" ca="1" si="22"/>
        <v>-174.54562632063687</v>
      </c>
      <c r="AD19" s="25">
        <f t="shared" ca="1" si="11"/>
        <v>125.45437367936313</v>
      </c>
    </row>
    <row r="20" spans="1:30" ht="12.75" customHeight="1" x14ac:dyDescent="0.2">
      <c r="A20" s="140" t="s">
        <v>35</v>
      </c>
      <c r="B20" s="51" t="s">
        <v>84</v>
      </c>
      <c r="C20" s="36">
        <v>0.5</v>
      </c>
      <c r="E20" s="22">
        <v>16</v>
      </c>
      <c r="F20" s="24">
        <f t="shared" ca="1" si="16"/>
        <v>2.3967884220947808</v>
      </c>
      <c r="G20" s="24">
        <f t="shared" ca="1" si="12"/>
        <v>14</v>
      </c>
      <c r="H20" s="24">
        <f t="shared" ca="1" si="17"/>
        <v>16.396788422094779</v>
      </c>
      <c r="I20" s="24">
        <f t="shared" ca="1" si="18"/>
        <v>0</v>
      </c>
      <c r="J20" s="24">
        <f t="shared" ca="1" si="19"/>
        <v>0</v>
      </c>
      <c r="K20" s="127">
        <f t="shared" ca="1" si="13"/>
        <v>0.88608993827379678</v>
      </c>
      <c r="L20" s="24">
        <f t="shared" ca="1" si="14"/>
        <v>8</v>
      </c>
      <c r="M20" s="24"/>
      <c r="N20" s="24">
        <f t="shared" ca="1" si="23"/>
        <v>0</v>
      </c>
      <c r="O20" s="24">
        <f t="shared" ca="1" si="0"/>
        <v>2.3967884220947808</v>
      </c>
      <c r="P20" s="24">
        <f t="shared" ca="1" si="15"/>
        <v>0.21138776547885252</v>
      </c>
      <c r="Q20" s="24">
        <f t="shared" ca="1" si="1"/>
        <v>0.37975770668133962</v>
      </c>
      <c r="R20" s="24">
        <f t="shared" ca="1" si="2"/>
        <v>0.37975770668133962</v>
      </c>
      <c r="S20" s="24">
        <f t="shared" ca="1" si="3"/>
        <v>2.017030715413441</v>
      </c>
      <c r="T20" s="24">
        <f t="shared" ca="1" si="4"/>
        <v>0</v>
      </c>
      <c r="U20" s="24">
        <f t="shared" ca="1" si="5"/>
        <v>0</v>
      </c>
      <c r="V20" s="25">
        <f t="shared" ca="1" si="6"/>
        <v>8.4458113965929922</v>
      </c>
      <c r="W20" s="24">
        <f t="shared" ca="1" si="7"/>
        <v>0</v>
      </c>
      <c r="X20" s="24">
        <f t="shared" ca="1" si="8"/>
        <v>0</v>
      </c>
      <c r="Y20" s="25">
        <f t="shared" ca="1" si="9"/>
        <v>0.17655276550032889</v>
      </c>
      <c r="Z20" s="26">
        <f t="shared" si="10"/>
        <v>2</v>
      </c>
      <c r="AA20" s="25">
        <f t="shared" ca="1" si="20"/>
        <v>2.1765527655003289</v>
      </c>
      <c r="AB20" s="25">
        <f t="shared" ca="1" si="21"/>
        <v>6.2692586310926632</v>
      </c>
      <c r="AC20" s="25">
        <f t="shared" ca="1" si="22"/>
        <v>-168.2763676895442</v>
      </c>
      <c r="AD20" s="25">
        <f t="shared" ca="1" si="11"/>
        <v>131.7236323104558</v>
      </c>
    </row>
    <row r="21" spans="1:30" ht="12.75" customHeight="1" x14ac:dyDescent="0.2">
      <c r="A21" s="140"/>
      <c r="B21" s="52" t="s">
        <v>37</v>
      </c>
      <c r="C21" s="50"/>
      <c r="E21" s="22">
        <v>17</v>
      </c>
      <c r="F21" s="24">
        <f t="shared" ca="1" si="16"/>
        <v>2.017030715413441</v>
      </c>
      <c r="G21" s="24">
        <f t="shared" ca="1" si="12"/>
        <v>14</v>
      </c>
      <c r="H21" s="24">
        <f t="shared" ca="1" si="17"/>
        <v>16.017030715413441</v>
      </c>
      <c r="I21" s="24">
        <f t="shared" ca="1" si="18"/>
        <v>0</v>
      </c>
      <c r="J21" s="24">
        <f t="shared" ca="1" si="19"/>
        <v>0</v>
      </c>
      <c r="K21" s="127">
        <f t="shared" ca="1" si="13"/>
        <v>5.9460161486621588E-2</v>
      </c>
      <c r="L21" s="24">
        <f t="shared" ca="1" si="14"/>
        <v>7</v>
      </c>
      <c r="M21" s="24"/>
      <c r="N21" s="24">
        <f t="shared" ca="1" si="23"/>
        <v>0</v>
      </c>
      <c r="O21" s="24">
        <f t="shared" ca="1" si="0"/>
        <v>2.017030715413441</v>
      </c>
      <c r="P21" s="24">
        <f t="shared" ca="1" si="15"/>
        <v>0.81204651040295306</v>
      </c>
      <c r="Q21" s="24">
        <f t="shared" ca="1" si="1"/>
        <v>0.63281944654929578</v>
      </c>
      <c r="R21" s="24">
        <f t="shared" ca="1" si="2"/>
        <v>0.63281944654929578</v>
      </c>
      <c r="S21" s="24">
        <f t="shared" ca="1" si="3"/>
        <v>1.3842112688641453</v>
      </c>
      <c r="T21" s="24">
        <f t="shared" ca="1" si="4"/>
        <v>0</v>
      </c>
      <c r="U21" s="24">
        <f t="shared" ca="1" si="5"/>
        <v>0</v>
      </c>
      <c r="V21" s="25">
        <f t="shared" ca="1" si="6"/>
        <v>14.073904491256338</v>
      </c>
      <c r="W21" s="24">
        <f t="shared" ca="1" si="7"/>
        <v>0</v>
      </c>
      <c r="X21" s="24">
        <f t="shared" ca="1" si="8"/>
        <v>0</v>
      </c>
      <c r="Y21" s="25">
        <f t="shared" ca="1" si="9"/>
        <v>0.13604967937110346</v>
      </c>
      <c r="Z21" s="26">
        <f t="shared" si="10"/>
        <v>2</v>
      </c>
      <c r="AA21" s="25">
        <f t="shared" ca="1" si="20"/>
        <v>2.1360496793711032</v>
      </c>
      <c r="AB21" s="25">
        <f t="shared" ca="1" si="21"/>
        <v>11.937854811885234</v>
      </c>
      <c r="AC21" s="25">
        <f t="shared" ca="1" si="22"/>
        <v>-156.33851287765896</v>
      </c>
      <c r="AD21" s="25">
        <f t="shared" ca="1" si="11"/>
        <v>143.66148712234104</v>
      </c>
    </row>
    <row r="22" spans="1:30" ht="12.75" customHeight="1" x14ac:dyDescent="0.2">
      <c r="A22" s="140" t="s">
        <v>38</v>
      </c>
      <c r="B22" s="51" t="s">
        <v>84</v>
      </c>
      <c r="C22" s="35">
        <v>0.15</v>
      </c>
      <c r="E22" s="22">
        <v>18</v>
      </c>
      <c r="F22" s="24">
        <f t="shared" ca="1" si="16"/>
        <v>1.3842112688641453</v>
      </c>
      <c r="G22" s="24">
        <f t="shared" ca="1" si="12"/>
        <v>14</v>
      </c>
      <c r="H22" s="24">
        <f t="shared" ca="1" si="17"/>
        <v>15.384211268864146</v>
      </c>
      <c r="I22" s="24">
        <f t="shared" ca="1" si="18"/>
        <v>0</v>
      </c>
      <c r="J22" s="24">
        <f t="shared" ca="1" si="19"/>
        <v>0</v>
      </c>
      <c r="K22" s="127">
        <f t="shared" ca="1" si="13"/>
        <v>0.17516151695113868</v>
      </c>
      <c r="L22" s="24">
        <f t="shared" ca="1" si="14"/>
        <v>7</v>
      </c>
      <c r="M22" s="24"/>
      <c r="N22" s="24">
        <f t="shared" ca="1" si="23"/>
        <v>0</v>
      </c>
      <c r="O22" s="24">
        <f t="shared" ca="1" si="0"/>
        <v>1.3842112688641453</v>
      </c>
      <c r="P22" s="24">
        <f t="shared" ca="1" si="15"/>
        <v>0.47649656246914018</v>
      </c>
      <c r="Q22" s="24">
        <f t="shared" ca="1" si="1"/>
        <v>0.49115772446600303</v>
      </c>
      <c r="R22" s="24">
        <f t="shared" ca="1" si="2"/>
        <v>0.49115772446600303</v>
      </c>
      <c r="S22" s="24">
        <f t="shared" ca="1" si="3"/>
        <v>0.89305354439814222</v>
      </c>
      <c r="T22" s="24">
        <f t="shared" ca="1" si="4"/>
        <v>0</v>
      </c>
      <c r="U22" s="24">
        <f ca="1">IF(OR(T22=0,AND(T22&gt;0, T23&gt;0)),0,1)</f>
        <v>0</v>
      </c>
      <c r="V22" s="25">
        <f t="shared" ca="1" si="6"/>
        <v>10.923347792123907</v>
      </c>
      <c r="W22" s="24">
        <f t="shared" ca="1" si="7"/>
        <v>0</v>
      </c>
      <c r="X22" s="24">
        <f t="shared" ca="1" si="8"/>
        <v>0</v>
      </c>
      <c r="Y22" s="25">
        <f t="shared" ca="1" si="9"/>
        <v>9.1090592530491496E-2</v>
      </c>
      <c r="Z22" s="26">
        <f t="shared" si="10"/>
        <v>2</v>
      </c>
      <c r="AA22" s="25">
        <f t="shared" ca="1" si="20"/>
        <v>2.0910905925304917</v>
      </c>
      <c r="AB22" s="25">
        <f t="shared" ca="1" si="21"/>
        <v>8.8322571995934158</v>
      </c>
      <c r="AC22" s="25">
        <f t="shared" ca="1" si="22"/>
        <v>-147.50625567806554</v>
      </c>
      <c r="AD22" s="25">
        <f t="shared" ca="1" si="11"/>
        <v>152.49374432193446</v>
      </c>
    </row>
    <row r="23" spans="1:30" x14ac:dyDescent="0.2">
      <c r="A23" s="140"/>
      <c r="B23" s="52" t="s">
        <v>37</v>
      </c>
      <c r="C23" s="50"/>
      <c r="E23" s="22">
        <v>19</v>
      </c>
      <c r="F23" s="24">
        <f t="shared" ca="1" si="16"/>
        <v>0.89305354439814222</v>
      </c>
      <c r="G23" s="24">
        <f t="shared" ca="1" si="12"/>
        <v>14</v>
      </c>
      <c r="H23" s="24">
        <f t="shared" ca="1" si="17"/>
        <v>14.893053544398143</v>
      </c>
      <c r="I23" s="24">
        <f t="shared" ca="1" si="18"/>
        <v>0</v>
      </c>
      <c r="J23" s="24">
        <f t="shared" ca="1" si="19"/>
        <v>0</v>
      </c>
      <c r="K23" s="127">
        <f t="shared" ca="1" si="13"/>
        <v>0.33573109614290231</v>
      </c>
      <c r="L23" s="24">
        <f t="shared" ca="1" si="14"/>
        <v>7</v>
      </c>
      <c r="M23" s="24"/>
      <c r="N23" s="24">
        <f t="shared" ca="1" si="23"/>
        <v>0</v>
      </c>
      <c r="O23" s="24">
        <f t="shared" ca="1" si="0"/>
        <v>0.89305354439814222</v>
      </c>
      <c r="P23" s="24">
        <f t="shared" ca="1" si="15"/>
        <v>0.45205342913303748</v>
      </c>
      <c r="Q23" s="24">
        <f t="shared" ca="1" si="1"/>
        <v>0.48192874541177139</v>
      </c>
      <c r="R23" s="24">
        <f t="shared" ca="1" si="2"/>
        <v>0.48192874541177139</v>
      </c>
      <c r="S23" s="24">
        <f t="shared" ca="1" si="3"/>
        <v>0.41112479898637083</v>
      </c>
      <c r="T23" s="24">
        <f t="shared" ca="1" si="4"/>
        <v>0</v>
      </c>
      <c r="U23" s="24">
        <f t="shared" ref="U23:U86" ca="1" si="24">IF(OR(T23=0,AND(T23&gt;0, T24&gt;0)),0,1)</f>
        <v>0</v>
      </c>
      <c r="V23" s="25">
        <f t="shared" ca="1" si="6"/>
        <v>10.718095297957795</v>
      </c>
      <c r="W23" s="24">
        <f t="shared" ca="1" si="7"/>
        <v>0</v>
      </c>
      <c r="X23" s="24">
        <f t="shared" ca="1" si="8"/>
        <v>0</v>
      </c>
      <c r="Y23" s="25">
        <f t="shared" ca="1" si="9"/>
        <v>5.2167133735380525E-2</v>
      </c>
      <c r="Z23" s="26">
        <f t="shared" si="10"/>
        <v>2</v>
      </c>
      <c r="AA23" s="25">
        <f t="shared" ca="1" si="20"/>
        <v>2.0521671337353804</v>
      </c>
      <c r="AB23" s="25">
        <f t="shared" ca="1" si="21"/>
        <v>8.6659281642224144</v>
      </c>
      <c r="AC23" s="25">
        <f t="shared" ca="1" si="22"/>
        <v>-138.84032751384314</v>
      </c>
      <c r="AD23" s="25">
        <f t="shared" ca="1" si="11"/>
        <v>161.15967248615686</v>
      </c>
    </row>
    <row r="24" spans="1:30" ht="12.75" customHeight="1" x14ac:dyDescent="0.2">
      <c r="A24" s="33" t="s">
        <v>39</v>
      </c>
      <c r="B24" s="34"/>
      <c r="C24" s="53">
        <v>1</v>
      </c>
      <c r="D24" s="21"/>
      <c r="E24" s="22">
        <v>20</v>
      </c>
      <c r="F24" s="24">
        <f t="shared" ca="1" si="16"/>
        <v>0.41112479898637083</v>
      </c>
      <c r="G24" s="24">
        <f t="shared" ca="1" si="12"/>
        <v>14</v>
      </c>
      <c r="H24" s="24">
        <f t="shared" ca="1" si="17"/>
        <v>14.411124798986371</v>
      </c>
      <c r="I24" s="24">
        <f t="shared" ca="1" si="18"/>
        <v>0</v>
      </c>
      <c r="J24" s="24">
        <f t="shared" ca="1" si="19"/>
        <v>0</v>
      </c>
      <c r="K24" s="127">
        <f t="shared" ca="1" si="13"/>
        <v>0.1353100773461543</v>
      </c>
      <c r="L24" s="24">
        <f t="shared" ca="1" si="14"/>
        <v>7</v>
      </c>
      <c r="M24" s="24"/>
      <c r="N24" s="24">
        <f t="shared" ca="1" si="23"/>
        <v>14</v>
      </c>
      <c r="O24" s="24">
        <f t="shared" ca="1" si="0"/>
        <v>14.411124798986371</v>
      </c>
      <c r="P24" s="24">
        <f t="shared" ca="1" si="15"/>
        <v>0.6910305388071688</v>
      </c>
      <c r="Q24" s="24">
        <f t="shared" ca="1" si="1"/>
        <v>0.5748160326551196</v>
      </c>
      <c r="R24" s="24">
        <f t="shared" ca="1" si="2"/>
        <v>0.5748160326551196</v>
      </c>
      <c r="S24" s="24">
        <f t="shared" ca="1" si="3"/>
        <v>13.836308766331252</v>
      </c>
      <c r="T24" s="24">
        <f t="shared" ca="1" si="4"/>
        <v>0</v>
      </c>
      <c r="U24" s="24">
        <f t="shared" ca="1" si="24"/>
        <v>0</v>
      </c>
      <c r="V24" s="25">
        <f t="shared" ca="1" si="6"/>
        <v>12.78390856624986</v>
      </c>
      <c r="W24" s="24">
        <f t="shared" ca="1" si="7"/>
        <v>0</v>
      </c>
      <c r="X24" s="24">
        <f t="shared" ca="1" si="8"/>
        <v>0</v>
      </c>
      <c r="Y24" s="25">
        <f t="shared" ca="1" si="9"/>
        <v>1.1298973426127048</v>
      </c>
      <c r="Z24" s="26">
        <f t="shared" si="10"/>
        <v>2</v>
      </c>
      <c r="AA24" s="25">
        <f t="shared" ca="1" si="20"/>
        <v>3.129897342612705</v>
      </c>
      <c r="AB24" s="25">
        <f t="shared" ca="1" si="21"/>
        <v>9.6540112236371556</v>
      </c>
      <c r="AC24" s="25">
        <f t="shared" ca="1" si="22"/>
        <v>-129.18631629020598</v>
      </c>
      <c r="AD24" s="25">
        <f t="shared" ca="1" si="11"/>
        <v>170.81368370979402</v>
      </c>
    </row>
    <row r="25" spans="1:30" ht="12.75" customHeight="1" x14ac:dyDescent="0.2">
      <c r="A25" s="141" t="s">
        <v>40</v>
      </c>
      <c r="B25" s="52" t="s">
        <v>41</v>
      </c>
      <c r="C25" s="54"/>
      <c r="D25" s="21"/>
      <c r="E25" s="22">
        <v>21</v>
      </c>
      <c r="F25" s="24">
        <f t="shared" ca="1" si="16"/>
        <v>13.836308766331252</v>
      </c>
      <c r="G25" s="24">
        <f t="shared" ca="1" si="12"/>
        <v>0</v>
      </c>
      <c r="H25" s="24">
        <f t="shared" ca="1" si="17"/>
        <v>13.836308766331252</v>
      </c>
      <c r="I25" s="24">
        <f t="shared" ca="1" si="18"/>
        <v>0</v>
      </c>
      <c r="J25" s="24">
        <f t="shared" ca="1" si="19"/>
        <v>0</v>
      </c>
      <c r="K25" s="127">
        <f t="shared" ca="1" si="13"/>
        <v>0.96725978709406313</v>
      </c>
      <c r="L25" s="24">
        <f t="shared" ca="1" si="14"/>
        <v>9</v>
      </c>
      <c r="M25" s="24"/>
      <c r="N25" s="24">
        <f t="shared" ca="1" si="23"/>
        <v>0</v>
      </c>
      <c r="O25" s="24">
        <f t="shared" ca="1" si="0"/>
        <v>13.836308766331252</v>
      </c>
      <c r="P25" s="24">
        <f t="shared" ca="1" si="15"/>
        <v>0.43661426554626226</v>
      </c>
      <c r="Q25" s="24">
        <f t="shared" ca="1" si="1"/>
        <v>0.47606616004112584</v>
      </c>
      <c r="R25" s="24">
        <f t="shared" ca="1" si="2"/>
        <v>0.47606616004112584</v>
      </c>
      <c r="S25" s="24">
        <f t="shared" ca="1" si="3"/>
        <v>13.360242606290125</v>
      </c>
      <c r="T25" s="24">
        <f t="shared" ca="1" si="4"/>
        <v>0</v>
      </c>
      <c r="U25" s="24">
        <f t="shared" ca="1" si="24"/>
        <v>0</v>
      </c>
      <c r="V25" s="25">
        <f t="shared" ca="1" si="6"/>
        <v>10.587711399314639</v>
      </c>
      <c r="W25" s="24">
        <f t="shared" ca="1" si="7"/>
        <v>0</v>
      </c>
      <c r="X25" s="24">
        <f t="shared" ca="1" si="8"/>
        <v>0</v>
      </c>
      <c r="Y25" s="25">
        <f t="shared" ca="1" si="9"/>
        <v>1.0878620549048552</v>
      </c>
      <c r="Z25" s="26">
        <f t="shared" si="10"/>
        <v>2</v>
      </c>
      <c r="AA25" s="25">
        <f t="shared" ca="1" si="20"/>
        <v>3.0878620549048552</v>
      </c>
      <c r="AB25" s="25">
        <f t="shared" ca="1" si="21"/>
        <v>7.4998493444097836</v>
      </c>
      <c r="AC25" s="25">
        <f t="shared" ca="1" si="22"/>
        <v>-121.6864669457962</v>
      </c>
      <c r="AD25" s="25">
        <f t="shared" ca="1" si="11"/>
        <v>178.31353305420379</v>
      </c>
    </row>
    <row r="26" spans="1:30" x14ac:dyDescent="0.2">
      <c r="A26" s="142"/>
      <c r="B26" s="55" t="s">
        <v>42</v>
      </c>
      <c r="C26" s="56">
        <v>0.97</v>
      </c>
      <c r="D26" s="21"/>
      <c r="E26" s="22">
        <v>22</v>
      </c>
      <c r="F26" s="24">
        <f t="shared" ca="1" si="16"/>
        <v>13.360242606290125</v>
      </c>
      <c r="G26" s="24">
        <f t="shared" ca="1" si="12"/>
        <v>0</v>
      </c>
      <c r="H26" s="24">
        <f t="shared" ca="1" si="17"/>
        <v>13.360242606290125</v>
      </c>
      <c r="I26" s="24">
        <f t="shared" ca="1" si="18"/>
        <v>0</v>
      </c>
      <c r="J26" s="24">
        <f t="shared" ca="1" si="19"/>
        <v>0</v>
      </c>
      <c r="K26" s="127">
        <f t="shared" ca="1" si="13"/>
        <v>0.61063602955097573</v>
      </c>
      <c r="L26" s="24">
        <f t="shared" ca="1" si="14"/>
        <v>7</v>
      </c>
      <c r="M26" s="24"/>
      <c r="N26" s="24">
        <f t="shared" ca="1" si="23"/>
        <v>0</v>
      </c>
      <c r="O26" s="24">
        <f t="shared" ca="1" si="0"/>
        <v>13.360242606290125</v>
      </c>
      <c r="P26" s="24">
        <f t="shared" ca="1" si="15"/>
        <v>0.74907374010519101</v>
      </c>
      <c r="Q26" s="24">
        <f t="shared" ca="1" si="1"/>
        <v>0.60073666890440913</v>
      </c>
      <c r="R26" s="24">
        <f t="shared" ca="1" si="2"/>
        <v>0.60073666890440913</v>
      </c>
      <c r="S26" s="24">
        <f t="shared" ca="1" si="3"/>
        <v>12.759505937385716</v>
      </c>
      <c r="T26" s="24">
        <f t="shared" ca="1" si="4"/>
        <v>0</v>
      </c>
      <c r="U26" s="24">
        <f t="shared" ca="1" si="24"/>
        <v>0</v>
      </c>
      <c r="V26" s="25">
        <f t="shared" ca="1" si="6"/>
        <v>13.360383516434059</v>
      </c>
      <c r="W26" s="24">
        <f t="shared" ca="1" si="7"/>
        <v>0</v>
      </c>
      <c r="X26" s="24">
        <f t="shared" ca="1" si="8"/>
        <v>0</v>
      </c>
      <c r="Y26" s="25">
        <f t="shared" ca="1" si="9"/>
        <v>1.0447899417470337</v>
      </c>
      <c r="Z26" s="26">
        <f t="shared" si="10"/>
        <v>2</v>
      </c>
      <c r="AA26" s="25">
        <f t="shared" ca="1" si="20"/>
        <v>3.0447899417470339</v>
      </c>
      <c r="AB26" s="25">
        <f t="shared" ca="1" si="21"/>
        <v>10.315593574687025</v>
      </c>
      <c r="AC26" s="25">
        <f t="shared" ca="1" si="22"/>
        <v>-111.37087337110917</v>
      </c>
      <c r="AD26" s="25">
        <f t="shared" ca="1" si="11"/>
        <v>188.62912662889084</v>
      </c>
    </row>
    <row r="27" spans="1:30" ht="13.5" thickBot="1" x14ac:dyDescent="0.25">
      <c r="A27" s="57" t="s">
        <v>43</v>
      </c>
      <c r="B27" s="58"/>
      <c r="C27" s="59">
        <f>C20*C18+C26</f>
        <v>4.47</v>
      </c>
      <c r="D27" s="21"/>
      <c r="E27" s="22">
        <v>23</v>
      </c>
      <c r="F27" s="24">
        <f t="shared" ca="1" si="16"/>
        <v>12.759505937385716</v>
      </c>
      <c r="G27" s="24">
        <f t="shared" ca="1" si="12"/>
        <v>0</v>
      </c>
      <c r="H27" s="24">
        <f t="shared" ca="1" si="17"/>
        <v>12.759505937385716</v>
      </c>
      <c r="I27" s="24">
        <f t="shared" ca="1" si="18"/>
        <v>0</v>
      </c>
      <c r="J27" s="24">
        <f t="shared" ca="1" si="19"/>
        <v>0</v>
      </c>
      <c r="K27" s="127">
        <f t="shared" ca="1" si="13"/>
        <v>0.26585378941435511</v>
      </c>
      <c r="L27" s="24">
        <f t="shared" ca="1" si="14"/>
        <v>7</v>
      </c>
      <c r="M27" s="24"/>
      <c r="N27" s="24">
        <f t="shared" ca="1" si="23"/>
        <v>0</v>
      </c>
      <c r="O27" s="24">
        <f t="shared" ca="1" si="0"/>
        <v>12.759505937385716</v>
      </c>
      <c r="P27" s="24">
        <f t="shared" ca="1" si="15"/>
        <v>0.15331553378112817</v>
      </c>
      <c r="Q27" s="24">
        <f t="shared" ca="1" si="1"/>
        <v>0.34665250637475781</v>
      </c>
      <c r="R27" s="24">
        <f t="shared" ca="1" si="2"/>
        <v>0.34665250637475781</v>
      </c>
      <c r="S27" s="24">
        <f t="shared" ca="1" si="3"/>
        <v>12.412853431010959</v>
      </c>
      <c r="T27" s="24">
        <f t="shared" ca="1" si="4"/>
        <v>0</v>
      </c>
      <c r="U27" s="24">
        <f t="shared" ca="1" si="24"/>
        <v>0</v>
      </c>
      <c r="V27" s="25">
        <f t="shared" ca="1" si="6"/>
        <v>7.7095517417746127</v>
      </c>
      <c r="W27" s="24">
        <f t="shared" ca="1" si="7"/>
        <v>0</v>
      </c>
      <c r="X27" s="24">
        <f t="shared" ca="1" si="8"/>
        <v>0</v>
      </c>
      <c r="Y27" s="25">
        <f t="shared" ca="1" si="9"/>
        <v>1.0068943747358672</v>
      </c>
      <c r="Z27" s="26">
        <f t="shared" si="10"/>
        <v>2</v>
      </c>
      <c r="AA27" s="25">
        <f t="shared" ca="1" si="20"/>
        <v>3.0068943747358672</v>
      </c>
      <c r="AB27" s="25">
        <f t="shared" ca="1" si="21"/>
        <v>4.7026573670387455</v>
      </c>
      <c r="AC27" s="25">
        <f t="shared" ca="1" si="22"/>
        <v>-106.66821600407043</v>
      </c>
      <c r="AD27" s="25">
        <f t="shared" ca="1" si="11"/>
        <v>193.33178399592958</v>
      </c>
    </row>
    <row r="28" spans="1:30" ht="13.5" thickBot="1" x14ac:dyDescent="0.25">
      <c r="D28" s="21"/>
      <c r="E28" s="22">
        <v>24</v>
      </c>
      <c r="F28" s="24">
        <f t="shared" ca="1" si="16"/>
        <v>12.412853431010959</v>
      </c>
      <c r="G28" s="24">
        <f t="shared" ca="1" si="12"/>
        <v>0</v>
      </c>
      <c r="H28" s="24">
        <f t="shared" ca="1" si="17"/>
        <v>12.412853431010959</v>
      </c>
      <c r="I28" s="24">
        <f t="shared" ca="1" si="18"/>
        <v>0</v>
      </c>
      <c r="J28" s="24">
        <f t="shared" ca="1" si="19"/>
        <v>0</v>
      </c>
      <c r="K28" s="127">
        <f t="shared" ca="1" si="13"/>
        <v>0.39871072704379329</v>
      </c>
      <c r="L28" s="24">
        <f t="shared" ca="1" si="14"/>
        <v>7</v>
      </c>
      <c r="M28" s="24"/>
      <c r="N28" s="24">
        <f t="shared" ca="1" si="23"/>
        <v>0</v>
      </c>
      <c r="O28" s="24">
        <f t="shared" ca="1" si="0"/>
        <v>12.412853431010959</v>
      </c>
      <c r="P28" s="24">
        <f t="shared" ca="1" si="15"/>
        <v>0.87938992251671877</v>
      </c>
      <c r="Q28" s="24">
        <f t="shared" ca="1" si="1"/>
        <v>0.67579137028955594</v>
      </c>
      <c r="R28" s="24">
        <f t="shared" ca="1" si="2"/>
        <v>0.67579137028955594</v>
      </c>
      <c r="S28" s="24">
        <f t="shared" ca="1" si="3"/>
        <v>11.737062060721403</v>
      </c>
      <c r="T28" s="24">
        <f t="shared" ca="1" si="4"/>
        <v>0</v>
      </c>
      <c r="U28" s="24">
        <f t="shared" ca="1" si="24"/>
        <v>0</v>
      </c>
      <c r="V28" s="25">
        <f t="shared" ca="1" si="6"/>
        <v>15.029600075239722</v>
      </c>
      <c r="W28" s="24">
        <f t="shared" ca="1" si="7"/>
        <v>0</v>
      </c>
      <c r="X28" s="24">
        <f t="shared" ca="1" si="8"/>
        <v>0</v>
      </c>
      <c r="Y28" s="25">
        <f t="shared" ca="1" si="9"/>
        <v>0.96599661966929451</v>
      </c>
      <c r="Z28" s="26">
        <f t="shared" si="10"/>
        <v>2</v>
      </c>
      <c r="AA28" s="25">
        <f t="shared" ca="1" si="20"/>
        <v>2.9659966196692946</v>
      </c>
      <c r="AB28" s="25">
        <f t="shared" ca="1" si="21"/>
        <v>12.063603455570428</v>
      </c>
      <c r="AC28" s="25">
        <f t="shared" ca="1" si="22"/>
        <v>-94.6046125485</v>
      </c>
      <c r="AD28" s="25">
        <f t="shared" ca="1" si="11"/>
        <v>205.3953874515</v>
      </c>
    </row>
    <row r="29" spans="1:30" ht="12.75" customHeight="1" thickBot="1" x14ac:dyDescent="0.25">
      <c r="A29" s="60" t="s">
        <v>44</v>
      </c>
      <c r="B29" s="61"/>
      <c r="C29" s="62"/>
      <c r="D29" s="21"/>
      <c r="E29" s="22">
        <v>25</v>
      </c>
      <c r="F29" s="24">
        <f t="shared" ca="1" si="16"/>
        <v>11.737062060721403</v>
      </c>
      <c r="G29" s="24">
        <f t="shared" ca="1" si="12"/>
        <v>0</v>
      </c>
      <c r="H29" s="24">
        <f t="shared" ca="1" si="17"/>
        <v>11.737062060721403</v>
      </c>
      <c r="I29" s="24">
        <f t="shared" ca="1" si="18"/>
        <v>0</v>
      </c>
      <c r="J29" s="24">
        <f t="shared" ca="1" si="19"/>
        <v>0</v>
      </c>
      <c r="K29" s="127">
        <f t="shared" ca="1" si="13"/>
        <v>0.76449981521067867</v>
      </c>
      <c r="L29" s="24">
        <f t="shared" ca="1" si="14"/>
        <v>8</v>
      </c>
      <c r="M29" s="24"/>
      <c r="N29" s="24">
        <f t="shared" ca="1" si="23"/>
        <v>0</v>
      </c>
      <c r="O29" s="24">
        <f t="shared" ca="1" si="0"/>
        <v>11.737062060721403</v>
      </c>
      <c r="P29" s="24">
        <f t="shared" ca="1" si="15"/>
        <v>0.31443958604309674</v>
      </c>
      <c r="Q29" s="24">
        <f t="shared" ca="1" si="1"/>
        <v>0.42750424613423643</v>
      </c>
      <c r="R29" s="24">
        <f t="shared" ca="1" si="2"/>
        <v>0.42750424613423643</v>
      </c>
      <c r="S29" s="24">
        <f t="shared" ca="1" si="3"/>
        <v>11.309557814587166</v>
      </c>
      <c r="T29" s="24">
        <f t="shared" ca="1" si="4"/>
        <v>0</v>
      </c>
      <c r="U29" s="24">
        <f t="shared" ca="1" si="24"/>
        <v>0</v>
      </c>
      <c r="V29" s="25">
        <f t="shared" ca="1" si="6"/>
        <v>9.5076944340254173</v>
      </c>
      <c r="W29" s="24">
        <f t="shared" ca="1" si="7"/>
        <v>0</v>
      </c>
      <c r="X29" s="24">
        <f t="shared" ca="1" si="8"/>
        <v>0</v>
      </c>
      <c r="Y29" s="25">
        <f t="shared" ca="1" si="9"/>
        <v>0.92186479501234275</v>
      </c>
      <c r="Z29" s="26">
        <f t="shared" si="10"/>
        <v>2</v>
      </c>
      <c r="AA29" s="25">
        <f t="shared" ca="1" si="20"/>
        <v>2.9218647950123429</v>
      </c>
      <c r="AB29" s="25">
        <f t="shared" ca="1" si="21"/>
        <v>6.5858296390130739</v>
      </c>
      <c r="AC29" s="25">
        <f t="shared" ca="1" si="22"/>
        <v>-88.01878290948693</v>
      </c>
      <c r="AD29" s="25">
        <f t="shared" ca="1" si="11"/>
        <v>211.98121709051307</v>
      </c>
    </row>
    <row r="30" spans="1:30" x14ac:dyDescent="0.2">
      <c r="D30" s="21"/>
      <c r="E30" s="22">
        <v>26</v>
      </c>
      <c r="F30" s="24">
        <f t="shared" ca="1" si="16"/>
        <v>11.309557814587166</v>
      </c>
      <c r="G30" s="24">
        <f t="shared" ca="1" si="12"/>
        <v>0</v>
      </c>
      <c r="H30" s="24">
        <f t="shared" ca="1" si="17"/>
        <v>11.309557814587166</v>
      </c>
      <c r="I30" s="24">
        <f t="shared" ca="1" si="18"/>
        <v>0</v>
      </c>
      <c r="J30" s="24">
        <f t="shared" ca="1" si="19"/>
        <v>0</v>
      </c>
      <c r="K30" s="127">
        <f t="shared" ca="1" si="13"/>
        <v>0.95872040359550725</v>
      </c>
      <c r="L30" s="24">
        <f t="shared" ca="1" si="14"/>
        <v>9</v>
      </c>
      <c r="M30" s="24"/>
      <c r="N30" s="24">
        <f t="shared" ca="1" si="23"/>
        <v>0</v>
      </c>
      <c r="O30" s="24">
        <f t="shared" ca="1" si="0"/>
        <v>11.309557814587166</v>
      </c>
      <c r="P30" s="24">
        <f t="shared" ca="1" si="15"/>
        <v>0.48641725771701572</v>
      </c>
      <c r="Q30" s="24">
        <f t="shared" ca="1" si="1"/>
        <v>0.49489198005084589</v>
      </c>
      <c r="R30" s="24">
        <f t="shared" ca="1" si="2"/>
        <v>0.49489198005084589</v>
      </c>
      <c r="S30" s="24">
        <f t="shared" ca="1" si="3"/>
        <v>10.814665834536319</v>
      </c>
      <c r="T30" s="24">
        <f t="shared" ca="1" si="4"/>
        <v>0</v>
      </c>
      <c r="U30" s="24">
        <f t="shared" ca="1" si="24"/>
        <v>0</v>
      </c>
      <c r="V30" s="25">
        <f t="shared" ca="1" si="6"/>
        <v>11.006397636330812</v>
      </c>
      <c r="W30" s="24">
        <f t="shared" ca="1" si="7"/>
        <v>0</v>
      </c>
      <c r="X30" s="24">
        <f t="shared" ca="1" si="8"/>
        <v>0</v>
      </c>
      <c r="Y30" s="25">
        <f t="shared" ca="1" si="9"/>
        <v>0.88496894596493947</v>
      </c>
      <c r="Z30" s="26">
        <f t="shared" si="10"/>
        <v>2</v>
      </c>
      <c r="AA30" s="25">
        <f t="shared" ca="1" si="20"/>
        <v>2.8849689459649395</v>
      </c>
      <c r="AB30" s="25">
        <f t="shared" ca="1" si="21"/>
        <v>8.1214286903658728</v>
      </c>
      <c r="AC30" s="25">
        <f t="shared" ca="1" si="22"/>
        <v>-79.897354219121056</v>
      </c>
      <c r="AD30" s="25">
        <f t="shared" ca="1" si="11"/>
        <v>220.10264578087896</v>
      </c>
    </row>
    <row r="31" spans="1:30" ht="16.5" thickBot="1" x14ac:dyDescent="0.3">
      <c r="A31" s="63" t="s">
        <v>45</v>
      </c>
      <c r="B31" s="64"/>
      <c r="C31" s="64"/>
      <c r="D31" s="64"/>
      <c r="E31" s="22">
        <v>27</v>
      </c>
      <c r="F31" s="24">
        <f t="shared" ca="1" si="16"/>
        <v>10.814665834536319</v>
      </c>
      <c r="G31" s="24">
        <f t="shared" ca="1" si="12"/>
        <v>0</v>
      </c>
      <c r="H31" s="24">
        <f t="shared" ca="1" si="17"/>
        <v>10.814665834536319</v>
      </c>
      <c r="I31" s="24">
        <f t="shared" ca="1" si="18"/>
        <v>0</v>
      </c>
      <c r="J31" s="24">
        <f t="shared" ca="1" si="19"/>
        <v>0</v>
      </c>
      <c r="K31" s="127">
        <f t="shared" ca="1" si="13"/>
        <v>0.72412303290750535</v>
      </c>
      <c r="L31" s="24">
        <f t="shared" ca="1" si="14"/>
        <v>8</v>
      </c>
      <c r="M31" s="24"/>
      <c r="N31" s="24">
        <f t="shared" ca="1" si="23"/>
        <v>0</v>
      </c>
      <c r="O31" s="24">
        <f t="shared" ca="1" si="0"/>
        <v>10.814665834536319</v>
      </c>
      <c r="P31" s="24">
        <f t="shared" ca="1" si="15"/>
        <v>0.7631876529804229</v>
      </c>
      <c r="Q31" s="24">
        <f t="shared" ca="1" si="1"/>
        <v>0.60748908874917673</v>
      </c>
      <c r="R31" s="24">
        <f t="shared" ca="1" si="2"/>
        <v>0.60748908874917673</v>
      </c>
      <c r="S31" s="24">
        <f t="shared" ca="1" si="3"/>
        <v>10.207176745787143</v>
      </c>
      <c r="T31" s="24">
        <f t="shared" ca="1" si="4"/>
        <v>0</v>
      </c>
      <c r="U31" s="24">
        <f t="shared" ca="1" si="24"/>
        <v>0</v>
      </c>
      <c r="V31" s="25">
        <f t="shared" ca="1" si="6"/>
        <v>13.510557333781689</v>
      </c>
      <c r="W31" s="24">
        <f t="shared" ca="1" si="7"/>
        <v>0</v>
      </c>
      <c r="X31" s="24">
        <f t="shared" ca="1" si="8"/>
        <v>0</v>
      </c>
      <c r="Y31" s="25">
        <f t="shared" ca="1" si="9"/>
        <v>0.84087370321293853</v>
      </c>
      <c r="Z31" s="26">
        <f t="shared" si="10"/>
        <v>2</v>
      </c>
      <c r="AA31" s="25">
        <f t="shared" ca="1" si="20"/>
        <v>2.8408737032129388</v>
      </c>
      <c r="AB31" s="25">
        <f t="shared" ca="1" si="21"/>
        <v>10.66968363056875</v>
      </c>
      <c r="AC31" s="25">
        <f t="shared" ca="1" si="22"/>
        <v>-69.2276705885523</v>
      </c>
      <c r="AD31" s="25">
        <f t="shared" ca="1" si="11"/>
        <v>230.77232941144769</v>
      </c>
    </row>
    <row r="32" spans="1:30" ht="15.75" thickBot="1" x14ac:dyDescent="0.25">
      <c r="A32" s="20"/>
      <c r="B32" s="20"/>
      <c r="C32" s="65" t="s">
        <v>46</v>
      </c>
      <c r="D32" s="66">
        <v>1</v>
      </c>
      <c r="E32" s="22">
        <v>28</v>
      </c>
      <c r="F32" s="24">
        <f t="shared" ca="1" si="16"/>
        <v>10.207176745787143</v>
      </c>
      <c r="G32" s="24">
        <f t="shared" ca="1" si="12"/>
        <v>0</v>
      </c>
      <c r="H32" s="24">
        <f t="shared" ca="1" si="17"/>
        <v>10.207176745787143</v>
      </c>
      <c r="I32" s="24">
        <f t="shared" ca="1" si="18"/>
        <v>0</v>
      </c>
      <c r="J32" s="24">
        <f t="shared" ca="1" si="19"/>
        <v>0</v>
      </c>
      <c r="K32" s="127">
        <f t="shared" ca="1" si="13"/>
        <v>0.20773599538446952</v>
      </c>
      <c r="L32" s="24">
        <f t="shared" ca="1" si="14"/>
        <v>7</v>
      </c>
      <c r="M32" s="24"/>
      <c r="N32" s="24">
        <f t="shared" ca="1" si="23"/>
        <v>0</v>
      </c>
      <c r="O32" s="24">
        <f t="shared" ca="1" si="0"/>
        <v>10.207176745787143</v>
      </c>
      <c r="P32" s="24">
        <f t="shared" ca="1" si="15"/>
        <v>0.5916895238847083</v>
      </c>
      <c r="Q32" s="24">
        <f t="shared" ca="1" si="1"/>
        <v>0.53478398269833816</v>
      </c>
      <c r="R32" s="24">
        <f t="shared" ca="1" si="2"/>
        <v>0.53478398269833816</v>
      </c>
      <c r="S32" s="24">
        <f t="shared" ca="1" si="3"/>
        <v>9.6723927630888049</v>
      </c>
      <c r="T32" s="24">
        <f t="shared" ca="1" si="4"/>
        <v>0</v>
      </c>
      <c r="U32" s="24">
        <f t="shared" ca="1" si="24"/>
        <v>0</v>
      </c>
      <c r="V32" s="25">
        <f t="shared" ca="1" si="6"/>
        <v>11.89359577521104</v>
      </c>
      <c r="W32" s="24">
        <f t="shared" ca="1" si="7"/>
        <v>0</v>
      </c>
      <c r="X32" s="24">
        <f t="shared" ca="1" si="8"/>
        <v>0</v>
      </c>
      <c r="Y32" s="25">
        <f t="shared" ca="1" si="9"/>
        <v>0.79518278035503787</v>
      </c>
      <c r="Z32" s="26">
        <f t="shared" si="10"/>
        <v>2</v>
      </c>
      <c r="AA32" s="25">
        <f t="shared" ca="1" si="20"/>
        <v>2.795182780355038</v>
      </c>
      <c r="AB32" s="25">
        <f t="shared" ca="1" si="21"/>
        <v>9.0984129948560017</v>
      </c>
      <c r="AC32" s="25">
        <f t="shared" ca="1" si="22"/>
        <v>-60.129257593696295</v>
      </c>
      <c r="AD32" s="25">
        <f t="shared" ca="1" si="11"/>
        <v>239.87074240630369</v>
      </c>
    </row>
    <row r="33" spans="1:30" ht="16.5" thickBot="1" x14ac:dyDescent="0.3">
      <c r="A33" s="67" t="s">
        <v>47</v>
      </c>
      <c r="B33" s="68"/>
      <c r="C33" s="68"/>
      <c r="D33" s="69"/>
      <c r="E33" s="22">
        <v>29</v>
      </c>
      <c r="F33" s="24">
        <f t="shared" ca="1" si="16"/>
        <v>9.6723927630888049</v>
      </c>
      <c r="G33" s="24">
        <f t="shared" ca="1" si="12"/>
        <v>0</v>
      </c>
      <c r="H33" s="24">
        <f t="shared" ca="1" si="17"/>
        <v>9.6723927630888049</v>
      </c>
      <c r="I33" s="24">
        <f t="shared" ca="1" si="18"/>
        <v>0</v>
      </c>
      <c r="J33" s="24">
        <f t="shared" ca="1" si="19"/>
        <v>0</v>
      </c>
      <c r="K33" s="127">
        <f t="shared" ca="1" si="13"/>
        <v>0.65054355316583623</v>
      </c>
      <c r="L33" s="24">
        <f t="shared" ca="1" si="14"/>
        <v>7</v>
      </c>
      <c r="M33" s="24"/>
      <c r="N33" s="24">
        <f t="shared" ca="1" si="23"/>
        <v>0</v>
      </c>
      <c r="O33" s="24">
        <f t="shared" ca="1" si="0"/>
        <v>9.6723927630888049</v>
      </c>
      <c r="P33" s="24">
        <f t="shared" ca="1" si="15"/>
        <v>0.91803155774037759</v>
      </c>
      <c r="Q33" s="24">
        <f t="shared" ca="1" si="1"/>
        <v>0.70879282436200119</v>
      </c>
      <c r="R33" s="24">
        <f t="shared" ca="1" si="2"/>
        <v>0.70879282436200119</v>
      </c>
      <c r="S33" s="24">
        <f t="shared" ca="1" si="3"/>
        <v>8.9635999387268033</v>
      </c>
      <c r="T33" s="24">
        <f t="shared" ca="1" si="4"/>
        <v>0</v>
      </c>
      <c r="U33" s="24">
        <f t="shared" ca="1" si="24"/>
        <v>0</v>
      </c>
      <c r="V33" s="25">
        <f t="shared" ca="1" si="6"/>
        <v>15.763552413810906</v>
      </c>
      <c r="W33" s="24">
        <f t="shared" ca="1" si="7"/>
        <v>0</v>
      </c>
      <c r="X33" s="24">
        <f t="shared" ca="1" si="8"/>
        <v>0</v>
      </c>
      <c r="Y33" s="25">
        <f t="shared" ca="1" si="9"/>
        <v>0.74543970807262439</v>
      </c>
      <c r="Z33" s="26">
        <f t="shared" si="10"/>
        <v>2</v>
      </c>
      <c r="AA33" s="25">
        <f t="shared" ca="1" si="20"/>
        <v>2.7454397080726243</v>
      </c>
      <c r="AB33" s="25">
        <f t="shared" ca="1" si="21"/>
        <v>13.018112705738282</v>
      </c>
      <c r="AC33" s="25">
        <f t="shared" ca="1" si="22"/>
        <v>-47.111144887958012</v>
      </c>
      <c r="AD33" s="25">
        <f t="shared" ca="1" si="11"/>
        <v>252.88885511204199</v>
      </c>
    </row>
    <row r="34" spans="1:30" ht="12.75" customHeight="1" x14ac:dyDescent="0.2">
      <c r="A34" s="143" t="s">
        <v>48</v>
      </c>
      <c r="B34" s="145" t="s">
        <v>49</v>
      </c>
      <c r="C34" s="145" t="s">
        <v>50</v>
      </c>
      <c r="D34" s="138" t="s">
        <v>51</v>
      </c>
      <c r="E34" s="22">
        <v>30</v>
      </c>
      <c r="F34" s="24">
        <f t="shared" ca="1" si="16"/>
        <v>8.9635999387268033</v>
      </c>
      <c r="G34" s="24">
        <f t="shared" ca="1" si="12"/>
        <v>0</v>
      </c>
      <c r="H34" s="24">
        <f t="shared" ca="1" si="17"/>
        <v>8.9635999387268033</v>
      </c>
      <c r="I34" s="24">
        <f t="shared" ca="1" si="18"/>
        <v>0</v>
      </c>
      <c r="J34" s="24">
        <f t="shared" ca="1" si="19"/>
        <v>0</v>
      </c>
      <c r="K34" s="127">
        <f t="shared" ca="1" si="13"/>
        <v>8.8577057958238448E-2</v>
      </c>
      <c r="L34" s="24">
        <f t="shared" ca="1" si="14"/>
        <v>7</v>
      </c>
      <c r="M34" s="24"/>
      <c r="N34" s="24">
        <f t="shared" ca="1" si="23"/>
        <v>0</v>
      </c>
      <c r="O34" s="24">
        <f t="shared" ca="1" si="0"/>
        <v>8.9635999387268033</v>
      </c>
      <c r="P34" s="24">
        <f t="shared" ca="1" si="15"/>
        <v>0.87424233893461967</v>
      </c>
      <c r="Q34" s="24">
        <f t="shared" ca="1" si="1"/>
        <v>0.67200148379283919</v>
      </c>
      <c r="R34" s="24">
        <f t="shared" ca="1" si="2"/>
        <v>0.67200148379283919</v>
      </c>
      <c r="S34" s="24">
        <f t="shared" ca="1" si="3"/>
        <v>8.2915984549339647</v>
      </c>
      <c r="T34" s="24">
        <f t="shared" ca="1" si="4"/>
        <v>0</v>
      </c>
      <c r="U34" s="24">
        <f t="shared" ca="1" si="24"/>
        <v>0</v>
      </c>
      <c r="V34" s="25">
        <f t="shared" ca="1" si="6"/>
        <v>14.945312999552742</v>
      </c>
      <c r="W34" s="24">
        <f t="shared" ca="1" si="7"/>
        <v>0</v>
      </c>
      <c r="X34" s="24">
        <f t="shared" ca="1" si="8"/>
        <v>0</v>
      </c>
      <c r="Y34" s="25">
        <f t="shared" ca="1" si="9"/>
        <v>0.6902079357464308</v>
      </c>
      <c r="Z34" s="26">
        <f t="shared" si="10"/>
        <v>2</v>
      </c>
      <c r="AA34" s="25">
        <f t="shared" ca="1" si="20"/>
        <v>2.6902079357464306</v>
      </c>
      <c r="AB34" s="25">
        <f t="shared" ca="1" si="21"/>
        <v>12.255105063806312</v>
      </c>
      <c r="AC34" s="25">
        <f t="shared" ca="1" si="22"/>
        <v>-34.856039824151701</v>
      </c>
      <c r="AD34" s="25">
        <f t="shared" ca="1" si="11"/>
        <v>265.14396017584829</v>
      </c>
    </row>
    <row r="35" spans="1:30" ht="13.5" thickBot="1" x14ac:dyDescent="0.25">
      <c r="A35" s="144"/>
      <c r="B35" s="146"/>
      <c r="C35" s="146"/>
      <c r="D35" s="139"/>
      <c r="E35" s="22">
        <v>31</v>
      </c>
      <c r="F35" s="24">
        <f t="shared" ca="1" si="16"/>
        <v>8.2915984549339647</v>
      </c>
      <c r="G35" s="24">
        <f t="shared" ca="1" si="12"/>
        <v>0</v>
      </c>
      <c r="H35" s="24">
        <f t="shared" ca="1" si="17"/>
        <v>8.2915984549339647</v>
      </c>
      <c r="I35" s="24">
        <f t="shared" ca="1" si="18"/>
        <v>0</v>
      </c>
      <c r="J35" s="24">
        <f t="shared" ca="1" si="19"/>
        <v>0</v>
      </c>
      <c r="K35" s="127">
        <f t="shared" ca="1" si="13"/>
        <v>0.65660290402723032</v>
      </c>
      <c r="L35" s="24">
        <f t="shared" ca="1" si="14"/>
        <v>7</v>
      </c>
      <c r="M35" s="24"/>
      <c r="N35" s="24">
        <f t="shared" ca="1" si="23"/>
        <v>0</v>
      </c>
      <c r="O35" s="24">
        <f t="shared" ca="1" si="0"/>
        <v>8.2915984549339647</v>
      </c>
      <c r="P35" s="24">
        <f t="shared" ca="1" si="15"/>
        <v>0.62287889389103324</v>
      </c>
      <c r="Q35" s="24">
        <f t="shared" ca="1" si="1"/>
        <v>0.54695759143557454</v>
      </c>
      <c r="R35" s="24">
        <f t="shared" ca="1" si="2"/>
        <v>0.54695759143557454</v>
      </c>
      <c r="S35" s="24">
        <f t="shared" ca="1" si="3"/>
        <v>7.7446408634983905</v>
      </c>
      <c r="T35" s="24">
        <f t="shared" ca="1" si="4"/>
        <v>0</v>
      </c>
      <c r="U35" s="24">
        <f t="shared" ca="1" si="24"/>
        <v>0</v>
      </c>
      <c r="V35" s="25">
        <f t="shared" ca="1" si="6"/>
        <v>12.164336833527177</v>
      </c>
      <c r="W35" s="24">
        <f t="shared" ca="1" si="7"/>
        <v>0</v>
      </c>
      <c r="X35" s="24">
        <f t="shared" ca="1" si="8"/>
        <v>0</v>
      </c>
      <c r="Y35" s="25">
        <f t="shared" ca="1" si="9"/>
        <v>0.64144957273729419</v>
      </c>
      <c r="Z35" s="26">
        <f t="shared" si="10"/>
        <v>2</v>
      </c>
      <c r="AA35" s="25">
        <f t="shared" ca="1" si="20"/>
        <v>2.6414495727372942</v>
      </c>
      <c r="AB35" s="25">
        <f t="shared" ca="1" si="21"/>
        <v>9.5228872607898829</v>
      </c>
      <c r="AC35" s="25">
        <f t="shared" ca="1" si="22"/>
        <v>-25.333152563361818</v>
      </c>
      <c r="AD35" s="25">
        <f t="shared" ca="1" si="11"/>
        <v>274.66684743663819</v>
      </c>
    </row>
    <row r="36" spans="1:30" ht="12.75" customHeight="1" x14ac:dyDescent="0.2">
      <c r="A36" s="84" t="s">
        <v>52</v>
      </c>
      <c r="B36" s="70">
        <v>1</v>
      </c>
      <c r="C36" s="70">
        <f>IF($D$32=1,B36,C36+B36)</f>
        <v>1</v>
      </c>
      <c r="D36" s="71">
        <f>B36</f>
        <v>1</v>
      </c>
      <c r="E36" s="22">
        <v>32</v>
      </c>
      <c r="F36" s="24">
        <f t="shared" ca="1" si="16"/>
        <v>7.7446408634983905</v>
      </c>
      <c r="G36" s="24">
        <f t="shared" ca="1" si="12"/>
        <v>0</v>
      </c>
      <c r="H36" s="24">
        <f t="shared" ca="1" si="17"/>
        <v>7.7446408634983905</v>
      </c>
      <c r="I36" s="24">
        <f t="shared" ca="1" si="18"/>
        <v>0</v>
      </c>
      <c r="J36" s="24">
        <f t="shared" ca="1" si="19"/>
        <v>0</v>
      </c>
      <c r="K36" s="127">
        <f t="shared" ca="1" si="13"/>
        <v>0.46586612593531718</v>
      </c>
      <c r="L36" s="24">
        <f t="shared" ca="1" si="14"/>
        <v>7</v>
      </c>
      <c r="M36" s="24"/>
      <c r="N36" s="24">
        <f t="shared" ca="1" si="23"/>
        <v>0</v>
      </c>
      <c r="O36" s="24">
        <f t="shared" ca="1" si="0"/>
        <v>7.7446408634983905</v>
      </c>
      <c r="P36" s="24">
        <f t="shared" ca="1" si="15"/>
        <v>0.93799938968903185</v>
      </c>
      <c r="Q36" s="24">
        <f t="shared" ca="1" si="1"/>
        <v>0.73072907973353018</v>
      </c>
      <c r="R36" s="24">
        <f t="shared" ca="1" si="2"/>
        <v>0.73072907973353018</v>
      </c>
      <c r="S36" s="24">
        <f t="shared" ca="1" si="3"/>
        <v>7.0139117837648604</v>
      </c>
      <c r="T36" s="24">
        <f t="shared" ca="1" si="4"/>
        <v>0</v>
      </c>
      <c r="U36" s="24">
        <f t="shared" ca="1" si="24"/>
        <v>0</v>
      </c>
      <c r="V36" s="25">
        <f t="shared" ca="1" si="6"/>
        <v>16.251414733273709</v>
      </c>
      <c r="W36" s="24">
        <f t="shared" ca="1" si="7"/>
        <v>0</v>
      </c>
      <c r="X36" s="24">
        <f t="shared" ca="1" si="8"/>
        <v>0</v>
      </c>
      <c r="Y36" s="25">
        <f t="shared" ca="1" si="9"/>
        <v>0.59034210589053004</v>
      </c>
      <c r="Z36" s="26">
        <f t="shared" si="10"/>
        <v>2</v>
      </c>
      <c r="AA36" s="25">
        <f t="shared" ca="1" si="20"/>
        <v>2.5903421058905298</v>
      </c>
      <c r="AB36" s="25">
        <f t="shared" ca="1" si="21"/>
        <v>13.661072627383179</v>
      </c>
      <c r="AC36" s="25">
        <f t="shared" ca="1" si="22"/>
        <v>-11.672079935978639</v>
      </c>
      <c r="AD36" s="25">
        <f t="shared" ca="1" si="11"/>
        <v>288.32792006402138</v>
      </c>
    </row>
    <row r="37" spans="1:30" x14ac:dyDescent="0.2">
      <c r="A37" s="85" t="s">
        <v>53</v>
      </c>
      <c r="B37" s="72">
        <f ca="1">SUM(T5:T369)</f>
        <v>4.0970979814440589E-2</v>
      </c>
      <c r="C37" s="70">
        <f t="shared" ref="C37:C46" ca="1" si="25">IF($D$32=1,B37,C37+B37)</f>
        <v>4.0970979814440589E-2</v>
      </c>
      <c r="D37" s="73">
        <f ca="1">C37/$C$36</f>
        <v>4.0970979814440589E-2</v>
      </c>
      <c r="E37" s="22">
        <v>33</v>
      </c>
      <c r="F37" s="24">
        <f t="shared" ca="1" si="16"/>
        <v>7.0139117837648604</v>
      </c>
      <c r="G37" s="24">
        <f t="shared" ca="1" si="12"/>
        <v>0</v>
      </c>
      <c r="H37" s="24">
        <f t="shared" ca="1" si="17"/>
        <v>7.0139117837648604</v>
      </c>
      <c r="I37" s="24">
        <f t="shared" ca="1" si="18"/>
        <v>0</v>
      </c>
      <c r="J37" s="24">
        <f t="shared" ca="1" si="19"/>
        <v>0</v>
      </c>
      <c r="K37" s="127">
        <f t="shared" ca="1" si="13"/>
        <v>4.6129841305698749E-2</v>
      </c>
      <c r="L37" s="24">
        <f t="shared" ca="1" si="14"/>
        <v>6</v>
      </c>
      <c r="M37" s="24"/>
      <c r="N37" s="24">
        <f t="shared" ca="1" si="23"/>
        <v>0</v>
      </c>
      <c r="O37" s="24">
        <f t="shared" ca="1" si="0"/>
        <v>7.0139117837648604</v>
      </c>
      <c r="P37" s="24">
        <f t="shared" ca="1" si="15"/>
        <v>0.94512524319488966</v>
      </c>
      <c r="Q37" s="24">
        <f t="shared" ca="1" si="1"/>
        <v>0.7398980028407367</v>
      </c>
      <c r="R37" s="24">
        <f t="shared" ca="1" si="2"/>
        <v>0.7398980028407367</v>
      </c>
      <c r="S37" s="24">
        <f t="shared" ca="1" si="3"/>
        <v>6.2740137809241237</v>
      </c>
      <c r="T37" s="24">
        <f t="shared" ca="1" si="4"/>
        <v>0</v>
      </c>
      <c r="U37" s="24">
        <f t="shared" ca="1" si="24"/>
        <v>0</v>
      </c>
      <c r="V37" s="25">
        <f t="shared" ca="1" si="6"/>
        <v>16.455331583177983</v>
      </c>
      <c r="W37" s="24">
        <f t="shared" ca="1" si="7"/>
        <v>0</v>
      </c>
      <c r="X37" s="24">
        <f t="shared" ca="1" si="8"/>
        <v>0</v>
      </c>
      <c r="Y37" s="25">
        <f t="shared" ca="1" si="9"/>
        <v>0.53151702258755928</v>
      </c>
      <c r="Z37" s="26">
        <f t="shared" si="10"/>
        <v>2</v>
      </c>
      <c r="AA37" s="25">
        <f t="shared" ca="1" si="20"/>
        <v>2.5315170225875594</v>
      </c>
      <c r="AB37" s="25">
        <f t="shared" ca="1" si="21"/>
        <v>13.923814560590424</v>
      </c>
      <c r="AC37" s="25">
        <f t="shared" ca="1" si="22"/>
        <v>2.2517346246117853</v>
      </c>
      <c r="AD37" s="25">
        <f t="shared" ca="1" si="11"/>
        <v>302.2517346246118</v>
      </c>
    </row>
    <row r="38" spans="1:30" x14ac:dyDescent="0.2">
      <c r="A38" s="85" t="s">
        <v>54</v>
      </c>
      <c r="B38" s="72">
        <f ca="1">SUM(U5:U369)</f>
        <v>1</v>
      </c>
      <c r="C38" s="70">
        <f t="shared" ca="1" si="25"/>
        <v>1</v>
      </c>
      <c r="D38" s="73">
        <f t="shared" ref="D38:D41" ca="1" si="26">C38/$C$36</f>
        <v>1</v>
      </c>
      <c r="E38" s="22">
        <v>34</v>
      </c>
      <c r="F38" s="24">
        <f t="shared" ca="1" si="16"/>
        <v>6.2740137809241237</v>
      </c>
      <c r="G38" s="24">
        <f t="shared" ca="1" si="12"/>
        <v>0</v>
      </c>
      <c r="H38" s="24">
        <f t="shared" ca="1" si="17"/>
        <v>6.2740137809241237</v>
      </c>
      <c r="I38" s="24">
        <f t="shared" ca="1" si="18"/>
        <v>0</v>
      </c>
      <c r="J38" s="24">
        <f t="shared" ca="1" si="19"/>
        <v>0</v>
      </c>
      <c r="K38" s="127">
        <f t="shared" ca="1" si="13"/>
        <v>0.50460951907343177</v>
      </c>
      <c r="L38" s="24">
        <f t="shared" ca="1" si="14"/>
        <v>7</v>
      </c>
      <c r="M38" s="24"/>
      <c r="N38" s="24">
        <f t="shared" ca="1" si="23"/>
        <v>0</v>
      </c>
      <c r="O38" s="24">
        <f t="shared" ca="1" si="0"/>
        <v>6.2740137809241237</v>
      </c>
      <c r="P38" s="24">
        <f t="shared" ca="1" si="15"/>
        <v>9.2728891864383267E-2</v>
      </c>
      <c r="Q38" s="24">
        <f t="shared" ca="1" si="1"/>
        <v>0.3013795558864818</v>
      </c>
      <c r="R38" s="24">
        <f t="shared" ca="1" si="2"/>
        <v>0.3013795558864818</v>
      </c>
      <c r="S38" s="24">
        <f t="shared" ca="1" si="3"/>
        <v>5.9726342250376421</v>
      </c>
      <c r="T38" s="24">
        <f t="shared" ca="1" si="4"/>
        <v>0</v>
      </c>
      <c r="U38" s="24">
        <f t="shared" ca="1" si="24"/>
        <v>0</v>
      </c>
      <c r="V38" s="25">
        <f t="shared" ca="1" si="6"/>
        <v>6.702681322915355</v>
      </c>
      <c r="W38" s="24">
        <f t="shared" ca="1" si="7"/>
        <v>0</v>
      </c>
      <c r="X38" s="24">
        <f t="shared" ca="1" si="8"/>
        <v>0</v>
      </c>
      <c r="Y38" s="25">
        <f t="shared" ca="1" si="9"/>
        <v>0.4898659202384707</v>
      </c>
      <c r="Z38" s="26">
        <f t="shared" si="10"/>
        <v>2</v>
      </c>
      <c r="AA38" s="25">
        <f t="shared" ca="1" si="20"/>
        <v>2.4898659202384708</v>
      </c>
      <c r="AB38" s="25">
        <f t="shared" ca="1" si="21"/>
        <v>4.2128154026768847</v>
      </c>
      <c r="AC38" s="25">
        <f t="shared" ca="1" si="22"/>
        <v>6.46455002728867</v>
      </c>
      <c r="AD38" s="25">
        <f t="shared" ca="1" si="11"/>
        <v>306.46455002728868</v>
      </c>
    </row>
    <row r="39" spans="1:30" ht="12.75" customHeight="1" x14ac:dyDescent="0.2">
      <c r="A39" s="85" t="s">
        <v>55</v>
      </c>
      <c r="B39" s="74">
        <f ca="1">COUNTIF(N4:N369,"&gt;0")</f>
        <v>14</v>
      </c>
      <c r="C39" s="70">
        <f t="shared" ca="1" si="25"/>
        <v>14</v>
      </c>
      <c r="D39" s="73">
        <f t="shared" ca="1" si="26"/>
        <v>14</v>
      </c>
      <c r="E39" s="22">
        <v>35</v>
      </c>
      <c r="F39" s="24">
        <f t="shared" ca="1" si="16"/>
        <v>5.9726342250376421</v>
      </c>
      <c r="G39" s="24">
        <f t="shared" ca="1" si="12"/>
        <v>0</v>
      </c>
      <c r="H39" s="24">
        <f t="shared" ca="1" si="17"/>
        <v>5.9726342250376421</v>
      </c>
      <c r="I39" s="24">
        <f t="shared" ca="1" si="18"/>
        <v>0</v>
      </c>
      <c r="J39" s="24">
        <f t="shared" ca="1" si="19"/>
        <v>0</v>
      </c>
      <c r="K39" s="127">
        <f t="shared" ca="1" si="13"/>
        <v>0.15264521987426227</v>
      </c>
      <c r="L39" s="24">
        <f t="shared" ca="1" si="14"/>
        <v>7</v>
      </c>
      <c r="M39" s="24"/>
      <c r="N39" s="24">
        <f t="shared" ca="1" si="23"/>
        <v>0</v>
      </c>
      <c r="O39" s="24">
        <f t="shared" ca="1" si="0"/>
        <v>5.9726342250376421</v>
      </c>
      <c r="P39" s="24">
        <f t="shared" ca="1" si="15"/>
        <v>0.85547480836058187</v>
      </c>
      <c r="Q39" s="24">
        <f t="shared" ca="1" si="1"/>
        <v>0.65903106779289056</v>
      </c>
      <c r="R39" s="24">
        <f t="shared" ca="1" si="2"/>
        <v>0.65903106779289056</v>
      </c>
      <c r="S39" s="24">
        <f t="shared" ca="1" si="3"/>
        <v>5.3136031572447511</v>
      </c>
      <c r="T39" s="24">
        <f t="shared" ca="1" si="4"/>
        <v>0</v>
      </c>
      <c r="U39" s="24">
        <f t="shared" ca="1" si="24"/>
        <v>0</v>
      </c>
      <c r="V39" s="25">
        <f t="shared" ca="1" si="6"/>
        <v>14.656850947713885</v>
      </c>
      <c r="W39" s="24">
        <f t="shared" ca="1" si="7"/>
        <v>0</v>
      </c>
      <c r="X39" s="24">
        <f t="shared" ca="1" si="8"/>
        <v>0</v>
      </c>
      <c r="Y39" s="25">
        <f t="shared" ca="1" si="9"/>
        <v>0.45144949529129574</v>
      </c>
      <c r="Z39" s="26">
        <f t="shared" si="10"/>
        <v>2</v>
      </c>
      <c r="AA39" s="25">
        <f t="shared" ca="1" si="20"/>
        <v>2.4514494952912957</v>
      </c>
      <c r="AB39" s="25">
        <f t="shared" ca="1" si="21"/>
        <v>12.205401452422588</v>
      </c>
      <c r="AC39" s="25">
        <f t="shared" ca="1" si="22"/>
        <v>18.669951479711258</v>
      </c>
      <c r="AD39" s="25">
        <f t="shared" ca="1" si="11"/>
        <v>318.66995147971124</v>
      </c>
    </row>
    <row r="40" spans="1:30" x14ac:dyDescent="0.2">
      <c r="A40" s="85" t="s">
        <v>56</v>
      </c>
      <c r="B40" s="74">
        <f ca="1">COUNTIF(T4:T369,"&gt;0")</f>
        <v>1</v>
      </c>
      <c r="C40" s="70">
        <f t="shared" ca="1" si="25"/>
        <v>1</v>
      </c>
      <c r="D40" s="73">
        <f t="shared" ca="1" si="26"/>
        <v>1</v>
      </c>
      <c r="E40" s="22">
        <v>36</v>
      </c>
      <c r="F40" s="24">
        <f t="shared" ca="1" si="16"/>
        <v>5.3136031572447511</v>
      </c>
      <c r="G40" s="24">
        <f t="shared" ca="1" si="12"/>
        <v>0</v>
      </c>
      <c r="H40" s="24">
        <f t="shared" ca="1" si="17"/>
        <v>5.3136031572447511</v>
      </c>
      <c r="I40" s="24">
        <f t="shared" ca="1" si="18"/>
        <v>0</v>
      </c>
      <c r="J40" s="24">
        <f t="shared" ca="1" si="19"/>
        <v>0</v>
      </c>
      <c r="K40" s="127">
        <f t="shared" ca="1" si="13"/>
        <v>0.95599325178665007</v>
      </c>
      <c r="L40" s="24">
        <f t="shared" ca="1" si="14"/>
        <v>9</v>
      </c>
      <c r="M40" s="24"/>
      <c r="N40" s="24">
        <f t="shared" ca="1" si="23"/>
        <v>0</v>
      </c>
      <c r="O40" s="24">
        <f t="shared" ca="1" si="0"/>
        <v>5.3136031572447511</v>
      </c>
      <c r="P40" s="24">
        <f t="shared" ca="1" si="15"/>
        <v>0.32539020424383502</v>
      </c>
      <c r="Q40" s="24">
        <f t="shared" ca="1" si="1"/>
        <v>0.43209825521358103</v>
      </c>
      <c r="R40" s="24">
        <f t="shared" ca="1" si="2"/>
        <v>0.43209825521358103</v>
      </c>
      <c r="S40" s="24">
        <f t="shared" ca="1" si="3"/>
        <v>4.8815049020311703</v>
      </c>
      <c r="T40" s="24">
        <f t="shared" ca="1" si="4"/>
        <v>0</v>
      </c>
      <c r="U40" s="24">
        <f t="shared" ca="1" si="24"/>
        <v>0</v>
      </c>
      <c r="V40" s="25">
        <f t="shared" ca="1" si="6"/>
        <v>9.6098651959500412</v>
      </c>
      <c r="W40" s="24">
        <f t="shared" ca="1" si="7"/>
        <v>0</v>
      </c>
      <c r="X40" s="24">
        <f t="shared" ca="1" si="8"/>
        <v>0</v>
      </c>
      <c r="Y40" s="25">
        <f t="shared" ca="1" si="9"/>
        <v>0.40780432237103681</v>
      </c>
      <c r="Z40" s="26">
        <f t="shared" si="10"/>
        <v>2</v>
      </c>
      <c r="AA40" s="25">
        <f t="shared" ca="1" si="20"/>
        <v>2.407804322371037</v>
      </c>
      <c r="AB40" s="25">
        <f t="shared" ca="1" si="21"/>
        <v>7.2020608735790042</v>
      </c>
      <c r="AC40" s="25">
        <f t="shared" ca="1" si="22"/>
        <v>25.872012353290263</v>
      </c>
      <c r="AD40" s="25">
        <f t="shared" ca="1" si="11"/>
        <v>325.87201235329024</v>
      </c>
    </row>
    <row r="41" spans="1:30" ht="12.75" customHeight="1" thickBot="1" x14ac:dyDescent="0.25">
      <c r="A41" s="86" t="s">
        <v>57</v>
      </c>
      <c r="B41" s="75">
        <f>COUNT(E:E)</f>
        <v>365</v>
      </c>
      <c r="C41" s="70">
        <f t="shared" si="25"/>
        <v>365</v>
      </c>
      <c r="D41" s="73">
        <f t="shared" si="26"/>
        <v>365</v>
      </c>
      <c r="E41" s="22">
        <v>37</v>
      </c>
      <c r="F41" s="24">
        <f t="shared" ca="1" si="16"/>
        <v>4.8815049020311703</v>
      </c>
      <c r="G41" s="24">
        <f t="shared" ca="1" si="12"/>
        <v>0</v>
      </c>
      <c r="H41" s="24">
        <f t="shared" ca="1" si="17"/>
        <v>4.8815049020311703</v>
      </c>
      <c r="I41" s="24">
        <f t="shared" ca="1" si="18"/>
        <v>0</v>
      </c>
      <c r="J41" s="24">
        <f t="shared" ca="1" si="19"/>
        <v>0</v>
      </c>
      <c r="K41" s="127">
        <f t="shared" ca="1" si="13"/>
        <v>0.20925957524377981</v>
      </c>
      <c r="L41" s="24">
        <f t="shared" ca="1" si="14"/>
        <v>7</v>
      </c>
      <c r="M41" s="24"/>
      <c r="N41" s="24">
        <f t="shared" ca="1" si="23"/>
        <v>0</v>
      </c>
      <c r="O41" s="24">
        <f t="shared" ca="1" si="0"/>
        <v>4.8815049020311703</v>
      </c>
      <c r="P41" s="24">
        <f t="shared" ca="1" si="15"/>
        <v>0.41338398633442131</v>
      </c>
      <c r="Q41" s="24">
        <f t="shared" ca="1" si="1"/>
        <v>0.46717270722818571</v>
      </c>
      <c r="R41" s="24">
        <f t="shared" ca="1" si="2"/>
        <v>0.46717270722818571</v>
      </c>
      <c r="S41" s="24">
        <f t="shared" ca="1" si="3"/>
        <v>4.4143321948029843</v>
      </c>
      <c r="T41" s="24">
        <f t="shared" ca="1" si="4"/>
        <v>0</v>
      </c>
      <c r="U41" s="24">
        <f t="shared" ca="1" si="24"/>
        <v>0</v>
      </c>
      <c r="V41" s="25">
        <f t="shared" ca="1" si="6"/>
        <v>10.38992100875485</v>
      </c>
      <c r="W41" s="24">
        <f t="shared" ca="1" si="7"/>
        <v>0</v>
      </c>
      <c r="X41" s="24">
        <f t="shared" ca="1" si="8"/>
        <v>0</v>
      </c>
      <c r="Y41" s="25">
        <f t="shared" ca="1" si="9"/>
        <v>0.37183348387336623</v>
      </c>
      <c r="Z41" s="26">
        <f t="shared" si="10"/>
        <v>2</v>
      </c>
      <c r="AA41" s="25">
        <f t="shared" ca="1" si="20"/>
        <v>2.3718334838733663</v>
      </c>
      <c r="AB41" s="25">
        <f t="shared" ca="1" si="21"/>
        <v>8.0180875248814836</v>
      </c>
      <c r="AC41" s="25">
        <f t="shared" ca="1" si="22"/>
        <v>33.890099878171746</v>
      </c>
      <c r="AD41" s="25">
        <f t="shared" ca="1" si="11"/>
        <v>333.89009987817172</v>
      </c>
    </row>
    <row r="42" spans="1:30" ht="15" thickBot="1" x14ac:dyDescent="0.25">
      <c r="A42" s="85" t="s">
        <v>58</v>
      </c>
      <c r="B42" s="77">
        <f ca="1">(B39-B40)/B39</f>
        <v>0.9285714285714286</v>
      </c>
      <c r="C42" s="70">
        <f t="shared" ca="1" si="25"/>
        <v>0.9285714285714286</v>
      </c>
      <c r="D42" s="78">
        <f ca="1">C42/$C$36</f>
        <v>0.9285714285714286</v>
      </c>
      <c r="E42" s="22">
        <v>38</v>
      </c>
      <c r="F42" s="24">
        <f t="shared" ca="1" si="16"/>
        <v>4.4143321948029843</v>
      </c>
      <c r="G42" s="24">
        <f t="shared" ca="1" si="12"/>
        <v>0</v>
      </c>
      <c r="H42" s="24">
        <f t="shared" ca="1" si="17"/>
        <v>4.4143321948029843</v>
      </c>
      <c r="I42" s="24">
        <f t="shared" ca="1" si="18"/>
        <v>1</v>
      </c>
      <c r="J42" s="24">
        <f t="shared" ca="1" si="19"/>
        <v>14</v>
      </c>
      <c r="K42" s="127">
        <f t="shared" ca="1" si="13"/>
        <v>0.25320457122968898</v>
      </c>
      <c r="L42" s="24">
        <f t="shared" ca="1" si="14"/>
        <v>7</v>
      </c>
      <c r="M42" s="24"/>
      <c r="N42" s="24">
        <f t="shared" ca="1" si="23"/>
        <v>0</v>
      </c>
      <c r="O42" s="24">
        <f t="shared" ca="1" si="0"/>
        <v>4.4143321948029843</v>
      </c>
      <c r="P42" s="24">
        <f t="shared" ca="1" si="15"/>
        <v>0.56402052373605027</v>
      </c>
      <c r="Q42" s="24">
        <f t="shared" ca="1" si="1"/>
        <v>0.52417560592990842</v>
      </c>
      <c r="R42" s="24">
        <f t="shared" ca="1" si="2"/>
        <v>0.52417560592990842</v>
      </c>
      <c r="S42" s="24">
        <f t="shared" ca="1" si="3"/>
        <v>3.8901565888730758</v>
      </c>
      <c r="T42" s="24">
        <f t="shared" ca="1" si="4"/>
        <v>0</v>
      </c>
      <c r="U42" s="24">
        <f t="shared" ca="1" si="24"/>
        <v>0</v>
      </c>
      <c r="V42" s="25">
        <f t="shared" ca="1" si="6"/>
        <v>11.657665475881162</v>
      </c>
      <c r="W42" s="24">
        <f t="shared" ca="1" si="7"/>
        <v>224</v>
      </c>
      <c r="X42" s="24">
        <f t="shared" ca="1" si="8"/>
        <v>15.68</v>
      </c>
      <c r="Y42" s="25">
        <f t="shared" ca="1" si="9"/>
        <v>0.33217955134704241</v>
      </c>
      <c r="Z42" s="26">
        <f t="shared" si="10"/>
        <v>2</v>
      </c>
      <c r="AA42" s="25">
        <f t="shared" ca="1" si="20"/>
        <v>242.01217955134706</v>
      </c>
      <c r="AB42" s="25">
        <f t="shared" ca="1" si="21"/>
        <v>-230.35451407546589</v>
      </c>
      <c r="AC42" s="25">
        <f t="shared" ca="1" si="22"/>
        <v>-196.46441419729413</v>
      </c>
      <c r="AD42" s="25">
        <f t="shared" ca="1" si="11"/>
        <v>103.53558580270587</v>
      </c>
    </row>
    <row r="43" spans="1:30" ht="15" thickBot="1" x14ac:dyDescent="0.25">
      <c r="A43" s="85" t="s">
        <v>59</v>
      </c>
      <c r="B43" s="77">
        <f ca="1">(B41-B40)/B41</f>
        <v>0.99726027397260275</v>
      </c>
      <c r="C43" s="70">
        <f t="shared" ca="1" si="25"/>
        <v>0.99726027397260275</v>
      </c>
      <c r="D43" s="78">
        <f t="shared" ref="D43:D46" ca="1" si="27">C43/$C$36</f>
        <v>0.99726027397260275</v>
      </c>
      <c r="E43" s="22">
        <v>39</v>
      </c>
      <c r="F43" s="24">
        <f t="shared" ca="1" si="16"/>
        <v>3.8901565888730758</v>
      </c>
      <c r="G43" s="24">
        <f t="shared" ca="1" si="12"/>
        <v>14</v>
      </c>
      <c r="H43" s="24">
        <f t="shared" ca="1" si="17"/>
        <v>17.890156588873076</v>
      </c>
      <c r="I43" s="24">
        <f t="shared" ca="1" si="18"/>
        <v>0</v>
      </c>
      <c r="J43" s="24">
        <f t="shared" ca="1" si="19"/>
        <v>0</v>
      </c>
      <c r="K43" s="127">
        <f t="shared" ca="1" si="13"/>
        <v>0.99465216980156335</v>
      </c>
      <c r="L43" s="24">
        <f t="shared" ca="1" si="14"/>
        <v>9</v>
      </c>
      <c r="M43" s="24"/>
      <c r="N43" s="24">
        <f t="shared" ca="1" si="23"/>
        <v>0</v>
      </c>
      <c r="O43" s="24">
        <f t="shared" ca="1" si="0"/>
        <v>3.8901565888730758</v>
      </c>
      <c r="P43" s="24">
        <f t="shared" ca="1" si="15"/>
        <v>0.39723252619620608</v>
      </c>
      <c r="Q43" s="24">
        <f t="shared" ca="1" si="1"/>
        <v>0.46092245944813842</v>
      </c>
      <c r="R43" s="24">
        <f t="shared" ca="1" si="2"/>
        <v>0.46092245944813842</v>
      </c>
      <c r="S43" s="24">
        <f t="shared" ca="1" si="3"/>
        <v>3.4292341294249375</v>
      </c>
      <c r="T43" s="24">
        <f t="shared" ca="1" si="4"/>
        <v>0</v>
      </c>
      <c r="U43" s="24">
        <f t="shared" ca="1" si="24"/>
        <v>0</v>
      </c>
      <c r="V43" s="25">
        <f t="shared" ca="1" si="6"/>
        <v>10.250915498126599</v>
      </c>
      <c r="W43" s="24">
        <f t="shared" ca="1" si="7"/>
        <v>0</v>
      </c>
      <c r="X43" s="24">
        <f t="shared" ca="1" si="8"/>
        <v>0</v>
      </c>
      <c r="Y43" s="25">
        <f t="shared" ca="1" si="9"/>
        <v>0.29277562873192053</v>
      </c>
      <c r="Z43" s="26">
        <f t="shared" si="10"/>
        <v>2</v>
      </c>
      <c r="AA43" s="25">
        <f t="shared" ca="1" si="20"/>
        <v>2.2927756287319205</v>
      </c>
      <c r="AB43" s="25">
        <f t="shared" ca="1" si="21"/>
        <v>7.9581398693946781</v>
      </c>
      <c r="AC43" s="25">
        <f t="shared" ca="1" si="22"/>
        <v>-188.50627432789946</v>
      </c>
      <c r="AD43" s="25">
        <f t="shared" ca="1" si="11"/>
        <v>111.49372567210054</v>
      </c>
    </row>
    <row r="44" spans="1:30" ht="12.75" customHeight="1" thickBot="1" x14ac:dyDescent="0.25">
      <c r="A44" s="85" t="s">
        <v>60</v>
      </c>
      <c r="B44" s="72">
        <f ca="1">SUM(AB5:AB369)</f>
        <v>-64.99887066306286</v>
      </c>
      <c r="C44" s="70">
        <f t="shared" ca="1" si="25"/>
        <v>-64.99887066306286</v>
      </c>
      <c r="D44" s="78">
        <f t="shared" ca="1" si="27"/>
        <v>-64.99887066306286</v>
      </c>
      <c r="E44" s="22">
        <v>40</v>
      </c>
      <c r="F44" s="24">
        <f t="shared" ca="1" si="16"/>
        <v>3.4292341294249375</v>
      </c>
      <c r="G44" s="24">
        <f t="shared" ca="1" si="12"/>
        <v>14</v>
      </c>
      <c r="H44" s="24">
        <f t="shared" ca="1" si="17"/>
        <v>17.429234129424938</v>
      </c>
      <c r="I44" s="24">
        <f t="shared" ca="1" si="18"/>
        <v>0</v>
      </c>
      <c r="J44" s="24">
        <f t="shared" ca="1" si="19"/>
        <v>0</v>
      </c>
      <c r="K44" s="127">
        <f t="shared" ca="1" si="13"/>
        <v>0.95481057602028163</v>
      </c>
      <c r="L44" s="24">
        <f t="shared" ca="1" si="14"/>
        <v>9</v>
      </c>
      <c r="M44" s="24"/>
      <c r="N44" s="24">
        <f t="shared" ca="1" si="23"/>
        <v>0</v>
      </c>
      <c r="O44" s="24">
        <f t="shared" ca="1" si="0"/>
        <v>3.4292341294249375</v>
      </c>
      <c r="P44" s="24">
        <f t="shared" ca="1" si="15"/>
        <v>0.46068518004809234</v>
      </c>
      <c r="Q44" s="24">
        <f t="shared" ca="1" si="1"/>
        <v>0.48519384596084858</v>
      </c>
      <c r="R44" s="24">
        <f t="shared" ca="1" si="2"/>
        <v>0.48519384596084858</v>
      </c>
      <c r="S44" s="24">
        <f t="shared" ca="1" si="3"/>
        <v>2.9440402834640889</v>
      </c>
      <c r="T44" s="24">
        <f t="shared" ca="1" si="4"/>
        <v>0</v>
      </c>
      <c r="U44" s="24">
        <f t="shared" ca="1" si="24"/>
        <v>0</v>
      </c>
      <c r="V44" s="25">
        <f t="shared" ca="1" si="6"/>
        <v>10.790711134169271</v>
      </c>
      <c r="W44" s="24">
        <f t="shared" ca="1" si="7"/>
        <v>0</v>
      </c>
      <c r="X44" s="24">
        <f t="shared" ca="1" si="8"/>
        <v>0</v>
      </c>
      <c r="Y44" s="25">
        <f t="shared" ca="1" si="9"/>
        <v>0.25493097651556107</v>
      </c>
      <c r="Z44" s="26">
        <f t="shared" si="10"/>
        <v>2</v>
      </c>
      <c r="AA44" s="25">
        <f t="shared" ca="1" si="20"/>
        <v>2.2549309765155612</v>
      </c>
      <c r="AB44" s="25">
        <f t="shared" ca="1" si="21"/>
        <v>8.5357801576537096</v>
      </c>
      <c r="AC44" s="25">
        <f t="shared" ca="1" si="22"/>
        <v>-179.97049417024576</v>
      </c>
      <c r="AD44" s="25">
        <f t="shared" ca="1" si="11"/>
        <v>120.02950582975424</v>
      </c>
    </row>
    <row r="45" spans="1:30" x14ac:dyDescent="0.2">
      <c r="A45" s="85" t="s">
        <v>61</v>
      </c>
      <c r="B45" s="80">
        <f ca="1">IF($B$44&gt;=0,1,0)</f>
        <v>0</v>
      </c>
      <c r="C45" s="116">
        <f t="shared" ca="1" si="25"/>
        <v>0</v>
      </c>
      <c r="D45" s="73">
        <f t="shared" ca="1" si="27"/>
        <v>0</v>
      </c>
      <c r="E45" s="22">
        <v>41</v>
      </c>
      <c r="F45" s="24">
        <f t="shared" ca="1" si="16"/>
        <v>2.9440402834640889</v>
      </c>
      <c r="G45" s="24">
        <f t="shared" ca="1" si="12"/>
        <v>14</v>
      </c>
      <c r="H45" s="24">
        <f t="shared" ca="1" si="17"/>
        <v>16.944040283464091</v>
      </c>
      <c r="I45" s="24">
        <f t="shared" ca="1" si="18"/>
        <v>0</v>
      </c>
      <c r="J45" s="24">
        <f t="shared" ca="1" si="19"/>
        <v>0</v>
      </c>
      <c r="K45" s="127">
        <f t="shared" ca="1" si="13"/>
        <v>0.20998286619762008</v>
      </c>
      <c r="L45" s="24">
        <f t="shared" ca="1" si="14"/>
        <v>7</v>
      </c>
      <c r="M45" s="24"/>
      <c r="N45" s="24">
        <f t="shared" ca="1" si="23"/>
        <v>0</v>
      </c>
      <c r="O45" s="24">
        <f t="shared" ca="1" si="0"/>
        <v>2.9440402834640889</v>
      </c>
      <c r="P45" s="24">
        <f t="shared" ca="1" si="15"/>
        <v>0.69057626071951383</v>
      </c>
      <c r="Q45" s="24">
        <f t="shared" ca="1" si="1"/>
        <v>0.57462266479517188</v>
      </c>
      <c r="R45" s="24">
        <f t="shared" ca="1" si="2"/>
        <v>0.57462266479517188</v>
      </c>
      <c r="S45" s="24">
        <f t="shared" ca="1" si="3"/>
        <v>2.3694176186689169</v>
      </c>
      <c r="T45" s="24">
        <f t="shared" ca="1" si="4"/>
        <v>0</v>
      </c>
      <c r="U45" s="24">
        <f t="shared" ca="1" si="24"/>
        <v>0</v>
      </c>
      <c r="V45" s="25">
        <f t="shared" ca="1" si="6"/>
        <v>12.779608065044622</v>
      </c>
      <c r="W45" s="24">
        <f t="shared" ca="1" si="7"/>
        <v>0</v>
      </c>
      <c r="X45" s="24">
        <f t="shared" ca="1" si="8"/>
        <v>0</v>
      </c>
      <c r="Y45" s="25">
        <f t="shared" ca="1" si="9"/>
        <v>0.21253831608532026</v>
      </c>
      <c r="Z45" s="26">
        <f t="shared" si="10"/>
        <v>2</v>
      </c>
      <c r="AA45" s="25">
        <f t="shared" ca="1" si="20"/>
        <v>2.21253831608532</v>
      </c>
      <c r="AB45" s="25">
        <f t="shared" ca="1" si="21"/>
        <v>10.567069748959302</v>
      </c>
      <c r="AC45" s="25">
        <f t="shared" ca="1" si="22"/>
        <v>-169.40342442128645</v>
      </c>
      <c r="AD45" s="25">
        <f t="shared" ca="1" si="11"/>
        <v>130.59657557871355</v>
      </c>
    </row>
    <row r="46" spans="1:30" ht="13.5" thickBot="1" x14ac:dyDescent="0.25">
      <c r="A46" s="87" t="s">
        <v>62</v>
      </c>
      <c r="B46" s="80">
        <f ca="1">IF($B$44&lt;0,1,0)</f>
        <v>1</v>
      </c>
      <c r="C46" s="116">
        <f t="shared" ca="1" si="25"/>
        <v>1</v>
      </c>
      <c r="D46" s="113">
        <f t="shared" ca="1" si="27"/>
        <v>1</v>
      </c>
      <c r="E46" s="22">
        <v>42</v>
      </c>
      <c r="F46" s="24">
        <f t="shared" ca="1" si="16"/>
        <v>2.3694176186689169</v>
      </c>
      <c r="G46" s="24">
        <f t="shared" ca="1" si="12"/>
        <v>14</v>
      </c>
      <c r="H46" s="24">
        <f t="shared" ca="1" si="17"/>
        <v>16.369417618668916</v>
      </c>
      <c r="I46" s="24">
        <f t="shared" ca="1" si="18"/>
        <v>0</v>
      </c>
      <c r="J46" s="24">
        <f t="shared" ca="1" si="19"/>
        <v>0</v>
      </c>
      <c r="K46" s="127">
        <f t="shared" ca="1" si="13"/>
        <v>0.2832823769653765</v>
      </c>
      <c r="L46" s="24">
        <f t="shared" ca="1" si="14"/>
        <v>7</v>
      </c>
      <c r="M46" s="24"/>
      <c r="N46" s="24">
        <f t="shared" ca="1" si="23"/>
        <v>0</v>
      </c>
      <c r="O46" s="24">
        <f t="shared" ca="1" si="0"/>
        <v>2.3694176186689169</v>
      </c>
      <c r="P46" s="24">
        <f t="shared" ca="1" si="15"/>
        <v>0.97085025178139073</v>
      </c>
      <c r="Q46" s="24">
        <f t="shared" ca="1" si="1"/>
        <v>0.78401586883810159</v>
      </c>
      <c r="R46" s="24">
        <f t="shared" ca="1" si="2"/>
        <v>0.78401586883810159</v>
      </c>
      <c r="S46" s="24">
        <f t="shared" ca="1" si="3"/>
        <v>1.5854017498308153</v>
      </c>
      <c r="T46" s="24">
        <f t="shared" ca="1" si="4"/>
        <v>0</v>
      </c>
      <c r="U46" s="24">
        <f t="shared" ca="1" si="24"/>
        <v>0</v>
      </c>
      <c r="V46" s="25">
        <f t="shared" ca="1" si="6"/>
        <v>17.436512922959377</v>
      </c>
      <c r="W46" s="24">
        <f t="shared" ca="1" si="7"/>
        <v>0</v>
      </c>
      <c r="X46" s="24">
        <f t="shared" ca="1" si="8"/>
        <v>0</v>
      </c>
      <c r="Y46" s="25">
        <f t="shared" ca="1" si="9"/>
        <v>0.1581927747399893</v>
      </c>
      <c r="Z46" s="26">
        <f t="shared" si="10"/>
        <v>2</v>
      </c>
      <c r="AA46" s="25">
        <f t="shared" ca="1" si="20"/>
        <v>2.1581927747399892</v>
      </c>
      <c r="AB46" s="25">
        <f t="shared" ca="1" si="21"/>
        <v>15.278320148219388</v>
      </c>
      <c r="AC46" s="25">
        <f t="shared" ca="1" si="22"/>
        <v>-154.12510427306705</v>
      </c>
      <c r="AD46" s="25">
        <f t="shared" ca="1" si="11"/>
        <v>145.87489572693295</v>
      </c>
    </row>
    <row r="47" spans="1:30" ht="13.5" thickBot="1" x14ac:dyDescent="0.25">
      <c r="E47" s="22">
        <v>43</v>
      </c>
      <c r="F47" s="24">
        <f t="shared" ca="1" si="16"/>
        <v>1.5854017498308153</v>
      </c>
      <c r="G47" s="24">
        <f t="shared" ca="1" si="12"/>
        <v>14</v>
      </c>
      <c r="H47" s="24">
        <f t="shared" ca="1" si="17"/>
        <v>15.585401749830815</v>
      </c>
      <c r="I47" s="24">
        <f t="shared" ca="1" si="18"/>
        <v>0</v>
      </c>
      <c r="J47" s="24">
        <f t="shared" ca="1" si="19"/>
        <v>0</v>
      </c>
      <c r="K47" s="127">
        <f t="shared" ca="1" si="13"/>
        <v>0.57720608191487144</v>
      </c>
      <c r="L47" s="24">
        <f t="shared" ca="1" si="14"/>
        <v>7</v>
      </c>
      <c r="M47" s="24"/>
      <c r="N47" s="24">
        <f t="shared" ca="1" si="23"/>
        <v>0</v>
      </c>
      <c r="O47" s="24">
        <f t="shared" ca="1" si="0"/>
        <v>1.5854017498308153</v>
      </c>
      <c r="P47" s="24">
        <f t="shared" ca="1" si="15"/>
        <v>0.41757440734467444</v>
      </c>
      <c r="Q47" s="24">
        <f t="shared" ca="1" si="1"/>
        <v>0.46878460185321436</v>
      </c>
      <c r="R47" s="24">
        <f t="shared" ca="1" si="2"/>
        <v>0.46878460185321436</v>
      </c>
      <c r="S47" s="24">
        <f t="shared" ca="1" si="3"/>
        <v>1.116617147977601</v>
      </c>
      <c r="T47" s="24">
        <f t="shared" ca="1" si="4"/>
        <v>0</v>
      </c>
      <c r="U47" s="24">
        <f t="shared" ca="1" si="24"/>
        <v>0</v>
      </c>
      <c r="V47" s="25">
        <f t="shared" ca="1" si="6"/>
        <v>10.425769545215486</v>
      </c>
      <c r="W47" s="24">
        <f t="shared" ca="1" si="7"/>
        <v>0</v>
      </c>
      <c r="X47" s="24">
        <f t="shared" ca="1" si="8"/>
        <v>0</v>
      </c>
      <c r="Y47" s="25">
        <f t="shared" ca="1" si="9"/>
        <v>0.10808075591233665</v>
      </c>
      <c r="Z47" s="26">
        <f t="shared" si="10"/>
        <v>2</v>
      </c>
      <c r="AA47" s="25">
        <f t="shared" ca="1" si="20"/>
        <v>2.1080807559123365</v>
      </c>
      <c r="AB47" s="25">
        <f t="shared" ca="1" si="21"/>
        <v>8.3176887893031495</v>
      </c>
      <c r="AC47" s="25">
        <f t="shared" ca="1" si="22"/>
        <v>-145.80741548376389</v>
      </c>
      <c r="AD47" s="25">
        <f t="shared" ca="1" si="11"/>
        <v>154.19258451623611</v>
      </c>
    </row>
    <row r="48" spans="1:30" ht="13.5" thickBot="1" x14ac:dyDescent="0.25">
      <c r="A48" s="153" t="s">
        <v>70</v>
      </c>
      <c r="B48" s="154"/>
      <c r="C48" s="155"/>
      <c r="E48" s="22">
        <v>44</v>
      </c>
      <c r="F48" s="24">
        <f t="shared" ca="1" si="16"/>
        <v>1.116617147977601</v>
      </c>
      <c r="G48" s="24">
        <f t="shared" ca="1" si="12"/>
        <v>14</v>
      </c>
      <c r="H48" s="24">
        <f t="shared" ca="1" si="17"/>
        <v>15.116617147977601</v>
      </c>
      <c r="I48" s="24">
        <f t="shared" ca="1" si="18"/>
        <v>0</v>
      </c>
      <c r="J48" s="24">
        <f t="shared" ca="1" si="19"/>
        <v>0</v>
      </c>
      <c r="K48" s="127">
        <f t="shared" ca="1" si="13"/>
        <v>0.45204923622720838</v>
      </c>
      <c r="L48" s="24">
        <f t="shared" ca="1" si="14"/>
        <v>7</v>
      </c>
      <c r="M48" s="24"/>
      <c r="N48" s="24">
        <f t="shared" ca="1" si="23"/>
        <v>0</v>
      </c>
      <c r="O48" s="24">
        <f t="shared" ca="1" si="0"/>
        <v>1.116617147977601</v>
      </c>
      <c r="P48" s="24">
        <f t="shared" ca="1" si="15"/>
        <v>0.99658040919998314</v>
      </c>
      <c r="Q48" s="24">
        <f t="shared" ca="1" si="1"/>
        <v>0.90568625932464419</v>
      </c>
      <c r="R48" s="24">
        <f t="shared" ca="1" si="2"/>
        <v>0.90568625932464419</v>
      </c>
      <c r="S48" s="24">
        <f t="shared" ca="1" si="3"/>
        <v>0.21093088865295684</v>
      </c>
      <c r="T48" s="24">
        <f t="shared" ca="1" si="4"/>
        <v>0</v>
      </c>
      <c r="U48" s="24">
        <f t="shared" ca="1" si="24"/>
        <v>0</v>
      </c>
      <c r="V48" s="25">
        <f t="shared" ca="1" si="6"/>
        <v>20.142462407380087</v>
      </c>
      <c r="W48" s="24">
        <f t="shared" ca="1" si="7"/>
        <v>0</v>
      </c>
      <c r="X48" s="24">
        <f t="shared" ca="1" si="8"/>
        <v>0</v>
      </c>
      <c r="Y48" s="25">
        <f t="shared" ca="1" si="9"/>
        <v>5.3101921465222315E-2</v>
      </c>
      <c r="Z48" s="26">
        <f t="shared" si="10"/>
        <v>2</v>
      </c>
      <c r="AA48" s="25">
        <f t="shared" ca="1" si="20"/>
        <v>2.0531019214652222</v>
      </c>
      <c r="AB48" s="25">
        <f t="shared" ca="1" si="21"/>
        <v>18.089360485914867</v>
      </c>
      <c r="AC48" s="25">
        <f t="shared" ca="1" si="22"/>
        <v>-127.71805499784902</v>
      </c>
      <c r="AD48" s="25">
        <f t="shared" ca="1" si="11"/>
        <v>172.28194500215096</v>
      </c>
    </row>
    <row r="49" spans="1:30" x14ac:dyDescent="0.2">
      <c r="A49" s="147" t="s">
        <v>71</v>
      </c>
      <c r="B49" s="148"/>
      <c r="C49" s="109">
        <f>SQRT(2*C10/(C8*C11*C20))</f>
        <v>28</v>
      </c>
      <c r="E49" s="22">
        <v>45</v>
      </c>
      <c r="F49" s="24">
        <f t="shared" ca="1" si="16"/>
        <v>0.21093088865295684</v>
      </c>
      <c r="G49" s="24">
        <f t="shared" ca="1" si="12"/>
        <v>14</v>
      </c>
      <c r="H49" s="24">
        <f t="shared" ca="1" si="17"/>
        <v>14.210930888652957</v>
      </c>
      <c r="I49" s="24">
        <f t="shared" ca="1" si="18"/>
        <v>0</v>
      </c>
      <c r="J49" s="24">
        <f t="shared" ca="1" si="19"/>
        <v>0</v>
      </c>
      <c r="K49" s="127">
        <f t="shared" ca="1" si="13"/>
        <v>0.59826922007308947</v>
      </c>
      <c r="L49" s="24">
        <f t="shared" ca="1" si="14"/>
        <v>7</v>
      </c>
      <c r="M49" s="24"/>
      <c r="N49" s="24">
        <f t="shared" ca="1" si="23"/>
        <v>14</v>
      </c>
      <c r="O49" s="24">
        <f t="shared" ca="1" si="0"/>
        <v>14.210930888652957</v>
      </c>
      <c r="P49" s="24">
        <f t="shared" ca="1" si="15"/>
        <v>0.83946879459347956</v>
      </c>
      <c r="Q49" s="24">
        <f t="shared" ca="1" si="1"/>
        <v>0.64884155276679956</v>
      </c>
      <c r="R49" s="24">
        <f t="shared" ca="1" si="2"/>
        <v>0.64884155276679956</v>
      </c>
      <c r="S49" s="24">
        <f t="shared" ca="1" si="3"/>
        <v>13.562089335886157</v>
      </c>
      <c r="T49" s="24">
        <f t="shared" ca="1" si="4"/>
        <v>0</v>
      </c>
      <c r="U49" s="24">
        <f t="shared" ca="1" si="24"/>
        <v>0</v>
      </c>
      <c r="V49" s="25">
        <f t="shared" ca="1" si="6"/>
        <v>14.43023613353362</v>
      </c>
      <c r="W49" s="24">
        <f t="shared" ca="1" si="7"/>
        <v>0</v>
      </c>
      <c r="X49" s="24">
        <f t="shared" ca="1" si="8"/>
        <v>0</v>
      </c>
      <c r="Y49" s="25">
        <f t="shared" ca="1" si="9"/>
        <v>1.1109208089815645</v>
      </c>
      <c r="Z49" s="26">
        <f t="shared" si="10"/>
        <v>2</v>
      </c>
      <c r="AA49" s="25">
        <f t="shared" ca="1" si="20"/>
        <v>3.1109208089815645</v>
      </c>
      <c r="AB49" s="25">
        <f t="shared" ca="1" si="21"/>
        <v>11.319315324552056</v>
      </c>
      <c r="AC49" s="25">
        <f t="shared" ca="1" si="22"/>
        <v>-116.39873967329697</v>
      </c>
      <c r="AD49" s="25">
        <f t="shared" ca="1" si="11"/>
        <v>183.60126032670303</v>
      </c>
    </row>
    <row r="50" spans="1:30" x14ac:dyDescent="0.2">
      <c r="A50" s="149" t="s">
        <v>72</v>
      </c>
      <c r="B50" s="150"/>
      <c r="C50" s="110">
        <f>C49*C20</f>
        <v>14</v>
      </c>
      <c r="E50" s="22">
        <v>46</v>
      </c>
      <c r="F50" s="24">
        <f t="shared" ca="1" si="16"/>
        <v>13.562089335886157</v>
      </c>
      <c r="G50" s="24">
        <f t="shared" ca="1" si="12"/>
        <v>0</v>
      </c>
      <c r="H50" s="24">
        <f t="shared" ca="1" si="17"/>
        <v>13.562089335886157</v>
      </c>
      <c r="I50" s="24">
        <f t="shared" ca="1" si="18"/>
        <v>0</v>
      </c>
      <c r="J50" s="24">
        <f t="shared" ca="1" si="19"/>
        <v>0</v>
      </c>
      <c r="K50" s="127">
        <f t="shared" ca="1" si="13"/>
        <v>0.22148410714351008</v>
      </c>
      <c r="L50" s="24">
        <f t="shared" ca="1" si="14"/>
        <v>7</v>
      </c>
      <c r="M50" s="24"/>
      <c r="N50" s="24">
        <f t="shared" ca="1" si="23"/>
        <v>0</v>
      </c>
      <c r="O50" s="24">
        <f t="shared" ca="1" si="0"/>
        <v>13.562089335886157</v>
      </c>
      <c r="P50" s="24">
        <f t="shared" ca="1" si="15"/>
        <v>0.58369876817448585</v>
      </c>
      <c r="Q50" s="24">
        <f t="shared" ca="1" si="1"/>
        <v>0.5317047503974186</v>
      </c>
      <c r="R50" s="24">
        <f t="shared" ca="1" si="2"/>
        <v>0.5317047503974186</v>
      </c>
      <c r="S50" s="24">
        <f t="shared" ca="1" si="3"/>
        <v>13.030384585488738</v>
      </c>
      <c r="T50" s="24">
        <f t="shared" ca="1" si="4"/>
        <v>0</v>
      </c>
      <c r="U50" s="24">
        <f t="shared" ca="1" si="24"/>
        <v>0</v>
      </c>
      <c r="V50" s="25">
        <f t="shared" ca="1" si="6"/>
        <v>11.825113648838588</v>
      </c>
      <c r="W50" s="24">
        <f t="shared" ca="1" si="7"/>
        <v>0</v>
      </c>
      <c r="X50" s="24">
        <f t="shared" ca="1" si="8"/>
        <v>0</v>
      </c>
      <c r="Y50" s="25">
        <f t="shared" ca="1" si="9"/>
        <v>1.0636989568549959</v>
      </c>
      <c r="Z50" s="26">
        <f t="shared" si="10"/>
        <v>2</v>
      </c>
      <c r="AA50" s="25">
        <f t="shared" ca="1" si="20"/>
        <v>3.0636989568549957</v>
      </c>
      <c r="AB50" s="25">
        <f t="shared" ca="1" si="21"/>
        <v>8.7614146919835925</v>
      </c>
      <c r="AC50" s="25">
        <f t="shared" ca="1" si="22"/>
        <v>-107.63732498131338</v>
      </c>
      <c r="AD50" s="25">
        <f t="shared" ca="1" si="11"/>
        <v>192.36267501868662</v>
      </c>
    </row>
    <row r="51" spans="1:30" ht="13.5" thickBot="1" x14ac:dyDescent="0.25">
      <c r="A51" s="151" t="s">
        <v>73</v>
      </c>
      <c r="B51" s="152"/>
      <c r="C51" s="111">
        <f>SQRT(2*C10*(C8*C11*C20))</f>
        <v>1.1199999999999999</v>
      </c>
      <c r="E51" s="22">
        <v>47</v>
      </c>
      <c r="F51" s="24">
        <f t="shared" ca="1" si="16"/>
        <v>13.030384585488738</v>
      </c>
      <c r="G51" s="24">
        <f t="shared" ca="1" si="12"/>
        <v>0</v>
      </c>
      <c r="H51" s="24">
        <f t="shared" ca="1" si="17"/>
        <v>13.030384585488738</v>
      </c>
      <c r="I51" s="24">
        <f t="shared" ca="1" si="18"/>
        <v>0</v>
      </c>
      <c r="J51" s="24">
        <f t="shared" ca="1" si="19"/>
        <v>0</v>
      </c>
      <c r="K51" s="127">
        <f t="shared" ca="1" si="13"/>
        <v>1.9197894174132646E-2</v>
      </c>
      <c r="L51" s="24">
        <f t="shared" ca="1" si="14"/>
        <v>6</v>
      </c>
      <c r="M51" s="24"/>
      <c r="N51" s="24">
        <f t="shared" ca="1" si="23"/>
        <v>0</v>
      </c>
      <c r="O51" s="24">
        <f t="shared" ca="1" si="0"/>
        <v>13.030384585488738</v>
      </c>
      <c r="P51" s="24">
        <f t="shared" ca="1" si="15"/>
        <v>0.61290317723079002</v>
      </c>
      <c r="Q51" s="24">
        <f t="shared" ca="1" si="1"/>
        <v>0.54303406850696145</v>
      </c>
      <c r="R51" s="24">
        <f t="shared" ca="1" si="2"/>
        <v>0.54303406850696145</v>
      </c>
      <c r="S51" s="24">
        <f t="shared" ca="1" si="3"/>
        <v>12.487350516981778</v>
      </c>
      <c r="T51" s="24">
        <f t="shared" ca="1" si="4"/>
        <v>0</v>
      </c>
      <c r="U51" s="24">
        <f t="shared" ca="1" si="24"/>
        <v>0</v>
      </c>
      <c r="V51" s="25">
        <f t="shared" ca="1" si="6"/>
        <v>12.077077683594823</v>
      </c>
      <c r="W51" s="24">
        <f t="shared" ca="1" si="7"/>
        <v>0</v>
      </c>
      <c r="X51" s="24">
        <f t="shared" ca="1" si="8"/>
        <v>0</v>
      </c>
      <c r="Y51" s="25">
        <f t="shared" ca="1" si="9"/>
        <v>1.0207094040988207</v>
      </c>
      <c r="Z51" s="26">
        <f t="shared" si="10"/>
        <v>2</v>
      </c>
      <c r="AA51" s="25">
        <f t="shared" ca="1" si="20"/>
        <v>3.0207094040988207</v>
      </c>
      <c r="AB51" s="25">
        <f t="shared" ca="1" si="21"/>
        <v>9.0563682794960023</v>
      </c>
      <c r="AC51" s="25">
        <f t="shared" ca="1" si="22"/>
        <v>-98.580956701817385</v>
      </c>
      <c r="AD51" s="25">
        <f t="shared" ca="1" si="11"/>
        <v>201.4190432981826</v>
      </c>
    </row>
    <row r="52" spans="1:30" x14ac:dyDescent="0.2">
      <c r="E52" s="22">
        <v>48</v>
      </c>
      <c r="F52" s="24">
        <f t="shared" ca="1" si="16"/>
        <v>12.487350516981778</v>
      </c>
      <c r="G52" s="24">
        <f t="shared" ca="1" si="12"/>
        <v>0</v>
      </c>
      <c r="H52" s="24">
        <f t="shared" ca="1" si="17"/>
        <v>12.487350516981778</v>
      </c>
      <c r="I52" s="24">
        <f t="shared" ca="1" si="18"/>
        <v>0</v>
      </c>
      <c r="J52" s="24">
        <f t="shared" ca="1" si="19"/>
        <v>0</v>
      </c>
      <c r="K52" s="127">
        <f t="shared" ca="1" si="13"/>
        <v>0.94434651126341473</v>
      </c>
      <c r="L52" s="24">
        <f t="shared" ca="1" si="14"/>
        <v>9</v>
      </c>
      <c r="M52" s="24"/>
      <c r="N52" s="24">
        <f t="shared" ca="1" si="23"/>
        <v>0</v>
      </c>
      <c r="O52" s="24">
        <f t="shared" ca="1" si="0"/>
        <v>12.487350516981778</v>
      </c>
      <c r="P52" s="24">
        <f t="shared" ca="1" si="15"/>
        <v>0.84919890093351347</v>
      </c>
      <c r="Q52" s="24">
        <f t="shared" ca="1" si="1"/>
        <v>0.65495054506776007</v>
      </c>
      <c r="R52" s="24">
        <f t="shared" ca="1" si="2"/>
        <v>0.65495054506776007</v>
      </c>
      <c r="S52" s="24">
        <f t="shared" ca="1" si="3"/>
        <v>11.832399971914018</v>
      </c>
      <c r="T52" s="24">
        <f t="shared" ca="1" si="4"/>
        <v>0</v>
      </c>
      <c r="U52" s="24">
        <f t="shared" ca="1" si="24"/>
        <v>0</v>
      </c>
      <c r="V52" s="25">
        <f t="shared" ca="1" si="6"/>
        <v>14.566100122306983</v>
      </c>
      <c r="W52" s="24">
        <f t="shared" ca="1" si="7"/>
        <v>0</v>
      </c>
      <c r="X52" s="24">
        <f t="shared" ca="1" si="8"/>
        <v>0</v>
      </c>
      <c r="Y52" s="25">
        <f t="shared" ca="1" si="9"/>
        <v>0.97279001955583189</v>
      </c>
      <c r="Z52" s="26">
        <f t="shared" si="10"/>
        <v>2</v>
      </c>
      <c r="AA52" s="25">
        <f t="shared" ca="1" si="20"/>
        <v>2.9727900195558319</v>
      </c>
      <c r="AB52" s="25">
        <f t="shared" ca="1" si="21"/>
        <v>11.59331010275115</v>
      </c>
      <c r="AC52" s="25">
        <f t="shared" ca="1" si="22"/>
        <v>-86.987646599066238</v>
      </c>
      <c r="AD52" s="25">
        <f t="shared" ca="1" si="11"/>
        <v>213.01235340093376</v>
      </c>
    </row>
    <row r="53" spans="1:30" ht="13.5" thickBot="1" x14ac:dyDescent="0.25">
      <c r="E53" s="22">
        <v>49</v>
      </c>
      <c r="F53" s="24">
        <f t="shared" ca="1" si="16"/>
        <v>11.832399971914018</v>
      </c>
      <c r="G53" s="24">
        <f t="shared" ca="1" si="12"/>
        <v>0</v>
      </c>
      <c r="H53" s="24">
        <f t="shared" ca="1" si="17"/>
        <v>11.832399971914018</v>
      </c>
      <c r="I53" s="24">
        <f t="shared" ca="1" si="18"/>
        <v>0</v>
      </c>
      <c r="J53" s="24">
        <f t="shared" ca="1" si="19"/>
        <v>0</v>
      </c>
      <c r="K53" s="127">
        <f t="shared" ca="1" si="13"/>
        <v>0.45675781412843885</v>
      </c>
      <c r="L53" s="24">
        <f t="shared" ca="1" si="14"/>
        <v>7</v>
      </c>
      <c r="M53" s="24"/>
      <c r="N53" s="24">
        <f t="shared" ca="1" si="23"/>
        <v>0</v>
      </c>
      <c r="O53" s="24">
        <f t="shared" ca="1" si="0"/>
        <v>11.832399971914018</v>
      </c>
      <c r="P53" s="24">
        <f t="shared" ca="1" si="15"/>
        <v>0.1170534846187109</v>
      </c>
      <c r="Q53" s="24">
        <f t="shared" ca="1" si="1"/>
        <v>0.32152311653388721</v>
      </c>
      <c r="R53" s="24">
        <f t="shared" ca="1" si="2"/>
        <v>0.32152311653388721</v>
      </c>
      <c r="S53" s="24">
        <f t="shared" ca="1" si="3"/>
        <v>11.510876855380131</v>
      </c>
      <c r="T53" s="24">
        <f t="shared" ca="1" si="4"/>
        <v>0</v>
      </c>
      <c r="U53" s="24">
        <f t="shared" ca="1" si="24"/>
        <v>0</v>
      </c>
      <c r="V53" s="25">
        <f t="shared" ca="1" si="6"/>
        <v>7.1506741117136512</v>
      </c>
      <c r="W53" s="24">
        <f t="shared" ca="1" si="7"/>
        <v>0</v>
      </c>
      <c r="X53" s="24">
        <f t="shared" ca="1" si="8"/>
        <v>0</v>
      </c>
      <c r="Y53" s="25">
        <f t="shared" ca="1" si="9"/>
        <v>0.93373107309176595</v>
      </c>
      <c r="Z53" s="26">
        <f t="shared" si="10"/>
        <v>2</v>
      </c>
      <c r="AA53" s="25">
        <f t="shared" ca="1" si="20"/>
        <v>2.9337310730917658</v>
      </c>
      <c r="AB53" s="25">
        <f t="shared" ca="1" si="21"/>
        <v>4.2169430386218849</v>
      </c>
      <c r="AC53" s="25">
        <f t="shared" ca="1" si="22"/>
        <v>-82.77070356044436</v>
      </c>
      <c r="AD53" s="25">
        <f t="shared" ca="1" si="11"/>
        <v>217.22929643955564</v>
      </c>
    </row>
    <row r="54" spans="1:30" ht="13.5" thickBot="1" x14ac:dyDescent="0.25">
      <c r="A54" s="122" t="s">
        <v>90</v>
      </c>
      <c r="B54" s="123" t="s">
        <v>92</v>
      </c>
      <c r="C54" s="131" t="s">
        <v>94</v>
      </c>
      <c r="E54" s="22">
        <v>50</v>
      </c>
      <c r="F54" s="24">
        <f t="shared" ca="1" si="16"/>
        <v>11.510876855380131</v>
      </c>
      <c r="G54" s="24">
        <f t="shared" ca="1" si="12"/>
        <v>0</v>
      </c>
      <c r="H54" s="24">
        <f t="shared" ca="1" si="17"/>
        <v>11.510876855380131</v>
      </c>
      <c r="I54" s="24">
        <f t="shared" ca="1" si="18"/>
        <v>0</v>
      </c>
      <c r="J54" s="24">
        <f t="shared" ca="1" si="19"/>
        <v>0</v>
      </c>
      <c r="K54" s="127">
        <f t="shared" ca="1" si="13"/>
        <v>0.50141409316450114</v>
      </c>
      <c r="L54" s="24">
        <f t="shared" ca="1" si="14"/>
        <v>7</v>
      </c>
      <c r="M54" s="24"/>
      <c r="N54" s="24">
        <f t="shared" ca="1" si="23"/>
        <v>0</v>
      </c>
      <c r="O54" s="24">
        <f t="shared" ca="1" si="0"/>
        <v>11.510876855380131</v>
      </c>
      <c r="P54" s="24">
        <f t="shared" ca="1" si="15"/>
        <v>0.28911088783684114</v>
      </c>
      <c r="Q54" s="24">
        <f t="shared" ca="1" si="1"/>
        <v>0.41660239627015527</v>
      </c>
      <c r="R54" s="24">
        <f t="shared" ca="1" si="2"/>
        <v>0.41660239627015527</v>
      </c>
      <c r="S54" s="24">
        <f t="shared" ca="1" si="3"/>
        <v>11.094274459109975</v>
      </c>
      <c r="T54" s="24">
        <f t="shared" ca="1" si="4"/>
        <v>0</v>
      </c>
      <c r="U54" s="24">
        <f t="shared" ca="1" si="24"/>
        <v>0</v>
      </c>
      <c r="V54" s="25">
        <f t="shared" ca="1" si="6"/>
        <v>9.2652372930482532</v>
      </c>
      <c r="W54" s="24">
        <f t="shared" ca="1" si="7"/>
        <v>0</v>
      </c>
      <c r="X54" s="24">
        <f t="shared" ca="1" si="8"/>
        <v>0</v>
      </c>
      <c r="Y54" s="25">
        <f t="shared" ca="1" si="9"/>
        <v>0.90420605257960429</v>
      </c>
      <c r="Z54" s="26">
        <f t="shared" si="10"/>
        <v>2</v>
      </c>
      <c r="AA54" s="25">
        <f t="shared" ca="1" si="20"/>
        <v>2.9042060525796041</v>
      </c>
      <c r="AB54" s="25">
        <f t="shared" ca="1" si="21"/>
        <v>6.3610312404686491</v>
      </c>
      <c r="AC54" s="25">
        <f t="shared" ca="1" si="22"/>
        <v>-76.409672319975712</v>
      </c>
      <c r="AD54" s="25">
        <f t="shared" ca="1" si="11"/>
        <v>223.5903276800243</v>
      </c>
    </row>
    <row r="55" spans="1:30" x14ac:dyDescent="0.2">
      <c r="A55" s="124">
        <v>6</v>
      </c>
      <c r="B55" s="128">
        <v>0.05</v>
      </c>
      <c r="C55" s="132">
        <v>0</v>
      </c>
      <c r="E55" s="22">
        <v>51</v>
      </c>
      <c r="F55" s="24">
        <f t="shared" ca="1" si="16"/>
        <v>11.094274459109975</v>
      </c>
      <c r="G55" s="24">
        <f t="shared" ca="1" si="12"/>
        <v>0</v>
      </c>
      <c r="H55" s="24">
        <f t="shared" ca="1" si="17"/>
        <v>11.094274459109975</v>
      </c>
      <c r="I55" s="24">
        <f t="shared" ca="1" si="18"/>
        <v>0</v>
      </c>
      <c r="J55" s="24">
        <f t="shared" ca="1" si="19"/>
        <v>0</v>
      </c>
      <c r="K55" s="127">
        <f t="shared" ca="1" si="13"/>
        <v>0.39483723528697501</v>
      </c>
      <c r="L55" s="24">
        <f t="shared" ca="1" si="14"/>
        <v>7</v>
      </c>
      <c r="M55" s="24"/>
      <c r="N55" s="24">
        <f t="shared" ca="1" si="23"/>
        <v>0</v>
      </c>
      <c r="O55" s="24">
        <f t="shared" ca="1" si="0"/>
        <v>11.094274459109975</v>
      </c>
      <c r="P55" s="24">
        <f t="shared" ca="1" si="15"/>
        <v>0.28258862099906801</v>
      </c>
      <c r="Q55" s="24">
        <f t="shared" ca="1" si="1"/>
        <v>0.41372470230930236</v>
      </c>
      <c r="R55" s="24">
        <f t="shared" ca="1" si="2"/>
        <v>0.41372470230930236</v>
      </c>
      <c r="S55" s="24">
        <f t="shared" ca="1" si="3"/>
        <v>10.680549756800673</v>
      </c>
      <c r="T55" s="24">
        <f t="shared" ca="1" si="4"/>
        <v>0</v>
      </c>
      <c r="U55" s="24">
        <f t="shared" ca="1" si="24"/>
        <v>0</v>
      </c>
      <c r="V55" s="25">
        <f t="shared" ca="1" si="6"/>
        <v>9.2012373793588846</v>
      </c>
      <c r="W55" s="24">
        <f t="shared" ca="1" si="7"/>
        <v>0</v>
      </c>
      <c r="X55" s="24">
        <f t="shared" ca="1" si="8"/>
        <v>0</v>
      </c>
      <c r="Y55" s="25">
        <f t="shared" ca="1" si="9"/>
        <v>0.87099296863642595</v>
      </c>
      <c r="Z55" s="26">
        <f t="shared" si="10"/>
        <v>2</v>
      </c>
      <c r="AA55" s="25">
        <f t="shared" ca="1" si="20"/>
        <v>2.8709929686364259</v>
      </c>
      <c r="AB55" s="25">
        <f t="shared" ca="1" si="21"/>
        <v>6.3302444107224591</v>
      </c>
      <c r="AC55" s="25">
        <f t="shared" ca="1" si="22"/>
        <v>-70.079427909253255</v>
      </c>
      <c r="AD55" s="25">
        <f t="shared" ca="1" si="11"/>
        <v>229.92057209074676</v>
      </c>
    </row>
    <row r="56" spans="1:30" x14ac:dyDescent="0.2">
      <c r="A56" s="125">
        <v>7</v>
      </c>
      <c r="B56" s="129">
        <v>0.65</v>
      </c>
      <c r="C56" s="133">
        <v>0.05</v>
      </c>
      <c r="E56" s="22">
        <v>52</v>
      </c>
      <c r="F56" s="24">
        <f t="shared" ca="1" si="16"/>
        <v>10.680549756800673</v>
      </c>
      <c r="G56" s="24">
        <f t="shared" ca="1" si="12"/>
        <v>0</v>
      </c>
      <c r="H56" s="24">
        <f t="shared" ca="1" si="17"/>
        <v>10.680549756800673</v>
      </c>
      <c r="I56" s="24">
        <f t="shared" ca="1" si="18"/>
        <v>0</v>
      </c>
      <c r="J56" s="24">
        <f t="shared" ca="1" si="19"/>
        <v>0</v>
      </c>
      <c r="K56" s="127">
        <f t="shared" ca="1" si="13"/>
        <v>0.49472657456765734</v>
      </c>
      <c r="L56" s="24">
        <f t="shared" ca="1" si="14"/>
        <v>7</v>
      </c>
      <c r="M56" s="24"/>
      <c r="N56" s="24">
        <f t="shared" ca="1" si="23"/>
        <v>0</v>
      </c>
      <c r="O56" s="24">
        <f t="shared" ca="1" si="0"/>
        <v>10.680549756800673</v>
      </c>
      <c r="P56" s="24">
        <f t="shared" ca="1" si="15"/>
        <v>0.14787820949838149</v>
      </c>
      <c r="Q56" s="24">
        <f t="shared" ca="1" si="1"/>
        <v>0.34316346498282085</v>
      </c>
      <c r="R56" s="24">
        <f t="shared" ca="1" si="2"/>
        <v>0.34316346498282085</v>
      </c>
      <c r="S56" s="24">
        <f t="shared" ca="1" si="3"/>
        <v>10.337386291817852</v>
      </c>
      <c r="T56" s="24">
        <f t="shared" ca="1" si="4"/>
        <v>0</v>
      </c>
      <c r="U56" s="24">
        <f t="shared" ca="1" si="24"/>
        <v>0</v>
      </c>
      <c r="V56" s="25">
        <f t="shared" ca="1" si="6"/>
        <v>7.6319554612179354</v>
      </c>
      <c r="W56" s="24">
        <f t="shared" ca="1" si="7"/>
        <v>0</v>
      </c>
      <c r="X56" s="24">
        <f t="shared" ca="1" si="8"/>
        <v>0</v>
      </c>
      <c r="Y56" s="25">
        <f t="shared" ca="1" si="9"/>
        <v>0.84071744194474096</v>
      </c>
      <c r="Z56" s="26">
        <f t="shared" si="10"/>
        <v>2</v>
      </c>
      <c r="AA56" s="25">
        <f t="shared" ca="1" si="20"/>
        <v>2.840717441944741</v>
      </c>
      <c r="AB56" s="25">
        <f t="shared" ca="1" si="21"/>
        <v>4.7912380192731945</v>
      </c>
      <c r="AC56" s="25">
        <f t="shared" ca="1" si="22"/>
        <v>-65.28818988998006</v>
      </c>
      <c r="AD56" s="25">
        <f t="shared" ca="1" si="11"/>
        <v>234.71181011001994</v>
      </c>
    </row>
    <row r="57" spans="1:30" x14ac:dyDescent="0.2">
      <c r="A57" s="125">
        <v>8</v>
      </c>
      <c r="B57" s="129">
        <v>0.2</v>
      </c>
      <c r="C57" s="133">
        <v>0.7</v>
      </c>
      <c r="E57" s="22">
        <v>53</v>
      </c>
      <c r="F57" s="24">
        <f t="shared" ca="1" si="16"/>
        <v>10.337386291817852</v>
      </c>
      <c r="G57" s="24">
        <f t="shared" ca="1" si="12"/>
        <v>0</v>
      </c>
      <c r="H57" s="24">
        <f t="shared" ca="1" si="17"/>
        <v>10.337386291817852</v>
      </c>
      <c r="I57" s="24">
        <f t="shared" ca="1" si="18"/>
        <v>0</v>
      </c>
      <c r="J57" s="24">
        <f t="shared" ca="1" si="19"/>
        <v>0</v>
      </c>
      <c r="K57" s="127">
        <f t="shared" ca="1" si="13"/>
        <v>0.51319045990484635</v>
      </c>
      <c r="L57" s="24">
        <f t="shared" ca="1" si="14"/>
        <v>7</v>
      </c>
      <c r="M57" s="24"/>
      <c r="N57" s="24">
        <f t="shared" ca="1" si="23"/>
        <v>0</v>
      </c>
      <c r="O57" s="24">
        <f t="shared" ca="1" si="0"/>
        <v>10.337386291817852</v>
      </c>
      <c r="P57" s="24">
        <f t="shared" ca="1" si="15"/>
        <v>0.82182701598428243</v>
      </c>
      <c r="Q57" s="24">
        <f t="shared" ca="1" si="1"/>
        <v>0.63835252107740748</v>
      </c>
      <c r="R57" s="24">
        <f t="shared" ca="1" si="2"/>
        <v>0.63835252107740748</v>
      </c>
      <c r="S57" s="24">
        <f t="shared" ca="1" si="3"/>
        <v>9.6990337707404439</v>
      </c>
      <c r="T57" s="24">
        <f t="shared" ca="1" si="4"/>
        <v>0</v>
      </c>
      <c r="U57" s="24">
        <f t="shared" ca="1" si="24"/>
        <v>0</v>
      </c>
      <c r="V57" s="25">
        <f t="shared" ca="1" si="6"/>
        <v>14.196960068761541</v>
      </c>
      <c r="W57" s="24">
        <f t="shared" ca="1" si="7"/>
        <v>0</v>
      </c>
      <c r="X57" s="24">
        <f t="shared" ca="1" si="8"/>
        <v>0</v>
      </c>
      <c r="Y57" s="25">
        <f t="shared" ca="1" si="9"/>
        <v>0.80145680250233187</v>
      </c>
      <c r="Z57" s="26">
        <f t="shared" si="10"/>
        <v>2</v>
      </c>
      <c r="AA57" s="25">
        <f t="shared" ca="1" si="20"/>
        <v>2.8014568025023321</v>
      </c>
      <c r="AB57" s="25">
        <f t="shared" ca="1" si="21"/>
        <v>11.395503266259208</v>
      </c>
      <c r="AC57" s="25">
        <f t="shared" ca="1" si="22"/>
        <v>-53.892686623720849</v>
      </c>
      <c r="AD57" s="25">
        <f t="shared" ca="1" si="11"/>
        <v>246.10731337627914</v>
      </c>
    </row>
    <row r="58" spans="1:30" ht="13.5" thickBot="1" x14ac:dyDescent="0.25">
      <c r="A58" s="126">
        <v>9</v>
      </c>
      <c r="B58" s="130">
        <v>0.1</v>
      </c>
      <c r="C58" s="133">
        <v>0.9</v>
      </c>
      <c r="E58" s="22">
        <v>54</v>
      </c>
      <c r="F58" s="24">
        <f t="shared" ca="1" si="16"/>
        <v>9.6990337707404439</v>
      </c>
      <c r="G58" s="24">
        <f t="shared" ca="1" si="12"/>
        <v>0</v>
      </c>
      <c r="H58" s="24">
        <f t="shared" ca="1" si="17"/>
        <v>9.6990337707404439</v>
      </c>
      <c r="I58" s="24">
        <f t="shared" ca="1" si="18"/>
        <v>0</v>
      </c>
      <c r="J58" s="24">
        <f t="shared" ca="1" si="19"/>
        <v>0</v>
      </c>
      <c r="K58" s="127">
        <f t="shared" ca="1" si="13"/>
        <v>0.12495904356640331</v>
      </c>
      <c r="L58" s="24">
        <f t="shared" ca="1" si="14"/>
        <v>7</v>
      </c>
      <c r="M58" s="24"/>
      <c r="N58" s="24">
        <f t="shared" ca="1" si="23"/>
        <v>0</v>
      </c>
      <c r="O58" s="24">
        <f t="shared" ca="1" si="0"/>
        <v>9.6990337707404439</v>
      </c>
      <c r="P58" s="24">
        <f t="shared" ca="1" si="15"/>
        <v>0.96605108218908309</v>
      </c>
      <c r="Q58" s="24">
        <f t="shared" ca="1" si="1"/>
        <v>0.77385263882210231</v>
      </c>
      <c r="R58" s="24">
        <f t="shared" ca="1" si="2"/>
        <v>0.77385263882210231</v>
      </c>
      <c r="S58" s="24">
        <f t="shared" ca="1" si="3"/>
        <v>8.9251811319183414</v>
      </c>
      <c r="T58" s="24">
        <f t="shared" ca="1" si="4"/>
        <v>0</v>
      </c>
      <c r="U58" s="24">
        <f t="shared" ca="1" si="24"/>
        <v>0</v>
      </c>
      <c r="V58" s="25">
        <f t="shared" ca="1" si="6"/>
        <v>17.210482687403555</v>
      </c>
      <c r="W58" s="24">
        <f t="shared" ca="1" si="7"/>
        <v>0</v>
      </c>
      <c r="X58" s="24">
        <f t="shared" ca="1" si="8"/>
        <v>0</v>
      </c>
      <c r="Y58" s="25">
        <f t="shared" ca="1" si="9"/>
        <v>0.74496859610635147</v>
      </c>
      <c r="Z58" s="26">
        <f t="shared" si="10"/>
        <v>2</v>
      </c>
      <c r="AA58" s="25">
        <f t="shared" ca="1" si="20"/>
        <v>2.7449685961063515</v>
      </c>
      <c r="AB58" s="25">
        <f t="shared" ca="1" si="21"/>
        <v>14.465514091297203</v>
      </c>
      <c r="AC58" s="25">
        <f t="shared" ca="1" si="22"/>
        <v>-39.427172532423647</v>
      </c>
      <c r="AD58" s="25">
        <f t="shared" ca="1" si="11"/>
        <v>260.57282746757636</v>
      </c>
    </row>
    <row r="59" spans="1:30" ht="13.5" thickBot="1" x14ac:dyDescent="0.25">
      <c r="C59" s="134">
        <v>1</v>
      </c>
      <c r="E59" s="22">
        <v>55</v>
      </c>
      <c r="F59" s="24">
        <f t="shared" ca="1" si="16"/>
        <v>8.9251811319183414</v>
      </c>
      <c r="G59" s="24">
        <f t="shared" ca="1" si="12"/>
        <v>0</v>
      </c>
      <c r="H59" s="24">
        <f t="shared" ca="1" si="17"/>
        <v>8.9251811319183414</v>
      </c>
      <c r="I59" s="24">
        <f t="shared" ca="1" si="18"/>
        <v>0</v>
      </c>
      <c r="J59" s="24">
        <f t="shared" ca="1" si="19"/>
        <v>0</v>
      </c>
      <c r="K59" s="127">
        <f t="shared" ca="1" si="13"/>
        <v>1.8699874709043884E-3</v>
      </c>
      <c r="L59" s="24">
        <f t="shared" ca="1" si="14"/>
        <v>6</v>
      </c>
      <c r="M59" s="24"/>
      <c r="N59" s="24">
        <f t="shared" ca="1" si="23"/>
        <v>0</v>
      </c>
      <c r="O59" s="24">
        <f t="shared" ca="1" si="0"/>
        <v>8.9251811319183414</v>
      </c>
      <c r="P59" s="24">
        <f t="shared" ca="1" si="15"/>
        <v>0.65690825101351846</v>
      </c>
      <c r="Q59" s="24">
        <f t="shared" ca="1" si="1"/>
        <v>0.56060596066458257</v>
      </c>
      <c r="R59" s="24">
        <f t="shared" ca="1" si="2"/>
        <v>0.56060596066458257</v>
      </c>
      <c r="S59" s="24">
        <f t="shared" ca="1" si="3"/>
        <v>8.3645751712537582</v>
      </c>
      <c r="T59" s="24">
        <f t="shared" ca="1" si="4"/>
        <v>0</v>
      </c>
      <c r="U59" s="24">
        <f t="shared" ca="1" si="24"/>
        <v>0</v>
      </c>
      <c r="V59" s="25">
        <f t="shared" ca="1" si="6"/>
        <v>12.467876565180315</v>
      </c>
      <c r="W59" s="24">
        <f t="shared" ca="1" si="7"/>
        <v>0</v>
      </c>
      <c r="X59" s="24">
        <f t="shared" ca="1" si="8"/>
        <v>0</v>
      </c>
      <c r="Y59" s="25">
        <f t="shared" ca="1" si="9"/>
        <v>0.69159025212688396</v>
      </c>
      <c r="Z59" s="26">
        <f t="shared" si="10"/>
        <v>2</v>
      </c>
      <c r="AA59" s="25">
        <f t="shared" ca="1" si="20"/>
        <v>2.691590252126884</v>
      </c>
      <c r="AB59" s="25">
        <f t="shared" ca="1" si="21"/>
        <v>9.776286313053431</v>
      </c>
      <c r="AC59" s="25">
        <f t="shared" ca="1" si="22"/>
        <v>-29.650886219370214</v>
      </c>
      <c r="AD59" s="25">
        <f t="shared" ca="1" si="11"/>
        <v>270.34911378062981</v>
      </c>
    </row>
    <row r="60" spans="1:30" x14ac:dyDescent="0.2">
      <c r="E60" s="22">
        <v>56</v>
      </c>
      <c r="F60" s="24">
        <f t="shared" ca="1" si="16"/>
        <v>8.3645751712537582</v>
      </c>
      <c r="G60" s="24">
        <f t="shared" ca="1" si="12"/>
        <v>0</v>
      </c>
      <c r="H60" s="24">
        <f t="shared" ca="1" si="17"/>
        <v>8.3645751712537582</v>
      </c>
      <c r="I60" s="24">
        <f t="shared" ca="1" si="18"/>
        <v>0</v>
      </c>
      <c r="J60" s="24">
        <f t="shared" ca="1" si="19"/>
        <v>0</v>
      </c>
      <c r="K60" s="127">
        <f t="shared" ca="1" si="13"/>
        <v>7.169104200037979E-2</v>
      </c>
      <c r="L60" s="24">
        <f t="shared" ca="1" si="14"/>
        <v>7</v>
      </c>
      <c r="M60" s="24"/>
      <c r="N60" s="24">
        <f t="shared" ca="1" si="23"/>
        <v>0</v>
      </c>
      <c r="O60" s="24">
        <f t="shared" ca="1" si="0"/>
        <v>8.3645751712537582</v>
      </c>
      <c r="P60" s="24">
        <f t="shared" ca="1" si="15"/>
        <v>0.9591427468024567</v>
      </c>
      <c r="Q60" s="24">
        <f t="shared" ca="1" si="1"/>
        <v>0.76112353783142273</v>
      </c>
      <c r="R60" s="24">
        <f t="shared" ca="1" si="2"/>
        <v>0.76112353783142273</v>
      </c>
      <c r="S60" s="24">
        <f t="shared" ca="1" si="3"/>
        <v>7.6034516334223357</v>
      </c>
      <c r="T60" s="24">
        <f t="shared" ca="1" si="4"/>
        <v>0</v>
      </c>
      <c r="U60" s="24">
        <f t="shared" ca="1" si="24"/>
        <v>0</v>
      </c>
      <c r="V60" s="25">
        <f t="shared" ca="1" si="6"/>
        <v>16.92738748137084</v>
      </c>
      <c r="W60" s="24">
        <f t="shared" ca="1" si="7"/>
        <v>0</v>
      </c>
      <c r="X60" s="24">
        <f t="shared" ca="1" si="8"/>
        <v>0</v>
      </c>
      <c r="Y60" s="25">
        <f t="shared" ca="1" si="9"/>
        <v>0.63872107218704377</v>
      </c>
      <c r="Z60" s="26">
        <f t="shared" si="10"/>
        <v>2</v>
      </c>
      <c r="AA60" s="25">
        <f t="shared" ca="1" si="20"/>
        <v>2.6387210721870438</v>
      </c>
      <c r="AB60" s="25">
        <f t="shared" ca="1" si="21"/>
        <v>14.288666409183795</v>
      </c>
      <c r="AC60" s="25">
        <f t="shared" ca="1" si="22"/>
        <v>-15.362219810186419</v>
      </c>
      <c r="AD60" s="25">
        <f t="shared" ca="1" si="11"/>
        <v>284.63778018981355</v>
      </c>
    </row>
    <row r="61" spans="1:30" x14ac:dyDescent="0.2">
      <c r="E61" s="22">
        <v>57</v>
      </c>
      <c r="F61" s="24">
        <f t="shared" ca="1" si="16"/>
        <v>7.6034516334223357</v>
      </c>
      <c r="G61" s="24">
        <f t="shared" ca="1" si="12"/>
        <v>0</v>
      </c>
      <c r="H61" s="24">
        <f t="shared" ca="1" si="17"/>
        <v>7.6034516334223357</v>
      </c>
      <c r="I61" s="24">
        <f t="shared" ca="1" si="18"/>
        <v>0</v>
      </c>
      <c r="J61" s="24">
        <f t="shared" ca="1" si="19"/>
        <v>0</v>
      </c>
      <c r="K61" s="127">
        <f t="shared" ca="1" si="13"/>
        <v>0.13209669201341223</v>
      </c>
      <c r="L61" s="24">
        <f t="shared" ca="1" si="14"/>
        <v>7</v>
      </c>
      <c r="M61" s="24"/>
      <c r="N61" s="24">
        <f t="shared" ca="1" si="23"/>
        <v>0</v>
      </c>
      <c r="O61" s="24">
        <f t="shared" ca="1" si="0"/>
        <v>7.6034516334223357</v>
      </c>
      <c r="P61" s="24">
        <f t="shared" ca="1" si="15"/>
        <v>0.13536127702031686</v>
      </c>
      <c r="Q61" s="24">
        <f t="shared" ca="1" si="1"/>
        <v>0.33478998227593049</v>
      </c>
      <c r="R61" s="24">
        <f t="shared" ca="1" si="2"/>
        <v>0.33478998227593049</v>
      </c>
      <c r="S61" s="24">
        <f t="shared" ca="1" si="3"/>
        <v>7.2686616511464051</v>
      </c>
      <c r="T61" s="24">
        <f t="shared" ca="1" si="4"/>
        <v>0</v>
      </c>
      <c r="U61" s="24">
        <f t="shared" ca="1" si="24"/>
        <v>0</v>
      </c>
      <c r="V61" s="25">
        <f t="shared" ca="1" si="6"/>
        <v>7.4457292058166935</v>
      </c>
      <c r="W61" s="24">
        <f t="shared" ca="1" si="7"/>
        <v>0</v>
      </c>
      <c r="X61" s="24">
        <f t="shared" ca="1" si="8"/>
        <v>0</v>
      </c>
      <c r="Y61" s="25">
        <f t="shared" ca="1" si="9"/>
        <v>0.59488453138274966</v>
      </c>
      <c r="Z61" s="26">
        <f t="shared" si="10"/>
        <v>2</v>
      </c>
      <c r="AA61" s="25">
        <f t="shared" ca="1" si="20"/>
        <v>2.5948845313827498</v>
      </c>
      <c r="AB61" s="25">
        <f t="shared" ca="1" si="21"/>
        <v>4.8508446744339437</v>
      </c>
      <c r="AC61" s="25">
        <f t="shared" ca="1" si="22"/>
        <v>-10.511375135752475</v>
      </c>
      <c r="AD61" s="25">
        <f t="shared" ca="1" si="11"/>
        <v>289.48862486424753</v>
      </c>
    </row>
    <row r="62" spans="1:30" x14ac:dyDescent="0.2">
      <c r="E62" s="22">
        <v>58</v>
      </c>
      <c r="F62" s="24">
        <f t="shared" ca="1" si="16"/>
        <v>7.2686616511464051</v>
      </c>
      <c r="G62" s="24">
        <f t="shared" ca="1" si="12"/>
        <v>0</v>
      </c>
      <c r="H62" s="24">
        <f t="shared" ca="1" si="17"/>
        <v>7.2686616511464051</v>
      </c>
      <c r="I62" s="24">
        <f t="shared" ca="1" si="18"/>
        <v>0</v>
      </c>
      <c r="J62" s="24">
        <f t="shared" ca="1" si="19"/>
        <v>0</v>
      </c>
      <c r="K62" s="127">
        <f t="shared" ca="1" si="13"/>
        <v>0.28327486960360182</v>
      </c>
      <c r="L62" s="24">
        <f t="shared" ca="1" si="14"/>
        <v>7</v>
      </c>
      <c r="M62" s="24"/>
      <c r="N62" s="24">
        <f t="shared" ca="1" si="23"/>
        <v>0</v>
      </c>
      <c r="O62" s="24">
        <f t="shared" ca="1" si="0"/>
        <v>7.2686616511464051</v>
      </c>
      <c r="P62" s="24">
        <f t="shared" ca="1" si="15"/>
        <v>0.80489386602580304</v>
      </c>
      <c r="Q62" s="24">
        <f t="shared" ca="1" si="1"/>
        <v>0.62888487178538199</v>
      </c>
      <c r="R62" s="24">
        <f t="shared" ca="1" si="2"/>
        <v>0.62888487178538199</v>
      </c>
      <c r="S62" s="24">
        <f t="shared" ca="1" si="3"/>
        <v>6.6397767793610232</v>
      </c>
      <c r="T62" s="24">
        <f t="shared" ca="1" si="4"/>
        <v>0</v>
      </c>
      <c r="U62" s="24">
        <f t="shared" ca="1" si="24"/>
        <v>0</v>
      </c>
      <c r="V62" s="25">
        <f t="shared" ca="1" si="6"/>
        <v>13.986399548506894</v>
      </c>
      <c r="W62" s="24">
        <f t="shared" ca="1" si="7"/>
        <v>0</v>
      </c>
      <c r="X62" s="24">
        <f t="shared" ca="1" si="8"/>
        <v>0</v>
      </c>
      <c r="Y62" s="25">
        <f t="shared" ca="1" si="9"/>
        <v>0.55633753722029711</v>
      </c>
      <c r="Z62" s="26">
        <f t="shared" si="10"/>
        <v>2</v>
      </c>
      <c r="AA62" s="25">
        <f t="shared" ca="1" si="20"/>
        <v>2.5563375372202972</v>
      </c>
      <c r="AB62" s="25">
        <f t="shared" ca="1" si="21"/>
        <v>11.430062011286596</v>
      </c>
      <c r="AC62" s="25">
        <f t="shared" ca="1" si="22"/>
        <v>0.91868687553412087</v>
      </c>
      <c r="AD62" s="25">
        <f t="shared" ca="1" si="11"/>
        <v>300.91868687553415</v>
      </c>
    </row>
    <row r="63" spans="1:30" x14ac:dyDescent="0.2">
      <c r="E63" s="22">
        <v>59</v>
      </c>
      <c r="F63" s="24">
        <f t="shared" ca="1" si="16"/>
        <v>6.6397767793610232</v>
      </c>
      <c r="G63" s="24">
        <f t="shared" ca="1" si="12"/>
        <v>0</v>
      </c>
      <c r="H63" s="24">
        <f t="shared" ca="1" si="17"/>
        <v>6.6397767793610232</v>
      </c>
      <c r="I63" s="24">
        <f t="shared" ca="1" si="18"/>
        <v>0</v>
      </c>
      <c r="J63" s="24">
        <f t="shared" ca="1" si="19"/>
        <v>0</v>
      </c>
      <c r="K63" s="127">
        <f t="shared" ca="1" si="13"/>
        <v>0.99904619430048613</v>
      </c>
      <c r="L63" s="24">
        <f t="shared" ca="1" si="14"/>
        <v>9</v>
      </c>
      <c r="M63" s="24"/>
      <c r="N63" s="24">
        <f t="shared" ca="1" si="23"/>
        <v>0</v>
      </c>
      <c r="O63" s="24">
        <f t="shared" ca="1" si="0"/>
        <v>6.6397767793610232</v>
      </c>
      <c r="P63" s="24">
        <f t="shared" ca="1" si="15"/>
        <v>0.42815480165134345</v>
      </c>
      <c r="Q63" s="24">
        <f t="shared" ca="1" si="1"/>
        <v>0.47283892122670512</v>
      </c>
      <c r="R63" s="24">
        <f t="shared" ca="1" si="2"/>
        <v>0.47283892122670512</v>
      </c>
      <c r="S63" s="24">
        <f t="shared" ca="1" si="3"/>
        <v>6.1669378581343182</v>
      </c>
      <c r="T63" s="24">
        <f t="shared" ca="1" si="4"/>
        <v>0</v>
      </c>
      <c r="U63" s="24">
        <f t="shared" ca="1" si="24"/>
        <v>0</v>
      </c>
      <c r="V63" s="25">
        <f t="shared" ca="1" si="6"/>
        <v>10.515937608081922</v>
      </c>
      <c r="W63" s="24">
        <f t="shared" ca="1" si="7"/>
        <v>0</v>
      </c>
      <c r="X63" s="24">
        <f t="shared" ca="1" si="8"/>
        <v>0</v>
      </c>
      <c r="Y63" s="25">
        <f t="shared" ca="1" si="9"/>
        <v>0.51226858549981369</v>
      </c>
      <c r="Z63" s="26">
        <f t="shared" si="10"/>
        <v>2</v>
      </c>
      <c r="AA63" s="25">
        <f t="shared" ca="1" si="20"/>
        <v>2.5122685854998137</v>
      </c>
      <c r="AB63" s="25">
        <f t="shared" ca="1" si="21"/>
        <v>8.003669022582109</v>
      </c>
      <c r="AC63" s="25">
        <f t="shared" ca="1" si="22"/>
        <v>8.9223558981162299</v>
      </c>
      <c r="AD63" s="25">
        <f t="shared" ca="1" si="11"/>
        <v>308.92235589811622</v>
      </c>
    </row>
    <row r="64" spans="1:30" x14ac:dyDescent="0.2">
      <c r="E64" s="22">
        <v>60</v>
      </c>
      <c r="F64" s="24">
        <f t="shared" ca="1" si="16"/>
        <v>6.1669378581343182</v>
      </c>
      <c r="G64" s="24">
        <f t="shared" ca="1" si="12"/>
        <v>0</v>
      </c>
      <c r="H64" s="24">
        <f t="shared" ca="1" si="17"/>
        <v>6.1669378581343182</v>
      </c>
      <c r="I64" s="24">
        <f t="shared" ca="1" si="18"/>
        <v>0</v>
      </c>
      <c r="J64" s="24">
        <f t="shared" ca="1" si="19"/>
        <v>0</v>
      </c>
      <c r="K64" s="127">
        <f t="shared" ca="1" si="13"/>
        <v>0.24661855185595072</v>
      </c>
      <c r="L64" s="24">
        <f t="shared" ca="1" si="14"/>
        <v>7</v>
      </c>
      <c r="M64" s="24"/>
      <c r="N64" s="24">
        <f t="shared" ca="1" si="23"/>
        <v>0</v>
      </c>
      <c r="O64" s="24">
        <f t="shared" ca="1" si="0"/>
        <v>6.1669378581343182</v>
      </c>
      <c r="P64" s="24">
        <f t="shared" ca="1" si="15"/>
        <v>0.79601977817025604</v>
      </c>
      <c r="Q64" s="24">
        <f t="shared" ca="1" si="1"/>
        <v>0.62412322043824919</v>
      </c>
      <c r="R64" s="24">
        <f t="shared" ca="1" si="2"/>
        <v>0.62412322043824919</v>
      </c>
      <c r="S64" s="24">
        <f t="shared" ca="1" si="3"/>
        <v>5.5428146376960692</v>
      </c>
      <c r="T64" s="24">
        <f t="shared" ca="1" si="4"/>
        <v>0</v>
      </c>
      <c r="U64" s="24">
        <f t="shared" ca="1" si="24"/>
        <v>0</v>
      </c>
      <c r="V64" s="25">
        <f t="shared" ca="1" si="6"/>
        <v>13.88050042254666</v>
      </c>
      <c r="W64" s="24">
        <f t="shared" ca="1" si="7"/>
        <v>0</v>
      </c>
      <c r="X64" s="24">
        <f t="shared" ca="1" si="8"/>
        <v>0</v>
      </c>
      <c r="Y64" s="25">
        <f t="shared" ca="1" si="9"/>
        <v>0.46839009983321545</v>
      </c>
      <c r="Z64" s="26">
        <f t="shared" si="10"/>
        <v>2</v>
      </c>
      <c r="AA64" s="25">
        <f t="shared" ca="1" si="20"/>
        <v>2.4683900998332153</v>
      </c>
      <c r="AB64" s="25">
        <f t="shared" ca="1" si="21"/>
        <v>11.412110322713445</v>
      </c>
      <c r="AC64" s="25">
        <f t="shared" ca="1" si="22"/>
        <v>20.334466220829675</v>
      </c>
      <c r="AD64" s="25">
        <f t="shared" ca="1" si="11"/>
        <v>320.33446622082965</v>
      </c>
    </row>
    <row r="65" spans="5:30" x14ac:dyDescent="0.2">
      <c r="E65" s="22">
        <v>61</v>
      </c>
      <c r="F65" s="24">
        <f t="shared" ca="1" si="16"/>
        <v>5.5428146376960692</v>
      </c>
      <c r="G65" s="24">
        <f t="shared" ca="1" si="12"/>
        <v>0</v>
      </c>
      <c r="H65" s="24">
        <f t="shared" ca="1" si="17"/>
        <v>5.5428146376960692</v>
      </c>
      <c r="I65" s="24">
        <f t="shared" ca="1" si="18"/>
        <v>0</v>
      </c>
      <c r="J65" s="24">
        <f t="shared" ca="1" si="19"/>
        <v>0</v>
      </c>
      <c r="K65" s="127">
        <f t="shared" ca="1" si="13"/>
        <v>0.82419597170054082</v>
      </c>
      <c r="L65" s="24">
        <f t="shared" ca="1" si="14"/>
        <v>8</v>
      </c>
      <c r="M65" s="24"/>
      <c r="N65" s="24">
        <f t="shared" ca="1" si="23"/>
        <v>0</v>
      </c>
      <c r="O65" s="24">
        <f t="shared" ca="1" si="0"/>
        <v>5.5428146376960692</v>
      </c>
      <c r="P65" s="24">
        <f t="shared" ca="1" si="15"/>
        <v>0.23084042923096459</v>
      </c>
      <c r="Q65" s="24">
        <f t="shared" ca="1" si="1"/>
        <v>0.38958771530868752</v>
      </c>
      <c r="R65" s="24">
        <f t="shared" ca="1" si="2"/>
        <v>0.38958771530868752</v>
      </c>
      <c r="S65" s="24">
        <f t="shared" ca="1" si="3"/>
        <v>5.1532269223873817</v>
      </c>
      <c r="T65" s="24">
        <f t="shared" ca="1" si="4"/>
        <v>0</v>
      </c>
      <c r="U65" s="24">
        <f t="shared" ca="1" si="24"/>
        <v>0</v>
      </c>
      <c r="V65" s="25">
        <f t="shared" ca="1" si="6"/>
        <v>8.664430788465209</v>
      </c>
      <c r="W65" s="24">
        <f t="shared" ca="1" si="7"/>
        <v>0</v>
      </c>
      <c r="X65" s="24">
        <f t="shared" ca="1" si="8"/>
        <v>0</v>
      </c>
      <c r="Y65" s="25">
        <f t="shared" ca="1" si="9"/>
        <v>0.42784166240333804</v>
      </c>
      <c r="Z65" s="26">
        <f t="shared" si="10"/>
        <v>2</v>
      </c>
      <c r="AA65" s="25">
        <f t="shared" ca="1" si="20"/>
        <v>2.4278416624033379</v>
      </c>
      <c r="AB65" s="25">
        <f t="shared" ca="1" si="21"/>
        <v>6.2365891260618707</v>
      </c>
      <c r="AC65" s="25">
        <f t="shared" ca="1" si="22"/>
        <v>26.571055346891548</v>
      </c>
      <c r="AD65" s="25">
        <f t="shared" ca="1" si="11"/>
        <v>326.57105534689157</v>
      </c>
    </row>
    <row r="66" spans="5:30" x14ac:dyDescent="0.2">
      <c r="E66" s="22">
        <v>62</v>
      </c>
      <c r="F66" s="24">
        <f t="shared" ca="1" si="16"/>
        <v>5.1532269223873817</v>
      </c>
      <c r="G66" s="24">
        <f t="shared" ca="1" si="12"/>
        <v>0</v>
      </c>
      <c r="H66" s="24">
        <f t="shared" ca="1" si="17"/>
        <v>5.1532269223873817</v>
      </c>
      <c r="I66" s="24">
        <f t="shared" ca="1" si="18"/>
        <v>0</v>
      </c>
      <c r="J66" s="24">
        <f t="shared" ca="1" si="19"/>
        <v>0</v>
      </c>
      <c r="K66" s="127">
        <f t="shared" ca="1" si="13"/>
        <v>0.50065836407465636</v>
      </c>
      <c r="L66" s="24">
        <f t="shared" ca="1" si="14"/>
        <v>7</v>
      </c>
      <c r="M66" s="24"/>
      <c r="N66" s="24">
        <f t="shared" ca="1" si="23"/>
        <v>0</v>
      </c>
      <c r="O66" s="24">
        <f t="shared" ca="1" si="0"/>
        <v>5.1532269223873817</v>
      </c>
      <c r="P66" s="24">
        <f t="shared" ca="1" si="15"/>
        <v>0.83650452078035287</v>
      </c>
      <c r="Q66" s="24">
        <f t="shared" ca="1" si="1"/>
        <v>0.64702891983813204</v>
      </c>
      <c r="R66" s="24">
        <f t="shared" ca="1" si="2"/>
        <v>0.64702891983813204</v>
      </c>
      <c r="S66" s="24">
        <f t="shared" ca="1" si="3"/>
        <v>4.5061980025492492</v>
      </c>
      <c r="T66" s="24">
        <f t="shared" ca="1" si="4"/>
        <v>0</v>
      </c>
      <c r="U66" s="24">
        <f t="shared" ca="1" si="24"/>
        <v>0</v>
      </c>
      <c r="V66" s="25">
        <f t="shared" ca="1" si="6"/>
        <v>14.389923177200055</v>
      </c>
      <c r="W66" s="24">
        <f t="shared" ca="1" si="7"/>
        <v>0</v>
      </c>
      <c r="X66" s="24">
        <f t="shared" ca="1" si="8"/>
        <v>0</v>
      </c>
      <c r="Y66" s="25">
        <f t="shared" ca="1" si="9"/>
        <v>0.38637699699746519</v>
      </c>
      <c r="Z66" s="26">
        <f t="shared" si="10"/>
        <v>2</v>
      </c>
      <c r="AA66" s="25">
        <f t="shared" ca="1" si="20"/>
        <v>2.3863769969974653</v>
      </c>
      <c r="AB66" s="25">
        <f t="shared" ca="1" si="21"/>
        <v>12.003546180202591</v>
      </c>
      <c r="AC66" s="25">
        <f t="shared" ca="1" si="22"/>
        <v>38.574601527094138</v>
      </c>
      <c r="AD66" s="25">
        <f t="shared" ca="1" si="11"/>
        <v>338.57460152709416</v>
      </c>
    </row>
    <row r="67" spans="5:30" x14ac:dyDescent="0.2">
      <c r="E67" s="22">
        <v>63</v>
      </c>
      <c r="F67" s="24">
        <f t="shared" ca="1" si="16"/>
        <v>4.5061980025492492</v>
      </c>
      <c r="G67" s="24">
        <f t="shared" ca="1" si="12"/>
        <v>0</v>
      </c>
      <c r="H67" s="24">
        <f t="shared" ca="1" si="17"/>
        <v>4.5061980025492492</v>
      </c>
      <c r="I67" s="24">
        <f t="shared" ca="1" si="18"/>
        <v>0</v>
      </c>
      <c r="J67" s="24">
        <f t="shared" ca="1" si="19"/>
        <v>0</v>
      </c>
      <c r="K67" s="127">
        <f t="shared" ca="1" si="13"/>
        <v>0.66304947633707256</v>
      </c>
      <c r="L67" s="24">
        <f t="shared" ca="1" si="14"/>
        <v>7</v>
      </c>
      <c r="M67" s="24"/>
      <c r="N67" s="24">
        <f t="shared" ca="1" si="23"/>
        <v>0</v>
      </c>
      <c r="O67" s="24">
        <f t="shared" ca="1" si="0"/>
        <v>4.5061980025492492</v>
      </c>
      <c r="P67" s="24">
        <f t="shared" ca="1" si="15"/>
        <v>0.15798411603595008</v>
      </c>
      <c r="Q67" s="24">
        <f t="shared" ca="1" si="1"/>
        <v>0.34958337652345095</v>
      </c>
      <c r="R67" s="24">
        <f t="shared" ca="1" si="2"/>
        <v>0.34958337652345095</v>
      </c>
      <c r="S67" s="24">
        <f t="shared" ca="1" si="3"/>
        <v>4.1566146260257986</v>
      </c>
      <c r="T67" s="24">
        <f t="shared" ca="1" si="4"/>
        <v>0</v>
      </c>
      <c r="U67" s="24">
        <f t="shared" ca="1" si="24"/>
        <v>0</v>
      </c>
      <c r="V67" s="25">
        <f t="shared" ca="1" si="6"/>
        <v>7.7747342938815489</v>
      </c>
      <c r="W67" s="24">
        <f t="shared" ca="1" si="7"/>
        <v>0</v>
      </c>
      <c r="X67" s="24">
        <f t="shared" ca="1" si="8"/>
        <v>0</v>
      </c>
      <c r="Y67" s="25">
        <f t="shared" ca="1" si="9"/>
        <v>0.34651250514300186</v>
      </c>
      <c r="Z67" s="26">
        <f t="shared" si="10"/>
        <v>2</v>
      </c>
      <c r="AA67" s="25">
        <f t="shared" ca="1" si="20"/>
        <v>2.3465125051430018</v>
      </c>
      <c r="AB67" s="25">
        <f t="shared" ca="1" si="21"/>
        <v>5.4282217887385471</v>
      </c>
      <c r="AC67" s="25">
        <f t="shared" ca="1" si="22"/>
        <v>44.002823315832686</v>
      </c>
      <c r="AD67" s="25">
        <f t="shared" ca="1" si="11"/>
        <v>344.0028233158327</v>
      </c>
    </row>
    <row r="68" spans="5:30" x14ac:dyDescent="0.2">
      <c r="E68" s="22">
        <v>64</v>
      </c>
      <c r="F68" s="24">
        <f t="shared" ca="1" si="16"/>
        <v>4.1566146260257986</v>
      </c>
      <c r="G68" s="24">
        <f t="shared" ca="1" si="12"/>
        <v>0</v>
      </c>
      <c r="H68" s="24">
        <f t="shared" ca="1" si="17"/>
        <v>4.1566146260257986</v>
      </c>
      <c r="I68" s="24">
        <f t="shared" ca="1" si="18"/>
        <v>1</v>
      </c>
      <c r="J68" s="24">
        <f t="shared" ca="1" si="19"/>
        <v>14</v>
      </c>
      <c r="K68" s="127">
        <f t="shared" ca="1" si="13"/>
        <v>0.20712237024553137</v>
      </c>
      <c r="L68" s="24">
        <f t="shared" ca="1" si="14"/>
        <v>7</v>
      </c>
      <c r="M68" s="24"/>
      <c r="N68" s="24">
        <f t="shared" ca="1" si="23"/>
        <v>0</v>
      </c>
      <c r="O68" s="24">
        <f t="shared" ca="1" si="0"/>
        <v>4.1566146260257986</v>
      </c>
      <c r="P68" s="24">
        <f t="shared" ca="1" si="15"/>
        <v>0.54165089776458109</v>
      </c>
      <c r="Q68" s="24">
        <f t="shared" ca="1" si="1"/>
        <v>0.51568905679322574</v>
      </c>
      <c r="R68" s="24">
        <f t="shared" ca="1" si="2"/>
        <v>0.51568905679322574</v>
      </c>
      <c r="S68" s="24">
        <f t="shared" ca="1" si="3"/>
        <v>3.6409255692325728</v>
      </c>
      <c r="T68" s="24">
        <f t="shared" ca="1" si="4"/>
        <v>0</v>
      </c>
      <c r="U68" s="24">
        <f t="shared" ca="1" si="24"/>
        <v>0</v>
      </c>
      <c r="V68" s="25">
        <f t="shared" ca="1" si="6"/>
        <v>11.468924623081339</v>
      </c>
      <c r="W68" s="24">
        <f t="shared" ca="1" si="7"/>
        <v>224</v>
      </c>
      <c r="X68" s="24">
        <f t="shared" ca="1" si="8"/>
        <v>15.68</v>
      </c>
      <c r="Y68" s="25">
        <f t="shared" ca="1" si="9"/>
        <v>0.31190160781033482</v>
      </c>
      <c r="Z68" s="26">
        <f t="shared" si="10"/>
        <v>2</v>
      </c>
      <c r="AA68" s="25">
        <f t="shared" ca="1" si="20"/>
        <v>241.99190160781035</v>
      </c>
      <c r="AB68" s="25">
        <f t="shared" ca="1" si="21"/>
        <v>-230.52297698472901</v>
      </c>
      <c r="AC68" s="25">
        <f t="shared" ca="1" si="22"/>
        <v>-186.52015366889634</v>
      </c>
      <c r="AD68" s="25">
        <f t="shared" ca="1" si="11"/>
        <v>113.47984633110366</v>
      </c>
    </row>
    <row r="69" spans="5:30" x14ac:dyDescent="0.2">
      <c r="E69" s="22">
        <v>65</v>
      </c>
      <c r="F69" s="24">
        <f t="shared" ca="1" si="16"/>
        <v>3.6409255692325728</v>
      </c>
      <c r="G69" s="24">
        <f t="shared" ca="1" si="12"/>
        <v>14</v>
      </c>
      <c r="H69" s="24">
        <f t="shared" ca="1" si="17"/>
        <v>17.640925569232571</v>
      </c>
      <c r="I69" s="24">
        <f t="shared" ca="1" si="18"/>
        <v>0</v>
      </c>
      <c r="J69" s="24">
        <f t="shared" ca="1" si="19"/>
        <v>0</v>
      </c>
      <c r="K69" s="127">
        <f t="shared" ca="1" si="13"/>
        <v>7.0854355112716094E-2</v>
      </c>
      <c r="L69" s="24">
        <f t="shared" ca="1" si="14"/>
        <v>7</v>
      </c>
      <c r="M69" s="24"/>
      <c r="N69" s="24">
        <f t="shared" ca="1" si="23"/>
        <v>0</v>
      </c>
      <c r="O69" s="24">
        <f t="shared" ref="O69:O132" ca="1" si="28">F69+N69</f>
        <v>3.6409255692325728</v>
      </c>
      <c r="P69" s="24">
        <f t="shared" ca="1" si="15"/>
        <v>0.61611811357436574</v>
      </c>
      <c r="Q69" s="24">
        <f t="shared" ref="Q69:Q132" ca="1" si="29">_xlfn.NORM.INV(P69,$C$20,$C$22)</f>
        <v>0.54429518531326404</v>
      </c>
      <c r="R69" s="24">
        <f t="shared" ref="R69:R132" ca="1" si="30">MIN(Q69,O69)</f>
        <v>0.54429518531326404</v>
      </c>
      <c r="S69" s="24">
        <f t="shared" ref="S69:S132" ca="1" si="31">O69-R69</f>
        <v>3.096630383919309</v>
      </c>
      <c r="T69" s="24">
        <f t="shared" ref="T69:T132" ca="1" si="32">Q69-R69</f>
        <v>0</v>
      </c>
      <c r="U69" s="24">
        <f t="shared" ca="1" si="24"/>
        <v>0</v>
      </c>
      <c r="V69" s="25">
        <f t="shared" ref="V69:V132" ca="1" si="33">R69*C$9</f>
        <v>12.105124921366992</v>
      </c>
      <c r="W69" s="24">
        <f t="shared" ref="W69:W132" ca="1" si="34">J69*C$8</f>
        <v>0</v>
      </c>
      <c r="X69" s="24">
        <f t="shared" ref="X69:X132" ca="1" si="35">IF(J69&gt;0,C$10,0)</f>
        <v>0</v>
      </c>
      <c r="Y69" s="25">
        <f t="shared" ref="Y69:Y132" ca="1" si="36">AVERAGE(O69,S69)*C$8*C$11</f>
        <v>0.26950223812607527</v>
      </c>
      <c r="Z69" s="26">
        <f t="shared" ref="Z69:Z132" si="37">C$12</f>
        <v>2</v>
      </c>
      <c r="AA69" s="25">
        <f t="shared" ca="1" si="20"/>
        <v>2.2695022381260754</v>
      </c>
      <c r="AB69" s="25">
        <f t="shared" ca="1" si="21"/>
        <v>9.835622683240917</v>
      </c>
      <c r="AC69" s="25">
        <f t="shared" ca="1" si="22"/>
        <v>-176.68453098565541</v>
      </c>
      <c r="AD69" s="25">
        <f t="shared" ref="AD69:AD132" ca="1" si="38">AC69+C$7</f>
        <v>123.31546901434459</v>
      </c>
    </row>
    <row r="70" spans="5:30" x14ac:dyDescent="0.2">
      <c r="E70" s="22">
        <v>66</v>
      </c>
      <c r="F70" s="24">
        <f t="shared" ca="1" si="16"/>
        <v>3.096630383919309</v>
      </c>
      <c r="G70" s="24">
        <f t="shared" ref="G70:G133" ca="1" si="39">G69+J69-N69</f>
        <v>14</v>
      </c>
      <c r="H70" s="24">
        <f t="shared" ca="1" si="17"/>
        <v>17.096630383919308</v>
      </c>
      <c r="I70" s="24">
        <f t="shared" ca="1" si="18"/>
        <v>0</v>
      </c>
      <c r="J70" s="24">
        <f t="shared" ca="1" si="19"/>
        <v>0</v>
      </c>
      <c r="K70" s="127">
        <f t="shared" ref="K70:K133" ca="1" si="40">RAND()</f>
        <v>0.79928871171668625</v>
      </c>
      <c r="L70" s="24">
        <f t="shared" ref="L70:L133" ca="1" si="41">INDEX($A$55:$A$58,MATCH(K70,$C$55:$C$59,1))</f>
        <v>8</v>
      </c>
      <c r="M70" s="24"/>
      <c r="N70" s="24">
        <f t="shared" ca="1" si="23"/>
        <v>0</v>
      </c>
      <c r="O70" s="24">
        <f t="shared" ca="1" si="28"/>
        <v>3.096630383919309</v>
      </c>
      <c r="P70" s="24">
        <f t="shared" ref="P70:P133" ca="1" si="42">RAND()</f>
        <v>0.61026034613006852</v>
      </c>
      <c r="Q70" s="24">
        <f t="shared" ca="1" si="29"/>
        <v>0.54199964751929885</v>
      </c>
      <c r="R70" s="24">
        <f t="shared" ca="1" si="30"/>
        <v>0.54199964751929885</v>
      </c>
      <c r="S70" s="24">
        <f t="shared" ca="1" si="31"/>
        <v>2.5546307364000103</v>
      </c>
      <c r="T70" s="24">
        <f t="shared" ca="1" si="32"/>
        <v>0</v>
      </c>
      <c r="U70" s="24">
        <f t="shared" ca="1" si="24"/>
        <v>0</v>
      </c>
      <c r="V70" s="25">
        <f t="shared" ca="1" si="33"/>
        <v>12.054072160829206</v>
      </c>
      <c r="W70" s="24">
        <f t="shared" ca="1" si="34"/>
        <v>0</v>
      </c>
      <c r="X70" s="24">
        <f t="shared" ca="1" si="35"/>
        <v>0</v>
      </c>
      <c r="Y70" s="25">
        <f t="shared" ca="1" si="36"/>
        <v>0.22605044481277276</v>
      </c>
      <c r="Z70" s="26">
        <f t="shared" si="37"/>
        <v>2</v>
      </c>
      <c r="AA70" s="25">
        <f t="shared" ca="1" si="20"/>
        <v>2.2260504448127727</v>
      </c>
      <c r="AB70" s="25">
        <f t="shared" ca="1" si="21"/>
        <v>9.8280217160164334</v>
      </c>
      <c r="AC70" s="25">
        <f t="shared" ca="1" si="22"/>
        <v>-166.85650926963899</v>
      </c>
      <c r="AD70" s="25">
        <f t="shared" ca="1" si="38"/>
        <v>133.14349073036101</v>
      </c>
    </row>
    <row r="71" spans="5:30" x14ac:dyDescent="0.2">
      <c r="E71" s="22">
        <v>67</v>
      </c>
      <c r="F71" s="24">
        <f t="shared" ref="F71:F134" ca="1" si="43">S70</f>
        <v>2.5546307364000103</v>
      </c>
      <c r="G71" s="24">
        <f t="shared" ca="1" si="39"/>
        <v>14</v>
      </c>
      <c r="H71" s="24">
        <f t="shared" ref="H71:H134" ca="1" si="44">F71+G71</f>
        <v>16.554630736400011</v>
      </c>
      <c r="I71" s="24">
        <f t="shared" ref="I71:I134" ca="1" si="45">IF(H71&lt;=$C$27,1,0)</f>
        <v>0</v>
      </c>
      <c r="J71" s="24">
        <f t="shared" ref="J71:J134" ca="1" si="46">IF(I71=1,$C$15,0)</f>
        <v>0</v>
      </c>
      <c r="K71" s="127">
        <f t="shared" ca="1" si="40"/>
        <v>0.30925986764710289</v>
      </c>
      <c r="L71" s="24">
        <f t="shared" ca="1" si="41"/>
        <v>7</v>
      </c>
      <c r="M71" s="24"/>
      <c r="N71" s="24">
        <f t="shared" ca="1" si="23"/>
        <v>0</v>
      </c>
      <c r="O71" s="24">
        <f t="shared" ca="1" si="28"/>
        <v>2.5546307364000103</v>
      </c>
      <c r="P71" s="24">
        <f t="shared" ca="1" si="42"/>
        <v>2.6840960028473804E-2</v>
      </c>
      <c r="Q71" s="24">
        <f t="shared" ca="1" si="29"/>
        <v>0.21059084200948025</v>
      </c>
      <c r="R71" s="24">
        <f t="shared" ca="1" si="30"/>
        <v>0.21059084200948025</v>
      </c>
      <c r="S71" s="24">
        <f t="shared" ca="1" si="31"/>
        <v>2.3440398943905301</v>
      </c>
      <c r="T71" s="24">
        <f t="shared" ca="1" si="32"/>
        <v>0</v>
      </c>
      <c r="U71" s="24">
        <f t="shared" ca="1" si="24"/>
        <v>0</v>
      </c>
      <c r="V71" s="25">
        <f t="shared" ca="1" si="33"/>
        <v>4.6835403262908404</v>
      </c>
      <c r="W71" s="24">
        <f t="shared" ca="1" si="34"/>
        <v>0</v>
      </c>
      <c r="X71" s="24">
        <f t="shared" ca="1" si="35"/>
        <v>0</v>
      </c>
      <c r="Y71" s="25">
        <f t="shared" ca="1" si="36"/>
        <v>0.19594682523162163</v>
      </c>
      <c r="Z71" s="26">
        <f t="shared" si="37"/>
        <v>2</v>
      </c>
      <c r="AA71" s="25">
        <f t="shared" ref="AA71:AA134" ca="1" si="47">SUM(W71:Z71)</f>
        <v>2.1959468252316214</v>
      </c>
      <c r="AB71" s="25">
        <f t="shared" ref="AB71:AB134" ca="1" si="48">V71-AA71</f>
        <v>2.4875935010592189</v>
      </c>
      <c r="AC71" s="25">
        <f t="shared" ref="AC71:AC134" ca="1" si="49">AB71+AC70</f>
        <v>-164.36891576857977</v>
      </c>
      <c r="AD71" s="25">
        <f t="shared" ca="1" si="38"/>
        <v>135.63108423142023</v>
      </c>
    </row>
    <row r="72" spans="5:30" x14ac:dyDescent="0.2">
      <c r="E72" s="22">
        <v>68</v>
      </c>
      <c r="F72" s="24">
        <f t="shared" ca="1" si="43"/>
        <v>2.3440398943905301</v>
      </c>
      <c r="G72" s="24">
        <f t="shared" ca="1" si="39"/>
        <v>14</v>
      </c>
      <c r="H72" s="24">
        <f t="shared" ca="1" si="44"/>
        <v>16.34403989439053</v>
      </c>
      <c r="I72" s="24">
        <f t="shared" ca="1" si="45"/>
        <v>0</v>
      </c>
      <c r="J72" s="24">
        <f t="shared" ca="1" si="46"/>
        <v>0</v>
      </c>
      <c r="K72" s="127">
        <f t="shared" ca="1" si="40"/>
        <v>0.13394200093609676</v>
      </c>
      <c r="L72" s="24">
        <f t="shared" ca="1" si="41"/>
        <v>7</v>
      </c>
      <c r="M72" s="24"/>
      <c r="N72" s="24">
        <f t="shared" ca="1" si="23"/>
        <v>0</v>
      </c>
      <c r="O72" s="24">
        <f t="shared" ca="1" si="28"/>
        <v>2.3440398943905301</v>
      </c>
      <c r="P72" s="24">
        <f t="shared" ca="1" si="42"/>
        <v>0.55957741822065954</v>
      </c>
      <c r="Q72" s="24">
        <f t="shared" ca="1" si="29"/>
        <v>0.5224846859500164</v>
      </c>
      <c r="R72" s="24">
        <f t="shared" ca="1" si="30"/>
        <v>0.5224846859500164</v>
      </c>
      <c r="S72" s="24">
        <f t="shared" ca="1" si="31"/>
        <v>1.8215552084405138</v>
      </c>
      <c r="T72" s="24">
        <f t="shared" ca="1" si="32"/>
        <v>0</v>
      </c>
      <c r="U72" s="24">
        <f t="shared" ca="1" si="24"/>
        <v>0</v>
      </c>
      <c r="V72" s="25">
        <f t="shared" ca="1" si="33"/>
        <v>11.620059415528363</v>
      </c>
      <c r="W72" s="24">
        <f t="shared" ca="1" si="34"/>
        <v>0</v>
      </c>
      <c r="X72" s="24">
        <f t="shared" ca="1" si="35"/>
        <v>0</v>
      </c>
      <c r="Y72" s="25">
        <f t="shared" ca="1" si="36"/>
        <v>0.16662380411324176</v>
      </c>
      <c r="Z72" s="26">
        <f t="shared" si="37"/>
        <v>2</v>
      </c>
      <c r="AA72" s="25">
        <f t="shared" ca="1" si="47"/>
        <v>2.1666238041132417</v>
      </c>
      <c r="AB72" s="25">
        <f t="shared" ca="1" si="48"/>
        <v>9.4534356114151219</v>
      </c>
      <c r="AC72" s="25">
        <f t="shared" ca="1" si="49"/>
        <v>-154.91548015716464</v>
      </c>
      <c r="AD72" s="25">
        <f t="shared" ca="1" si="38"/>
        <v>145.08451984283536</v>
      </c>
    </row>
    <row r="73" spans="5:30" x14ac:dyDescent="0.2">
      <c r="E73" s="22">
        <v>69</v>
      </c>
      <c r="F73" s="24">
        <f t="shared" ca="1" si="43"/>
        <v>1.8215552084405138</v>
      </c>
      <c r="G73" s="24">
        <f t="shared" ca="1" si="39"/>
        <v>14</v>
      </c>
      <c r="H73" s="24">
        <f t="shared" ca="1" si="44"/>
        <v>15.821555208440515</v>
      </c>
      <c r="I73" s="24">
        <f t="shared" ca="1" si="45"/>
        <v>0</v>
      </c>
      <c r="J73" s="24">
        <f t="shared" ca="1" si="46"/>
        <v>0</v>
      </c>
      <c r="K73" s="127">
        <f t="shared" ca="1" si="40"/>
        <v>0.56425774356577907</v>
      </c>
      <c r="L73" s="24">
        <f t="shared" ca="1" si="41"/>
        <v>7</v>
      </c>
      <c r="M73" s="24"/>
      <c r="N73" s="24">
        <f t="shared" ca="1" si="23"/>
        <v>0</v>
      </c>
      <c r="O73" s="24">
        <f t="shared" ca="1" si="28"/>
        <v>1.8215552084405138</v>
      </c>
      <c r="P73" s="24">
        <f t="shared" ca="1" si="42"/>
        <v>0.6167028045983618</v>
      </c>
      <c r="Q73" s="24">
        <f t="shared" ca="1" si="29"/>
        <v>0.54452487517604697</v>
      </c>
      <c r="R73" s="24">
        <f t="shared" ca="1" si="30"/>
        <v>0.54452487517604697</v>
      </c>
      <c r="S73" s="24">
        <f t="shared" ca="1" si="31"/>
        <v>1.2770303332644668</v>
      </c>
      <c r="T73" s="24">
        <f t="shared" ca="1" si="32"/>
        <v>0</v>
      </c>
      <c r="U73" s="24">
        <f t="shared" ca="1" si="24"/>
        <v>0</v>
      </c>
      <c r="V73" s="25">
        <f t="shared" ca="1" si="33"/>
        <v>12.110233223915284</v>
      </c>
      <c r="W73" s="24">
        <f t="shared" ca="1" si="34"/>
        <v>0</v>
      </c>
      <c r="X73" s="24">
        <f t="shared" ca="1" si="35"/>
        <v>0</v>
      </c>
      <c r="Y73" s="25">
        <f t="shared" ca="1" si="36"/>
        <v>0.12394342166819922</v>
      </c>
      <c r="Z73" s="26">
        <f t="shared" si="37"/>
        <v>2</v>
      </c>
      <c r="AA73" s="25">
        <f t="shared" ca="1" si="47"/>
        <v>2.1239434216681992</v>
      </c>
      <c r="AB73" s="25">
        <f t="shared" ca="1" si="48"/>
        <v>9.9862898022470841</v>
      </c>
      <c r="AC73" s="25">
        <f t="shared" ca="1" si="49"/>
        <v>-144.92919035491755</v>
      </c>
      <c r="AD73" s="25">
        <f t="shared" ca="1" si="38"/>
        <v>155.07080964508245</v>
      </c>
    </row>
    <row r="74" spans="5:30" x14ac:dyDescent="0.2">
      <c r="E74" s="22">
        <v>70</v>
      </c>
      <c r="F74" s="24">
        <f t="shared" ca="1" si="43"/>
        <v>1.2770303332644668</v>
      </c>
      <c r="G74" s="24">
        <f t="shared" ca="1" si="39"/>
        <v>14</v>
      </c>
      <c r="H74" s="24">
        <f t="shared" ca="1" si="44"/>
        <v>15.277030333264467</v>
      </c>
      <c r="I74" s="24">
        <f t="shared" ca="1" si="45"/>
        <v>0</v>
      </c>
      <c r="J74" s="24">
        <f t="shared" ca="1" si="46"/>
        <v>0</v>
      </c>
      <c r="K74" s="127">
        <f t="shared" ca="1" si="40"/>
        <v>0.91350155744551398</v>
      </c>
      <c r="L74" s="24">
        <f t="shared" ca="1" si="41"/>
        <v>9</v>
      </c>
      <c r="M74" s="24"/>
      <c r="N74" s="24">
        <f t="shared" ca="1" si="23"/>
        <v>0</v>
      </c>
      <c r="O74" s="24">
        <f t="shared" ca="1" si="28"/>
        <v>1.2770303332644668</v>
      </c>
      <c r="P74" s="24">
        <f t="shared" ca="1" si="42"/>
        <v>0.9578766277174553</v>
      </c>
      <c r="Q74" s="24">
        <f t="shared" ca="1" si="29"/>
        <v>0.75898397525991124</v>
      </c>
      <c r="R74" s="24">
        <f t="shared" ca="1" si="30"/>
        <v>0.75898397525991124</v>
      </c>
      <c r="S74" s="24">
        <f t="shared" ca="1" si="31"/>
        <v>0.51804635800455556</v>
      </c>
      <c r="T74" s="24">
        <f t="shared" ca="1" si="32"/>
        <v>0</v>
      </c>
      <c r="U74" s="24">
        <f t="shared" ca="1" si="24"/>
        <v>0</v>
      </c>
      <c r="V74" s="25">
        <f t="shared" ca="1" si="33"/>
        <v>16.879803609780424</v>
      </c>
      <c r="W74" s="24">
        <f t="shared" ca="1" si="34"/>
        <v>0</v>
      </c>
      <c r="X74" s="24">
        <f t="shared" ca="1" si="35"/>
        <v>0</v>
      </c>
      <c r="Y74" s="25">
        <f t="shared" ca="1" si="36"/>
        <v>7.1803067650760902E-2</v>
      </c>
      <c r="Z74" s="26">
        <f t="shared" si="37"/>
        <v>2</v>
      </c>
      <c r="AA74" s="25">
        <f t="shared" ca="1" si="47"/>
        <v>2.0718030676507611</v>
      </c>
      <c r="AB74" s="25">
        <f t="shared" ca="1" si="48"/>
        <v>14.808000542129664</v>
      </c>
      <c r="AC74" s="25">
        <f t="shared" ca="1" si="49"/>
        <v>-130.12118981278789</v>
      </c>
      <c r="AD74" s="25">
        <f t="shared" ca="1" si="38"/>
        <v>169.87881018721211</v>
      </c>
    </row>
    <row r="75" spans="5:30" x14ac:dyDescent="0.2">
      <c r="E75" s="22">
        <v>71</v>
      </c>
      <c r="F75" s="24">
        <f t="shared" ca="1" si="43"/>
        <v>0.51804635800455556</v>
      </c>
      <c r="G75" s="24">
        <f t="shared" ca="1" si="39"/>
        <v>14</v>
      </c>
      <c r="H75" s="24">
        <f t="shared" ca="1" si="44"/>
        <v>14.518046358004556</v>
      </c>
      <c r="I75" s="24">
        <f t="shared" ca="1" si="45"/>
        <v>0</v>
      </c>
      <c r="J75" s="24">
        <f t="shared" ca="1" si="46"/>
        <v>0</v>
      </c>
      <c r="K75" s="127">
        <f t="shared" ca="1" si="40"/>
        <v>0.27978354976205788</v>
      </c>
      <c r="L75" s="24">
        <f t="shared" ca="1" si="41"/>
        <v>7</v>
      </c>
      <c r="M75" s="24"/>
      <c r="N75" s="24">
        <f t="shared" ca="1" si="23"/>
        <v>14</v>
      </c>
      <c r="O75" s="24">
        <f t="shared" ca="1" si="28"/>
        <v>14.518046358004556</v>
      </c>
      <c r="P75" s="24">
        <f t="shared" ca="1" si="42"/>
        <v>3.6378586893043185E-2</v>
      </c>
      <c r="Q75" s="24">
        <f t="shared" ca="1" si="29"/>
        <v>0.23084736046861404</v>
      </c>
      <c r="R75" s="24">
        <f t="shared" ca="1" si="30"/>
        <v>0.23084736046861404</v>
      </c>
      <c r="S75" s="24">
        <f t="shared" ca="1" si="31"/>
        <v>14.287198997535942</v>
      </c>
      <c r="T75" s="24">
        <f t="shared" ca="1" si="32"/>
        <v>0</v>
      </c>
      <c r="U75" s="24">
        <f t="shared" ca="1" si="24"/>
        <v>0</v>
      </c>
      <c r="V75" s="25">
        <f t="shared" ca="1" si="33"/>
        <v>5.1340452968219754</v>
      </c>
      <c r="W75" s="24">
        <f t="shared" ca="1" si="34"/>
        <v>0</v>
      </c>
      <c r="X75" s="24">
        <f t="shared" ca="1" si="35"/>
        <v>0</v>
      </c>
      <c r="Y75" s="25">
        <f t="shared" ca="1" si="36"/>
        <v>1.1522098142216199</v>
      </c>
      <c r="Z75" s="26">
        <f t="shared" si="37"/>
        <v>2</v>
      </c>
      <c r="AA75" s="25">
        <f t="shared" ca="1" si="47"/>
        <v>3.1522098142216199</v>
      </c>
      <c r="AB75" s="25">
        <f t="shared" ca="1" si="48"/>
        <v>1.9818354826003555</v>
      </c>
      <c r="AC75" s="25">
        <f t="shared" ca="1" si="49"/>
        <v>-128.13935433018753</v>
      </c>
      <c r="AD75" s="25">
        <f t="shared" ca="1" si="38"/>
        <v>171.86064566981247</v>
      </c>
    </row>
    <row r="76" spans="5:30" x14ac:dyDescent="0.2">
      <c r="E76" s="22">
        <v>72</v>
      </c>
      <c r="F76" s="24">
        <f t="shared" ca="1" si="43"/>
        <v>14.287198997535942</v>
      </c>
      <c r="G76" s="24">
        <f t="shared" ca="1" si="39"/>
        <v>0</v>
      </c>
      <c r="H76" s="24">
        <f t="shared" ca="1" si="44"/>
        <v>14.287198997535942</v>
      </c>
      <c r="I76" s="24">
        <f t="shared" ca="1" si="45"/>
        <v>0</v>
      </c>
      <c r="J76" s="24">
        <f t="shared" ca="1" si="46"/>
        <v>0</v>
      </c>
      <c r="K76" s="127">
        <f t="shared" ca="1" si="40"/>
        <v>0.13715407418042713</v>
      </c>
      <c r="L76" s="24">
        <f t="shared" ca="1" si="41"/>
        <v>7</v>
      </c>
      <c r="M76" s="24"/>
      <c r="N76" s="24">
        <f t="shared" ref="N76:N139" ca="1" si="50">J69</f>
        <v>0</v>
      </c>
      <c r="O76" s="24">
        <f t="shared" ca="1" si="28"/>
        <v>14.287198997535942</v>
      </c>
      <c r="P76" s="24">
        <f t="shared" ca="1" si="42"/>
        <v>0.96108758818825468</v>
      </c>
      <c r="Q76" s="24">
        <f t="shared" ca="1" si="29"/>
        <v>0.7645173215881309</v>
      </c>
      <c r="R76" s="24">
        <f t="shared" ca="1" si="30"/>
        <v>0.7645173215881309</v>
      </c>
      <c r="S76" s="24">
        <f t="shared" ca="1" si="31"/>
        <v>13.522681675947812</v>
      </c>
      <c r="T76" s="24">
        <f t="shared" ca="1" si="32"/>
        <v>0</v>
      </c>
      <c r="U76" s="24">
        <f t="shared" ca="1" si="24"/>
        <v>0</v>
      </c>
      <c r="V76" s="25">
        <f t="shared" ca="1" si="33"/>
        <v>17.00286523212003</v>
      </c>
      <c r="W76" s="24">
        <f t="shared" ca="1" si="34"/>
        <v>0</v>
      </c>
      <c r="X76" s="24">
        <f t="shared" ca="1" si="35"/>
        <v>0</v>
      </c>
      <c r="Y76" s="25">
        <f t="shared" ca="1" si="36"/>
        <v>1.1123952269393502</v>
      </c>
      <c r="Z76" s="26">
        <f t="shared" si="37"/>
        <v>2</v>
      </c>
      <c r="AA76" s="25">
        <f t="shared" ca="1" si="47"/>
        <v>3.1123952269393502</v>
      </c>
      <c r="AB76" s="25">
        <f t="shared" ca="1" si="48"/>
        <v>13.89047000518068</v>
      </c>
      <c r="AC76" s="25">
        <f t="shared" ca="1" si="49"/>
        <v>-114.24888432500686</v>
      </c>
      <c r="AD76" s="25">
        <f t="shared" ca="1" si="38"/>
        <v>185.75111567499314</v>
      </c>
    </row>
    <row r="77" spans="5:30" x14ac:dyDescent="0.2">
      <c r="E77" s="22">
        <v>73</v>
      </c>
      <c r="F77" s="24">
        <f t="shared" ca="1" si="43"/>
        <v>13.522681675947812</v>
      </c>
      <c r="G77" s="24">
        <f t="shared" ca="1" si="39"/>
        <v>0</v>
      </c>
      <c r="H77" s="24">
        <f t="shared" ca="1" si="44"/>
        <v>13.522681675947812</v>
      </c>
      <c r="I77" s="24">
        <f t="shared" ca="1" si="45"/>
        <v>0</v>
      </c>
      <c r="J77" s="24">
        <f t="shared" ca="1" si="46"/>
        <v>0</v>
      </c>
      <c r="K77" s="127">
        <f t="shared" ca="1" si="40"/>
        <v>0.55269878460682442</v>
      </c>
      <c r="L77" s="24">
        <f t="shared" ca="1" si="41"/>
        <v>7</v>
      </c>
      <c r="M77" s="24"/>
      <c r="N77" s="24">
        <f t="shared" ca="1" si="50"/>
        <v>0</v>
      </c>
      <c r="O77" s="24">
        <f t="shared" ca="1" si="28"/>
        <v>13.522681675947812</v>
      </c>
      <c r="P77" s="24">
        <f t="shared" ca="1" si="42"/>
        <v>0.50637149753753319</v>
      </c>
      <c r="Q77" s="24">
        <f t="shared" ca="1" si="29"/>
        <v>0.50239574823473865</v>
      </c>
      <c r="R77" s="24">
        <f t="shared" ca="1" si="30"/>
        <v>0.50239574823473865</v>
      </c>
      <c r="S77" s="24">
        <f t="shared" ca="1" si="31"/>
        <v>13.020285927713074</v>
      </c>
      <c r="T77" s="24">
        <f t="shared" ca="1" si="32"/>
        <v>0</v>
      </c>
      <c r="U77" s="24">
        <f t="shared" ca="1" si="24"/>
        <v>0</v>
      </c>
      <c r="V77" s="25">
        <f t="shared" ca="1" si="33"/>
        <v>11.173281440740586</v>
      </c>
      <c r="W77" s="24">
        <f t="shared" ca="1" si="34"/>
        <v>0</v>
      </c>
      <c r="X77" s="24">
        <f t="shared" ca="1" si="35"/>
        <v>0</v>
      </c>
      <c r="Y77" s="25">
        <f t="shared" ca="1" si="36"/>
        <v>1.0617187041464353</v>
      </c>
      <c r="Z77" s="26">
        <f t="shared" si="37"/>
        <v>2</v>
      </c>
      <c r="AA77" s="25">
        <f t="shared" ca="1" si="47"/>
        <v>3.0617187041464353</v>
      </c>
      <c r="AB77" s="25">
        <f t="shared" ca="1" si="48"/>
        <v>8.1115627365941521</v>
      </c>
      <c r="AC77" s="25">
        <f t="shared" ca="1" si="49"/>
        <v>-106.1373215884127</v>
      </c>
      <c r="AD77" s="25">
        <f t="shared" ca="1" si="38"/>
        <v>193.8626784115873</v>
      </c>
    </row>
    <row r="78" spans="5:30" x14ac:dyDescent="0.2">
      <c r="E78" s="22">
        <v>74</v>
      </c>
      <c r="F78" s="24">
        <f t="shared" ca="1" si="43"/>
        <v>13.020285927713074</v>
      </c>
      <c r="G78" s="24">
        <f t="shared" ca="1" si="39"/>
        <v>0</v>
      </c>
      <c r="H78" s="24">
        <f t="shared" ca="1" si="44"/>
        <v>13.020285927713074</v>
      </c>
      <c r="I78" s="24">
        <f t="shared" ca="1" si="45"/>
        <v>0</v>
      </c>
      <c r="J78" s="24">
        <f t="shared" ca="1" si="46"/>
        <v>0</v>
      </c>
      <c r="K78" s="127">
        <f t="shared" ca="1" si="40"/>
        <v>0.89879501139293883</v>
      </c>
      <c r="L78" s="24">
        <f t="shared" ca="1" si="41"/>
        <v>8</v>
      </c>
      <c r="M78" s="24"/>
      <c r="N78" s="24">
        <f t="shared" ca="1" si="50"/>
        <v>0</v>
      </c>
      <c r="O78" s="24">
        <f t="shared" ca="1" si="28"/>
        <v>13.020285927713074</v>
      </c>
      <c r="P78" s="24">
        <f t="shared" ca="1" si="42"/>
        <v>0.7726310197714481</v>
      </c>
      <c r="Q78" s="24">
        <f t="shared" ca="1" si="29"/>
        <v>0.61213092705652905</v>
      </c>
      <c r="R78" s="24">
        <f t="shared" ca="1" si="30"/>
        <v>0.61213092705652905</v>
      </c>
      <c r="S78" s="24">
        <f t="shared" ca="1" si="31"/>
        <v>12.408155000656544</v>
      </c>
      <c r="T78" s="24">
        <f t="shared" ca="1" si="32"/>
        <v>0</v>
      </c>
      <c r="U78" s="24">
        <f t="shared" ca="1" si="24"/>
        <v>0</v>
      </c>
      <c r="V78" s="25">
        <f t="shared" ca="1" si="33"/>
        <v>13.613791817737205</v>
      </c>
      <c r="W78" s="24">
        <f t="shared" ca="1" si="34"/>
        <v>0</v>
      </c>
      <c r="X78" s="24">
        <f t="shared" ca="1" si="35"/>
        <v>0</v>
      </c>
      <c r="Y78" s="25">
        <f t="shared" ca="1" si="36"/>
        <v>1.0171376371347847</v>
      </c>
      <c r="Z78" s="26">
        <f t="shared" si="37"/>
        <v>2</v>
      </c>
      <c r="AA78" s="25">
        <f t="shared" ca="1" si="47"/>
        <v>3.0171376371347849</v>
      </c>
      <c r="AB78" s="25">
        <f t="shared" ca="1" si="48"/>
        <v>10.596654180602421</v>
      </c>
      <c r="AC78" s="25">
        <f t="shared" ca="1" si="49"/>
        <v>-95.540667407810275</v>
      </c>
      <c r="AD78" s="25">
        <f t="shared" ca="1" si="38"/>
        <v>204.45933259218972</v>
      </c>
    </row>
    <row r="79" spans="5:30" x14ac:dyDescent="0.2">
      <c r="E79" s="22">
        <v>75</v>
      </c>
      <c r="F79" s="24">
        <f t="shared" ca="1" si="43"/>
        <v>12.408155000656544</v>
      </c>
      <c r="G79" s="24">
        <f t="shared" ca="1" si="39"/>
        <v>0</v>
      </c>
      <c r="H79" s="24">
        <f t="shared" ca="1" si="44"/>
        <v>12.408155000656544</v>
      </c>
      <c r="I79" s="24">
        <f t="shared" ca="1" si="45"/>
        <v>0</v>
      </c>
      <c r="J79" s="24">
        <f t="shared" ca="1" si="46"/>
        <v>0</v>
      </c>
      <c r="K79" s="127">
        <f t="shared" ca="1" si="40"/>
        <v>0.55992551345685349</v>
      </c>
      <c r="L79" s="24">
        <f t="shared" ca="1" si="41"/>
        <v>7</v>
      </c>
      <c r="M79" s="24"/>
      <c r="N79" s="24">
        <f t="shared" ca="1" si="50"/>
        <v>0</v>
      </c>
      <c r="O79" s="24">
        <f t="shared" ca="1" si="28"/>
        <v>12.408155000656544</v>
      </c>
      <c r="P79" s="24">
        <f t="shared" ca="1" si="42"/>
        <v>0.344056634470571</v>
      </c>
      <c r="Q79" s="24">
        <f t="shared" ca="1" si="29"/>
        <v>0.43978747723758493</v>
      </c>
      <c r="R79" s="24">
        <f t="shared" ca="1" si="30"/>
        <v>0.43978747723758493</v>
      </c>
      <c r="S79" s="24">
        <f t="shared" ca="1" si="31"/>
        <v>11.968367523418959</v>
      </c>
      <c r="T79" s="24">
        <f t="shared" ca="1" si="32"/>
        <v>0</v>
      </c>
      <c r="U79" s="24">
        <f t="shared" ca="1" si="24"/>
        <v>0</v>
      </c>
      <c r="V79" s="25">
        <f t="shared" ca="1" si="33"/>
        <v>9.7808734937638881</v>
      </c>
      <c r="W79" s="24">
        <f t="shared" ca="1" si="34"/>
        <v>0</v>
      </c>
      <c r="X79" s="24">
        <f t="shared" ca="1" si="35"/>
        <v>0</v>
      </c>
      <c r="Y79" s="25">
        <f t="shared" ca="1" si="36"/>
        <v>0.97506090096302023</v>
      </c>
      <c r="Z79" s="26">
        <f t="shared" si="37"/>
        <v>2</v>
      </c>
      <c r="AA79" s="25">
        <f t="shared" ca="1" si="47"/>
        <v>2.9750609009630202</v>
      </c>
      <c r="AB79" s="25">
        <f t="shared" ca="1" si="48"/>
        <v>6.8058125928008675</v>
      </c>
      <c r="AC79" s="25">
        <f t="shared" ca="1" si="49"/>
        <v>-88.734854815009413</v>
      </c>
      <c r="AD79" s="25">
        <f t="shared" ca="1" si="38"/>
        <v>211.26514518499059</v>
      </c>
    </row>
    <row r="80" spans="5:30" x14ac:dyDescent="0.2">
      <c r="E80" s="22">
        <v>76</v>
      </c>
      <c r="F80" s="24">
        <f t="shared" ca="1" si="43"/>
        <v>11.968367523418959</v>
      </c>
      <c r="G80" s="24">
        <f t="shared" ca="1" si="39"/>
        <v>0</v>
      </c>
      <c r="H80" s="24">
        <f t="shared" ca="1" si="44"/>
        <v>11.968367523418959</v>
      </c>
      <c r="I80" s="24">
        <f t="shared" ca="1" si="45"/>
        <v>0</v>
      </c>
      <c r="J80" s="24">
        <f t="shared" ca="1" si="46"/>
        <v>0</v>
      </c>
      <c r="K80" s="127">
        <f t="shared" ca="1" si="40"/>
        <v>7.9554018661143977E-2</v>
      </c>
      <c r="L80" s="24">
        <f t="shared" ca="1" si="41"/>
        <v>7</v>
      </c>
      <c r="M80" s="24"/>
      <c r="N80" s="24">
        <f t="shared" ca="1" si="50"/>
        <v>0</v>
      </c>
      <c r="O80" s="24">
        <f t="shared" ca="1" si="28"/>
        <v>11.968367523418959</v>
      </c>
      <c r="P80" s="24">
        <f t="shared" ca="1" si="42"/>
        <v>0.64881992553812673</v>
      </c>
      <c r="Q80" s="24">
        <f t="shared" ca="1" si="29"/>
        <v>0.5573204690384157</v>
      </c>
      <c r="R80" s="24">
        <f t="shared" ca="1" si="30"/>
        <v>0.5573204690384157</v>
      </c>
      <c r="S80" s="24">
        <f t="shared" ca="1" si="31"/>
        <v>11.411047054380543</v>
      </c>
      <c r="T80" s="24">
        <f t="shared" ca="1" si="32"/>
        <v>0</v>
      </c>
      <c r="U80" s="24">
        <f t="shared" ca="1" si="24"/>
        <v>0</v>
      </c>
      <c r="V80" s="25">
        <f t="shared" ca="1" si="33"/>
        <v>12.394807231414365</v>
      </c>
      <c r="W80" s="24">
        <f t="shared" ca="1" si="34"/>
        <v>0</v>
      </c>
      <c r="X80" s="24">
        <f t="shared" ca="1" si="35"/>
        <v>0</v>
      </c>
      <c r="Y80" s="25">
        <f t="shared" ca="1" si="36"/>
        <v>0.93517658311198004</v>
      </c>
      <c r="Z80" s="26">
        <f t="shared" si="37"/>
        <v>2</v>
      </c>
      <c r="AA80" s="25">
        <f t="shared" ca="1" si="47"/>
        <v>2.9351765831119803</v>
      </c>
      <c r="AB80" s="25">
        <f t="shared" ca="1" si="48"/>
        <v>9.4596306483023849</v>
      </c>
      <c r="AC80" s="25">
        <f t="shared" ca="1" si="49"/>
        <v>-79.275224166707034</v>
      </c>
      <c r="AD80" s="25">
        <f t="shared" ca="1" si="38"/>
        <v>220.72477583329297</v>
      </c>
    </row>
    <row r="81" spans="5:30" x14ac:dyDescent="0.2">
      <c r="E81" s="22">
        <v>77</v>
      </c>
      <c r="F81" s="24">
        <f t="shared" ca="1" si="43"/>
        <v>11.411047054380543</v>
      </c>
      <c r="G81" s="24">
        <f t="shared" ca="1" si="39"/>
        <v>0</v>
      </c>
      <c r="H81" s="24">
        <f t="shared" ca="1" si="44"/>
        <v>11.411047054380543</v>
      </c>
      <c r="I81" s="24">
        <f t="shared" ca="1" si="45"/>
        <v>0</v>
      </c>
      <c r="J81" s="24">
        <f t="shared" ca="1" si="46"/>
        <v>0</v>
      </c>
      <c r="K81" s="127">
        <f t="shared" ca="1" si="40"/>
        <v>0.92511794528104896</v>
      </c>
      <c r="L81" s="24">
        <f t="shared" ca="1" si="41"/>
        <v>9</v>
      </c>
      <c r="M81" s="24"/>
      <c r="N81" s="24">
        <f t="shared" ca="1" si="50"/>
        <v>0</v>
      </c>
      <c r="O81" s="24">
        <f t="shared" ca="1" si="28"/>
        <v>11.411047054380543</v>
      </c>
      <c r="P81" s="24">
        <f t="shared" ca="1" si="42"/>
        <v>0.10394225771381294</v>
      </c>
      <c r="Q81" s="24">
        <f t="shared" ca="1" si="29"/>
        <v>0.31108942909388754</v>
      </c>
      <c r="R81" s="24">
        <f t="shared" ca="1" si="30"/>
        <v>0.31108942909388754</v>
      </c>
      <c r="S81" s="24">
        <f t="shared" ca="1" si="31"/>
        <v>11.099957625286654</v>
      </c>
      <c r="T81" s="24">
        <f t="shared" ca="1" si="32"/>
        <v>0</v>
      </c>
      <c r="U81" s="24">
        <f t="shared" ca="1" si="24"/>
        <v>0</v>
      </c>
      <c r="V81" s="25">
        <f t="shared" ca="1" si="33"/>
        <v>6.9186289030480586</v>
      </c>
      <c r="W81" s="24">
        <f t="shared" ca="1" si="34"/>
        <v>0</v>
      </c>
      <c r="X81" s="24">
        <f t="shared" ca="1" si="35"/>
        <v>0</v>
      </c>
      <c r="Y81" s="25">
        <f t="shared" ca="1" si="36"/>
        <v>0.90044018718668783</v>
      </c>
      <c r="Z81" s="26">
        <f t="shared" si="37"/>
        <v>2</v>
      </c>
      <c r="AA81" s="25">
        <f t="shared" ca="1" si="47"/>
        <v>2.9004401871866881</v>
      </c>
      <c r="AB81" s="25">
        <f t="shared" ca="1" si="48"/>
        <v>4.0181887158613705</v>
      </c>
      <c r="AC81" s="25">
        <f t="shared" ca="1" si="49"/>
        <v>-75.257035450845663</v>
      </c>
      <c r="AD81" s="25">
        <f t="shared" ca="1" si="38"/>
        <v>224.74296454915435</v>
      </c>
    </row>
    <row r="82" spans="5:30" x14ac:dyDescent="0.2">
      <c r="E82" s="22">
        <v>78</v>
      </c>
      <c r="F82" s="24">
        <f t="shared" ca="1" si="43"/>
        <v>11.099957625286654</v>
      </c>
      <c r="G82" s="24">
        <f t="shared" ca="1" si="39"/>
        <v>0</v>
      </c>
      <c r="H82" s="24">
        <f t="shared" ca="1" si="44"/>
        <v>11.099957625286654</v>
      </c>
      <c r="I82" s="24">
        <f t="shared" ca="1" si="45"/>
        <v>0</v>
      </c>
      <c r="J82" s="24">
        <f t="shared" ca="1" si="46"/>
        <v>0</v>
      </c>
      <c r="K82" s="127">
        <f t="shared" ca="1" si="40"/>
        <v>0.68793444749670596</v>
      </c>
      <c r="L82" s="24">
        <f t="shared" ca="1" si="41"/>
        <v>7</v>
      </c>
      <c r="M82" s="24"/>
      <c r="N82" s="24">
        <f t="shared" ca="1" si="50"/>
        <v>0</v>
      </c>
      <c r="O82" s="24">
        <f t="shared" ca="1" si="28"/>
        <v>11.099957625286654</v>
      </c>
      <c r="P82" s="24">
        <f t="shared" ca="1" si="42"/>
        <v>0.38905730143156447</v>
      </c>
      <c r="Q82" s="24">
        <f t="shared" ca="1" si="29"/>
        <v>0.45773346856444463</v>
      </c>
      <c r="R82" s="24">
        <f t="shared" ca="1" si="30"/>
        <v>0.45773346856444463</v>
      </c>
      <c r="S82" s="24">
        <f t="shared" ca="1" si="31"/>
        <v>10.642224156722209</v>
      </c>
      <c r="T82" s="24">
        <f t="shared" ca="1" si="32"/>
        <v>0</v>
      </c>
      <c r="U82" s="24">
        <f t="shared" ca="1" si="24"/>
        <v>0</v>
      </c>
      <c r="V82" s="25">
        <f t="shared" ca="1" si="33"/>
        <v>10.179992340873248</v>
      </c>
      <c r="W82" s="24">
        <f t="shared" ca="1" si="34"/>
        <v>0</v>
      </c>
      <c r="X82" s="24">
        <f t="shared" ca="1" si="35"/>
        <v>0</v>
      </c>
      <c r="Y82" s="25">
        <f t="shared" ca="1" si="36"/>
        <v>0.8696872712803545</v>
      </c>
      <c r="Z82" s="26">
        <f t="shared" si="37"/>
        <v>2</v>
      </c>
      <c r="AA82" s="25">
        <f t="shared" ca="1" si="47"/>
        <v>2.8696872712803545</v>
      </c>
      <c r="AB82" s="25">
        <f t="shared" ca="1" si="48"/>
        <v>7.3103050695928937</v>
      </c>
      <c r="AC82" s="25">
        <f t="shared" ca="1" si="49"/>
        <v>-67.946730381252763</v>
      </c>
      <c r="AD82" s="25">
        <f t="shared" ca="1" si="38"/>
        <v>232.05326961874724</v>
      </c>
    </row>
    <row r="83" spans="5:30" x14ac:dyDescent="0.2">
      <c r="E83" s="22">
        <v>79</v>
      </c>
      <c r="F83" s="24">
        <f t="shared" ca="1" si="43"/>
        <v>10.642224156722209</v>
      </c>
      <c r="G83" s="24">
        <f t="shared" ca="1" si="39"/>
        <v>0</v>
      </c>
      <c r="H83" s="24">
        <f t="shared" ca="1" si="44"/>
        <v>10.642224156722209</v>
      </c>
      <c r="I83" s="24">
        <f t="shared" ca="1" si="45"/>
        <v>0</v>
      </c>
      <c r="J83" s="24">
        <f t="shared" ca="1" si="46"/>
        <v>0</v>
      </c>
      <c r="K83" s="127">
        <f t="shared" ca="1" si="40"/>
        <v>0.71830237291120247</v>
      </c>
      <c r="L83" s="24">
        <f t="shared" ca="1" si="41"/>
        <v>8</v>
      </c>
      <c r="M83" s="24"/>
      <c r="N83" s="24">
        <f t="shared" ca="1" si="50"/>
        <v>0</v>
      </c>
      <c r="O83" s="24">
        <f t="shared" ca="1" si="28"/>
        <v>10.642224156722209</v>
      </c>
      <c r="P83" s="24">
        <f t="shared" ca="1" si="42"/>
        <v>0.88979027271045141</v>
      </c>
      <c r="Q83" s="24">
        <f t="shared" ca="1" si="29"/>
        <v>0.68381202835244026</v>
      </c>
      <c r="R83" s="24">
        <f t="shared" ca="1" si="30"/>
        <v>0.68381202835244026</v>
      </c>
      <c r="S83" s="24">
        <f t="shared" ca="1" si="31"/>
        <v>9.9584121283697691</v>
      </c>
      <c r="T83" s="24">
        <f t="shared" ca="1" si="32"/>
        <v>0</v>
      </c>
      <c r="U83" s="24">
        <f t="shared" ca="1" si="24"/>
        <v>0</v>
      </c>
      <c r="V83" s="25">
        <f t="shared" ca="1" si="33"/>
        <v>15.207979510558271</v>
      </c>
      <c r="W83" s="24">
        <f t="shared" ca="1" si="34"/>
        <v>0</v>
      </c>
      <c r="X83" s="24">
        <f t="shared" ca="1" si="35"/>
        <v>0</v>
      </c>
      <c r="Y83" s="25">
        <f t="shared" ca="1" si="36"/>
        <v>0.82402545140367922</v>
      </c>
      <c r="Z83" s="26">
        <f t="shared" si="37"/>
        <v>2</v>
      </c>
      <c r="AA83" s="25">
        <f t="shared" ca="1" si="47"/>
        <v>2.8240254514036791</v>
      </c>
      <c r="AB83" s="25">
        <f t="shared" ca="1" si="48"/>
        <v>12.383954059154592</v>
      </c>
      <c r="AC83" s="25">
        <f t="shared" ca="1" si="49"/>
        <v>-55.562776322098173</v>
      </c>
      <c r="AD83" s="25">
        <f t="shared" ca="1" si="38"/>
        <v>244.43722367790184</v>
      </c>
    </row>
    <row r="84" spans="5:30" x14ac:dyDescent="0.2">
      <c r="E84" s="22">
        <v>80</v>
      </c>
      <c r="F84" s="24">
        <f t="shared" ca="1" si="43"/>
        <v>9.9584121283697691</v>
      </c>
      <c r="G84" s="24">
        <f t="shared" ca="1" si="39"/>
        <v>0</v>
      </c>
      <c r="H84" s="24">
        <f t="shared" ca="1" si="44"/>
        <v>9.9584121283697691</v>
      </c>
      <c r="I84" s="24">
        <f t="shared" ca="1" si="45"/>
        <v>0</v>
      </c>
      <c r="J84" s="24">
        <f t="shared" ca="1" si="46"/>
        <v>0</v>
      </c>
      <c r="K84" s="127">
        <f t="shared" ca="1" si="40"/>
        <v>0.57138057083589699</v>
      </c>
      <c r="L84" s="24">
        <f t="shared" ca="1" si="41"/>
        <v>7</v>
      </c>
      <c r="M84" s="24"/>
      <c r="N84" s="24">
        <f t="shared" ca="1" si="50"/>
        <v>0</v>
      </c>
      <c r="O84" s="24">
        <f t="shared" ca="1" si="28"/>
        <v>9.9584121283697691</v>
      </c>
      <c r="P84" s="24">
        <f t="shared" ca="1" si="42"/>
        <v>0.35559241264545027</v>
      </c>
      <c r="Q84" s="24">
        <f t="shared" ca="1" si="29"/>
        <v>0.44446020486435861</v>
      </c>
      <c r="R84" s="24">
        <f t="shared" ca="1" si="30"/>
        <v>0.44446020486435861</v>
      </c>
      <c r="S84" s="24">
        <f t="shared" ca="1" si="31"/>
        <v>9.5139519235054113</v>
      </c>
      <c r="T84" s="24">
        <f t="shared" ca="1" si="32"/>
        <v>0</v>
      </c>
      <c r="U84" s="24">
        <f t="shared" ca="1" si="24"/>
        <v>0</v>
      </c>
      <c r="V84" s="25">
        <f t="shared" ca="1" si="33"/>
        <v>9.8847949561833346</v>
      </c>
      <c r="W84" s="24">
        <f t="shared" ca="1" si="34"/>
        <v>0</v>
      </c>
      <c r="X84" s="24">
        <f t="shared" ca="1" si="35"/>
        <v>0</v>
      </c>
      <c r="Y84" s="25">
        <f t="shared" ca="1" si="36"/>
        <v>0.77889456207500729</v>
      </c>
      <c r="Z84" s="26">
        <f t="shared" si="37"/>
        <v>2</v>
      </c>
      <c r="AA84" s="25">
        <f t="shared" ca="1" si="47"/>
        <v>2.7788945620750072</v>
      </c>
      <c r="AB84" s="25">
        <f t="shared" ca="1" si="48"/>
        <v>7.1059003941083274</v>
      </c>
      <c r="AC84" s="25">
        <f t="shared" ca="1" si="49"/>
        <v>-48.456875927989849</v>
      </c>
      <c r="AD84" s="25">
        <f t="shared" ca="1" si="38"/>
        <v>251.54312407201016</v>
      </c>
    </row>
    <row r="85" spans="5:30" x14ac:dyDescent="0.2">
      <c r="E85" s="22">
        <v>81</v>
      </c>
      <c r="F85" s="24">
        <f t="shared" ca="1" si="43"/>
        <v>9.5139519235054113</v>
      </c>
      <c r="G85" s="24">
        <f t="shared" ca="1" si="39"/>
        <v>0</v>
      </c>
      <c r="H85" s="24">
        <f t="shared" ca="1" si="44"/>
        <v>9.5139519235054113</v>
      </c>
      <c r="I85" s="24">
        <f t="shared" ca="1" si="45"/>
        <v>0</v>
      </c>
      <c r="J85" s="24">
        <f t="shared" ca="1" si="46"/>
        <v>0</v>
      </c>
      <c r="K85" s="127">
        <f t="shared" ca="1" si="40"/>
        <v>0.42280663408005748</v>
      </c>
      <c r="L85" s="24">
        <f t="shared" ca="1" si="41"/>
        <v>7</v>
      </c>
      <c r="M85" s="24"/>
      <c r="N85" s="24">
        <f t="shared" ca="1" si="50"/>
        <v>0</v>
      </c>
      <c r="O85" s="24">
        <f t="shared" ca="1" si="28"/>
        <v>9.5139519235054113</v>
      </c>
      <c r="P85" s="24">
        <f t="shared" ca="1" si="42"/>
        <v>0.83497325568063152</v>
      </c>
      <c r="Q85" s="24">
        <f t="shared" ca="1" si="29"/>
        <v>0.64610092159060217</v>
      </c>
      <c r="R85" s="24">
        <f t="shared" ca="1" si="30"/>
        <v>0.64610092159060217</v>
      </c>
      <c r="S85" s="24">
        <f t="shared" ca="1" si="31"/>
        <v>8.8678510019148096</v>
      </c>
      <c r="T85" s="24">
        <f t="shared" ca="1" si="32"/>
        <v>0</v>
      </c>
      <c r="U85" s="24">
        <f t="shared" ca="1" si="24"/>
        <v>0</v>
      </c>
      <c r="V85" s="25">
        <f t="shared" ca="1" si="33"/>
        <v>14.369284496174991</v>
      </c>
      <c r="W85" s="24">
        <f t="shared" ca="1" si="34"/>
        <v>0</v>
      </c>
      <c r="X85" s="24">
        <f t="shared" ca="1" si="35"/>
        <v>0</v>
      </c>
      <c r="Y85" s="25">
        <f t="shared" ca="1" si="36"/>
        <v>0.73527211701680883</v>
      </c>
      <c r="Z85" s="26">
        <f t="shared" si="37"/>
        <v>2</v>
      </c>
      <c r="AA85" s="25">
        <f t="shared" ca="1" si="47"/>
        <v>2.7352721170168088</v>
      </c>
      <c r="AB85" s="25">
        <f t="shared" ca="1" si="48"/>
        <v>11.634012379158182</v>
      </c>
      <c r="AC85" s="25">
        <f t="shared" ca="1" si="49"/>
        <v>-36.822863548831663</v>
      </c>
      <c r="AD85" s="25">
        <f t="shared" ca="1" si="38"/>
        <v>263.17713645116834</v>
      </c>
    </row>
    <row r="86" spans="5:30" x14ac:dyDescent="0.2">
      <c r="E86" s="22">
        <v>82</v>
      </c>
      <c r="F86" s="24">
        <f t="shared" ca="1" si="43"/>
        <v>8.8678510019148096</v>
      </c>
      <c r="G86" s="24">
        <f t="shared" ca="1" si="39"/>
        <v>0</v>
      </c>
      <c r="H86" s="24">
        <f t="shared" ca="1" si="44"/>
        <v>8.8678510019148096</v>
      </c>
      <c r="I86" s="24">
        <f t="shared" ca="1" si="45"/>
        <v>0</v>
      </c>
      <c r="J86" s="24">
        <f t="shared" ca="1" si="46"/>
        <v>0</v>
      </c>
      <c r="K86" s="127">
        <f t="shared" ca="1" si="40"/>
        <v>9.0736481236443067E-2</v>
      </c>
      <c r="L86" s="24">
        <f t="shared" ca="1" si="41"/>
        <v>7</v>
      </c>
      <c r="M86" s="24"/>
      <c r="N86" s="24">
        <f t="shared" ca="1" si="50"/>
        <v>0</v>
      </c>
      <c r="O86" s="24">
        <f t="shared" ca="1" si="28"/>
        <v>8.8678510019148096</v>
      </c>
      <c r="P86" s="24">
        <f t="shared" ca="1" si="42"/>
        <v>0.66962716668190003</v>
      </c>
      <c r="Q86" s="24">
        <f t="shared" ca="1" si="29"/>
        <v>0.56583258427959249</v>
      </c>
      <c r="R86" s="24">
        <f t="shared" ca="1" si="30"/>
        <v>0.56583258427959249</v>
      </c>
      <c r="S86" s="24">
        <f t="shared" ca="1" si="31"/>
        <v>8.3020184176352174</v>
      </c>
      <c r="T86" s="24">
        <f t="shared" ca="1" si="32"/>
        <v>0</v>
      </c>
      <c r="U86" s="24">
        <f t="shared" ca="1" si="24"/>
        <v>0</v>
      </c>
      <c r="V86" s="25">
        <f t="shared" ca="1" si="33"/>
        <v>12.584116674378135</v>
      </c>
      <c r="W86" s="24">
        <f t="shared" ca="1" si="34"/>
        <v>0</v>
      </c>
      <c r="X86" s="24">
        <f t="shared" ca="1" si="35"/>
        <v>0</v>
      </c>
      <c r="Y86" s="25">
        <f t="shared" ca="1" si="36"/>
        <v>0.68679477678200107</v>
      </c>
      <c r="Z86" s="26">
        <f t="shared" si="37"/>
        <v>2</v>
      </c>
      <c r="AA86" s="25">
        <f t="shared" ca="1" si="47"/>
        <v>2.6867947767820013</v>
      </c>
      <c r="AB86" s="25">
        <f t="shared" ca="1" si="48"/>
        <v>9.8973218975961341</v>
      </c>
      <c r="AC86" s="25">
        <f t="shared" ca="1" si="49"/>
        <v>-26.925541651235527</v>
      </c>
      <c r="AD86" s="25">
        <f t="shared" ca="1" si="38"/>
        <v>273.07445834876449</v>
      </c>
    </row>
    <row r="87" spans="5:30" x14ac:dyDescent="0.2">
      <c r="E87" s="22">
        <v>83</v>
      </c>
      <c r="F87" s="24">
        <f t="shared" ca="1" si="43"/>
        <v>8.3020184176352174</v>
      </c>
      <c r="G87" s="24">
        <f t="shared" ca="1" si="39"/>
        <v>0</v>
      </c>
      <c r="H87" s="24">
        <f t="shared" ca="1" si="44"/>
        <v>8.3020184176352174</v>
      </c>
      <c r="I87" s="24">
        <f t="shared" ca="1" si="45"/>
        <v>0</v>
      </c>
      <c r="J87" s="24">
        <f t="shared" ca="1" si="46"/>
        <v>0</v>
      </c>
      <c r="K87" s="127">
        <f t="shared" ca="1" si="40"/>
        <v>0.47369325887128755</v>
      </c>
      <c r="L87" s="24">
        <f t="shared" ca="1" si="41"/>
        <v>7</v>
      </c>
      <c r="M87" s="24"/>
      <c r="N87" s="24">
        <f t="shared" ca="1" si="50"/>
        <v>0</v>
      </c>
      <c r="O87" s="24">
        <f t="shared" ca="1" si="28"/>
        <v>8.3020184176352174</v>
      </c>
      <c r="P87" s="24">
        <f t="shared" ca="1" si="42"/>
        <v>0.55342594540497725</v>
      </c>
      <c r="Q87" s="24">
        <f t="shared" ca="1" si="29"/>
        <v>0.52014827120490059</v>
      </c>
      <c r="R87" s="24">
        <f t="shared" ca="1" si="30"/>
        <v>0.52014827120490059</v>
      </c>
      <c r="S87" s="24">
        <f t="shared" ca="1" si="31"/>
        <v>7.7818701464303164</v>
      </c>
      <c r="T87" s="24">
        <f t="shared" ca="1" si="32"/>
        <v>0</v>
      </c>
      <c r="U87" s="24">
        <f t="shared" ref="U87:U150" ca="1" si="51">IF(OR(T87=0,AND(T87&gt;0, T88&gt;0)),0,1)</f>
        <v>0</v>
      </c>
      <c r="V87" s="25">
        <f t="shared" ca="1" si="33"/>
        <v>11.568097551596988</v>
      </c>
      <c r="W87" s="24">
        <f t="shared" ca="1" si="34"/>
        <v>0</v>
      </c>
      <c r="X87" s="24">
        <f t="shared" ca="1" si="35"/>
        <v>0</v>
      </c>
      <c r="Y87" s="25">
        <f t="shared" ca="1" si="36"/>
        <v>0.64335554256262129</v>
      </c>
      <c r="Z87" s="26">
        <f t="shared" si="37"/>
        <v>2</v>
      </c>
      <c r="AA87" s="25">
        <f t="shared" ca="1" si="47"/>
        <v>2.6433555425626212</v>
      </c>
      <c r="AB87" s="25">
        <f t="shared" ca="1" si="48"/>
        <v>8.9247420090343681</v>
      </c>
      <c r="AC87" s="25">
        <f t="shared" ca="1" si="49"/>
        <v>-18.000799642201159</v>
      </c>
      <c r="AD87" s="25">
        <f t="shared" ca="1" si="38"/>
        <v>281.99920035779883</v>
      </c>
    </row>
    <row r="88" spans="5:30" x14ac:dyDescent="0.2">
      <c r="E88" s="22">
        <v>84</v>
      </c>
      <c r="F88" s="24">
        <f t="shared" ca="1" si="43"/>
        <v>7.7818701464303164</v>
      </c>
      <c r="G88" s="24">
        <f t="shared" ca="1" si="39"/>
        <v>0</v>
      </c>
      <c r="H88" s="24">
        <f t="shared" ca="1" si="44"/>
        <v>7.7818701464303164</v>
      </c>
      <c r="I88" s="24">
        <f t="shared" ca="1" si="45"/>
        <v>0</v>
      </c>
      <c r="J88" s="24">
        <f t="shared" ca="1" si="46"/>
        <v>0</v>
      </c>
      <c r="K88" s="127">
        <f t="shared" ca="1" si="40"/>
        <v>0.44893281538672247</v>
      </c>
      <c r="L88" s="24">
        <f t="shared" ca="1" si="41"/>
        <v>7</v>
      </c>
      <c r="M88" s="24"/>
      <c r="N88" s="24">
        <f t="shared" ca="1" si="50"/>
        <v>0</v>
      </c>
      <c r="O88" s="24">
        <f t="shared" ca="1" si="28"/>
        <v>7.7818701464303164</v>
      </c>
      <c r="P88" s="24">
        <f t="shared" ca="1" si="42"/>
        <v>0.74225835469588042</v>
      </c>
      <c r="Q88" s="24">
        <f t="shared" ca="1" si="29"/>
        <v>0.59754852264452352</v>
      </c>
      <c r="R88" s="24">
        <f t="shared" ca="1" si="30"/>
        <v>0.59754852264452352</v>
      </c>
      <c r="S88" s="24">
        <f t="shared" ca="1" si="31"/>
        <v>7.1843216237857925</v>
      </c>
      <c r="T88" s="24">
        <f t="shared" ca="1" si="32"/>
        <v>0</v>
      </c>
      <c r="U88" s="24">
        <f t="shared" ca="1" si="51"/>
        <v>0</v>
      </c>
      <c r="V88" s="25">
        <f t="shared" ca="1" si="33"/>
        <v>13.289479143614201</v>
      </c>
      <c r="W88" s="24">
        <f t="shared" ca="1" si="34"/>
        <v>0</v>
      </c>
      <c r="X88" s="24">
        <f t="shared" ca="1" si="35"/>
        <v>0</v>
      </c>
      <c r="Y88" s="25">
        <f t="shared" ca="1" si="36"/>
        <v>0.59864767080864445</v>
      </c>
      <c r="Z88" s="26">
        <f t="shared" si="37"/>
        <v>2</v>
      </c>
      <c r="AA88" s="25">
        <f t="shared" ca="1" si="47"/>
        <v>2.5986476708086443</v>
      </c>
      <c r="AB88" s="25">
        <f t="shared" ca="1" si="48"/>
        <v>10.690831472805558</v>
      </c>
      <c r="AC88" s="25">
        <f t="shared" ca="1" si="49"/>
        <v>-7.3099681693956011</v>
      </c>
      <c r="AD88" s="25">
        <f t="shared" ca="1" si="38"/>
        <v>292.69003183060443</v>
      </c>
    </row>
    <row r="89" spans="5:30" x14ac:dyDescent="0.2">
      <c r="E89" s="22">
        <v>85</v>
      </c>
      <c r="F89" s="24">
        <f t="shared" ca="1" si="43"/>
        <v>7.1843216237857925</v>
      </c>
      <c r="G89" s="24">
        <f t="shared" ca="1" si="39"/>
        <v>0</v>
      </c>
      <c r="H89" s="24">
        <f t="shared" ca="1" si="44"/>
        <v>7.1843216237857925</v>
      </c>
      <c r="I89" s="24">
        <f t="shared" ca="1" si="45"/>
        <v>0</v>
      </c>
      <c r="J89" s="24">
        <f t="shared" ca="1" si="46"/>
        <v>0</v>
      </c>
      <c r="K89" s="127">
        <f t="shared" ca="1" si="40"/>
        <v>9.6717656586139733E-2</v>
      </c>
      <c r="L89" s="24">
        <f t="shared" ca="1" si="41"/>
        <v>7</v>
      </c>
      <c r="M89" s="24"/>
      <c r="N89" s="24">
        <f t="shared" ca="1" si="50"/>
        <v>0</v>
      </c>
      <c r="O89" s="24">
        <f t="shared" ca="1" si="28"/>
        <v>7.1843216237857925</v>
      </c>
      <c r="P89" s="24">
        <f t="shared" ca="1" si="42"/>
        <v>0.74641662580398171</v>
      </c>
      <c r="Q89" s="24">
        <f t="shared" ca="1" si="29"/>
        <v>0.5994883679144658</v>
      </c>
      <c r="R89" s="24">
        <f t="shared" ca="1" si="30"/>
        <v>0.5994883679144658</v>
      </c>
      <c r="S89" s="24">
        <f t="shared" ca="1" si="31"/>
        <v>6.5848332558713265</v>
      </c>
      <c r="T89" s="24">
        <f t="shared" ca="1" si="32"/>
        <v>0</v>
      </c>
      <c r="U89" s="24">
        <f t="shared" ca="1" si="51"/>
        <v>0</v>
      </c>
      <c r="V89" s="25">
        <f t="shared" ca="1" si="33"/>
        <v>13.332621302417719</v>
      </c>
      <c r="W89" s="24">
        <f t="shared" ca="1" si="34"/>
        <v>0</v>
      </c>
      <c r="X89" s="24">
        <f t="shared" ca="1" si="35"/>
        <v>0</v>
      </c>
      <c r="Y89" s="25">
        <f t="shared" ca="1" si="36"/>
        <v>0.55076619518628478</v>
      </c>
      <c r="Z89" s="26">
        <f t="shared" si="37"/>
        <v>2</v>
      </c>
      <c r="AA89" s="25">
        <f t="shared" ca="1" si="47"/>
        <v>2.5507661951862848</v>
      </c>
      <c r="AB89" s="25">
        <f t="shared" ca="1" si="48"/>
        <v>10.781855107231435</v>
      </c>
      <c r="AC89" s="25">
        <f t="shared" ca="1" si="49"/>
        <v>3.4718869378358335</v>
      </c>
      <c r="AD89" s="25">
        <f t="shared" ca="1" si="38"/>
        <v>303.47188693783585</v>
      </c>
    </row>
    <row r="90" spans="5:30" x14ac:dyDescent="0.2">
      <c r="E90" s="22">
        <v>86</v>
      </c>
      <c r="F90" s="24">
        <f t="shared" ca="1" si="43"/>
        <v>6.5848332558713265</v>
      </c>
      <c r="G90" s="24">
        <f t="shared" ca="1" si="39"/>
        <v>0</v>
      </c>
      <c r="H90" s="24">
        <f t="shared" ca="1" si="44"/>
        <v>6.5848332558713265</v>
      </c>
      <c r="I90" s="24">
        <f t="shared" ca="1" si="45"/>
        <v>0</v>
      </c>
      <c r="J90" s="24">
        <f t="shared" ca="1" si="46"/>
        <v>0</v>
      </c>
      <c r="K90" s="127">
        <f t="shared" ca="1" si="40"/>
        <v>0.49230941079364277</v>
      </c>
      <c r="L90" s="24">
        <f t="shared" ca="1" si="41"/>
        <v>7</v>
      </c>
      <c r="M90" s="24"/>
      <c r="N90" s="24">
        <f t="shared" ca="1" si="50"/>
        <v>0</v>
      </c>
      <c r="O90" s="24">
        <f t="shared" ca="1" si="28"/>
        <v>6.5848332558713265</v>
      </c>
      <c r="P90" s="24">
        <f t="shared" ca="1" si="42"/>
        <v>0.50847063058209707</v>
      </c>
      <c r="Q90" s="24">
        <f t="shared" ca="1" si="29"/>
        <v>0.50318514766382416</v>
      </c>
      <c r="R90" s="24">
        <f t="shared" ca="1" si="30"/>
        <v>0.50318514766382416</v>
      </c>
      <c r="S90" s="24">
        <f t="shared" ca="1" si="31"/>
        <v>6.081648108207502</v>
      </c>
      <c r="T90" s="24">
        <f t="shared" ca="1" si="32"/>
        <v>0</v>
      </c>
      <c r="U90" s="24">
        <f t="shared" ca="1" si="51"/>
        <v>0</v>
      </c>
      <c r="V90" s="25">
        <f t="shared" ca="1" si="33"/>
        <v>11.190837684043448</v>
      </c>
      <c r="W90" s="24">
        <f t="shared" ca="1" si="34"/>
        <v>0</v>
      </c>
      <c r="X90" s="24">
        <f t="shared" ca="1" si="35"/>
        <v>0</v>
      </c>
      <c r="Y90" s="25">
        <f t="shared" ca="1" si="36"/>
        <v>0.50665925456315319</v>
      </c>
      <c r="Z90" s="26">
        <f t="shared" si="37"/>
        <v>2</v>
      </c>
      <c r="AA90" s="25">
        <f t="shared" ca="1" si="47"/>
        <v>2.5066592545631532</v>
      </c>
      <c r="AB90" s="25">
        <f t="shared" ca="1" si="48"/>
        <v>8.6841784294802942</v>
      </c>
      <c r="AC90" s="25">
        <f t="shared" ca="1" si="49"/>
        <v>12.156065367316128</v>
      </c>
      <c r="AD90" s="25">
        <f t="shared" ca="1" si="38"/>
        <v>312.1560653673161</v>
      </c>
    </row>
    <row r="91" spans="5:30" x14ac:dyDescent="0.2">
      <c r="E91" s="22">
        <v>87</v>
      </c>
      <c r="F91" s="24">
        <f t="shared" ca="1" si="43"/>
        <v>6.081648108207502</v>
      </c>
      <c r="G91" s="24">
        <f t="shared" ca="1" si="39"/>
        <v>0</v>
      </c>
      <c r="H91" s="24">
        <f t="shared" ca="1" si="44"/>
        <v>6.081648108207502</v>
      </c>
      <c r="I91" s="24">
        <f t="shared" ca="1" si="45"/>
        <v>0</v>
      </c>
      <c r="J91" s="24">
        <f t="shared" ca="1" si="46"/>
        <v>0</v>
      </c>
      <c r="K91" s="127">
        <f t="shared" ca="1" si="40"/>
        <v>8.7396886520728412E-2</v>
      </c>
      <c r="L91" s="24">
        <f t="shared" ca="1" si="41"/>
        <v>7</v>
      </c>
      <c r="M91" s="24"/>
      <c r="N91" s="24">
        <f t="shared" ca="1" si="50"/>
        <v>0</v>
      </c>
      <c r="O91" s="24">
        <f t="shared" ca="1" si="28"/>
        <v>6.081648108207502</v>
      </c>
      <c r="P91" s="24">
        <f t="shared" ca="1" si="42"/>
        <v>0.79087436246497167</v>
      </c>
      <c r="Q91" s="24">
        <f t="shared" ca="1" si="29"/>
        <v>0.62141882441905683</v>
      </c>
      <c r="R91" s="24">
        <f t="shared" ca="1" si="30"/>
        <v>0.62141882441905683</v>
      </c>
      <c r="S91" s="24">
        <f t="shared" ca="1" si="31"/>
        <v>5.4602292837884452</v>
      </c>
      <c r="T91" s="24">
        <f t="shared" ca="1" si="32"/>
        <v>0</v>
      </c>
      <c r="U91" s="24">
        <f t="shared" ca="1" si="51"/>
        <v>0</v>
      </c>
      <c r="V91" s="25">
        <f t="shared" ca="1" si="33"/>
        <v>13.820354655079823</v>
      </c>
      <c r="W91" s="24">
        <f t="shared" ca="1" si="34"/>
        <v>0</v>
      </c>
      <c r="X91" s="24">
        <f t="shared" ca="1" si="35"/>
        <v>0</v>
      </c>
      <c r="Y91" s="25">
        <f t="shared" ca="1" si="36"/>
        <v>0.46167509567983789</v>
      </c>
      <c r="Z91" s="26">
        <f t="shared" si="37"/>
        <v>2</v>
      </c>
      <c r="AA91" s="25">
        <f t="shared" ca="1" si="47"/>
        <v>2.4616750956798379</v>
      </c>
      <c r="AB91" s="25">
        <f t="shared" ca="1" si="48"/>
        <v>11.358679559399985</v>
      </c>
      <c r="AC91" s="25">
        <f t="shared" ca="1" si="49"/>
        <v>23.514744926716112</v>
      </c>
      <c r="AD91" s="25">
        <f t="shared" ca="1" si="38"/>
        <v>323.51474492671611</v>
      </c>
    </row>
    <row r="92" spans="5:30" x14ac:dyDescent="0.2">
      <c r="E92" s="22">
        <v>88</v>
      </c>
      <c r="F92" s="24">
        <f t="shared" ca="1" si="43"/>
        <v>5.4602292837884452</v>
      </c>
      <c r="G92" s="24">
        <f t="shared" ca="1" si="39"/>
        <v>0</v>
      </c>
      <c r="H92" s="24">
        <f t="shared" ca="1" si="44"/>
        <v>5.4602292837884452</v>
      </c>
      <c r="I92" s="24">
        <f t="shared" ca="1" si="45"/>
        <v>0</v>
      </c>
      <c r="J92" s="24">
        <f t="shared" ca="1" si="46"/>
        <v>0</v>
      </c>
      <c r="K92" s="127">
        <f t="shared" ca="1" si="40"/>
        <v>0.15343855225663328</v>
      </c>
      <c r="L92" s="24">
        <f t="shared" ca="1" si="41"/>
        <v>7</v>
      </c>
      <c r="M92" s="24"/>
      <c r="N92" s="24">
        <f t="shared" ca="1" si="50"/>
        <v>0</v>
      </c>
      <c r="O92" s="24">
        <f t="shared" ca="1" si="28"/>
        <v>5.4602292837884452</v>
      </c>
      <c r="P92" s="24">
        <f t="shared" ca="1" si="42"/>
        <v>0.89034234484066166</v>
      </c>
      <c r="Q92" s="24">
        <f t="shared" ca="1" si="29"/>
        <v>0.68425261934524251</v>
      </c>
      <c r="R92" s="24">
        <f t="shared" ca="1" si="30"/>
        <v>0.68425261934524251</v>
      </c>
      <c r="S92" s="24">
        <f t="shared" ca="1" si="31"/>
        <v>4.7759766644432027</v>
      </c>
      <c r="T92" s="24">
        <f t="shared" ca="1" si="32"/>
        <v>0</v>
      </c>
      <c r="U92" s="24">
        <f t="shared" ca="1" si="51"/>
        <v>0</v>
      </c>
      <c r="V92" s="25">
        <f t="shared" ca="1" si="33"/>
        <v>15.217778254238192</v>
      </c>
      <c r="W92" s="24">
        <f t="shared" ca="1" si="34"/>
        <v>0</v>
      </c>
      <c r="X92" s="24">
        <f t="shared" ca="1" si="35"/>
        <v>0</v>
      </c>
      <c r="Y92" s="25">
        <f t="shared" ca="1" si="36"/>
        <v>0.40944823792926593</v>
      </c>
      <c r="Z92" s="26">
        <f t="shared" si="37"/>
        <v>2</v>
      </c>
      <c r="AA92" s="25">
        <f t="shared" ca="1" si="47"/>
        <v>2.4094482379292659</v>
      </c>
      <c r="AB92" s="25">
        <f t="shared" ca="1" si="48"/>
        <v>12.808330016308926</v>
      </c>
      <c r="AC92" s="25">
        <f t="shared" ca="1" si="49"/>
        <v>36.323074943025034</v>
      </c>
      <c r="AD92" s="25">
        <f t="shared" ca="1" si="38"/>
        <v>336.32307494302506</v>
      </c>
    </row>
    <row r="93" spans="5:30" x14ac:dyDescent="0.2">
      <c r="E93" s="22">
        <v>89</v>
      </c>
      <c r="F93" s="24">
        <f t="shared" ca="1" si="43"/>
        <v>4.7759766644432027</v>
      </c>
      <c r="G93" s="24">
        <f t="shared" ca="1" si="39"/>
        <v>0</v>
      </c>
      <c r="H93" s="24">
        <f t="shared" ca="1" si="44"/>
        <v>4.7759766644432027</v>
      </c>
      <c r="I93" s="24">
        <f t="shared" ca="1" si="45"/>
        <v>0</v>
      </c>
      <c r="J93" s="24">
        <f t="shared" ca="1" si="46"/>
        <v>0</v>
      </c>
      <c r="K93" s="127">
        <f t="shared" ca="1" si="40"/>
        <v>0.46913202134619325</v>
      </c>
      <c r="L93" s="24">
        <f t="shared" ca="1" si="41"/>
        <v>7</v>
      </c>
      <c r="M93" s="24"/>
      <c r="N93" s="24">
        <f t="shared" ca="1" si="50"/>
        <v>0</v>
      </c>
      <c r="O93" s="24">
        <f t="shared" ca="1" si="28"/>
        <v>4.7759766644432027</v>
      </c>
      <c r="P93" s="24">
        <f t="shared" ca="1" si="42"/>
        <v>0.86092095991085682</v>
      </c>
      <c r="Q93" s="24">
        <f t="shared" ca="1" si="29"/>
        <v>0.66266995211253277</v>
      </c>
      <c r="R93" s="24">
        <f t="shared" ca="1" si="30"/>
        <v>0.66266995211253277</v>
      </c>
      <c r="S93" s="24">
        <f t="shared" ca="1" si="31"/>
        <v>4.1133067123306697</v>
      </c>
      <c r="T93" s="24">
        <f t="shared" ca="1" si="32"/>
        <v>0</v>
      </c>
      <c r="U93" s="24">
        <f t="shared" ca="1" si="51"/>
        <v>0</v>
      </c>
      <c r="V93" s="25">
        <f t="shared" ca="1" si="33"/>
        <v>14.737779734982727</v>
      </c>
      <c r="W93" s="24">
        <f t="shared" ca="1" si="34"/>
        <v>0</v>
      </c>
      <c r="X93" s="24">
        <f t="shared" ca="1" si="35"/>
        <v>0</v>
      </c>
      <c r="Y93" s="25">
        <f t="shared" ca="1" si="36"/>
        <v>0.35557133507095484</v>
      </c>
      <c r="Z93" s="26">
        <f t="shared" si="37"/>
        <v>2</v>
      </c>
      <c r="AA93" s="25">
        <f t="shared" ca="1" si="47"/>
        <v>2.3555713350709548</v>
      </c>
      <c r="AB93" s="25">
        <f t="shared" ca="1" si="48"/>
        <v>12.382208399911772</v>
      </c>
      <c r="AC93" s="25">
        <f t="shared" ca="1" si="49"/>
        <v>48.705283342936809</v>
      </c>
      <c r="AD93" s="25">
        <f t="shared" ca="1" si="38"/>
        <v>348.70528334293681</v>
      </c>
    </row>
    <row r="94" spans="5:30" x14ac:dyDescent="0.2">
      <c r="E94" s="22">
        <v>90</v>
      </c>
      <c r="F94" s="24">
        <f t="shared" ca="1" si="43"/>
        <v>4.1133067123306697</v>
      </c>
      <c r="G94" s="24">
        <f t="shared" ca="1" si="39"/>
        <v>0</v>
      </c>
      <c r="H94" s="24">
        <f t="shared" ca="1" si="44"/>
        <v>4.1133067123306697</v>
      </c>
      <c r="I94" s="24">
        <f t="shared" ca="1" si="45"/>
        <v>1</v>
      </c>
      <c r="J94" s="24">
        <f t="shared" ca="1" si="46"/>
        <v>14</v>
      </c>
      <c r="K94" s="127">
        <f t="shared" ca="1" si="40"/>
        <v>0.43109662531830617</v>
      </c>
      <c r="L94" s="24">
        <f t="shared" ca="1" si="41"/>
        <v>7</v>
      </c>
      <c r="M94" s="24"/>
      <c r="N94" s="24">
        <f t="shared" ca="1" si="50"/>
        <v>0</v>
      </c>
      <c r="O94" s="24">
        <f t="shared" ca="1" si="28"/>
        <v>4.1133067123306697</v>
      </c>
      <c r="P94" s="24">
        <f t="shared" ca="1" si="42"/>
        <v>0.6173846684792248</v>
      </c>
      <c r="Q94" s="24">
        <f t="shared" ca="1" si="29"/>
        <v>0.54479287037092095</v>
      </c>
      <c r="R94" s="24">
        <f t="shared" ca="1" si="30"/>
        <v>0.54479287037092095</v>
      </c>
      <c r="S94" s="24">
        <f t="shared" ca="1" si="31"/>
        <v>3.5685138419597489</v>
      </c>
      <c r="T94" s="24">
        <f t="shared" ca="1" si="32"/>
        <v>0</v>
      </c>
      <c r="U94" s="24">
        <f t="shared" ca="1" si="51"/>
        <v>0</v>
      </c>
      <c r="V94" s="25">
        <f t="shared" ca="1" si="33"/>
        <v>12.116193437049281</v>
      </c>
      <c r="W94" s="24">
        <f t="shared" ca="1" si="34"/>
        <v>224</v>
      </c>
      <c r="X94" s="24">
        <f t="shared" ca="1" si="35"/>
        <v>15.68</v>
      </c>
      <c r="Y94" s="25">
        <f t="shared" ca="1" si="36"/>
        <v>0.30727282217161672</v>
      </c>
      <c r="Z94" s="26">
        <f t="shared" si="37"/>
        <v>2</v>
      </c>
      <c r="AA94" s="25">
        <f t="shared" ca="1" si="47"/>
        <v>241.98727282217163</v>
      </c>
      <c r="AB94" s="25">
        <f t="shared" ca="1" si="48"/>
        <v>-229.87107938512236</v>
      </c>
      <c r="AC94" s="25">
        <f t="shared" ca="1" si="49"/>
        <v>-181.16579604218555</v>
      </c>
      <c r="AD94" s="25">
        <f t="shared" ca="1" si="38"/>
        <v>118.83420395781445</v>
      </c>
    </row>
    <row r="95" spans="5:30" x14ac:dyDescent="0.2">
      <c r="E95" s="22">
        <v>91</v>
      </c>
      <c r="F95" s="24">
        <f t="shared" ca="1" si="43"/>
        <v>3.5685138419597489</v>
      </c>
      <c r="G95" s="24">
        <f t="shared" ca="1" si="39"/>
        <v>14</v>
      </c>
      <c r="H95" s="24">
        <f t="shared" ca="1" si="44"/>
        <v>17.568513841959749</v>
      </c>
      <c r="I95" s="24">
        <f t="shared" ca="1" si="45"/>
        <v>0</v>
      </c>
      <c r="J95" s="24">
        <f t="shared" ca="1" si="46"/>
        <v>0</v>
      </c>
      <c r="K95" s="127">
        <f t="shared" ca="1" si="40"/>
        <v>0.89964478886194321</v>
      </c>
      <c r="L95" s="24">
        <f t="shared" ca="1" si="41"/>
        <v>8</v>
      </c>
      <c r="M95" s="24"/>
      <c r="N95" s="24">
        <f t="shared" ca="1" si="50"/>
        <v>0</v>
      </c>
      <c r="O95" s="24">
        <f t="shared" ca="1" si="28"/>
        <v>3.5685138419597489</v>
      </c>
      <c r="P95" s="24">
        <f t="shared" ca="1" si="42"/>
        <v>0.84398152875383248</v>
      </c>
      <c r="Q95" s="24">
        <f t="shared" ca="1" si="29"/>
        <v>0.65164357141516804</v>
      </c>
      <c r="R95" s="24">
        <f t="shared" ca="1" si="30"/>
        <v>0.65164357141516804</v>
      </c>
      <c r="S95" s="24">
        <f t="shared" ca="1" si="31"/>
        <v>2.9168702705445808</v>
      </c>
      <c r="T95" s="24">
        <f t="shared" ca="1" si="32"/>
        <v>0</v>
      </c>
      <c r="U95" s="24">
        <f t="shared" ca="1" si="51"/>
        <v>0</v>
      </c>
      <c r="V95" s="25">
        <f t="shared" ca="1" si="33"/>
        <v>14.492553028273337</v>
      </c>
      <c r="W95" s="24">
        <f t="shared" ca="1" si="34"/>
        <v>0</v>
      </c>
      <c r="X95" s="24">
        <f t="shared" ca="1" si="35"/>
        <v>0</v>
      </c>
      <c r="Y95" s="25">
        <f t="shared" ca="1" si="36"/>
        <v>0.25941536450017316</v>
      </c>
      <c r="Z95" s="26">
        <f t="shared" si="37"/>
        <v>2</v>
      </c>
      <c r="AA95" s="25">
        <f t="shared" ca="1" si="47"/>
        <v>2.2594153645001733</v>
      </c>
      <c r="AB95" s="25">
        <f t="shared" ca="1" si="48"/>
        <v>12.233137663773164</v>
      </c>
      <c r="AC95" s="25">
        <f t="shared" ca="1" si="49"/>
        <v>-168.93265837841238</v>
      </c>
      <c r="AD95" s="25">
        <f t="shared" ca="1" si="38"/>
        <v>131.06734162158762</v>
      </c>
    </row>
    <row r="96" spans="5:30" x14ac:dyDescent="0.2">
      <c r="E96" s="22">
        <v>92</v>
      </c>
      <c r="F96" s="24">
        <f t="shared" ca="1" si="43"/>
        <v>2.9168702705445808</v>
      </c>
      <c r="G96" s="24">
        <f t="shared" ca="1" si="39"/>
        <v>14</v>
      </c>
      <c r="H96" s="24">
        <f t="shared" ca="1" si="44"/>
        <v>16.916870270544582</v>
      </c>
      <c r="I96" s="24">
        <f t="shared" ca="1" si="45"/>
        <v>0</v>
      </c>
      <c r="J96" s="24">
        <f t="shared" ca="1" si="46"/>
        <v>0</v>
      </c>
      <c r="K96" s="127">
        <f t="shared" ca="1" si="40"/>
        <v>0.59224552086147819</v>
      </c>
      <c r="L96" s="24">
        <f t="shared" ca="1" si="41"/>
        <v>7</v>
      </c>
      <c r="M96" s="24"/>
      <c r="N96" s="24">
        <f t="shared" ca="1" si="50"/>
        <v>0</v>
      </c>
      <c r="O96" s="24">
        <f t="shared" ca="1" si="28"/>
        <v>2.9168702705445808</v>
      </c>
      <c r="P96" s="24">
        <f t="shared" ca="1" si="42"/>
        <v>2.7013234909587847E-2</v>
      </c>
      <c r="Q96" s="24">
        <f t="shared" ca="1" si="29"/>
        <v>0.21100635713918459</v>
      </c>
      <c r="R96" s="24">
        <f t="shared" ca="1" si="30"/>
        <v>0.21100635713918459</v>
      </c>
      <c r="S96" s="24">
        <f t="shared" ca="1" si="31"/>
        <v>2.7058639134053961</v>
      </c>
      <c r="T96" s="24">
        <f t="shared" ca="1" si="32"/>
        <v>0</v>
      </c>
      <c r="U96" s="24">
        <f t="shared" ca="1" si="51"/>
        <v>0</v>
      </c>
      <c r="V96" s="25">
        <f t="shared" ca="1" si="33"/>
        <v>4.6927813827754647</v>
      </c>
      <c r="W96" s="24">
        <f t="shared" ca="1" si="34"/>
        <v>0</v>
      </c>
      <c r="X96" s="24">
        <f t="shared" ca="1" si="35"/>
        <v>0</v>
      </c>
      <c r="Y96" s="25">
        <f t="shared" ca="1" si="36"/>
        <v>0.22490936735799907</v>
      </c>
      <c r="Z96" s="26">
        <f t="shared" si="37"/>
        <v>2</v>
      </c>
      <c r="AA96" s="25">
        <f t="shared" ca="1" si="47"/>
        <v>2.2249093673579989</v>
      </c>
      <c r="AB96" s="25">
        <f t="shared" ca="1" si="48"/>
        <v>2.4678720154174658</v>
      </c>
      <c r="AC96" s="25">
        <f t="shared" ca="1" si="49"/>
        <v>-166.46478636299491</v>
      </c>
      <c r="AD96" s="25">
        <f t="shared" ca="1" si="38"/>
        <v>133.53521363700509</v>
      </c>
    </row>
    <row r="97" spans="5:30" x14ac:dyDescent="0.2">
      <c r="E97" s="22">
        <v>93</v>
      </c>
      <c r="F97" s="24">
        <f t="shared" ca="1" si="43"/>
        <v>2.7058639134053961</v>
      </c>
      <c r="G97" s="24">
        <f t="shared" ca="1" si="39"/>
        <v>14</v>
      </c>
      <c r="H97" s="24">
        <f t="shared" ca="1" si="44"/>
        <v>16.705863913405395</v>
      </c>
      <c r="I97" s="24">
        <f t="shared" ca="1" si="45"/>
        <v>0</v>
      </c>
      <c r="J97" s="24">
        <f t="shared" ca="1" si="46"/>
        <v>0</v>
      </c>
      <c r="K97" s="127">
        <f t="shared" ca="1" si="40"/>
        <v>0.86350143701205706</v>
      </c>
      <c r="L97" s="24">
        <f t="shared" ca="1" si="41"/>
        <v>8</v>
      </c>
      <c r="M97" s="24"/>
      <c r="N97" s="24">
        <f t="shared" ca="1" si="50"/>
        <v>0</v>
      </c>
      <c r="O97" s="24">
        <f t="shared" ca="1" si="28"/>
        <v>2.7058639134053961</v>
      </c>
      <c r="P97" s="24">
        <f t="shared" ca="1" si="42"/>
        <v>4.2942797278247236E-2</v>
      </c>
      <c r="Q97" s="24">
        <f t="shared" ca="1" si="29"/>
        <v>0.24237314311881947</v>
      </c>
      <c r="R97" s="24">
        <f t="shared" ca="1" si="30"/>
        <v>0.24237314311881947</v>
      </c>
      <c r="S97" s="24">
        <f t="shared" ca="1" si="31"/>
        <v>2.4634907702865765</v>
      </c>
      <c r="T97" s="24">
        <f t="shared" ca="1" si="32"/>
        <v>0</v>
      </c>
      <c r="U97" s="24">
        <f t="shared" ca="1" si="51"/>
        <v>0</v>
      </c>
      <c r="V97" s="25">
        <f t="shared" ca="1" si="33"/>
        <v>5.3903787029625443</v>
      </c>
      <c r="W97" s="24">
        <f t="shared" ca="1" si="34"/>
        <v>0</v>
      </c>
      <c r="X97" s="24">
        <f t="shared" ca="1" si="35"/>
        <v>0</v>
      </c>
      <c r="Y97" s="25">
        <f t="shared" ca="1" si="36"/>
        <v>0.20677418734767891</v>
      </c>
      <c r="Z97" s="26">
        <f t="shared" si="37"/>
        <v>2</v>
      </c>
      <c r="AA97" s="25">
        <f t="shared" ca="1" si="47"/>
        <v>2.2067741873476789</v>
      </c>
      <c r="AB97" s="25">
        <f t="shared" ca="1" si="48"/>
        <v>3.1836045156148653</v>
      </c>
      <c r="AC97" s="25">
        <f t="shared" ca="1" si="49"/>
        <v>-163.28118184738005</v>
      </c>
      <c r="AD97" s="25">
        <f t="shared" ca="1" si="38"/>
        <v>136.71881815261995</v>
      </c>
    </row>
    <row r="98" spans="5:30" x14ac:dyDescent="0.2">
      <c r="E98" s="22">
        <v>94</v>
      </c>
      <c r="F98" s="24">
        <f t="shared" ca="1" si="43"/>
        <v>2.4634907702865765</v>
      </c>
      <c r="G98" s="24">
        <f t="shared" ca="1" si="39"/>
        <v>14</v>
      </c>
      <c r="H98" s="24">
        <f t="shared" ca="1" si="44"/>
        <v>16.463490770286576</v>
      </c>
      <c r="I98" s="24">
        <f t="shared" ca="1" si="45"/>
        <v>0</v>
      </c>
      <c r="J98" s="24">
        <f t="shared" ca="1" si="46"/>
        <v>0</v>
      </c>
      <c r="K98" s="127">
        <f t="shared" ca="1" si="40"/>
        <v>0.49810390688095352</v>
      </c>
      <c r="L98" s="24">
        <f t="shared" ca="1" si="41"/>
        <v>7</v>
      </c>
      <c r="M98" s="24"/>
      <c r="N98" s="24">
        <f t="shared" ca="1" si="50"/>
        <v>0</v>
      </c>
      <c r="O98" s="24">
        <f t="shared" ca="1" si="28"/>
        <v>2.4634907702865765</v>
      </c>
      <c r="P98" s="24">
        <f t="shared" ca="1" si="42"/>
        <v>0.37860042961031004</v>
      </c>
      <c r="Q98" s="24">
        <f t="shared" ca="1" si="29"/>
        <v>0.45362620498649431</v>
      </c>
      <c r="R98" s="24">
        <f t="shared" ca="1" si="30"/>
        <v>0.45362620498649431</v>
      </c>
      <c r="S98" s="24">
        <f t="shared" ca="1" si="31"/>
        <v>2.0098645653000822</v>
      </c>
      <c r="T98" s="24">
        <f t="shared" ca="1" si="32"/>
        <v>0</v>
      </c>
      <c r="U98" s="24">
        <f t="shared" ca="1" si="51"/>
        <v>0</v>
      </c>
      <c r="V98" s="25">
        <f t="shared" ca="1" si="33"/>
        <v>10.088646798899633</v>
      </c>
      <c r="W98" s="24">
        <f t="shared" ca="1" si="34"/>
        <v>0</v>
      </c>
      <c r="X98" s="24">
        <f t="shared" ca="1" si="35"/>
        <v>0</v>
      </c>
      <c r="Y98" s="25">
        <f t="shared" ca="1" si="36"/>
        <v>0.17893421342346635</v>
      </c>
      <c r="Z98" s="26">
        <f t="shared" si="37"/>
        <v>2</v>
      </c>
      <c r="AA98" s="25">
        <f t="shared" ca="1" si="47"/>
        <v>2.1789342134234664</v>
      </c>
      <c r="AB98" s="25">
        <f t="shared" ca="1" si="48"/>
        <v>7.909712585476167</v>
      </c>
      <c r="AC98" s="25">
        <f t="shared" ca="1" si="49"/>
        <v>-155.37146926190388</v>
      </c>
      <c r="AD98" s="25">
        <f t="shared" ca="1" si="38"/>
        <v>144.62853073809612</v>
      </c>
    </row>
    <row r="99" spans="5:30" x14ac:dyDescent="0.2">
      <c r="E99" s="22">
        <v>95</v>
      </c>
      <c r="F99" s="24">
        <f t="shared" ca="1" si="43"/>
        <v>2.0098645653000822</v>
      </c>
      <c r="G99" s="24">
        <f t="shared" ca="1" si="39"/>
        <v>14</v>
      </c>
      <c r="H99" s="24">
        <f t="shared" ca="1" si="44"/>
        <v>16.009864565300081</v>
      </c>
      <c r="I99" s="24">
        <f t="shared" ca="1" si="45"/>
        <v>0</v>
      </c>
      <c r="J99" s="24">
        <f t="shared" ca="1" si="46"/>
        <v>0</v>
      </c>
      <c r="K99" s="127">
        <f t="shared" ca="1" si="40"/>
        <v>0.48921428153208091</v>
      </c>
      <c r="L99" s="24">
        <f t="shared" ca="1" si="41"/>
        <v>7</v>
      </c>
      <c r="M99" s="24"/>
      <c r="N99" s="24">
        <f t="shared" ca="1" si="50"/>
        <v>0</v>
      </c>
      <c r="O99" s="24">
        <f t="shared" ca="1" si="28"/>
        <v>2.0098645653000822</v>
      </c>
      <c r="P99" s="24">
        <f t="shared" ca="1" si="42"/>
        <v>4.8522380167589918E-2</v>
      </c>
      <c r="Q99" s="24">
        <f t="shared" ca="1" si="29"/>
        <v>0.25109710893706788</v>
      </c>
      <c r="R99" s="24">
        <f t="shared" ca="1" si="30"/>
        <v>0.25109710893706788</v>
      </c>
      <c r="S99" s="24">
        <f t="shared" ca="1" si="31"/>
        <v>1.7587674563630142</v>
      </c>
      <c r="T99" s="24">
        <f t="shared" ca="1" si="32"/>
        <v>0</v>
      </c>
      <c r="U99" s="24">
        <f t="shared" ca="1" si="51"/>
        <v>0</v>
      </c>
      <c r="V99" s="25">
        <f t="shared" ca="1" si="33"/>
        <v>5.5843997027603889</v>
      </c>
      <c r="W99" s="24">
        <f t="shared" ca="1" si="34"/>
        <v>0</v>
      </c>
      <c r="X99" s="24">
        <f t="shared" ca="1" si="35"/>
        <v>0</v>
      </c>
      <c r="Y99" s="25">
        <f t="shared" ca="1" si="36"/>
        <v>0.15074528086652386</v>
      </c>
      <c r="Z99" s="26">
        <f t="shared" si="37"/>
        <v>2</v>
      </c>
      <c r="AA99" s="25">
        <f t="shared" ca="1" si="47"/>
        <v>2.1507452808665239</v>
      </c>
      <c r="AB99" s="25">
        <f t="shared" ca="1" si="48"/>
        <v>3.4336544218938649</v>
      </c>
      <c r="AC99" s="25">
        <f t="shared" ca="1" si="49"/>
        <v>-151.93781484001002</v>
      </c>
      <c r="AD99" s="25">
        <f t="shared" ca="1" si="38"/>
        <v>148.06218515998998</v>
      </c>
    </row>
    <row r="100" spans="5:30" x14ac:dyDescent="0.2">
      <c r="E100" s="22">
        <v>96</v>
      </c>
      <c r="F100" s="24">
        <f t="shared" ca="1" si="43"/>
        <v>1.7587674563630142</v>
      </c>
      <c r="G100" s="24">
        <f t="shared" ca="1" si="39"/>
        <v>14</v>
      </c>
      <c r="H100" s="24">
        <f t="shared" ca="1" si="44"/>
        <v>15.758767456363014</v>
      </c>
      <c r="I100" s="24">
        <f t="shared" ca="1" si="45"/>
        <v>0</v>
      </c>
      <c r="J100" s="24">
        <f t="shared" ca="1" si="46"/>
        <v>0</v>
      </c>
      <c r="K100" s="127">
        <f t="shared" ca="1" si="40"/>
        <v>0.59509990122848822</v>
      </c>
      <c r="L100" s="24">
        <f t="shared" ca="1" si="41"/>
        <v>7</v>
      </c>
      <c r="M100" s="24"/>
      <c r="N100" s="24">
        <f t="shared" ca="1" si="50"/>
        <v>0</v>
      </c>
      <c r="O100" s="24">
        <f t="shared" ca="1" si="28"/>
        <v>1.7587674563630142</v>
      </c>
      <c r="P100" s="24">
        <f t="shared" ca="1" si="42"/>
        <v>9.1251032595956572E-2</v>
      </c>
      <c r="Q100" s="24">
        <f t="shared" ca="1" si="29"/>
        <v>0.30003640608266746</v>
      </c>
      <c r="R100" s="24">
        <f t="shared" ca="1" si="30"/>
        <v>0.30003640608266746</v>
      </c>
      <c r="S100" s="24">
        <f t="shared" ca="1" si="31"/>
        <v>1.4587310502803468</v>
      </c>
      <c r="T100" s="24">
        <f t="shared" ca="1" si="32"/>
        <v>0</v>
      </c>
      <c r="U100" s="24">
        <f t="shared" ca="1" si="51"/>
        <v>0</v>
      </c>
      <c r="V100" s="25">
        <f t="shared" ca="1" si="33"/>
        <v>6.6728096712785243</v>
      </c>
      <c r="W100" s="24">
        <f t="shared" ca="1" si="34"/>
        <v>0</v>
      </c>
      <c r="X100" s="24">
        <f t="shared" ca="1" si="35"/>
        <v>0</v>
      </c>
      <c r="Y100" s="25">
        <f t="shared" ca="1" si="36"/>
        <v>0.12869994026573445</v>
      </c>
      <c r="Z100" s="26">
        <f t="shared" si="37"/>
        <v>2</v>
      </c>
      <c r="AA100" s="25">
        <f t="shared" ca="1" si="47"/>
        <v>2.1286999402657343</v>
      </c>
      <c r="AB100" s="25">
        <f t="shared" ca="1" si="48"/>
        <v>4.5441097310127905</v>
      </c>
      <c r="AC100" s="25">
        <f t="shared" ca="1" si="49"/>
        <v>-147.39370510899724</v>
      </c>
      <c r="AD100" s="25">
        <f t="shared" ca="1" si="38"/>
        <v>152.60629489100276</v>
      </c>
    </row>
    <row r="101" spans="5:30" x14ac:dyDescent="0.2">
      <c r="E101" s="22">
        <v>97</v>
      </c>
      <c r="F101" s="24">
        <f t="shared" ca="1" si="43"/>
        <v>1.4587310502803468</v>
      </c>
      <c r="G101" s="24">
        <f t="shared" ca="1" si="39"/>
        <v>14</v>
      </c>
      <c r="H101" s="24">
        <f t="shared" ca="1" si="44"/>
        <v>15.458731050280347</v>
      </c>
      <c r="I101" s="24">
        <f t="shared" ca="1" si="45"/>
        <v>0</v>
      </c>
      <c r="J101" s="24">
        <f t="shared" ca="1" si="46"/>
        <v>0</v>
      </c>
      <c r="K101" s="127">
        <f t="shared" ca="1" si="40"/>
        <v>0.70542498565559442</v>
      </c>
      <c r="L101" s="24">
        <f t="shared" ca="1" si="41"/>
        <v>8</v>
      </c>
      <c r="M101" s="24"/>
      <c r="N101" s="24">
        <f t="shared" ca="1" si="50"/>
        <v>14</v>
      </c>
      <c r="O101" s="24">
        <f t="shared" ca="1" si="28"/>
        <v>15.458731050280347</v>
      </c>
      <c r="P101" s="24">
        <f t="shared" ca="1" si="42"/>
        <v>0.12451477360960239</v>
      </c>
      <c r="Q101" s="24">
        <f t="shared" ca="1" si="29"/>
        <v>0.32709354080160014</v>
      </c>
      <c r="R101" s="24">
        <f t="shared" ca="1" si="30"/>
        <v>0.32709354080160014</v>
      </c>
      <c r="S101" s="24">
        <f t="shared" ca="1" si="31"/>
        <v>15.131637509478747</v>
      </c>
      <c r="T101" s="24">
        <f t="shared" ca="1" si="32"/>
        <v>0</v>
      </c>
      <c r="U101" s="24">
        <f t="shared" ca="1" si="51"/>
        <v>0</v>
      </c>
      <c r="V101" s="25">
        <f t="shared" ca="1" si="33"/>
        <v>7.2745603474275864</v>
      </c>
      <c r="W101" s="24">
        <f t="shared" ca="1" si="34"/>
        <v>0</v>
      </c>
      <c r="X101" s="24">
        <f t="shared" ca="1" si="35"/>
        <v>0</v>
      </c>
      <c r="Y101" s="25">
        <f t="shared" ca="1" si="36"/>
        <v>1.2236147423903636</v>
      </c>
      <c r="Z101" s="26">
        <f t="shared" si="37"/>
        <v>2</v>
      </c>
      <c r="AA101" s="25">
        <f t="shared" ca="1" si="47"/>
        <v>3.2236147423903638</v>
      </c>
      <c r="AB101" s="25">
        <f t="shared" ca="1" si="48"/>
        <v>4.0509456050372226</v>
      </c>
      <c r="AC101" s="25">
        <f t="shared" ca="1" si="49"/>
        <v>-143.34275950396002</v>
      </c>
      <c r="AD101" s="25">
        <f t="shared" ca="1" si="38"/>
        <v>156.65724049603998</v>
      </c>
    </row>
    <row r="102" spans="5:30" x14ac:dyDescent="0.2">
      <c r="E102" s="22">
        <v>98</v>
      </c>
      <c r="F102" s="24">
        <f t="shared" ca="1" si="43"/>
        <v>15.131637509478747</v>
      </c>
      <c r="G102" s="24">
        <f t="shared" ca="1" si="39"/>
        <v>0</v>
      </c>
      <c r="H102" s="24">
        <f t="shared" ca="1" si="44"/>
        <v>15.131637509478747</v>
      </c>
      <c r="I102" s="24">
        <f t="shared" ca="1" si="45"/>
        <v>0</v>
      </c>
      <c r="J102" s="24">
        <f t="shared" ca="1" si="46"/>
        <v>0</v>
      </c>
      <c r="K102" s="127">
        <f t="shared" ca="1" si="40"/>
        <v>0.7330457272288593</v>
      </c>
      <c r="L102" s="24">
        <f t="shared" ca="1" si="41"/>
        <v>8</v>
      </c>
      <c r="M102" s="24"/>
      <c r="N102" s="24">
        <f t="shared" ca="1" si="50"/>
        <v>0</v>
      </c>
      <c r="O102" s="24">
        <f t="shared" ca="1" si="28"/>
        <v>15.131637509478747</v>
      </c>
      <c r="P102" s="24">
        <f t="shared" ca="1" si="42"/>
        <v>0.97756216504197646</v>
      </c>
      <c r="Q102" s="24">
        <f t="shared" ca="1" si="29"/>
        <v>0.80087269938931949</v>
      </c>
      <c r="R102" s="24">
        <f t="shared" ca="1" si="30"/>
        <v>0.80087269938931949</v>
      </c>
      <c r="S102" s="24">
        <f t="shared" ca="1" si="31"/>
        <v>14.330764810089427</v>
      </c>
      <c r="T102" s="24">
        <f t="shared" ca="1" si="32"/>
        <v>0</v>
      </c>
      <c r="U102" s="24">
        <f t="shared" ca="1" si="51"/>
        <v>0</v>
      </c>
      <c r="V102" s="25">
        <f t="shared" ca="1" si="33"/>
        <v>17.811408834418465</v>
      </c>
      <c r="W102" s="24">
        <f t="shared" ca="1" si="34"/>
        <v>0</v>
      </c>
      <c r="X102" s="24">
        <f t="shared" ca="1" si="35"/>
        <v>0</v>
      </c>
      <c r="Y102" s="25">
        <f t="shared" ca="1" si="36"/>
        <v>1.178496092782727</v>
      </c>
      <c r="Z102" s="26">
        <f t="shared" si="37"/>
        <v>2</v>
      </c>
      <c r="AA102" s="25">
        <f t="shared" ca="1" si="47"/>
        <v>3.1784960927827273</v>
      </c>
      <c r="AB102" s="25">
        <f t="shared" ca="1" si="48"/>
        <v>14.632912741635739</v>
      </c>
      <c r="AC102" s="25">
        <f t="shared" ca="1" si="49"/>
        <v>-128.70984676232428</v>
      </c>
      <c r="AD102" s="25">
        <f t="shared" ca="1" si="38"/>
        <v>171.29015323767572</v>
      </c>
    </row>
    <row r="103" spans="5:30" x14ac:dyDescent="0.2">
      <c r="E103" s="22">
        <v>99</v>
      </c>
      <c r="F103" s="24">
        <f t="shared" ca="1" si="43"/>
        <v>14.330764810089427</v>
      </c>
      <c r="G103" s="24">
        <f t="shared" ca="1" si="39"/>
        <v>0</v>
      </c>
      <c r="H103" s="24">
        <f t="shared" ca="1" si="44"/>
        <v>14.330764810089427</v>
      </c>
      <c r="I103" s="24">
        <f t="shared" ca="1" si="45"/>
        <v>0</v>
      </c>
      <c r="J103" s="24">
        <f t="shared" ca="1" si="46"/>
        <v>0</v>
      </c>
      <c r="K103" s="127">
        <f t="shared" ca="1" si="40"/>
        <v>0.1652499265823264</v>
      </c>
      <c r="L103" s="24">
        <f t="shared" ca="1" si="41"/>
        <v>7</v>
      </c>
      <c r="M103" s="24"/>
      <c r="N103" s="24">
        <f t="shared" ca="1" si="50"/>
        <v>0</v>
      </c>
      <c r="O103" s="24">
        <f t="shared" ca="1" si="28"/>
        <v>14.330764810089427</v>
      </c>
      <c r="P103" s="24">
        <f t="shared" ca="1" si="42"/>
        <v>0.45712115865774294</v>
      </c>
      <c r="Q103" s="24">
        <f t="shared" ca="1" si="29"/>
        <v>0.48384663521698046</v>
      </c>
      <c r="R103" s="24">
        <f t="shared" ca="1" si="30"/>
        <v>0.48384663521698046</v>
      </c>
      <c r="S103" s="24">
        <f t="shared" ca="1" si="31"/>
        <v>13.846918174872446</v>
      </c>
      <c r="T103" s="24">
        <f t="shared" ca="1" si="32"/>
        <v>0</v>
      </c>
      <c r="U103" s="24">
        <f t="shared" ca="1" si="51"/>
        <v>0</v>
      </c>
      <c r="V103" s="25">
        <f t="shared" ca="1" si="33"/>
        <v>10.760749167225645</v>
      </c>
      <c r="W103" s="24">
        <f t="shared" ca="1" si="34"/>
        <v>0</v>
      </c>
      <c r="X103" s="24">
        <f t="shared" ca="1" si="35"/>
        <v>0</v>
      </c>
      <c r="Y103" s="25">
        <f t="shared" ca="1" si="36"/>
        <v>1.1271073193984749</v>
      </c>
      <c r="Z103" s="26">
        <f t="shared" si="37"/>
        <v>2</v>
      </c>
      <c r="AA103" s="25">
        <f t="shared" ca="1" si="47"/>
        <v>3.1271073193984749</v>
      </c>
      <c r="AB103" s="25">
        <f t="shared" ca="1" si="48"/>
        <v>7.633641847827171</v>
      </c>
      <c r="AC103" s="25">
        <f t="shared" ca="1" si="49"/>
        <v>-121.07620491449711</v>
      </c>
      <c r="AD103" s="25">
        <f t="shared" ca="1" si="38"/>
        <v>178.92379508550289</v>
      </c>
    </row>
    <row r="104" spans="5:30" x14ac:dyDescent="0.2">
      <c r="E104" s="22">
        <v>100</v>
      </c>
      <c r="F104" s="24">
        <f t="shared" ca="1" si="43"/>
        <v>13.846918174872446</v>
      </c>
      <c r="G104" s="24">
        <f t="shared" ca="1" si="39"/>
        <v>0</v>
      </c>
      <c r="H104" s="24">
        <f t="shared" ca="1" si="44"/>
        <v>13.846918174872446</v>
      </c>
      <c r="I104" s="24">
        <f t="shared" ca="1" si="45"/>
        <v>0</v>
      </c>
      <c r="J104" s="24">
        <f t="shared" ca="1" si="46"/>
        <v>0</v>
      </c>
      <c r="K104" s="127">
        <f t="shared" ca="1" si="40"/>
        <v>0.38577166352030745</v>
      </c>
      <c r="L104" s="24">
        <f t="shared" ca="1" si="41"/>
        <v>7</v>
      </c>
      <c r="M104" s="24"/>
      <c r="N104" s="24">
        <f t="shared" ca="1" si="50"/>
        <v>0</v>
      </c>
      <c r="O104" s="24">
        <f t="shared" ca="1" si="28"/>
        <v>13.846918174872446</v>
      </c>
      <c r="P104" s="24">
        <f t="shared" ca="1" si="42"/>
        <v>0.86792512361572405</v>
      </c>
      <c r="Q104" s="24">
        <f t="shared" ca="1" si="29"/>
        <v>0.66749548407808423</v>
      </c>
      <c r="R104" s="24">
        <f t="shared" ca="1" si="30"/>
        <v>0.66749548407808423</v>
      </c>
      <c r="S104" s="24">
        <f t="shared" ca="1" si="31"/>
        <v>13.179422690794361</v>
      </c>
      <c r="T104" s="24">
        <f t="shared" ca="1" si="32"/>
        <v>0</v>
      </c>
      <c r="U104" s="24">
        <f t="shared" ca="1" si="51"/>
        <v>0</v>
      </c>
      <c r="V104" s="25">
        <f t="shared" ca="1" si="33"/>
        <v>14.845099565896593</v>
      </c>
      <c r="W104" s="24">
        <f t="shared" ca="1" si="34"/>
        <v>0</v>
      </c>
      <c r="X104" s="24">
        <f t="shared" ca="1" si="35"/>
        <v>0</v>
      </c>
      <c r="Y104" s="25">
        <f t="shared" ca="1" si="36"/>
        <v>1.0810536346266724</v>
      </c>
      <c r="Z104" s="26">
        <f t="shared" si="37"/>
        <v>2</v>
      </c>
      <c r="AA104" s="25">
        <f t="shared" ca="1" si="47"/>
        <v>3.0810536346266724</v>
      </c>
      <c r="AB104" s="25">
        <f t="shared" ca="1" si="48"/>
        <v>11.764045931269921</v>
      </c>
      <c r="AC104" s="25">
        <f t="shared" ca="1" si="49"/>
        <v>-109.31215898322719</v>
      </c>
      <c r="AD104" s="25">
        <f t="shared" ca="1" si="38"/>
        <v>190.68784101677281</v>
      </c>
    </row>
    <row r="105" spans="5:30" x14ac:dyDescent="0.2">
      <c r="E105" s="22">
        <v>101</v>
      </c>
      <c r="F105" s="24">
        <f t="shared" ca="1" si="43"/>
        <v>13.179422690794361</v>
      </c>
      <c r="G105" s="24">
        <f t="shared" ca="1" si="39"/>
        <v>0</v>
      </c>
      <c r="H105" s="24">
        <f t="shared" ca="1" si="44"/>
        <v>13.179422690794361</v>
      </c>
      <c r="I105" s="24">
        <f t="shared" ca="1" si="45"/>
        <v>0</v>
      </c>
      <c r="J105" s="24">
        <f t="shared" ca="1" si="46"/>
        <v>0</v>
      </c>
      <c r="K105" s="127">
        <f t="shared" ca="1" si="40"/>
        <v>0.3668301420832113</v>
      </c>
      <c r="L105" s="24">
        <f t="shared" ca="1" si="41"/>
        <v>7</v>
      </c>
      <c r="M105" s="24"/>
      <c r="N105" s="24">
        <f t="shared" ca="1" si="50"/>
        <v>0</v>
      </c>
      <c r="O105" s="24">
        <f t="shared" ca="1" si="28"/>
        <v>13.179422690794361</v>
      </c>
      <c r="P105" s="24">
        <f t="shared" ca="1" si="42"/>
        <v>0.11986031316002788</v>
      </c>
      <c r="Q105" s="24">
        <f t="shared" ca="1" si="29"/>
        <v>0.3236471942598152</v>
      </c>
      <c r="R105" s="24">
        <f t="shared" ca="1" si="30"/>
        <v>0.3236471942598152</v>
      </c>
      <c r="S105" s="24">
        <f t="shared" ca="1" si="31"/>
        <v>12.855775496534546</v>
      </c>
      <c r="T105" s="24">
        <f t="shared" ca="1" si="32"/>
        <v>0</v>
      </c>
      <c r="U105" s="24">
        <f t="shared" ca="1" si="51"/>
        <v>0</v>
      </c>
      <c r="V105" s="25">
        <f t="shared" ca="1" si="33"/>
        <v>7.1979136003382891</v>
      </c>
      <c r="W105" s="24">
        <f t="shared" ca="1" si="34"/>
        <v>0</v>
      </c>
      <c r="X105" s="24">
        <f t="shared" ca="1" si="35"/>
        <v>0</v>
      </c>
      <c r="Y105" s="25">
        <f t="shared" ca="1" si="36"/>
        <v>1.0414079274931565</v>
      </c>
      <c r="Z105" s="26">
        <f t="shared" si="37"/>
        <v>2</v>
      </c>
      <c r="AA105" s="25">
        <f t="shared" ca="1" si="47"/>
        <v>3.0414079274931565</v>
      </c>
      <c r="AB105" s="25">
        <f t="shared" ca="1" si="48"/>
        <v>4.1565056728451326</v>
      </c>
      <c r="AC105" s="25">
        <f t="shared" ca="1" si="49"/>
        <v>-105.15565331038206</v>
      </c>
      <c r="AD105" s="25">
        <f t="shared" ca="1" si="38"/>
        <v>194.84434668961794</v>
      </c>
    </row>
    <row r="106" spans="5:30" x14ac:dyDescent="0.2">
      <c r="E106" s="22">
        <v>102</v>
      </c>
      <c r="F106" s="24">
        <f t="shared" ca="1" si="43"/>
        <v>12.855775496534546</v>
      </c>
      <c r="G106" s="24">
        <f t="shared" ca="1" si="39"/>
        <v>0</v>
      </c>
      <c r="H106" s="24">
        <f t="shared" ca="1" si="44"/>
        <v>12.855775496534546</v>
      </c>
      <c r="I106" s="24">
        <f t="shared" ca="1" si="45"/>
        <v>0</v>
      </c>
      <c r="J106" s="24">
        <f t="shared" ca="1" si="46"/>
        <v>0</v>
      </c>
      <c r="K106" s="127">
        <f t="shared" ca="1" si="40"/>
        <v>0.17727928674548354</v>
      </c>
      <c r="L106" s="24">
        <f t="shared" ca="1" si="41"/>
        <v>7</v>
      </c>
      <c r="M106" s="24"/>
      <c r="N106" s="24">
        <f t="shared" ca="1" si="50"/>
        <v>0</v>
      </c>
      <c r="O106" s="24">
        <f t="shared" ca="1" si="28"/>
        <v>12.855775496534546</v>
      </c>
      <c r="P106" s="24">
        <f t="shared" ca="1" si="42"/>
        <v>0.59370576491533045</v>
      </c>
      <c r="Q106" s="24">
        <f t="shared" ca="1" si="29"/>
        <v>0.53556320994752515</v>
      </c>
      <c r="R106" s="24">
        <f t="shared" ca="1" si="30"/>
        <v>0.53556320994752515</v>
      </c>
      <c r="S106" s="24">
        <f t="shared" ca="1" si="31"/>
        <v>12.320212286587021</v>
      </c>
      <c r="T106" s="24">
        <f t="shared" ca="1" si="32"/>
        <v>0</v>
      </c>
      <c r="U106" s="24">
        <f t="shared" ca="1" si="51"/>
        <v>0</v>
      </c>
      <c r="V106" s="25">
        <f t="shared" ca="1" si="33"/>
        <v>11.910925789232959</v>
      </c>
      <c r="W106" s="24">
        <f t="shared" ca="1" si="34"/>
        <v>0</v>
      </c>
      <c r="X106" s="24">
        <f t="shared" ca="1" si="35"/>
        <v>0</v>
      </c>
      <c r="Y106" s="25">
        <f t="shared" ca="1" si="36"/>
        <v>1.0070395113248627</v>
      </c>
      <c r="Z106" s="26">
        <f t="shared" si="37"/>
        <v>2</v>
      </c>
      <c r="AA106" s="25">
        <f t="shared" ca="1" si="47"/>
        <v>3.0070395113248627</v>
      </c>
      <c r="AB106" s="25">
        <f t="shared" ca="1" si="48"/>
        <v>8.9038862779080965</v>
      </c>
      <c r="AC106" s="25">
        <f t="shared" ca="1" si="49"/>
        <v>-96.251767032473964</v>
      </c>
      <c r="AD106" s="25">
        <f t="shared" ca="1" si="38"/>
        <v>203.74823296752604</v>
      </c>
    </row>
    <row r="107" spans="5:30" x14ac:dyDescent="0.2">
      <c r="E107" s="22">
        <v>103</v>
      </c>
      <c r="F107" s="24">
        <f t="shared" ca="1" si="43"/>
        <v>12.320212286587021</v>
      </c>
      <c r="G107" s="24">
        <f t="shared" ca="1" si="39"/>
        <v>0</v>
      </c>
      <c r="H107" s="24">
        <f t="shared" ca="1" si="44"/>
        <v>12.320212286587021</v>
      </c>
      <c r="I107" s="24">
        <f t="shared" ca="1" si="45"/>
        <v>0</v>
      </c>
      <c r="J107" s="24">
        <f t="shared" ca="1" si="46"/>
        <v>0</v>
      </c>
      <c r="K107" s="127">
        <f t="shared" ca="1" si="40"/>
        <v>0.86540063707255155</v>
      </c>
      <c r="L107" s="24">
        <f t="shared" ca="1" si="41"/>
        <v>8</v>
      </c>
      <c r="M107" s="24"/>
      <c r="N107" s="24">
        <f t="shared" ca="1" si="50"/>
        <v>0</v>
      </c>
      <c r="O107" s="24">
        <f t="shared" ca="1" si="28"/>
        <v>12.320212286587021</v>
      </c>
      <c r="P107" s="24">
        <f t="shared" ca="1" si="42"/>
        <v>0.12309451261945692</v>
      </c>
      <c r="Q107" s="24">
        <f t="shared" ca="1" si="29"/>
        <v>0.32605164937669251</v>
      </c>
      <c r="R107" s="24">
        <f t="shared" ca="1" si="30"/>
        <v>0.32605164937669251</v>
      </c>
      <c r="S107" s="24">
        <f t="shared" ca="1" si="31"/>
        <v>11.994160637210328</v>
      </c>
      <c r="T107" s="24">
        <f t="shared" ca="1" si="32"/>
        <v>0</v>
      </c>
      <c r="U107" s="24">
        <f t="shared" ca="1" si="51"/>
        <v>0</v>
      </c>
      <c r="V107" s="25">
        <f t="shared" ca="1" si="33"/>
        <v>7.251388682137641</v>
      </c>
      <c r="W107" s="24">
        <f t="shared" ca="1" si="34"/>
        <v>0</v>
      </c>
      <c r="X107" s="24">
        <f t="shared" ca="1" si="35"/>
        <v>0</v>
      </c>
      <c r="Y107" s="25">
        <f t="shared" ca="1" si="36"/>
        <v>0.97257491695189402</v>
      </c>
      <c r="Z107" s="26">
        <f t="shared" si="37"/>
        <v>2</v>
      </c>
      <c r="AA107" s="25">
        <f t="shared" ca="1" si="47"/>
        <v>2.9725749169518938</v>
      </c>
      <c r="AB107" s="25">
        <f t="shared" ca="1" si="48"/>
        <v>4.2788137651857472</v>
      </c>
      <c r="AC107" s="25">
        <f t="shared" ca="1" si="49"/>
        <v>-91.972953267288219</v>
      </c>
      <c r="AD107" s="25">
        <f t="shared" ca="1" si="38"/>
        <v>208.02704673271177</v>
      </c>
    </row>
    <row r="108" spans="5:30" x14ac:dyDescent="0.2">
      <c r="E108" s="22">
        <v>104</v>
      </c>
      <c r="F108" s="24">
        <f t="shared" ca="1" si="43"/>
        <v>11.994160637210328</v>
      </c>
      <c r="G108" s="24">
        <f t="shared" ca="1" si="39"/>
        <v>0</v>
      </c>
      <c r="H108" s="24">
        <f t="shared" ca="1" si="44"/>
        <v>11.994160637210328</v>
      </c>
      <c r="I108" s="24">
        <f t="shared" ca="1" si="45"/>
        <v>0</v>
      </c>
      <c r="J108" s="24">
        <f t="shared" ca="1" si="46"/>
        <v>0</v>
      </c>
      <c r="K108" s="127">
        <f t="shared" ca="1" si="40"/>
        <v>0.79951117771709079</v>
      </c>
      <c r="L108" s="24">
        <f t="shared" ca="1" si="41"/>
        <v>8</v>
      </c>
      <c r="M108" s="24"/>
      <c r="N108" s="24">
        <f t="shared" ca="1" si="50"/>
        <v>0</v>
      </c>
      <c r="O108" s="24">
        <f t="shared" ca="1" si="28"/>
        <v>11.994160637210328</v>
      </c>
      <c r="P108" s="24">
        <f t="shared" ca="1" si="42"/>
        <v>0.12247434904621823</v>
      </c>
      <c r="Q108" s="24">
        <f t="shared" ca="1" si="29"/>
        <v>0.32559405996293578</v>
      </c>
      <c r="R108" s="24">
        <f t="shared" ca="1" si="30"/>
        <v>0.32559405996293578</v>
      </c>
      <c r="S108" s="24">
        <f t="shared" ca="1" si="31"/>
        <v>11.668566577247391</v>
      </c>
      <c r="T108" s="24">
        <f t="shared" ca="1" si="32"/>
        <v>0</v>
      </c>
      <c r="U108" s="24">
        <f t="shared" ca="1" si="51"/>
        <v>0</v>
      </c>
      <c r="V108" s="25">
        <f t="shared" ca="1" si="33"/>
        <v>7.2412118935756915</v>
      </c>
      <c r="W108" s="24">
        <f t="shared" ca="1" si="34"/>
        <v>0</v>
      </c>
      <c r="X108" s="24">
        <f t="shared" ca="1" si="35"/>
        <v>0</v>
      </c>
      <c r="Y108" s="25">
        <f t="shared" ca="1" si="36"/>
        <v>0.94650908857830873</v>
      </c>
      <c r="Z108" s="26">
        <f t="shared" si="37"/>
        <v>2</v>
      </c>
      <c r="AA108" s="25">
        <f t="shared" ca="1" si="47"/>
        <v>2.946509088578309</v>
      </c>
      <c r="AB108" s="25">
        <f t="shared" ca="1" si="48"/>
        <v>4.2947028049973826</v>
      </c>
      <c r="AC108" s="25">
        <f t="shared" ca="1" si="49"/>
        <v>-87.678250462290833</v>
      </c>
      <c r="AD108" s="25">
        <f t="shared" ca="1" si="38"/>
        <v>212.32174953770917</v>
      </c>
    </row>
    <row r="109" spans="5:30" x14ac:dyDescent="0.2">
      <c r="E109" s="22">
        <v>105</v>
      </c>
      <c r="F109" s="24">
        <f t="shared" ca="1" si="43"/>
        <v>11.668566577247391</v>
      </c>
      <c r="G109" s="24">
        <f t="shared" ca="1" si="39"/>
        <v>0</v>
      </c>
      <c r="H109" s="24">
        <f t="shared" ca="1" si="44"/>
        <v>11.668566577247391</v>
      </c>
      <c r="I109" s="24">
        <f t="shared" ca="1" si="45"/>
        <v>0</v>
      </c>
      <c r="J109" s="24">
        <f t="shared" ca="1" si="46"/>
        <v>0</v>
      </c>
      <c r="K109" s="127">
        <f t="shared" ca="1" si="40"/>
        <v>0.60788944210870577</v>
      </c>
      <c r="L109" s="24">
        <f t="shared" ca="1" si="41"/>
        <v>7</v>
      </c>
      <c r="M109" s="24"/>
      <c r="N109" s="24">
        <f t="shared" ca="1" si="50"/>
        <v>0</v>
      </c>
      <c r="O109" s="24">
        <f t="shared" ca="1" si="28"/>
        <v>11.668566577247391</v>
      </c>
      <c r="P109" s="24">
        <f t="shared" ca="1" si="42"/>
        <v>0.14827876292433606</v>
      </c>
      <c r="Q109" s="24">
        <f t="shared" ca="1" si="29"/>
        <v>0.34342338545435647</v>
      </c>
      <c r="R109" s="24">
        <f t="shared" ca="1" si="30"/>
        <v>0.34342338545435647</v>
      </c>
      <c r="S109" s="24">
        <f t="shared" ca="1" si="31"/>
        <v>11.325143191793035</v>
      </c>
      <c r="T109" s="24">
        <f t="shared" ca="1" si="32"/>
        <v>0</v>
      </c>
      <c r="U109" s="24">
        <f t="shared" ca="1" si="51"/>
        <v>0</v>
      </c>
      <c r="V109" s="25">
        <f t="shared" ca="1" si="33"/>
        <v>7.6377360925048876</v>
      </c>
      <c r="W109" s="24">
        <f t="shared" ca="1" si="34"/>
        <v>0</v>
      </c>
      <c r="X109" s="24">
        <f t="shared" ca="1" si="35"/>
        <v>0</v>
      </c>
      <c r="Y109" s="25">
        <f t="shared" ca="1" si="36"/>
        <v>0.91974839076161718</v>
      </c>
      <c r="Z109" s="26">
        <f t="shared" si="37"/>
        <v>2</v>
      </c>
      <c r="AA109" s="25">
        <f t="shared" ca="1" si="47"/>
        <v>2.9197483907616171</v>
      </c>
      <c r="AB109" s="25">
        <f t="shared" ca="1" si="48"/>
        <v>4.7179877017432705</v>
      </c>
      <c r="AC109" s="25">
        <f t="shared" ca="1" si="49"/>
        <v>-82.960262760547565</v>
      </c>
      <c r="AD109" s="25">
        <f t="shared" ca="1" si="38"/>
        <v>217.03973723945245</v>
      </c>
    </row>
    <row r="110" spans="5:30" x14ac:dyDescent="0.2">
      <c r="E110" s="22">
        <v>106</v>
      </c>
      <c r="F110" s="24">
        <f t="shared" ca="1" si="43"/>
        <v>11.325143191793035</v>
      </c>
      <c r="G110" s="24">
        <f t="shared" ca="1" si="39"/>
        <v>0</v>
      </c>
      <c r="H110" s="24">
        <f t="shared" ca="1" si="44"/>
        <v>11.325143191793035</v>
      </c>
      <c r="I110" s="24">
        <f t="shared" ca="1" si="45"/>
        <v>0</v>
      </c>
      <c r="J110" s="24">
        <f t="shared" ca="1" si="46"/>
        <v>0</v>
      </c>
      <c r="K110" s="127">
        <f t="shared" ca="1" si="40"/>
        <v>0.85401790024625512</v>
      </c>
      <c r="L110" s="24">
        <f t="shared" ca="1" si="41"/>
        <v>8</v>
      </c>
      <c r="M110" s="24"/>
      <c r="N110" s="24">
        <f t="shared" ca="1" si="50"/>
        <v>0</v>
      </c>
      <c r="O110" s="24">
        <f t="shared" ca="1" si="28"/>
        <v>11.325143191793035</v>
      </c>
      <c r="P110" s="24">
        <f t="shared" ca="1" si="42"/>
        <v>0.76815854192956212</v>
      </c>
      <c r="Q110" s="24">
        <f t="shared" ca="1" si="29"/>
        <v>0.60991938652327715</v>
      </c>
      <c r="R110" s="24">
        <f t="shared" ca="1" si="30"/>
        <v>0.60991938652327715</v>
      </c>
      <c r="S110" s="24">
        <f t="shared" ca="1" si="31"/>
        <v>10.715223805269758</v>
      </c>
      <c r="T110" s="24">
        <f t="shared" ca="1" si="32"/>
        <v>0</v>
      </c>
      <c r="U110" s="24">
        <f t="shared" ca="1" si="51"/>
        <v>0</v>
      </c>
      <c r="V110" s="25">
        <f t="shared" ca="1" si="33"/>
        <v>13.564607156277683</v>
      </c>
      <c r="W110" s="24">
        <f t="shared" ca="1" si="34"/>
        <v>0</v>
      </c>
      <c r="X110" s="24">
        <f t="shared" ca="1" si="35"/>
        <v>0</v>
      </c>
      <c r="Y110" s="25">
        <f t="shared" ca="1" si="36"/>
        <v>0.88161467988251174</v>
      </c>
      <c r="Z110" s="26">
        <f t="shared" si="37"/>
        <v>2</v>
      </c>
      <c r="AA110" s="25">
        <f t="shared" ca="1" si="47"/>
        <v>2.881614679882512</v>
      </c>
      <c r="AB110" s="25">
        <f t="shared" ca="1" si="48"/>
        <v>10.682992476395171</v>
      </c>
      <c r="AC110" s="25">
        <f t="shared" ca="1" si="49"/>
        <v>-72.277270284152394</v>
      </c>
      <c r="AD110" s="25">
        <f t="shared" ca="1" si="38"/>
        <v>227.72272971584761</v>
      </c>
    </row>
    <row r="111" spans="5:30" x14ac:dyDescent="0.2">
      <c r="E111" s="22">
        <v>107</v>
      </c>
      <c r="F111" s="24">
        <f t="shared" ca="1" si="43"/>
        <v>10.715223805269758</v>
      </c>
      <c r="G111" s="24">
        <f t="shared" ca="1" si="39"/>
        <v>0</v>
      </c>
      <c r="H111" s="24">
        <f t="shared" ca="1" si="44"/>
        <v>10.715223805269758</v>
      </c>
      <c r="I111" s="24">
        <f t="shared" ca="1" si="45"/>
        <v>0</v>
      </c>
      <c r="J111" s="24">
        <f t="shared" ca="1" si="46"/>
        <v>0</v>
      </c>
      <c r="K111" s="127">
        <f t="shared" ca="1" si="40"/>
        <v>6.717350114080034E-3</v>
      </c>
      <c r="L111" s="24">
        <f t="shared" ca="1" si="41"/>
        <v>6</v>
      </c>
      <c r="M111" s="24"/>
      <c r="N111" s="24">
        <f t="shared" ca="1" si="50"/>
        <v>0</v>
      </c>
      <c r="O111" s="24">
        <f t="shared" ca="1" si="28"/>
        <v>10.715223805269758</v>
      </c>
      <c r="P111" s="24">
        <f t="shared" ca="1" si="42"/>
        <v>0.78845316332251991</v>
      </c>
      <c r="Q111" s="24">
        <f t="shared" ca="1" si="29"/>
        <v>0.62015983906022853</v>
      </c>
      <c r="R111" s="24">
        <f t="shared" ca="1" si="30"/>
        <v>0.62015983906022853</v>
      </c>
      <c r="S111" s="24">
        <f t="shared" ca="1" si="31"/>
        <v>10.09506396620953</v>
      </c>
      <c r="T111" s="24">
        <f t="shared" ca="1" si="32"/>
        <v>0</v>
      </c>
      <c r="U111" s="24">
        <f t="shared" ca="1" si="51"/>
        <v>0</v>
      </c>
      <c r="V111" s="25">
        <f t="shared" ca="1" si="33"/>
        <v>13.792354820699481</v>
      </c>
      <c r="W111" s="24">
        <f t="shared" ca="1" si="34"/>
        <v>0</v>
      </c>
      <c r="X111" s="24">
        <f t="shared" ca="1" si="35"/>
        <v>0</v>
      </c>
      <c r="Y111" s="25">
        <f t="shared" ca="1" si="36"/>
        <v>0.83241151085917153</v>
      </c>
      <c r="Z111" s="26">
        <f t="shared" si="37"/>
        <v>2</v>
      </c>
      <c r="AA111" s="25">
        <f t="shared" ca="1" si="47"/>
        <v>2.8324115108591714</v>
      </c>
      <c r="AB111" s="25">
        <f t="shared" ca="1" si="48"/>
        <v>10.959943309840309</v>
      </c>
      <c r="AC111" s="25">
        <f t="shared" ca="1" si="49"/>
        <v>-61.317326974312081</v>
      </c>
      <c r="AD111" s="25">
        <f t="shared" ca="1" si="38"/>
        <v>238.6826730256879</v>
      </c>
    </row>
    <row r="112" spans="5:30" x14ac:dyDescent="0.2">
      <c r="E112" s="22">
        <v>108</v>
      </c>
      <c r="F112" s="24">
        <f t="shared" ca="1" si="43"/>
        <v>10.09506396620953</v>
      </c>
      <c r="G112" s="24">
        <f t="shared" ca="1" si="39"/>
        <v>0</v>
      </c>
      <c r="H112" s="24">
        <f t="shared" ca="1" si="44"/>
        <v>10.09506396620953</v>
      </c>
      <c r="I112" s="24">
        <f t="shared" ca="1" si="45"/>
        <v>0</v>
      </c>
      <c r="J112" s="24">
        <f t="shared" ca="1" si="46"/>
        <v>0</v>
      </c>
      <c r="K112" s="127">
        <f t="shared" ca="1" si="40"/>
        <v>0.97048645838404479</v>
      </c>
      <c r="L112" s="24">
        <f t="shared" ca="1" si="41"/>
        <v>9</v>
      </c>
      <c r="M112" s="24"/>
      <c r="N112" s="24">
        <f t="shared" ca="1" si="50"/>
        <v>0</v>
      </c>
      <c r="O112" s="24">
        <f t="shared" ca="1" si="28"/>
        <v>10.09506396620953</v>
      </c>
      <c r="P112" s="24">
        <f t="shared" ca="1" si="42"/>
        <v>0.1310560141649959</v>
      </c>
      <c r="Q112" s="24">
        <f t="shared" ca="1" si="29"/>
        <v>0.33178802294070742</v>
      </c>
      <c r="R112" s="24">
        <f t="shared" ca="1" si="30"/>
        <v>0.33178802294070742</v>
      </c>
      <c r="S112" s="24">
        <f t="shared" ca="1" si="31"/>
        <v>9.7632759432688232</v>
      </c>
      <c r="T112" s="24">
        <f t="shared" ca="1" si="32"/>
        <v>0</v>
      </c>
      <c r="U112" s="24">
        <f t="shared" ca="1" si="51"/>
        <v>0</v>
      </c>
      <c r="V112" s="25">
        <f t="shared" ca="1" si="33"/>
        <v>7.378965630201332</v>
      </c>
      <c r="W112" s="24">
        <f t="shared" ca="1" si="34"/>
        <v>0</v>
      </c>
      <c r="X112" s="24">
        <f t="shared" ca="1" si="35"/>
        <v>0</v>
      </c>
      <c r="Y112" s="25">
        <f t="shared" ca="1" si="36"/>
        <v>0.79433359637913414</v>
      </c>
      <c r="Z112" s="26">
        <f t="shared" si="37"/>
        <v>2</v>
      </c>
      <c r="AA112" s="25">
        <f t="shared" ca="1" si="47"/>
        <v>2.794333596379134</v>
      </c>
      <c r="AB112" s="25">
        <f t="shared" ca="1" si="48"/>
        <v>4.5846320338221975</v>
      </c>
      <c r="AC112" s="25">
        <f t="shared" ca="1" si="49"/>
        <v>-56.732694940489885</v>
      </c>
      <c r="AD112" s="25">
        <f t="shared" ca="1" si="38"/>
        <v>243.26730505951011</v>
      </c>
    </row>
    <row r="113" spans="5:30" x14ac:dyDescent="0.2">
      <c r="E113" s="22">
        <v>109</v>
      </c>
      <c r="F113" s="24">
        <f t="shared" ca="1" si="43"/>
        <v>9.7632759432688232</v>
      </c>
      <c r="G113" s="24">
        <f t="shared" ca="1" si="39"/>
        <v>0</v>
      </c>
      <c r="H113" s="24">
        <f t="shared" ca="1" si="44"/>
        <v>9.7632759432688232</v>
      </c>
      <c r="I113" s="24">
        <f t="shared" ca="1" si="45"/>
        <v>0</v>
      </c>
      <c r="J113" s="24">
        <f t="shared" ca="1" si="46"/>
        <v>0</v>
      </c>
      <c r="K113" s="127">
        <f t="shared" ca="1" si="40"/>
        <v>0.96142679517458818</v>
      </c>
      <c r="L113" s="24">
        <f t="shared" ca="1" si="41"/>
        <v>9</v>
      </c>
      <c r="M113" s="24"/>
      <c r="N113" s="24">
        <f t="shared" ca="1" si="50"/>
        <v>0</v>
      </c>
      <c r="O113" s="24">
        <f t="shared" ca="1" si="28"/>
        <v>9.7632759432688232</v>
      </c>
      <c r="P113" s="24">
        <f t="shared" ca="1" si="42"/>
        <v>0.96883186715914893</v>
      </c>
      <c r="Q113" s="24">
        <f t="shared" ca="1" si="29"/>
        <v>0.77958444794001835</v>
      </c>
      <c r="R113" s="24">
        <f t="shared" ca="1" si="30"/>
        <v>0.77958444794001835</v>
      </c>
      <c r="S113" s="24">
        <f t="shared" ca="1" si="31"/>
        <v>8.9836914953288041</v>
      </c>
      <c r="T113" s="24">
        <f t="shared" ca="1" si="32"/>
        <v>0</v>
      </c>
      <c r="U113" s="24">
        <f t="shared" ca="1" si="51"/>
        <v>0</v>
      </c>
      <c r="V113" s="25">
        <f t="shared" ca="1" si="33"/>
        <v>17.337958122186006</v>
      </c>
      <c r="W113" s="24">
        <f t="shared" ca="1" si="34"/>
        <v>0</v>
      </c>
      <c r="X113" s="24">
        <f t="shared" ca="1" si="35"/>
        <v>0</v>
      </c>
      <c r="Y113" s="25">
        <f t="shared" ca="1" si="36"/>
        <v>0.74987869754390513</v>
      </c>
      <c r="Z113" s="26">
        <f t="shared" si="37"/>
        <v>2</v>
      </c>
      <c r="AA113" s="25">
        <f t="shared" ca="1" si="47"/>
        <v>2.7498786975439051</v>
      </c>
      <c r="AB113" s="25">
        <f t="shared" ca="1" si="48"/>
        <v>14.5880794246421</v>
      </c>
      <c r="AC113" s="25">
        <f t="shared" ca="1" si="49"/>
        <v>-42.144615515847789</v>
      </c>
      <c r="AD113" s="25">
        <f t="shared" ca="1" si="38"/>
        <v>257.85538448415218</v>
      </c>
    </row>
    <row r="114" spans="5:30" x14ac:dyDescent="0.2">
      <c r="E114" s="22">
        <v>110</v>
      </c>
      <c r="F114" s="24">
        <f t="shared" ca="1" si="43"/>
        <v>8.9836914953288041</v>
      </c>
      <c r="G114" s="24">
        <f t="shared" ca="1" si="39"/>
        <v>0</v>
      </c>
      <c r="H114" s="24">
        <f t="shared" ca="1" si="44"/>
        <v>8.9836914953288041</v>
      </c>
      <c r="I114" s="24">
        <f t="shared" ca="1" si="45"/>
        <v>0</v>
      </c>
      <c r="J114" s="24">
        <f t="shared" ca="1" si="46"/>
        <v>0</v>
      </c>
      <c r="K114" s="127">
        <f t="shared" ca="1" si="40"/>
        <v>0.92372339748823284</v>
      </c>
      <c r="L114" s="24">
        <f t="shared" ca="1" si="41"/>
        <v>9</v>
      </c>
      <c r="M114" s="24"/>
      <c r="N114" s="24">
        <f t="shared" ca="1" si="50"/>
        <v>0</v>
      </c>
      <c r="O114" s="24">
        <f t="shared" ca="1" si="28"/>
        <v>8.9836914953288041</v>
      </c>
      <c r="P114" s="24">
        <f t="shared" ca="1" si="42"/>
        <v>0.41631750535848167</v>
      </c>
      <c r="Q114" s="24">
        <f t="shared" ca="1" si="29"/>
        <v>0.46830150654582581</v>
      </c>
      <c r="R114" s="24">
        <f t="shared" ca="1" si="30"/>
        <v>0.46830150654582581</v>
      </c>
      <c r="S114" s="24">
        <f t="shared" ca="1" si="31"/>
        <v>8.515389988782978</v>
      </c>
      <c r="T114" s="24">
        <f t="shared" ca="1" si="32"/>
        <v>0</v>
      </c>
      <c r="U114" s="24">
        <f t="shared" ca="1" si="51"/>
        <v>0</v>
      </c>
      <c r="V114" s="25">
        <f t="shared" ca="1" si="33"/>
        <v>10.415025505579166</v>
      </c>
      <c r="W114" s="24">
        <f t="shared" ca="1" si="34"/>
        <v>0</v>
      </c>
      <c r="X114" s="24">
        <f t="shared" ca="1" si="35"/>
        <v>0</v>
      </c>
      <c r="Y114" s="25">
        <f t="shared" ca="1" si="36"/>
        <v>0.69996325936447135</v>
      </c>
      <c r="Z114" s="26">
        <f t="shared" si="37"/>
        <v>2</v>
      </c>
      <c r="AA114" s="25">
        <f t="shared" ca="1" si="47"/>
        <v>2.6999632593644716</v>
      </c>
      <c r="AB114" s="25">
        <f t="shared" ca="1" si="48"/>
        <v>7.7150622462146945</v>
      </c>
      <c r="AC114" s="25">
        <f t="shared" ca="1" si="49"/>
        <v>-34.429553269633097</v>
      </c>
      <c r="AD114" s="25">
        <f t="shared" ca="1" si="38"/>
        <v>265.57044673036688</v>
      </c>
    </row>
    <row r="115" spans="5:30" x14ac:dyDescent="0.2">
      <c r="E115" s="22">
        <v>111</v>
      </c>
      <c r="F115" s="24">
        <f t="shared" ca="1" si="43"/>
        <v>8.515389988782978</v>
      </c>
      <c r="G115" s="24">
        <f t="shared" ca="1" si="39"/>
        <v>0</v>
      </c>
      <c r="H115" s="24">
        <f t="shared" ca="1" si="44"/>
        <v>8.515389988782978</v>
      </c>
      <c r="I115" s="24">
        <f t="shared" ca="1" si="45"/>
        <v>0</v>
      </c>
      <c r="J115" s="24">
        <f t="shared" ca="1" si="46"/>
        <v>0</v>
      </c>
      <c r="K115" s="127">
        <f t="shared" ca="1" si="40"/>
        <v>0.13479764541567663</v>
      </c>
      <c r="L115" s="24">
        <f t="shared" ca="1" si="41"/>
        <v>7</v>
      </c>
      <c r="M115" s="24"/>
      <c r="N115" s="24">
        <f t="shared" ca="1" si="50"/>
        <v>0</v>
      </c>
      <c r="O115" s="24">
        <f t="shared" ca="1" si="28"/>
        <v>8.515389988782978</v>
      </c>
      <c r="P115" s="24">
        <f t="shared" ca="1" si="42"/>
        <v>0.43162147625382585</v>
      </c>
      <c r="Q115" s="24">
        <f t="shared" ca="1" si="29"/>
        <v>0.47416287427901505</v>
      </c>
      <c r="R115" s="24">
        <f t="shared" ca="1" si="30"/>
        <v>0.47416287427901505</v>
      </c>
      <c r="S115" s="24">
        <f t="shared" ca="1" si="31"/>
        <v>8.0412271145039629</v>
      </c>
      <c r="T115" s="24">
        <f t="shared" ca="1" si="32"/>
        <v>0</v>
      </c>
      <c r="U115" s="24">
        <f t="shared" ca="1" si="51"/>
        <v>0</v>
      </c>
      <c r="V115" s="25">
        <f t="shared" ca="1" si="33"/>
        <v>10.545382323965294</v>
      </c>
      <c r="W115" s="24">
        <f t="shared" ca="1" si="34"/>
        <v>0</v>
      </c>
      <c r="X115" s="24">
        <f t="shared" ca="1" si="35"/>
        <v>0</v>
      </c>
      <c r="Y115" s="25">
        <f t="shared" ca="1" si="36"/>
        <v>0.66226468413147754</v>
      </c>
      <c r="Z115" s="26">
        <f t="shared" si="37"/>
        <v>2</v>
      </c>
      <c r="AA115" s="25">
        <f t="shared" ca="1" si="47"/>
        <v>2.6622646841314777</v>
      </c>
      <c r="AB115" s="25">
        <f t="shared" ca="1" si="48"/>
        <v>7.8831176398338165</v>
      </c>
      <c r="AC115" s="25">
        <f t="shared" ca="1" si="49"/>
        <v>-26.54643562979928</v>
      </c>
      <c r="AD115" s="25">
        <f t="shared" ca="1" si="38"/>
        <v>273.4535643702007</v>
      </c>
    </row>
    <row r="116" spans="5:30" x14ac:dyDescent="0.2">
      <c r="E116" s="22">
        <v>112</v>
      </c>
      <c r="F116" s="24">
        <f t="shared" ca="1" si="43"/>
        <v>8.0412271145039629</v>
      </c>
      <c r="G116" s="24">
        <f t="shared" ca="1" si="39"/>
        <v>0</v>
      </c>
      <c r="H116" s="24">
        <f t="shared" ca="1" si="44"/>
        <v>8.0412271145039629</v>
      </c>
      <c r="I116" s="24">
        <f t="shared" ca="1" si="45"/>
        <v>0</v>
      </c>
      <c r="J116" s="24">
        <f t="shared" ca="1" si="46"/>
        <v>0</v>
      </c>
      <c r="K116" s="127">
        <f t="shared" ca="1" si="40"/>
        <v>0.77722273972109668</v>
      </c>
      <c r="L116" s="24">
        <f t="shared" ca="1" si="41"/>
        <v>8</v>
      </c>
      <c r="M116" s="24"/>
      <c r="N116" s="24">
        <f t="shared" ca="1" si="50"/>
        <v>0</v>
      </c>
      <c r="O116" s="24">
        <f t="shared" ca="1" si="28"/>
        <v>8.0412271145039629</v>
      </c>
      <c r="P116" s="24">
        <f t="shared" ca="1" si="42"/>
        <v>0.16129648565210775</v>
      </c>
      <c r="Q116" s="24">
        <f t="shared" ca="1" si="29"/>
        <v>0.35162848546283421</v>
      </c>
      <c r="R116" s="24">
        <f t="shared" ca="1" si="30"/>
        <v>0.35162848546283421</v>
      </c>
      <c r="S116" s="24">
        <f t="shared" ca="1" si="31"/>
        <v>7.6895986290411287</v>
      </c>
      <c r="T116" s="24">
        <f t="shared" ca="1" si="32"/>
        <v>0</v>
      </c>
      <c r="U116" s="24">
        <f t="shared" ca="1" si="51"/>
        <v>0</v>
      </c>
      <c r="V116" s="25">
        <f t="shared" ca="1" si="33"/>
        <v>7.8202175166934325</v>
      </c>
      <c r="W116" s="24">
        <f t="shared" ca="1" si="34"/>
        <v>0</v>
      </c>
      <c r="X116" s="24">
        <f t="shared" ca="1" si="35"/>
        <v>0</v>
      </c>
      <c r="Y116" s="25">
        <f t="shared" ca="1" si="36"/>
        <v>0.62923302974180373</v>
      </c>
      <c r="Z116" s="26">
        <f t="shared" si="37"/>
        <v>2</v>
      </c>
      <c r="AA116" s="25">
        <f t="shared" ca="1" si="47"/>
        <v>2.6292330297418038</v>
      </c>
      <c r="AB116" s="25">
        <f t="shared" ca="1" si="48"/>
        <v>5.1909844869516286</v>
      </c>
      <c r="AC116" s="25">
        <f t="shared" ca="1" si="49"/>
        <v>-21.355451142847652</v>
      </c>
      <c r="AD116" s="25">
        <f t="shared" ca="1" si="38"/>
        <v>278.64454885715236</v>
      </c>
    </row>
    <row r="117" spans="5:30" x14ac:dyDescent="0.2">
      <c r="E117" s="22">
        <v>113</v>
      </c>
      <c r="F117" s="24">
        <f t="shared" ca="1" si="43"/>
        <v>7.6895986290411287</v>
      </c>
      <c r="G117" s="24">
        <f t="shared" ca="1" si="39"/>
        <v>0</v>
      </c>
      <c r="H117" s="24">
        <f t="shared" ca="1" si="44"/>
        <v>7.6895986290411287</v>
      </c>
      <c r="I117" s="24">
        <f t="shared" ca="1" si="45"/>
        <v>0</v>
      </c>
      <c r="J117" s="24">
        <f t="shared" ca="1" si="46"/>
        <v>0</v>
      </c>
      <c r="K117" s="127">
        <f t="shared" ca="1" si="40"/>
        <v>0.82820028014632274</v>
      </c>
      <c r="L117" s="24">
        <f t="shared" ca="1" si="41"/>
        <v>8</v>
      </c>
      <c r="M117" s="24"/>
      <c r="N117" s="24">
        <f t="shared" ca="1" si="50"/>
        <v>0</v>
      </c>
      <c r="O117" s="24">
        <f t="shared" ca="1" si="28"/>
        <v>7.6895986290411287</v>
      </c>
      <c r="P117" s="24">
        <f t="shared" ca="1" si="42"/>
        <v>0.49778915063520934</v>
      </c>
      <c r="Q117" s="24">
        <f t="shared" ca="1" si="29"/>
        <v>0.4991687291157646</v>
      </c>
      <c r="R117" s="24">
        <f t="shared" ca="1" si="30"/>
        <v>0.4991687291157646</v>
      </c>
      <c r="S117" s="24">
        <f t="shared" ca="1" si="31"/>
        <v>7.1904298999253644</v>
      </c>
      <c r="T117" s="24">
        <f t="shared" ca="1" si="32"/>
        <v>0</v>
      </c>
      <c r="U117" s="24">
        <f t="shared" ca="1" si="51"/>
        <v>0</v>
      </c>
      <c r="V117" s="25">
        <f t="shared" ca="1" si="33"/>
        <v>11.101512535534605</v>
      </c>
      <c r="W117" s="24">
        <f t="shared" ca="1" si="34"/>
        <v>0</v>
      </c>
      <c r="X117" s="24">
        <f t="shared" ca="1" si="35"/>
        <v>0</v>
      </c>
      <c r="Y117" s="25">
        <f t="shared" ca="1" si="36"/>
        <v>0.59520114115865974</v>
      </c>
      <c r="Z117" s="26">
        <f t="shared" si="37"/>
        <v>2</v>
      </c>
      <c r="AA117" s="25">
        <f t="shared" ca="1" si="47"/>
        <v>2.5952011411586597</v>
      </c>
      <c r="AB117" s="25">
        <f t="shared" ca="1" si="48"/>
        <v>8.5063113943759454</v>
      </c>
      <c r="AC117" s="25">
        <f t="shared" ca="1" si="49"/>
        <v>-12.849139748471707</v>
      </c>
      <c r="AD117" s="25">
        <f t="shared" ca="1" si="38"/>
        <v>287.15086025152829</v>
      </c>
    </row>
    <row r="118" spans="5:30" x14ac:dyDescent="0.2">
      <c r="E118" s="22">
        <v>114</v>
      </c>
      <c r="F118" s="24">
        <f t="shared" ca="1" si="43"/>
        <v>7.1904298999253644</v>
      </c>
      <c r="G118" s="24">
        <f t="shared" ca="1" si="39"/>
        <v>0</v>
      </c>
      <c r="H118" s="24">
        <f t="shared" ca="1" si="44"/>
        <v>7.1904298999253644</v>
      </c>
      <c r="I118" s="24">
        <f t="shared" ca="1" si="45"/>
        <v>0</v>
      </c>
      <c r="J118" s="24">
        <f t="shared" ca="1" si="46"/>
        <v>0</v>
      </c>
      <c r="K118" s="127">
        <f t="shared" ca="1" si="40"/>
        <v>0.28235664926598047</v>
      </c>
      <c r="L118" s="24">
        <f t="shared" ca="1" si="41"/>
        <v>7</v>
      </c>
      <c r="M118" s="24"/>
      <c r="N118" s="24">
        <f t="shared" ca="1" si="50"/>
        <v>0</v>
      </c>
      <c r="O118" s="24">
        <f t="shared" ca="1" si="28"/>
        <v>7.1904298999253644</v>
      </c>
      <c r="P118" s="24">
        <f t="shared" ca="1" si="42"/>
        <v>0.53989618700586317</v>
      </c>
      <c r="Q118" s="24">
        <f t="shared" ca="1" si="29"/>
        <v>0.5150258281442166</v>
      </c>
      <c r="R118" s="24">
        <f t="shared" ca="1" si="30"/>
        <v>0.5150258281442166</v>
      </c>
      <c r="S118" s="24">
        <f t="shared" ca="1" si="31"/>
        <v>6.6754040717811476</v>
      </c>
      <c r="T118" s="24">
        <f t="shared" ca="1" si="32"/>
        <v>0</v>
      </c>
      <c r="U118" s="24">
        <f t="shared" ca="1" si="51"/>
        <v>0</v>
      </c>
      <c r="V118" s="25">
        <f t="shared" ca="1" si="33"/>
        <v>11.454174417927376</v>
      </c>
      <c r="W118" s="24">
        <f t="shared" ca="1" si="34"/>
        <v>0</v>
      </c>
      <c r="X118" s="24">
        <f t="shared" ca="1" si="35"/>
        <v>0</v>
      </c>
      <c r="Y118" s="25">
        <f t="shared" ca="1" si="36"/>
        <v>0.55463335886826048</v>
      </c>
      <c r="Z118" s="26">
        <f t="shared" si="37"/>
        <v>2</v>
      </c>
      <c r="AA118" s="25">
        <f t="shared" ca="1" si="47"/>
        <v>2.5546333588682604</v>
      </c>
      <c r="AB118" s="25">
        <f t="shared" ca="1" si="48"/>
        <v>8.899541059059116</v>
      </c>
      <c r="AC118" s="25">
        <f t="shared" ca="1" si="49"/>
        <v>-3.949598689412591</v>
      </c>
      <c r="AD118" s="25">
        <f t="shared" ca="1" si="38"/>
        <v>296.0504013105874</v>
      </c>
    </row>
    <row r="119" spans="5:30" x14ac:dyDescent="0.2">
      <c r="E119" s="22">
        <v>115</v>
      </c>
      <c r="F119" s="24">
        <f t="shared" ca="1" si="43"/>
        <v>6.6754040717811476</v>
      </c>
      <c r="G119" s="24">
        <f t="shared" ca="1" si="39"/>
        <v>0</v>
      </c>
      <c r="H119" s="24">
        <f t="shared" ca="1" si="44"/>
        <v>6.6754040717811476</v>
      </c>
      <c r="I119" s="24">
        <f t="shared" ca="1" si="45"/>
        <v>0</v>
      </c>
      <c r="J119" s="24">
        <f t="shared" ca="1" si="46"/>
        <v>0</v>
      </c>
      <c r="K119" s="127">
        <f t="shared" ca="1" si="40"/>
        <v>0.5636540391453545</v>
      </c>
      <c r="L119" s="24">
        <f t="shared" ca="1" si="41"/>
        <v>7</v>
      </c>
      <c r="M119" s="24"/>
      <c r="N119" s="24">
        <f t="shared" ca="1" si="50"/>
        <v>0</v>
      </c>
      <c r="O119" s="24">
        <f t="shared" ca="1" si="28"/>
        <v>6.6754040717811476</v>
      </c>
      <c r="P119" s="24">
        <f t="shared" ca="1" si="42"/>
        <v>0.23810178552795036</v>
      </c>
      <c r="Q119" s="24">
        <f t="shared" ca="1" si="29"/>
        <v>0.39313671812272349</v>
      </c>
      <c r="R119" s="24">
        <f t="shared" ca="1" si="30"/>
        <v>0.39313671812272349</v>
      </c>
      <c r="S119" s="24">
        <f t="shared" ca="1" si="31"/>
        <v>6.2822673536584244</v>
      </c>
      <c r="T119" s="24">
        <f t="shared" ca="1" si="32"/>
        <v>0</v>
      </c>
      <c r="U119" s="24">
        <f t="shared" ca="1" si="51"/>
        <v>0</v>
      </c>
      <c r="V119" s="25">
        <f t="shared" ca="1" si="33"/>
        <v>8.7433606110493702</v>
      </c>
      <c r="W119" s="24">
        <f t="shared" ca="1" si="34"/>
        <v>0</v>
      </c>
      <c r="X119" s="24">
        <f t="shared" ca="1" si="35"/>
        <v>0</v>
      </c>
      <c r="Y119" s="25">
        <f t="shared" ca="1" si="36"/>
        <v>0.51830685701758283</v>
      </c>
      <c r="Z119" s="26">
        <f t="shared" si="37"/>
        <v>2</v>
      </c>
      <c r="AA119" s="25">
        <f t="shared" ca="1" si="47"/>
        <v>2.5183068570175831</v>
      </c>
      <c r="AB119" s="25">
        <f t="shared" ca="1" si="48"/>
        <v>6.2250537540317872</v>
      </c>
      <c r="AC119" s="25">
        <f t="shared" ca="1" si="49"/>
        <v>2.2754550646191962</v>
      </c>
      <c r="AD119" s="25">
        <f t="shared" ca="1" si="38"/>
        <v>302.27545506461922</v>
      </c>
    </row>
    <row r="120" spans="5:30" x14ac:dyDescent="0.2">
      <c r="E120" s="22">
        <v>116</v>
      </c>
      <c r="F120" s="24">
        <f t="shared" ca="1" si="43"/>
        <v>6.2822673536584244</v>
      </c>
      <c r="G120" s="24">
        <f t="shared" ca="1" si="39"/>
        <v>0</v>
      </c>
      <c r="H120" s="24">
        <f t="shared" ca="1" si="44"/>
        <v>6.2822673536584244</v>
      </c>
      <c r="I120" s="24">
        <f t="shared" ca="1" si="45"/>
        <v>0</v>
      </c>
      <c r="J120" s="24">
        <f t="shared" ca="1" si="46"/>
        <v>0</v>
      </c>
      <c r="K120" s="127">
        <f t="shared" ca="1" si="40"/>
        <v>0.99277505038537572</v>
      </c>
      <c r="L120" s="24">
        <f t="shared" ca="1" si="41"/>
        <v>9</v>
      </c>
      <c r="M120" s="24"/>
      <c r="N120" s="24">
        <f t="shared" ca="1" si="50"/>
        <v>0</v>
      </c>
      <c r="O120" s="24">
        <f t="shared" ca="1" si="28"/>
        <v>6.2822673536584244</v>
      </c>
      <c r="P120" s="24">
        <f t="shared" ca="1" si="42"/>
        <v>0.55430374638350122</v>
      </c>
      <c r="Q120" s="24">
        <f t="shared" ca="1" si="29"/>
        <v>0.52048136015425106</v>
      </c>
      <c r="R120" s="24">
        <f t="shared" ca="1" si="30"/>
        <v>0.52048136015425106</v>
      </c>
      <c r="S120" s="24">
        <f t="shared" ca="1" si="31"/>
        <v>5.7617859935041729</v>
      </c>
      <c r="T120" s="24">
        <f t="shared" ca="1" si="32"/>
        <v>0</v>
      </c>
      <c r="U120" s="24">
        <f t="shared" ca="1" si="51"/>
        <v>0</v>
      </c>
      <c r="V120" s="25">
        <f t="shared" ca="1" si="33"/>
        <v>11.575505449830542</v>
      </c>
      <c r="W120" s="24">
        <f t="shared" ca="1" si="34"/>
        <v>0</v>
      </c>
      <c r="X120" s="24">
        <f t="shared" ca="1" si="35"/>
        <v>0</v>
      </c>
      <c r="Y120" s="25">
        <f t="shared" ca="1" si="36"/>
        <v>0.48176213388650391</v>
      </c>
      <c r="Z120" s="26">
        <f t="shared" si="37"/>
        <v>2</v>
      </c>
      <c r="AA120" s="25">
        <f t="shared" ca="1" si="47"/>
        <v>2.4817621338865039</v>
      </c>
      <c r="AB120" s="25">
        <f t="shared" ca="1" si="48"/>
        <v>9.0937433159440388</v>
      </c>
      <c r="AC120" s="25">
        <f t="shared" ca="1" si="49"/>
        <v>11.369198380563235</v>
      </c>
      <c r="AD120" s="25">
        <f t="shared" ca="1" si="38"/>
        <v>311.36919838056326</v>
      </c>
    </row>
    <row r="121" spans="5:30" x14ac:dyDescent="0.2">
      <c r="E121" s="22">
        <v>117</v>
      </c>
      <c r="F121" s="24">
        <f t="shared" ca="1" si="43"/>
        <v>5.7617859935041729</v>
      </c>
      <c r="G121" s="24">
        <f t="shared" ca="1" si="39"/>
        <v>0</v>
      </c>
      <c r="H121" s="24">
        <f t="shared" ca="1" si="44"/>
        <v>5.7617859935041729</v>
      </c>
      <c r="I121" s="24">
        <f t="shared" ca="1" si="45"/>
        <v>0</v>
      </c>
      <c r="J121" s="24">
        <f t="shared" ca="1" si="46"/>
        <v>0</v>
      </c>
      <c r="K121" s="127">
        <f t="shared" ca="1" si="40"/>
        <v>0.19540354692979045</v>
      </c>
      <c r="L121" s="24">
        <f t="shared" ca="1" si="41"/>
        <v>7</v>
      </c>
      <c r="M121" s="24"/>
      <c r="N121" s="24">
        <f t="shared" ca="1" si="50"/>
        <v>0</v>
      </c>
      <c r="O121" s="24">
        <f t="shared" ca="1" si="28"/>
        <v>5.7617859935041729</v>
      </c>
      <c r="P121" s="24">
        <f t="shared" ca="1" si="42"/>
        <v>0.62862964487514494</v>
      </c>
      <c r="Q121" s="24">
        <f t="shared" ca="1" si="29"/>
        <v>0.54923391595183113</v>
      </c>
      <c r="R121" s="24">
        <f t="shared" ca="1" si="30"/>
        <v>0.54923391595183113</v>
      </c>
      <c r="S121" s="24">
        <f t="shared" ca="1" si="31"/>
        <v>5.212552077552342</v>
      </c>
      <c r="T121" s="24">
        <f t="shared" ca="1" si="32"/>
        <v>0</v>
      </c>
      <c r="U121" s="24">
        <f t="shared" ca="1" si="51"/>
        <v>0</v>
      </c>
      <c r="V121" s="25">
        <f t="shared" ca="1" si="33"/>
        <v>12.214962290768723</v>
      </c>
      <c r="W121" s="24">
        <f t="shared" ca="1" si="34"/>
        <v>0</v>
      </c>
      <c r="X121" s="24">
        <f t="shared" ca="1" si="35"/>
        <v>0</v>
      </c>
      <c r="Y121" s="25">
        <f t="shared" ca="1" si="36"/>
        <v>0.4389735228422606</v>
      </c>
      <c r="Z121" s="26">
        <f t="shared" si="37"/>
        <v>2</v>
      </c>
      <c r="AA121" s="25">
        <f t="shared" ca="1" si="47"/>
        <v>2.4389735228422604</v>
      </c>
      <c r="AB121" s="25">
        <f t="shared" ca="1" si="48"/>
        <v>9.7759887679264619</v>
      </c>
      <c r="AC121" s="25">
        <f t="shared" ca="1" si="49"/>
        <v>21.145187148489697</v>
      </c>
      <c r="AD121" s="25">
        <f t="shared" ca="1" si="38"/>
        <v>321.1451871484897</v>
      </c>
    </row>
    <row r="122" spans="5:30" x14ac:dyDescent="0.2">
      <c r="E122" s="22">
        <v>118</v>
      </c>
      <c r="F122" s="24">
        <f t="shared" ca="1" si="43"/>
        <v>5.212552077552342</v>
      </c>
      <c r="G122" s="24">
        <f t="shared" ca="1" si="39"/>
        <v>0</v>
      </c>
      <c r="H122" s="24">
        <f t="shared" ca="1" si="44"/>
        <v>5.212552077552342</v>
      </c>
      <c r="I122" s="24">
        <f t="shared" ca="1" si="45"/>
        <v>0</v>
      </c>
      <c r="J122" s="24">
        <f t="shared" ca="1" si="46"/>
        <v>0</v>
      </c>
      <c r="K122" s="127">
        <f t="shared" ca="1" si="40"/>
        <v>0.51697090736653339</v>
      </c>
      <c r="L122" s="24">
        <f t="shared" ca="1" si="41"/>
        <v>7</v>
      </c>
      <c r="M122" s="24"/>
      <c r="N122" s="24">
        <f t="shared" ca="1" si="50"/>
        <v>0</v>
      </c>
      <c r="O122" s="24">
        <f t="shared" ca="1" si="28"/>
        <v>5.212552077552342</v>
      </c>
      <c r="P122" s="24">
        <f t="shared" ca="1" si="42"/>
        <v>0.9114954241317309</v>
      </c>
      <c r="Q122" s="24">
        <f t="shared" ca="1" si="29"/>
        <v>0.70250319448875032</v>
      </c>
      <c r="R122" s="24">
        <f t="shared" ca="1" si="30"/>
        <v>0.70250319448875032</v>
      </c>
      <c r="S122" s="24">
        <f t="shared" ca="1" si="31"/>
        <v>4.5100488830635914</v>
      </c>
      <c r="T122" s="24">
        <f t="shared" ca="1" si="32"/>
        <v>0</v>
      </c>
      <c r="U122" s="24">
        <f t="shared" ca="1" si="51"/>
        <v>0</v>
      </c>
      <c r="V122" s="25">
        <f t="shared" ca="1" si="33"/>
        <v>15.623671045429806</v>
      </c>
      <c r="W122" s="24">
        <f t="shared" ca="1" si="34"/>
        <v>0</v>
      </c>
      <c r="X122" s="24">
        <f t="shared" ca="1" si="35"/>
        <v>0</v>
      </c>
      <c r="Y122" s="25">
        <f t="shared" ca="1" si="36"/>
        <v>0.38890403842463733</v>
      </c>
      <c r="Z122" s="26">
        <f t="shared" si="37"/>
        <v>2</v>
      </c>
      <c r="AA122" s="25">
        <f t="shared" ca="1" si="47"/>
        <v>2.3889040384246374</v>
      </c>
      <c r="AB122" s="25">
        <f t="shared" ca="1" si="48"/>
        <v>13.234767007005168</v>
      </c>
      <c r="AC122" s="25">
        <f t="shared" ca="1" si="49"/>
        <v>34.379954155494865</v>
      </c>
      <c r="AD122" s="25">
        <f t="shared" ca="1" si="38"/>
        <v>334.37995415549489</v>
      </c>
    </row>
    <row r="123" spans="5:30" x14ac:dyDescent="0.2">
      <c r="E123" s="22">
        <v>119</v>
      </c>
      <c r="F123" s="24">
        <f t="shared" ca="1" si="43"/>
        <v>4.5100488830635914</v>
      </c>
      <c r="G123" s="24">
        <f t="shared" ca="1" si="39"/>
        <v>0</v>
      </c>
      <c r="H123" s="24">
        <f t="shared" ca="1" si="44"/>
        <v>4.5100488830635914</v>
      </c>
      <c r="I123" s="24">
        <f t="shared" ca="1" si="45"/>
        <v>0</v>
      </c>
      <c r="J123" s="24">
        <f t="shared" ca="1" si="46"/>
        <v>0</v>
      </c>
      <c r="K123" s="127">
        <f t="shared" ca="1" si="40"/>
        <v>0.29040129795420511</v>
      </c>
      <c r="L123" s="24">
        <f t="shared" ca="1" si="41"/>
        <v>7</v>
      </c>
      <c r="M123" s="24"/>
      <c r="N123" s="24">
        <f t="shared" ca="1" si="50"/>
        <v>0</v>
      </c>
      <c r="O123" s="24">
        <f t="shared" ca="1" si="28"/>
        <v>4.5100488830635914</v>
      </c>
      <c r="P123" s="24">
        <f t="shared" ca="1" si="42"/>
        <v>0.99663396388473646</v>
      </c>
      <c r="Q123" s="24">
        <f t="shared" ca="1" si="29"/>
        <v>0.90647226751327992</v>
      </c>
      <c r="R123" s="24">
        <f t="shared" ca="1" si="30"/>
        <v>0.90647226751327992</v>
      </c>
      <c r="S123" s="24">
        <f t="shared" ca="1" si="31"/>
        <v>3.6035766155503115</v>
      </c>
      <c r="T123" s="24">
        <f t="shared" ca="1" si="32"/>
        <v>0</v>
      </c>
      <c r="U123" s="24">
        <f t="shared" ca="1" si="51"/>
        <v>0</v>
      </c>
      <c r="V123" s="25">
        <f t="shared" ca="1" si="33"/>
        <v>20.159943229495344</v>
      </c>
      <c r="W123" s="24">
        <f t="shared" ca="1" si="34"/>
        <v>0</v>
      </c>
      <c r="X123" s="24">
        <f t="shared" ca="1" si="35"/>
        <v>0</v>
      </c>
      <c r="Y123" s="25">
        <f t="shared" ca="1" si="36"/>
        <v>0.32454501994455615</v>
      </c>
      <c r="Z123" s="26">
        <f t="shared" si="37"/>
        <v>2</v>
      </c>
      <c r="AA123" s="25">
        <f t="shared" ca="1" si="47"/>
        <v>2.3245450199445563</v>
      </c>
      <c r="AB123" s="25">
        <f t="shared" ca="1" si="48"/>
        <v>17.835398209550789</v>
      </c>
      <c r="AC123" s="25">
        <f t="shared" ca="1" si="49"/>
        <v>52.215352365045653</v>
      </c>
      <c r="AD123" s="25">
        <f t="shared" ca="1" si="38"/>
        <v>352.21535236504565</v>
      </c>
    </row>
    <row r="124" spans="5:30" x14ac:dyDescent="0.2">
      <c r="E124" s="22">
        <v>120</v>
      </c>
      <c r="F124" s="24">
        <f t="shared" ca="1" si="43"/>
        <v>3.6035766155503115</v>
      </c>
      <c r="G124" s="24">
        <f t="shared" ca="1" si="39"/>
        <v>0</v>
      </c>
      <c r="H124" s="24">
        <f t="shared" ca="1" si="44"/>
        <v>3.6035766155503115</v>
      </c>
      <c r="I124" s="24">
        <f t="shared" ca="1" si="45"/>
        <v>1</v>
      </c>
      <c r="J124" s="24">
        <f t="shared" ca="1" si="46"/>
        <v>14</v>
      </c>
      <c r="K124" s="127">
        <f t="shared" ca="1" si="40"/>
        <v>0.54990983106774416</v>
      </c>
      <c r="L124" s="24">
        <f t="shared" ca="1" si="41"/>
        <v>7</v>
      </c>
      <c r="M124" s="24"/>
      <c r="N124" s="24">
        <f t="shared" ca="1" si="50"/>
        <v>0</v>
      </c>
      <c r="O124" s="24">
        <f t="shared" ca="1" si="28"/>
        <v>3.6035766155503115</v>
      </c>
      <c r="P124" s="24">
        <f t="shared" ca="1" si="42"/>
        <v>0.80476947360513518</v>
      </c>
      <c r="Q124" s="24">
        <f t="shared" ca="1" si="29"/>
        <v>0.6288172313254432</v>
      </c>
      <c r="R124" s="24">
        <f t="shared" ca="1" si="30"/>
        <v>0.6288172313254432</v>
      </c>
      <c r="S124" s="24">
        <f t="shared" ca="1" si="31"/>
        <v>2.9747593842248685</v>
      </c>
      <c r="T124" s="24">
        <f t="shared" ca="1" si="32"/>
        <v>0</v>
      </c>
      <c r="U124" s="24">
        <f t="shared" ca="1" si="51"/>
        <v>0</v>
      </c>
      <c r="V124" s="25">
        <f t="shared" ca="1" si="33"/>
        <v>13.984895224677857</v>
      </c>
      <c r="W124" s="24">
        <f t="shared" ca="1" si="34"/>
        <v>224</v>
      </c>
      <c r="X124" s="24">
        <f t="shared" ca="1" si="35"/>
        <v>15.68</v>
      </c>
      <c r="Y124" s="25">
        <f t="shared" ca="1" si="36"/>
        <v>0.26313343999100719</v>
      </c>
      <c r="Z124" s="26">
        <f t="shared" si="37"/>
        <v>2</v>
      </c>
      <c r="AA124" s="25">
        <f t="shared" ca="1" si="47"/>
        <v>241.94313343999102</v>
      </c>
      <c r="AB124" s="25">
        <f t="shared" ca="1" si="48"/>
        <v>-227.95823821531314</v>
      </c>
      <c r="AC124" s="25">
        <f t="shared" ca="1" si="49"/>
        <v>-175.7428858502675</v>
      </c>
      <c r="AD124" s="25">
        <f t="shared" ca="1" si="38"/>
        <v>124.2571141497325</v>
      </c>
    </row>
    <row r="125" spans="5:30" x14ac:dyDescent="0.2">
      <c r="E125" s="22">
        <v>121</v>
      </c>
      <c r="F125" s="24">
        <f t="shared" ca="1" si="43"/>
        <v>2.9747593842248685</v>
      </c>
      <c r="G125" s="24">
        <f t="shared" ca="1" si="39"/>
        <v>14</v>
      </c>
      <c r="H125" s="24">
        <f t="shared" ca="1" si="44"/>
        <v>16.974759384224868</v>
      </c>
      <c r="I125" s="24">
        <f t="shared" ca="1" si="45"/>
        <v>0</v>
      </c>
      <c r="J125" s="24">
        <f t="shared" ca="1" si="46"/>
        <v>0</v>
      </c>
      <c r="K125" s="127">
        <f t="shared" ca="1" si="40"/>
        <v>0.45918982496241445</v>
      </c>
      <c r="L125" s="24">
        <f t="shared" ca="1" si="41"/>
        <v>7</v>
      </c>
      <c r="M125" s="24"/>
      <c r="N125" s="24">
        <f t="shared" ca="1" si="50"/>
        <v>0</v>
      </c>
      <c r="O125" s="24">
        <f t="shared" ca="1" si="28"/>
        <v>2.9747593842248685</v>
      </c>
      <c r="P125" s="24">
        <f t="shared" ca="1" si="42"/>
        <v>0.7695797668639085</v>
      </c>
      <c r="Q125" s="24">
        <f t="shared" ca="1" si="29"/>
        <v>0.61061954118461137</v>
      </c>
      <c r="R125" s="24">
        <f t="shared" ca="1" si="30"/>
        <v>0.61061954118461137</v>
      </c>
      <c r="S125" s="24">
        <f t="shared" ca="1" si="31"/>
        <v>2.3641398430402569</v>
      </c>
      <c r="T125" s="24">
        <f t="shared" ca="1" si="32"/>
        <v>0</v>
      </c>
      <c r="U125" s="24">
        <f t="shared" ca="1" si="51"/>
        <v>0</v>
      </c>
      <c r="V125" s="25">
        <f t="shared" ca="1" si="33"/>
        <v>13.580178595945755</v>
      </c>
      <c r="W125" s="24">
        <f t="shared" ca="1" si="34"/>
        <v>0</v>
      </c>
      <c r="X125" s="24">
        <f t="shared" ca="1" si="35"/>
        <v>0</v>
      </c>
      <c r="Y125" s="25">
        <f t="shared" ca="1" si="36"/>
        <v>0.21355596909060504</v>
      </c>
      <c r="Z125" s="26">
        <f t="shared" si="37"/>
        <v>2</v>
      </c>
      <c r="AA125" s="25">
        <f t="shared" ca="1" si="47"/>
        <v>2.213555969090605</v>
      </c>
      <c r="AB125" s="25">
        <f t="shared" ca="1" si="48"/>
        <v>11.36662262685515</v>
      </c>
      <c r="AC125" s="25">
        <f t="shared" ca="1" si="49"/>
        <v>-164.37626322341234</v>
      </c>
      <c r="AD125" s="25">
        <f t="shared" ca="1" si="38"/>
        <v>135.62373677658766</v>
      </c>
    </row>
    <row r="126" spans="5:30" x14ac:dyDescent="0.2">
      <c r="E126" s="22">
        <v>122</v>
      </c>
      <c r="F126" s="24">
        <f t="shared" ca="1" si="43"/>
        <v>2.3641398430402569</v>
      </c>
      <c r="G126" s="24">
        <f t="shared" ca="1" si="39"/>
        <v>14</v>
      </c>
      <c r="H126" s="24">
        <f t="shared" ca="1" si="44"/>
        <v>16.364139843040256</v>
      </c>
      <c r="I126" s="24">
        <f t="shared" ca="1" si="45"/>
        <v>0</v>
      </c>
      <c r="J126" s="24">
        <f t="shared" ca="1" si="46"/>
        <v>0</v>
      </c>
      <c r="K126" s="127">
        <f t="shared" ca="1" si="40"/>
        <v>0.62636014467630818</v>
      </c>
      <c r="L126" s="24">
        <f t="shared" ca="1" si="41"/>
        <v>7</v>
      </c>
      <c r="M126" s="24"/>
      <c r="N126" s="24">
        <f t="shared" ca="1" si="50"/>
        <v>0</v>
      </c>
      <c r="O126" s="24">
        <f t="shared" ca="1" si="28"/>
        <v>2.3641398430402569</v>
      </c>
      <c r="P126" s="24">
        <f t="shared" ca="1" si="42"/>
        <v>4.3777434122385106E-2</v>
      </c>
      <c r="Q126" s="24">
        <f t="shared" ca="1" si="29"/>
        <v>0.24373411140920753</v>
      </c>
      <c r="R126" s="24">
        <f t="shared" ca="1" si="30"/>
        <v>0.24373411140920753</v>
      </c>
      <c r="S126" s="24">
        <f t="shared" ca="1" si="31"/>
        <v>2.1204057316310494</v>
      </c>
      <c r="T126" s="24">
        <f t="shared" ca="1" si="32"/>
        <v>0</v>
      </c>
      <c r="U126" s="24">
        <f t="shared" ca="1" si="51"/>
        <v>0</v>
      </c>
      <c r="V126" s="25">
        <f t="shared" ca="1" si="33"/>
        <v>5.4206466377407754</v>
      </c>
      <c r="W126" s="24">
        <f t="shared" ca="1" si="34"/>
        <v>0</v>
      </c>
      <c r="X126" s="24">
        <f t="shared" ca="1" si="35"/>
        <v>0</v>
      </c>
      <c r="Y126" s="25">
        <f t="shared" ca="1" si="36"/>
        <v>0.17938182298685226</v>
      </c>
      <c r="Z126" s="26">
        <f t="shared" si="37"/>
        <v>2</v>
      </c>
      <c r="AA126" s="25">
        <f t="shared" ca="1" si="47"/>
        <v>2.1793818229868522</v>
      </c>
      <c r="AB126" s="25">
        <f t="shared" ca="1" si="48"/>
        <v>3.2412648147539231</v>
      </c>
      <c r="AC126" s="25">
        <f t="shared" ca="1" si="49"/>
        <v>-161.13499840865842</v>
      </c>
      <c r="AD126" s="25">
        <f t="shared" ca="1" si="38"/>
        <v>138.86500159134158</v>
      </c>
    </row>
    <row r="127" spans="5:30" x14ac:dyDescent="0.2">
      <c r="E127" s="22">
        <v>123</v>
      </c>
      <c r="F127" s="24">
        <f t="shared" ca="1" si="43"/>
        <v>2.1204057316310494</v>
      </c>
      <c r="G127" s="24">
        <f t="shared" ca="1" si="39"/>
        <v>14</v>
      </c>
      <c r="H127" s="24">
        <f t="shared" ca="1" si="44"/>
        <v>16.120405731631049</v>
      </c>
      <c r="I127" s="24">
        <f t="shared" ca="1" si="45"/>
        <v>0</v>
      </c>
      <c r="J127" s="24">
        <f t="shared" ca="1" si="46"/>
        <v>0</v>
      </c>
      <c r="K127" s="127">
        <f t="shared" ca="1" si="40"/>
        <v>0.16816694433468615</v>
      </c>
      <c r="L127" s="24">
        <f t="shared" ca="1" si="41"/>
        <v>7</v>
      </c>
      <c r="M127" s="24"/>
      <c r="N127" s="24">
        <f t="shared" ca="1" si="50"/>
        <v>0</v>
      </c>
      <c r="O127" s="24">
        <f t="shared" ca="1" si="28"/>
        <v>2.1204057316310494</v>
      </c>
      <c r="P127" s="24">
        <f t="shared" ca="1" si="42"/>
        <v>0.45135040454315989</v>
      </c>
      <c r="Q127" s="24">
        <f t="shared" ca="1" si="29"/>
        <v>0.48166245832661325</v>
      </c>
      <c r="R127" s="24">
        <f t="shared" ca="1" si="30"/>
        <v>0.48166245832661325</v>
      </c>
      <c r="S127" s="24">
        <f t="shared" ca="1" si="31"/>
        <v>1.6387432733044363</v>
      </c>
      <c r="T127" s="24">
        <f t="shared" ca="1" si="32"/>
        <v>0</v>
      </c>
      <c r="U127" s="24">
        <f t="shared" ca="1" si="51"/>
        <v>0</v>
      </c>
      <c r="V127" s="25">
        <f t="shared" ca="1" si="33"/>
        <v>10.712173073183878</v>
      </c>
      <c r="W127" s="24">
        <f t="shared" ca="1" si="34"/>
        <v>0</v>
      </c>
      <c r="X127" s="24">
        <f t="shared" ca="1" si="35"/>
        <v>0</v>
      </c>
      <c r="Y127" s="25">
        <f t="shared" ca="1" si="36"/>
        <v>0.15036596019741943</v>
      </c>
      <c r="Z127" s="26">
        <f t="shared" si="37"/>
        <v>2</v>
      </c>
      <c r="AA127" s="25">
        <f t="shared" ca="1" si="47"/>
        <v>2.1503659601974192</v>
      </c>
      <c r="AB127" s="25">
        <f t="shared" ca="1" si="48"/>
        <v>8.5618071129864592</v>
      </c>
      <c r="AC127" s="25">
        <f t="shared" ca="1" si="49"/>
        <v>-152.57319129567196</v>
      </c>
      <c r="AD127" s="25">
        <f t="shared" ca="1" si="38"/>
        <v>147.42680870432804</v>
      </c>
    </row>
    <row r="128" spans="5:30" x14ac:dyDescent="0.2">
      <c r="E128" s="22">
        <v>124</v>
      </c>
      <c r="F128" s="24">
        <f t="shared" ca="1" si="43"/>
        <v>1.6387432733044363</v>
      </c>
      <c r="G128" s="24">
        <f t="shared" ca="1" si="39"/>
        <v>14</v>
      </c>
      <c r="H128" s="24">
        <f t="shared" ca="1" si="44"/>
        <v>15.638743273304437</v>
      </c>
      <c r="I128" s="24">
        <f t="shared" ca="1" si="45"/>
        <v>0</v>
      </c>
      <c r="J128" s="24">
        <f t="shared" ca="1" si="46"/>
        <v>0</v>
      </c>
      <c r="K128" s="127">
        <f t="shared" ca="1" si="40"/>
        <v>0.47217669570878118</v>
      </c>
      <c r="L128" s="24">
        <f t="shared" ca="1" si="41"/>
        <v>7</v>
      </c>
      <c r="M128" s="24"/>
      <c r="N128" s="24">
        <f t="shared" ca="1" si="50"/>
        <v>0</v>
      </c>
      <c r="O128" s="24">
        <f t="shared" ca="1" si="28"/>
        <v>1.6387432733044363</v>
      </c>
      <c r="P128" s="24">
        <f t="shared" ca="1" si="42"/>
        <v>5.6266728226553875E-2</v>
      </c>
      <c r="Q128" s="24">
        <f t="shared" ca="1" si="29"/>
        <v>0.26196378256574127</v>
      </c>
      <c r="R128" s="24">
        <f t="shared" ca="1" si="30"/>
        <v>0.26196378256574127</v>
      </c>
      <c r="S128" s="24">
        <f t="shared" ca="1" si="31"/>
        <v>1.376779490738695</v>
      </c>
      <c r="T128" s="24">
        <f t="shared" ca="1" si="32"/>
        <v>0</v>
      </c>
      <c r="U128" s="24">
        <f t="shared" ca="1" si="51"/>
        <v>0</v>
      </c>
      <c r="V128" s="25">
        <f t="shared" ca="1" si="33"/>
        <v>5.8260745242620855</v>
      </c>
      <c r="W128" s="24">
        <f t="shared" ca="1" si="34"/>
        <v>0</v>
      </c>
      <c r="X128" s="24">
        <f t="shared" ca="1" si="35"/>
        <v>0</v>
      </c>
      <c r="Y128" s="25">
        <f t="shared" ca="1" si="36"/>
        <v>0.12062091056172525</v>
      </c>
      <c r="Z128" s="26">
        <f t="shared" si="37"/>
        <v>2</v>
      </c>
      <c r="AA128" s="25">
        <f t="shared" ca="1" si="47"/>
        <v>2.1206209105617253</v>
      </c>
      <c r="AB128" s="25">
        <f t="shared" ca="1" si="48"/>
        <v>3.7054536137003602</v>
      </c>
      <c r="AC128" s="25">
        <f t="shared" ca="1" si="49"/>
        <v>-148.86773768197159</v>
      </c>
      <c r="AD128" s="25">
        <f t="shared" ca="1" si="38"/>
        <v>151.13226231802841</v>
      </c>
    </row>
    <row r="129" spans="5:30" x14ac:dyDescent="0.2">
      <c r="E129" s="22">
        <v>125</v>
      </c>
      <c r="F129" s="24">
        <f t="shared" ca="1" si="43"/>
        <v>1.376779490738695</v>
      </c>
      <c r="G129" s="24">
        <f t="shared" ca="1" si="39"/>
        <v>14</v>
      </c>
      <c r="H129" s="24">
        <f t="shared" ca="1" si="44"/>
        <v>15.376779490738695</v>
      </c>
      <c r="I129" s="24">
        <f t="shared" ca="1" si="45"/>
        <v>0</v>
      </c>
      <c r="J129" s="24">
        <f t="shared" ca="1" si="46"/>
        <v>0</v>
      </c>
      <c r="K129" s="127">
        <f t="shared" ca="1" si="40"/>
        <v>0.82256840329899072</v>
      </c>
      <c r="L129" s="24">
        <f t="shared" ca="1" si="41"/>
        <v>8</v>
      </c>
      <c r="M129" s="24"/>
      <c r="N129" s="24">
        <f t="shared" ca="1" si="50"/>
        <v>0</v>
      </c>
      <c r="O129" s="24">
        <f t="shared" ca="1" si="28"/>
        <v>1.376779490738695</v>
      </c>
      <c r="P129" s="24">
        <f t="shared" ca="1" si="42"/>
        <v>0.69484709803132405</v>
      </c>
      <c r="Q129" s="24">
        <f t="shared" ca="1" si="29"/>
        <v>0.57644554856527463</v>
      </c>
      <c r="R129" s="24">
        <f t="shared" ca="1" si="30"/>
        <v>0.57644554856527463</v>
      </c>
      <c r="S129" s="24">
        <f t="shared" ca="1" si="31"/>
        <v>0.80033394217342035</v>
      </c>
      <c r="T129" s="24">
        <f t="shared" ca="1" si="32"/>
        <v>0</v>
      </c>
      <c r="U129" s="24">
        <f t="shared" ca="1" si="51"/>
        <v>0</v>
      </c>
      <c r="V129" s="25">
        <f t="shared" ca="1" si="33"/>
        <v>12.820149000091707</v>
      </c>
      <c r="W129" s="24">
        <f t="shared" ca="1" si="34"/>
        <v>0</v>
      </c>
      <c r="X129" s="24">
        <f t="shared" ca="1" si="35"/>
        <v>0</v>
      </c>
      <c r="Y129" s="25">
        <f t="shared" ca="1" si="36"/>
        <v>8.708453731648462E-2</v>
      </c>
      <c r="Z129" s="26">
        <f t="shared" si="37"/>
        <v>2</v>
      </c>
      <c r="AA129" s="25">
        <f t="shared" ca="1" si="47"/>
        <v>2.0870845373164846</v>
      </c>
      <c r="AB129" s="25">
        <f t="shared" ca="1" si="48"/>
        <v>10.733064462775221</v>
      </c>
      <c r="AC129" s="25">
        <f t="shared" ca="1" si="49"/>
        <v>-138.13467321919637</v>
      </c>
      <c r="AD129" s="25">
        <f t="shared" ca="1" si="38"/>
        <v>161.86532678080363</v>
      </c>
    </row>
    <row r="130" spans="5:30" x14ac:dyDescent="0.2">
      <c r="E130" s="22">
        <v>126</v>
      </c>
      <c r="F130" s="24">
        <f t="shared" ca="1" si="43"/>
        <v>0.80033394217342035</v>
      </c>
      <c r="G130" s="24">
        <f t="shared" ca="1" si="39"/>
        <v>14</v>
      </c>
      <c r="H130" s="24">
        <f t="shared" ca="1" si="44"/>
        <v>14.80033394217342</v>
      </c>
      <c r="I130" s="24">
        <f t="shared" ca="1" si="45"/>
        <v>0</v>
      </c>
      <c r="J130" s="24">
        <f t="shared" ca="1" si="46"/>
        <v>0</v>
      </c>
      <c r="K130" s="127">
        <f t="shared" ca="1" si="40"/>
        <v>0.38167811315179923</v>
      </c>
      <c r="L130" s="24">
        <f t="shared" ca="1" si="41"/>
        <v>7</v>
      </c>
      <c r="M130" s="24"/>
      <c r="N130" s="24">
        <f t="shared" ca="1" si="50"/>
        <v>0</v>
      </c>
      <c r="O130" s="24">
        <f t="shared" ca="1" si="28"/>
        <v>0.80033394217342035</v>
      </c>
      <c r="P130" s="24">
        <f t="shared" ca="1" si="42"/>
        <v>0.67194978202346156</v>
      </c>
      <c r="Q130" s="24">
        <f t="shared" ca="1" si="29"/>
        <v>0.56679552560559832</v>
      </c>
      <c r="R130" s="24">
        <f t="shared" ca="1" si="30"/>
        <v>0.56679552560559832</v>
      </c>
      <c r="S130" s="24">
        <f t="shared" ca="1" si="31"/>
        <v>0.23353841656782204</v>
      </c>
      <c r="T130" s="24">
        <f t="shared" ca="1" si="32"/>
        <v>0</v>
      </c>
      <c r="U130" s="24">
        <f t="shared" ca="1" si="51"/>
        <v>0</v>
      </c>
      <c r="V130" s="25">
        <f t="shared" ca="1" si="33"/>
        <v>12.605532489468505</v>
      </c>
      <c r="W130" s="24">
        <f t="shared" ca="1" si="34"/>
        <v>0</v>
      </c>
      <c r="X130" s="24">
        <f t="shared" ca="1" si="35"/>
        <v>0</v>
      </c>
      <c r="Y130" s="25">
        <f t="shared" ca="1" si="36"/>
        <v>4.1354894349649694E-2</v>
      </c>
      <c r="Z130" s="26">
        <f t="shared" si="37"/>
        <v>2</v>
      </c>
      <c r="AA130" s="25">
        <f t="shared" ca="1" si="47"/>
        <v>2.0413548943496496</v>
      </c>
      <c r="AB130" s="25">
        <f t="shared" ca="1" si="48"/>
        <v>10.564177595118856</v>
      </c>
      <c r="AC130" s="25">
        <f t="shared" ca="1" si="49"/>
        <v>-127.57049562407752</v>
      </c>
      <c r="AD130" s="25">
        <f t="shared" ca="1" si="38"/>
        <v>172.42950437592248</v>
      </c>
    </row>
    <row r="131" spans="5:30" x14ac:dyDescent="0.2">
      <c r="E131" s="22">
        <v>127</v>
      </c>
      <c r="F131" s="24">
        <f t="shared" ca="1" si="43"/>
        <v>0.23353841656782204</v>
      </c>
      <c r="G131" s="24">
        <f t="shared" ca="1" si="39"/>
        <v>14</v>
      </c>
      <c r="H131" s="24">
        <f t="shared" ca="1" si="44"/>
        <v>14.233538416567821</v>
      </c>
      <c r="I131" s="24">
        <f t="shared" ca="1" si="45"/>
        <v>0</v>
      </c>
      <c r="J131" s="24">
        <f t="shared" ca="1" si="46"/>
        <v>0</v>
      </c>
      <c r="K131" s="127">
        <f t="shared" ca="1" si="40"/>
        <v>0.85773866502879448</v>
      </c>
      <c r="L131" s="24">
        <f t="shared" ca="1" si="41"/>
        <v>8</v>
      </c>
      <c r="M131" s="24"/>
      <c r="N131" s="24">
        <f t="shared" ca="1" si="50"/>
        <v>14</v>
      </c>
      <c r="O131" s="24">
        <f t="shared" ca="1" si="28"/>
        <v>14.233538416567821</v>
      </c>
      <c r="P131" s="24">
        <f t="shared" ca="1" si="42"/>
        <v>0.66394728482886145</v>
      </c>
      <c r="Q131" s="24">
        <f t="shared" ca="1" si="29"/>
        <v>0.56348902972817749</v>
      </c>
      <c r="R131" s="24">
        <f t="shared" ca="1" si="30"/>
        <v>0.56348902972817749</v>
      </c>
      <c r="S131" s="24">
        <f t="shared" ca="1" si="31"/>
        <v>13.670049386839644</v>
      </c>
      <c r="T131" s="24">
        <f t="shared" ca="1" si="32"/>
        <v>0</v>
      </c>
      <c r="U131" s="24">
        <f t="shared" ca="1" si="51"/>
        <v>0</v>
      </c>
      <c r="V131" s="25">
        <f t="shared" ca="1" si="33"/>
        <v>12.531996021154667</v>
      </c>
      <c r="W131" s="24">
        <f t="shared" ca="1" si="34"/>
        <v>0</v>
      </c>
      <c r="X131" s="24">
        <f t="shared" ca="1" si="35"/>
        <v>0</v>
      </c>
      <c r="Y131" s="25">
        <f t="shared" ca="1" si="36"/>
        <v>1.1161435121362986</v>
      </c>
      <c r="Z131" s="26">
        <f t="shared" si="37"/>
        <v>2</v>
      </c>
      <c r="AA131" s="25">
        <f t="shared" ca="1" si="47"/>
        <v>3.1161435121362988</v>
      </c>
      <c r="AB131" s="25">
        <f t="shared" ca="1" si="48"/>
        <v>9.415852509018368</v>
      </c>
      <c r="AC131" s="25">
        <f t="shared" ca="1" si="49"/>
        <v>-118.15464311505916</v>
      </c>
      <c r="AD131" s="25">
        <f t="shared" ca="1" si="38"/>
        <v>181.84535688494083</v>
      </c>
    </row>
    <row r="132" spans="5:30" x14ac:dyDescent="0.2">
      <c r="E132" s="22">
        <v>128</v>
      </c>
      <c r="F132" s="24">
        <f t="shared" ca="1" si="43"/>
        <v>13.670049386839644</v>
      </c>
      <c r="G132" s="24">
        <f t="shared" ca="1" si="39"/>
        <v>0</v>
      </c>
      <c r="H132" s="24">
        <f t="shared" ca="1" si="44"/>
        <v>13.670049386839644</v>
      </c>
      <c r="I132" s="24">
        <f t="shared" ca="1" si="45"/>
        <v>0</v>
      </c>
      <c r="J132" s="24">
        <f t="shared" ca="1" si="46"/>
        <v>0</v>
      </c>
      <c r="K132" s="127">
        <f t="shared" ca="1" si="40"/>
        <v>0.49875981966616867</v>
      </c>
      <c r="L132" s="24">
        <f t="shared" ca="1" si="41"/>
        <v>7</v>
      </c>
      <c r="M132" s="24"/>
      <c r="N132" s="24">
        <f t="shared" ca="1" si="50"/>
        <v>0</v>
      </c>
      <c r="O132" s="24">
        <f t="shared" ca="1" si="28"/>
        <v>13.670049386839644</v>
      </c>
      <c r="P132" s="24">
        <f t="shared" ca="1" si="42"/>
        <v>0.69392394836739846</v>
      </c>
      <c r="Q132" s="24">
        <f t="shared" ca="1" si="29"/>
        <v>0.57605058048065449</v>
      </c>
      <c r="R132" s="24">
        <f t="shared" ca="1" si="30"/>
        <v>0.57605058048065449</v>
      </c>
      <c r="S132" s="24">
        <f t="shared" ca="1" si="31"/>
        <v>13.093998806358989</v>
      </c>
      <c r="T132" s="24">
        <f t="shared" ca="1" si="32"/>
        <v>0</v>
      </c>
      <c r="U132" s="24">
        <f t="shared" ca="1" si="51"/>
        <v>0</v>
      </c>
      <c r="V132" s="25">
        <f t="shared" ca="1" si="33"/>
        <v>12.811364909889756</v>
      </c>
      <c r="W132" s="24">
        <f t="shared" ca="1" si="34"/>
        <v>0</v>
      </c>
      <c r="X132" s="24">
        <f t="shared" ca="1" si="35"/>
        <v>0</v>
      </c>
      <c r="Y132" s="25">
        <f t="shared" ca="1" si="36"/>
        <v>1.0705619277279455</v>
      </c>
      <c r="Z132" s="26">
        <f t="shared" si="37"/>
        <v>2</v>
      </c>
      <c r="AA132" s="25">
        <f t="shared" ca="1" si="47"/>
        <v>3.0705619277279457</v>
      </c>
      <c r="AB132" s="25">
        <f t="shared" ca="1" si="48"/>
        <v>9.7408029821618101</v>
      </c>
      <c r="AC132" s="25">
        <f t="shared" ca="1" si="49"/>
        <v>-108.41384013289735</v>
      </c>
      <c r="AD132" s="25">
        <f t="shared" ca="1" si="38"/>
        <v>191.58615986710265</v>
      </c>
    </row>
    <row r="133" spans="5:30" x14ac:dyDescent="0.2">
      <c r="E133" s="22">
        <v>129</v>
      </c>
      <c r="F133" s="24">
        <f t="shared" ca="1" si="43"/>
        <v>13.093998806358989</v>
      </c>
      <c r="G133" s="24">
        <f t="shared" ca="1" si="39"/>
        <v>0</v>
      </c>
      <c r="H133" s="24">
        <f t="shared" ca="1" si="44"/>
        <v>13.093998806358989</v>
      </c>
      <c r="I133" s="24">
        <f t="shared" ca="1" si="45"/>
        <v>0</v>
      </c>
      <c r="J133" s="24">
        <f t="shared" ca="1" si="46"/>
        <v>0</v>
      </c>
      <c r="K133" s="127">
        <f t="shared" ca="1" si="40"/>
        <v>0.13520758209348516</v>
      </c>
      <c r="L133" s="24">
        <f t="shared" ca="1" si="41"/>
        <v>7</v>
      </c>
      <c r="M133" s="24"/>
      <c r="N133" s="24">
        <f t="shared" ca="1" si="50"/>
        <v>0</v>
      </c>
      <c r="O133" s="24">
        <f t="shared" ref="O133:O196" ca="1" si="52">F133+N133</f>
        <v>13.093998806358989</v>
      </c>
      <c r="P133" s="24">
        <f t="shared" ca="1" si="42"/>
        <v>0.20118529601179846</v>
      </c>
      <c r="Q133" s="24">
        <f t="shared" ref="Q133:Q196" ca="1" si="53">_xlfn.NORM.INV(P133,$C$20,$C$22)</f>
        <v>0.37439075445897496</v>
      </c>
      <c r="R133" s="24">
        <f t="shared" ref="R133:R196" ca="1" si="54">MIN(Q133,O133)</f>
        <v>0.37439075445897496</v>
      </c>
      <c r="S133" s="24">
        <f t="shared" ref="S133:S196" ca="1" si="55">O133-R133</f>
        <v>12.719608051900014</v>
      </c>
      <c r="T133" s="24">
        <f t="shared" ref="T133:T196" ca="1" si="56">Q133-R133</f>
        <v>0</v>
      </c>
      <c r="U133" s="24">
        <f t="shared" ca="1" si="51"/>
        <v>0</v>
      </c>
      <c r="V133" s="25">
        <f t="shared" ref="V133:V196" ca="1" si="57">R133*C$9</f>
        <v>8.3264503791676034</v>
      </c>
      <c r="W133" s="24">
        <f t="shared" ref="W133:W196" ca="1" si="58">J133*C$8</f>
        <v>0</v>
      </c>
      <c r="X133" s="24">
        <f t="shared" ref="X133:X196" ca="1" si="59">IF(J133&gt;0,C$10,0)</f>
        <v>0</v>
      </c>
      <c r="Y133" s="25">
        <f t="shared" ref="Y133:Y196" ca="1" si="60">AVERAGE(O133,S133)*C$8*C$11</f>
        <v>1.0325442743303601</v>
      </c>
      <c r="Z133" s="26">
        <f t="shared" ref="Z133:Z196" si="61">C$12</f>
        <v>2</v>
      </c>
      <c r="AA133" s="25">
        <f t="shared" ca="1" si="47"/>
        <v>3.0325442743303599</v>
      </c>
      <c r="AB133" s="25">
        <f t="shared" ca="1" si="48"/>
        <v>5.2939061048372436</v>
      </c>
      <c r="AC133" s="25">
        <f t="shared" ca="1" si="49"/>
        <v>-103.1199340280601</v>
      </c>
      <c r="AD133" s="25">
        <f t="shared" ref="AD133:AD196" ca="1" si="62">AC133+C$7</f>
        <v>196.8800659719399</v>
      </c>
    </row>
    <row r="134" spans="5:30" x14ac:dyDescent="0.2">
      <c r="E134" s="22">
        <v>130</v>
      </c>
      <c r="F134" s="24">
        <f t="shared" ca="1" si="43"/>
        <v>12.719608051900014</v>
      </c>
      <c r="G134" s="24">
        <f t="shared" ref="G134:G197" ca="1" si="63">G133+J133-N133</f>
        <v>0</v>
      </c>
      <c r="H134" s="24">
        <f t="shared" ca="1" si="44"/>
        <v>12.719608051900014</v>
      </c>
      <c r="I134" s="24">
        <f t="shared" ca="1" si="45"/>
        <v>0</v>
      </c>
      <c r="J134" s="24">
        <f t="shared" ca="1" si="46"/>
        <v>0</v>
      </c>
      <c r="K134" s="127">
        <f t="shared" ref="K134:K197" ca="1" si="64">RAND()</f>
        <v>0.81976268403133867</v>
      </c>
      <c r="L134" s="24">
        <f t="shared" ref="L134:L197" ca="1" si="65">INDEX($A$55:$A$58,MATCH(K134,$C$55:$C$59,1))</f>
        <v>8</v>
      </c>
      <c r="M134" s="24"/>
      <c r="N134" s="24">
        <f t="shared" ca="1" si="50"/>
        <v>0</v>
      </c>
      <c r="O134" s="24">
        <f t="shared" ca="1" si="52"/>
        <v>12.719608051900014</v>
      </c>
      <c r="P134" s="24">
        <f t="shared" ref="P134:P197" ca="1" si="66">RAND()</f>
        <v>0.20998129203119265</v>
      </c>
      <c r="Q134" s="24">
        <f t="shared" ca="1" si="53"/>
        <v>0.37902707576374417</v>
      </c>
      <c r="R134" s="24">
        <f t="shared" ca="1" si="54"/>
        <v>0.37902707576374417</v>
      </c>
      <c r="S134" s="24">
        <f t="shared" ca="1" si="55"/>
        <v>12.34058097613627</v>
      </c>
      <c r="T134" s="24">
        <f t="shared" ca="1" si="56"/>
        <v>0</v>
      </c>
      <c r="U134" s="24">
        <f t="shared" ca="1" si="51"/>
        <v>0</v>
      </c>
      <c r="V134" s="25">
        <f t="shared" ca="1" si="57"/>
        <v>8.4295621649856702</v>
      </c>
      <c r="W134" s="24">
        <f t="shared" ca="1" si="58"/>
        <v>0</v>
      </c>
      <c r="X134" s="24">
        <f t="shared" ca="1" si="59"/>
        <v>0</v>
      </c>
      <c r="Y134" s="25">
        <f t="shared" ca="1" si="60"/>
        <v>1.0024075611214514</v>
      </c>
      <c r="Z134" s="26">
        <f t="shared" si="61"/>
        <v>2</v>
      </c>
      <c r="AA134" s="25">
        <f t="shared" ca="1" si="47"/>
        <v>3.0024075611214514</v>
      </c>
      <c r="AB134" s="25">
        <f t="shared" ca="1" si="48"/>
        <v>5.4271546038642189</v>
      </c>
      <c r="AC134" s="25">
        <f t="shared" ca="1" si="49"/>
        <v>-97.692779424195876</v>
      </c>
      <c r="AD134" s="25">
        <f t="shared" ca="1" si="62"/>
        <v>202.30722057580414</v>
      </c>
    </row>
    <row r="135" spans="5:30" x14ac:dyDescent="0.2">
      <c r="E135" s="22">
        <v>131</v>
      </c>
      <c r="F135" s="24">
        <f t="shared" ref="F135:F198" ca="1" si="67">S134</f>
        <v>12.34058097613627</v>
      </c>
      <c r="G135" s="24">
        <f t="shared" ca="1" si="63"/>
        <v>0</v>
      </c>
      <c r="H135" s="24">
        <f t="shared" ref="H135:H198" ca="1" si="68">F135+G135</f>
        <v>12.34058097613627</v>
      </c>
      <c r="I135" s="24">
        <f t="shared" ref="I135:I198" ca="1" si="69">IF(H135&lt;=$C$27,1,0)</f>
        <v>0</v>
      </c>
      <c r="J135" s="24">
        <f t="shared" ref="J135:J198" ca="1" si="70">IF(I135=1,$C$15,0)</f>
        <v>0</v>
      </c>
      <c r="K135" s="127">
        <f t="shared" ca="1" si="64"/>
        <v>2.1194508688904712E-2</v>
      </c>
      <c r="L135" s="24">
        <f t="shared" ca="1" si="65"/>
        <v>6</v>
      </c>
      <c r="M135" s="24"/>
      <c r="N135" s="24">
        <f t="shared" ca="1" si="50"/>
        <v>0</v>
      </c>
      <c r="O135" s="24">
        <f t="shared" ca="1" si="52"/>
        <v>12.34058097613627</v>
      </c>
      <c r="P135" s="24">
        <f t="shared" ca="1" si="66"/>
        <v>0.23263320972010526</v>
      </c>
      <c r="Q135" s="24">
        <f t="shared" ca="1" si="53"/>
        <v>0.39046962617568848</v>
      </c>
      <c r="R135" s="24">
        <f t="shared" ca="1" si="54"/>
        <v>0.39046962617568848</v>
      </c>
      <c r="S135" s="24">
        <f t="shared" ca="1" si="55"/>
        <v>11.950111349960581</v>
      </c>
      <c r="T135" s="24">
        <f t="shared" ca="1" si="56"/>
        <v>0</v>
      </c>
      <c r="U135" s="24">
        <f t="shared" ca="1" si="51"/>
        <v>0</v>
      </c>
      <c r="V135" s="25">
        <f t="shared" ca="1" si="57"/>
        <v>8.6840444861473109</v>
      </c>
      <c r="W135" s="24">
        <f t="shared" ca="1" si="58"/>
        <v>0</v>
      </c>
      <c r="X135" s="24">
        <f t="shared" ca="1" si="59"/>
        <v>0</v>
      </c>
      <c r="Y135" s="25">
        <f t="shared" ca="1" si="60"/>
        <v>0.97162769304387409</v>
      </c>
      <c r="Z135" s="26">
        <f t="shared" si="61"/>
        <v>2</v>
      </c>
      <c r="AA135" s="25">
        <f t="shared" ref="AA135:AA198" ca="1" si="71">SUM(W135:Z135)</f>
        <v>2.9716276930438741</v>
      </c>
      <c r="AB135" s="25">
        <f t="shared" ref="AB135:AB198" ca="1" si="72">V135-AA135</f>
        <v>5.7124167931034364</v>
      </c>
      <c r="AC135" s="25">
        <f t="shared" ref="AC135:AC198" ca="1" si="73">AB135+AC134</f>
        <v>-91.980362631092447</v>
      </c>
      <c r="AD135" s="25">
        <f t="shared" ca="1" si="62"/>
        <v>208.01963736890755</v>
      </c>
    </row>
    <row r="136" spans="5:30" x14ac:dyDescent="0.2">
      <c r="E136" s="22">
        <v>132</v>
      </c>
      <c r="F136" s="24">
        <f t="shared" ca="1" si="67"/>
        <v>11.950111349960581</v>
      </c>
      <c r="G136" s="24">
        <f t="shared" ca="1" si="63"/>
        <v>0</v>
      </c>
      <c r="H136" s="24">
        <f t="shared" ca="1" si="68"/>
        <v>11.950111349960581</v>
      </c>
      <c r="I136" s="24">
        <f t="shared" ca="1" si="69"/>
        <v>0</v>
      </c>
      <c r="J136" s="24">
        <f t="shared" ca="1" si="70"/>
        <v>0</v>
      </c>
      <c r="K136" s="127">
        <f t="shared" ca="1" si="64"/>
        <v>0.78501073515466435</v>
      </c>
      <c r="L136" s="24">
        <f t="shared" ca="1" si="65"/>
        <v>8</v>
      </c>
      <c r="M136" s="24"/>
      <c r="N136" s="24">
        <f t="shared" ca="1" si="50"/>
        <v>0</v>
      </c>
      <c r="O136" s="24">
        <f t="shared" ca="1" si="52"/>
        <v>11.950111349960581</v>
      </c>
      <c r="P136" s="24">
        <f t="shared" ca="1" si="66"/>
        <v>0.3982338799662245</v>
      </c>
      <c r="Q136" s="24">
        <f t="shared" ca="1" si="53"/>
        <v>0.46131182717105573</v>
      </c>
      <c r="R136" s="24">
        <f t="shared" ca="1" si="54"/>
        <v>0.46131182717105573</v>
      </c>
      <c r="S136" s="24">
        <f t="shared" ca="1" si="55"/>
        <v>11.488799522789526</v>
      </c>
      <c r="T136" s="24">
        <f t="shared" ca="1" si="56"/>
        <v>0</v>
      </c>
      <c r="U136" s="24">
        <f t="shared" ca="1" si="51"/>
        <v>0</v>
      </c>
      <c r="V136" s="25">
        <f t="shared" ca="1" si="57"/>
        <v>10.259575036284279</v>
      </c>
      <c r="W136" s="24">
        <f t="shared" ca="1" si="58"/>
        <v>0</v>
      </c>
      <c r="X136" s="24">
        <f t="shared" ca="1" si="59"/>
        <v>0</v>
      </c>
      <c r="Y136" s="25">
        <f t="shared" ca="1" si="60"/>
        <v>0.93755643491000429</v>
      </c>
      <c r="Z136" s="26">
        <f t="shared" si="61"/>
        <v>2</v>
      </c>
      <c r="AA136" s="25">
        <f t="shared" ca="1" si="71"/>
        <v>2.9375564349100043</v>
      </c>
      <c r="AB136" s="25">
        <f t="shared" ca="1" si="72"/>
        <v>7.3220186013742747</v>
      </c>
      <c r="AC136" s="25">
        <f t="shared" ca="1" si="73"/>
        <v>-84.658344029718165</v>
      </c>
      <c r="AD136" s="25">
        <f t="shared" ca="1" si="62"/>
        <v>215.34165597028183</v>
      </c>
    </row>
    <row r="137" spans="5:30" x14ac:dyDescent="0.2">
      <c r="E137" s="22">
        <v>133</v>
      </c>
      <c r="F137" s="24">
        <f t="shared" ca="1" si="67"/>
        <v>11.488799522789526</v>
      </c>
      <c r="G137" s="24">
        <f t="shared" ca="1" si="63"/>
        <v>0</v>
      </c>
      <c r="H137" s="24">
        <f t="shared" ca="1" si="68"/>
        <v>11.488799522789526</v>
      </c>
      <c r="I137" s="24">
        <f t="shared" ca="1" si="69"/>
        <v>0</v>
      </c>
      <c r="J137" s="24">
        <f t="shared" ca="1" si="70"/>
        <v>0</v>
      </c>
      <c r="K137" s="127">
        <f t="shared" ca="1" si="64"/>
        <v>0.62527258027017085</v>
      </c>
      <c r="L137" s="24">
        <f t="shared" ca="1" si="65"/>
        <v>7</v>
      </c>
      <c r="M137" s="24"/>
      <c r="N137" s="24">
        <f t="shared" ca="1" si="50"/>
        <v>0</v>
      </c>
      <c r="O137" s="24">
        <f t="shared" ca="1" si="52"/>
        <v>11.488799522789526</v>
      </c>
      <c r="P137" s="24">
        <f t="shared" ca="1" si="66"/>
        <v>0.31211592014674028</v>
      </c>
      <c r="Q137" s="24">
        <f t="shared" ca="1" si="53"/>
        <v>0.42652076060917865</v>
      </c>
      <c r="R137" s="24">
        <f t="shared" ca="1" si="54"/>
        <v>0.42652076060917865</v>
      </c>
      <c r="S137" s="24">
        <f t="shared" ca="1" si="55"/>
        <v>11.062278762180346</v>
      </c>
      <c r="T137" s="24">
        <f t="shared" ca="1" si="56"/>
        <v>0</v>
      </c>
      <c r="U137" s="24">
        <f t="shared" ca="1" si="51"/>
        <v>0</v>
      </c>
      <c r="V137" s="25">
        <f t="shared" ca="1" si="57"/>
        <v>9.4858217159481324</v>
      </c>
      <c r="W137" s="24">
        <f t="shared" ca="1" si="58"/>
        <v>0</v>
      </c>
      <c r="X137" s="24">
        <f t="shared" ca="1" si="59"/>
        <v>0</v>
      </c>
      <c r="Y137" s="25">
        <f t="shared" ca="1" si="60"/>
        <v>0.90204313139879488</v>
      </c>
      <c r="Z137" s="26">
        <f t="shared" si="61"/>
        <v>2</v>
      </c>
      <c r="AA137" s="25">
        <f t="shared" ca="1" si="71"/>
        <v>2.9020431313987949</v>
      </c>
      <c r="AB137" s="25">
        <f t="shared" ca="1" si="72"/>
        <v>6.5837785845493375</v>
      </c>
      <c r="AC137" s="25">
        <f t="shared" ca="1" si="73"/>
        <v>-78.07456544516883</v>
      </c>
      <c r="AD137" s="25">
        <f t="shared" ca="1" si="62"/>
        <v>221.92543455483116</v>
      </c>
    </row>
    <row r="138" spans="5:30" x14ac:dyDescent="0.2">
      <c r="E138" s="22">
        <v>134</v>
      </c>
      <c r="F138" s="24">
        <f t="shared" ca="1" si="67"/>
        <v>11.062278762180346</v>
      </c>
      <c r="G138" s="24">
        <f t="shared" ca="1" si="63"/>
        <v>0</v>
      </c>
      <c r="H138" s="24">
        <f t="shared" ca="1" si="68"/>
        <v>11.062278762180346</v>
      </c>
      <c r="I138" s="24">
        <f t="shared" ca="1" si="69"/>
        <v>0</v>
      </c>
      <c r="J138" s="24">
        <f t="shared" ca="1" si="70"/>
        <v>0</v>
      </c>
      <c r="K138" s="127">
        <f t="shared" ca="1" si="64"/>
        <v>7.1225492998984508E-2</v>
      </c>
      <c r="L138" s="24">
        <f t="shared" ca="1" si="65"/>
        <v>7</v>
      </c>
      <c r="M138" s="24"/>
      <c r="N138" s="24">
        <f t="shared" ca="1" si="50"/>
        <v>0</v>
      </c>
      <c r="O138" s="24">
        <f t="shared" ca="1" si="52"/>
        <v>11.062278762180346</v>
      </c>
      <c r="P138" s="24">
        <f t="shared" ca="1" si="66"/>
        <v>0.31925373526232559</v>
      </c>
      <c r="Q138" s="24">
        <f t="shared" ca="1" si="53"/>
        <v>0.42953200612588627</v>
      </c>
      <c r="R138" s="24">
        <f t="shared" ca="1" si="54"/>
        <v>0.42953200612588627</v>
      </c>
      <c r="S138" s="24">
        <f t="shared" ca="1" si="55"/>
        <v>10.632746756054461</v>
      </c>
      <c r="T138" s="24">
        <f t="shared" ca="1" si="56"/>
        <v>0</v>
      </c>
      <c r="U138" s="24">
        <f t="shared" ca="1" si="51"/>
        <v>0</v>
      </c>
      <c r="V138" s="25">
        <f t="shared" ca="1" si="57"/>
        <v>9.5527918162397096</v>
      </c>
      <c r="W138" s="24">
        <f t="shared" ca="1" si="58"/>
        <v>0</v>
      </c>
      <c r="X138" s="24">
        <f t="shared" ca="1" si="59"/>
        <v>0</v>
      </c>
      <c r="Y138" s="25">
        <f t="shared" ca="1" si="60"/>
        <v>0.86780102072939236</v>
      </c>
      <c r="Z138" s="26">
        <f t="shared" si="61"/>
        <v>2</v>
      </c>
      <c r="AA138" s="25">
        <f t="shared" ca="1" si="71"/>
        <v>2.8678010207293925</v>
      </c>
      <c r="AB138" s="25">
        <f t="shared" ca="1" si="72"/>
        <v>6.6849907955103172</v>
      </c>
      <c r="AC138" s="25">
        <f t="shared" ca="1" si="73"/>
        <v>-71.389574649658513</v>
      </c>
      <c r="AD138" s="25">
        <f t="shared" ca="1" si="62"/>
        <v>228.61042535034147</v>
      </c>
    </row>
    <row r="139" spans="5:30" x14ac:dyDescent="0.2">
      <c r="E139" s="22">
        <v>135</v>
      </c>
      <c r="F139" s="24">
        <f t="shared" ca="1" si="67"/>
        <v>10.632746756054461</v>
      </c>
      <c r="G139" s="24">
        <f t="shared" ca="1" si="63"/>
        <v>0</v>
      </c>
      <c r="H139" s="24">
        <f t="shared" ca="1" si="68"/>
        <v>10.632746756054461</v>
      </c>
      <c r="I139" s="24">
        <f t="shared" ca="1" si="69"/>
        <v>0</v>
      </c>
      <c r="J139" s="24">
        <f t="shared" ca="1" si="70"/>
        <v>0</v>
      </c>
      <c r="K139" s="127">
        <f t="shared" ca="1" si="64"/>
        <v>1.704456221324302E-2</v>
      </c>
      <c r="L139" s="24">
        <f t="shared" ca="1" si="65"/>
        <v>6</v>
      </c>
      <c r="M139" s="24"/>
      <c r="N139" s="24">
        <f t="shared" ca="1" si="50"/>
        <v>0</v>
      </c>
      <c r="O139" s="24">
        <f t="shared" ca="1" si="52"/>
        <v>10.632746756054461</v>
      </c>
      <c r="P139" s="24">
        <f t="shared" ca="1" si="66"/>
        <v>0.87246104761151311</v>
      </c>
      <c r="Q139" s="24">
        <f t="shared" ca="1" si="53"/>
        <v>0.67071529580645806</v>
      </c>
      <c r="R139" s="24">
        <f t="shared" ca="1" si="54"/>
        <v>0.67071529580645806</v>
      </c>
      <c r="S139" s="24">
        <f t="shared" ca="1" si="55"/>
        <v>9.9620314602480029</v>
      </c>
      <c r="T139" s="24">
        <f t="shared" ca="1" si="56"/>
        <v>0</v>
      </c>
      <c r="U139" s="24">
        <f t="shared" ca="1" si="51"/>
        <v>0</v>
      </c>
      <c r="V139" s="25">
        <f t="shared" ca="1" si="57"/>
        <v>14.916708178735625</v>
      </c>
      <c r="W139" s="24">
        <f t="shared" ca="1" si="58"/>
        <v>0</v>
      </c>
      <c r="X139" s="24">
        <f t="shared" ca="1" si="59"/>
        <v>0</v>
      </c>
      <c r="Y139" s="25">
        <f t="shared" ca="1" si="60"/>
        <v>0.82379112865209869</v>
      </c>
      <c r="Z139" s="26">
        <f t="shared" si="61"/>
        <v>2</v>
      </c>
      <c r="AA139" s="25">
        <f t="shared" ca="1" si="71"/>
        <v>2.8237911286520987</v>
      </c>
      <c r="AB139" s="25">
        <f t="shared" ca="1" si="72"/>
        <v>12.092917050083527</v>
      </c>
      <c r="AC139" s="25">
        <f t="shared" ca="1" si="73"/>
        <v>-59.296657599574985</v>
      </c>
      <c r="AD139" s="25">
        <f t="shared" ca="1" si="62"/>
        <v>240.70334240042502</v>
      </c>
    </row>
    <row r="140" spans="5:30" x14ac:dyDescent="0.2">
      <c r="E140" s="22">
        <v>136</v>
      </c>
      <c r="F140" s="24">
        <f t="shared" ca="1" si="67"/>
        <v>9.9620314602480029</v>
      </c>
      <c r="G140" s="24">
        <f t="shared" ca="1" si="63"/>
        <v>0</v>
      </c>
      <c r="H140" s="24">
        <f t="shared" ca="1" si="68"/>
        <v>9.9620314602480029</v>
      </c>
      <c r="I140" s="24">
        <f t="shared" ca="1" si="69"/>
        <v>0</v>
      </c>
      <c r="J140" s="24">
        <f t="shared" ca="1" si="70"/>
        <v>0</v>
      </c>
      <c r="K140" s="127">
        <f t="shared" ca="1" si="64"/>
        <v>4.1400981509600476E-2</v>
      </c>
      <c r="L140" s="24">
        <f t="shared" ca="1" si="65"/>
        <v>6</v>
      </c>
      <c r="M140" s="24"/>
      <c r="N140" s="24">
        <f t="shared" ref="N140:N203" ca="1" si="74">J133</f>
        <v>0</v>
      </c>
      <c r="O140" s="24">
        <f t="shared" ca="1" si="52"/>
        <v>9.9620314602480029</v>
      </c>
      <c r="P140" s="24">
        <f t="shared" ca="1" si="66"/>
        <v>0.57255161337856919</v>
      </c>
      <c r="Q140" s="24">
        <f t="shared" ca="1" si="53"/>
        <v>0.52743112114340307</v>
      </c>
      <c r="R140" s="24">
        <f t="shared" ca="1" si="54"/>
        <v>0.52743112114340307</v>
      </c>
      <c r="S140" s="24">
        <f t="shared" ca="1" si="55"/>
        <v>9.4346003391046001</v>
      </c>
      <c r="T140" s="24">
        <f t="shared" ca="1" si="56"/>
        <v>0</v>
      </c>
      <c r="U140" s="24">
        <f t="shared" ca="1" si="51"/>
        <v>0</v>
      </c>
      <c r="V140" s="25">
        <f t="shared" ca="1" si="57"/>
        <v>11.730068134229283</v>
      </c>
      <c r="W140" s="24">
        <f t="shared" ca="1" si="58"/>
        <v>0</v>
      </c>
      <c r="X140" s="24">
        <f t="shared" ca="1" si="59"/>
        <v>0</v>
      </c>
      <c r="Y140" s="25">
        <f t="shared" ca="1" si="60"/>
        <v>0.77586527197410415</v>
      </c>
      <c r="Z140" s="26">
        <f t="shared" si="61"/>
        <v>2</v>
      </c>
      <c r="AA140" s="25">
        <f t="shared" ca="1" si="71"/>
        <v>2.7758652719741042</v>
      </c>
      <c r="AB140" s="25">
        <f t="shared" ca="1" si="72"/>
        <v>8.9542028622551797</v>
      </c>
      <c r="AC140" s="25">
        <f t="shared" ca="1" si="73"/>
        <v>-50.342454737319805</v>
      </c>
      <c r="AD140" s="25">
        <f t="shared" ca="1" si="62"/>
        <v>249.6575452626802</v>
      </c>
    </row>
    <row r="141" spans="5:30" x14ac:dyDescent="0.2">
      <c r="E141" s="22">
        <v>137</v>
      </c>
      <c r="F141" s="24">
        <f t="shared" ca="1" si="67"/>
        <v>9.4346003391046001</v>
      </c>
      <c r="G141" s="24">
        <f t="shared" ca="1" si="63"/>
        <v>0</v>
      </c>
      <c r="H141" s="24">
        <f t="shared" ca="1" si="68"/>
        <v>9.4346003391046001</v>
      </c>
      <c r="I141" s="24">
        <f t="shared" ca="1" si="69"/>
        <v>0</v>
      </c>
      <c r="J141" s="24">
        <f t="shared" ca="1" si="70"/>
        <v>0</v>
      </c>
      <c r="K141" s="127">
        <f t="shared" ca="1" si="64"/>
        <v>0.21438484379353473</v>
      </c>
      <c r="L141" s="24">
        <f t="shared" ca="1" si="65"/>
        <v>7</v>
      </c>
      <c r="M141" s="24"/>
      <c r="N141" s="24">
        <f t="shared" ca="1" si="74"/>
        <v>0</v>
      </c>
      <c r="O141" s="24">
        <f t="shared" ca="1" si="52"/>
        <v>9.4346003391046001</v>
      </c>
      <c r="P141" s="24">
        <f t="shared" ca="1" si="66"/>
        <v>0.47499310019229279</v>
      </c>
      <c r="Q141" s="24">
        <f t="shared" ca="1" si="53"/>
        <v>0.49059138391357315</v>
      </c>
      <c r="R141" s="24">
        <f t="shared" ca="1" si="54"/>
        <v>0.49059138391357315</v>
      </c>
      <c r="S141" s="24">
        <f t="shared" ca="1" si="55"/>
        <v>8.9440089551910269</v>
      </c>
      <c r="T141" s="24">
        <f t="shared" ca="1" si="56"/>
        <v>0</v>
      </c>
      <c r="U141" s="24">
        <f t="shared" ca="1" si="51"/>
        <v>0</v>
      </c>
      <c r="V141" s="25">
        <f t="shared" ca="1" si="57"/>
        <v>10.910752378237866</v>
      </c>
      <c r="W141" s="24">
        <f t="shared" ca="1" si="58"/>
        <v>0</v>
      </c>
      <c r="X141" s="24">
        <f t="shared" ca="1" si="59"/>
        <v>0</v>
      </c>
      <c r="Y141" s="25">
        <f t="shared" ca="1" si="60"/>
        <v>0.73514437177182512</v>
      </c>
      <c r="Z141" s="26">
        <f t="shared" si="61"/>
        <v>2</v>
      </c>
      <c r="AA141" s="25">
        <f t="shared" ca="1" si="71"/>
        <v>2.7351443717718249</v>
      </c>
      <c r="AB141" s="25">
        <f t="shared" ca="1" si="72"/>
        <v>8.1756080064660424</v>
      </c>
      <c r="AC141" s="25">
        <f t="shared" ca="1" si="73"/>
        <v>-42.166846730853763</v>
      </c>
      <c r="AD141" s="25">
        <f t="shared" ca="1" si="62"/>
        <v>257.83315326914624</v>
      </c>
    </row>
    <row r="142" spans="5:30" x14ac:dyDescent="0.2">
      <c r="E142" s="22">
        <v>138</v>
      </c>
      <c r="F142" s="24">
        <f t="shared" ca="1" si="67"/>
        <v>8.9440089551910269</v>
      </c>
      <c r="G142" s="24">
        <f t="shared" ca="1" si="63"/>
        <v>0</v>
      </c>
      <c r="H142" s="24">
        <f t="shared" ca="1" si="68"/>
        <v>8.9440089551910269</v>
      </c>
      <c r="I142" s="24">
        <f t="shared" ca="1" si="69"/>
        <v>0</v>
      </c>
      <c r="J142" s="24">
        <f t="shared" ca="1" si="70"/>
        <v>0</v>
      </c>
      <c r="K142" s="127">
        <f t="shared" ca="1" si="64"/>
        <v>0.39738450889064547</v>
      </c>
      <c r="L142" s="24">
        <f t="shared" ca="1" si="65"/>
        <v>7</v>
      </c>
      <c r="M142" s="24"/>
      <c r="N142" s="24">
        <f t="shared" ca="1" si="74"/>
        <v>0</v>
      </c>
      <c r="O142" s="24">
        <f t="shared" ca="1" si="52"/>
        <v>8.9440089551910269</v>
      </c>
      <c r="P142" s="24">
        <f t="shared" ca="1" si="66"/>
        <v>0.88499185011274661</v>
      </c>
      <c r="Q142" s="24">
        <f t="shared" ca="1" si="53"/>
        <v>0.68004753072973489</v>
      </c>
      <c r="R142" s="24">
        <f t="shared" ca="1" si="54"/>
        <v>0.68004753072973489</v>
      </c>
      <c r="S142" s="24">
        <f t="shared" ca="1" si="55"/>
        <v>8.2639614244612929</v>
      </c>
      <c r="T142" s="24">
        <f t="shared" ca="1" si="56"/>
        <v>0</v>
      </c>
      <c r="U142" s="24">
        <f t="shared" ca="1" si="51"/>
        <v>0</v>
      </c>
      <c r="V142" s="25">
        <f t="shared" ca="1" si="57"/>
        <v>15.124257083429303</v>
      </c>
      <c r="W142" s="24">
        <f t="shared" ca="1" si="58"/>
        <v>0</v>
      </c>
      <c r="X142" s="24">
        <f t="shared" ca="1" si="59"/>
        <v>0</v>
      </c>
      <c r="Y142" s="25">
        <f t="shared" ca="1" si="60"/>
        <v>0.68831881518609284</v>
      </c>
      <c r="Z142" s="26">
        <f t="shared" si="61"/>
        <v>2</v>
      </c>
      <c r="AA142" s="25">
        <f t="shared" ca="1" si="71"/>
        <v>2.6883188151860926</v>
      </c>
      <c r="AB142" s="25">
        <f t="shared" ca="1" si="72"/>
        <v>12.435938268243209</v>
      </c>
      <c r="AC142" s="25">
        <f t="shared" ca="1" si="73"/>
        <v>-29.730908462610554</v>
      </c>
      <c r="AD142" s="25">
        <f t="shared" ca="1" si="62"/>
        <v>270.26909153738944</v>
      </c>
    </row>
    <row r="143" spans="5:30" x14ac:dyDescent="0.2">
      <c r="E143" s="22">
        <v>139</v>
      </c>
      <c r="F143" s="24">
        <f t="shared" ca="1" si="67"/>
        <v>8.2639614244612929</v>
      </c>
      <c r="G143" s="24">
        <f t="shared" ca="1" si="63"/>
        <v>0</v>
      </c>
      <c r="H143" s="24">
        <f t="shared" ca="1" si="68"/>
        <v>8.2639614244612929</v>
      </c>
      <c r="I143" s="24">
        <f t="shared" ca="1" si="69"/>
        <v>0</v>
      </c>
      <c r="J143" s="24">
        <f t="shared" ca="1" si="70"/>
        <v>0</v>
      </c>
      <c r="K143" s="127">
        <f t="shared" ca="1" si="64"/>
        <v>0.18284570646357601</v>
      </c>
      <c r="L143" s="24">
        <f t="shared" ca="1" si="65"/>
        <v>7</v>
      </c>
      <c r="M143" s="24"/>
      <c r="N143" s="24">
        <f t="shared" ca="1" si="74"/>
        <v>0</v>
      </c>
      <c r="O143" s="24">
        <f t="shared" ca="1" si="52"/>
        <v>8.2639614244612929</v>
      </c>
      <c r="P143" s="24">
        <f t="shared" ca="1" si="66"/>
        <v>0.3258520087746235</v>
      </c>
      <c r="Q143" s="24">
        <f t="shared" ca="1" si="53"/>
        <v>0.43229056915523739</v>
      </c>
      <c r="R143" s="24">
        <f t="shared" ca="1" si="54"/>
        <v>0.43229056915523739</v>
      </c>
      <c r="S143" s="24">
        <f t="shared" ca="1" si="55"/>
        <v>7.8316708553060552</v>
      </c>
      <c r="T143" s="24">
        <f t="shared" ca="1" si="56"/>
        <v>0</v>
      </c>
      <c r="U143" s="24">
        <f t="shared" ca="1" si="51"/>
        <v>0</v>
      </c>
      <c r="V143" s="25">
        <f t="shared" ca="1" si="57"/>
        <v>9.6141422580124782</v>
      </c>
      <c r="W143" s="24">
        <f t="shared" ca="1" si="58"/>
        <v>0</v>
      </c>
      <c r="X143" s="24">
        <f t="shared" ca="1" si="59"/>
        <v>0</v>
      </c>
      <c r="Y143" s="25">
        <f t="shared" ca="1" si="60"/>
        <v>0.64382529119069387</v>
      </c>
      <c r="Z143" s="26">
        <f t="shared" si="61"/>
        <v>2</v>
      </c>
      <c r="AA143" s="25">
        <f t="shared" ca="1" si="71"/>
        <v>2.6438252911906939</v>
      </c>
      <c r="AB143" s="25">
        <f t="shared" ca="1" si="72"/>
        <v>6.9703169668217839</v>
      </c>
      <c r="AC143" s="25">
        <f t="shared" ca="1" si="73"/>
        <v>-22.76059149578877</v>
      </c>
      <c r="AD143" s="25">
        <f t="shared" ca="1" si="62"/>
        <v>277.23940850421121</v>
      </c>
    </row>
    <row r="144" spans="5:30" x14ac:dyDescent="0.2">
      <c r="E144" s="22">
        <v>140</v>
      </c>
      <c r="F144" s="24">
        <f t="shared" ca="1" si="67"/>
        <v>7.8316708553060552</v>
      </c>
      <c r="G144" s="24">
        <f t="shared" ca="1" si="63"/>
        <v>0</v>
      </c>
      <c r="H144" s="24">
        <f t="shared" ca="1" si="68"/>
        <v>7.8316708553060552</v>
      </c>
      <c r="I144" s="24">
        <f t="shared" ca="1" si="69"/>
        <v>0</v>
      </c>
      <c r="J144" s="24">
        <f t="shared" ca="1" si="70"/>
        <v>0</v>
      </c>
      <c r="K144" s="127">
        <f t="shared" ca="1" si="64"/>
        <v>0.7925349811257798</v>
      </c>
      <c r="L144" s="24">
        <f t="shared" ca="1" si="65"/>
        <v>8</v>
      </c>
      <c r="M144" s="24"/>
      <c r="N144" s="24">
        <f t="shared" ca="1" si="74"/>
        <v>0</v>
      </c>
      <c r="O144" s="24">
        <f t="shared" ca="1" si="52"/>
        <v>7.8316708553060552</v>
      </c>
      <c r="P144" s="24">
        <f t="shared" ca="1" si="66"/>
        <v>0.29048810872018438</v>
      </c>
      <c r="Q144" s="24">
        <f t="shared" ca="1" si="53"/>
        <v>0.4172061003965673</v>
      </c>
      <c r="R144" s="24">
        <f t="shared" ca="1" si="54"/>
        <v>0.4172061003965673</v>
      </c>
      <c r="S144" s="24">
        <f t="shared" ca="1" si="55"/>
        <v>7.4144647549094875</v>
      </c>
      <c r="T144" s="24">
        <f t="shared" ca="1" si="56"/>
        <v>0</v>
      </c>
      <c r="U144" s="24">
        <f t="shared" ca="1" si="51"/>
        <v>0</v>
      </c>
      <c r="V144" s="25">
        <f t="shared" ca="1" si="57"/>
        <v>9.2786636728196559</v>
      </c>
      <c r="W144" s="24">
        <f t="shared" ca="1" si="58"/>
        <v>0</v>
      </c>
      <c r="X144" s="24">
        <f t="shared" ca="1" si="59"/>
        <v>0</v>
      </c>
      <c r="Y144" s="25">
        <f t="shared" ca="1" si="60"/>
        <v>0.60984542440862177</v>
      </c>
      <c r="Z144" s="26">
        <f t="shared" si="61"/>
        <v>2</v>
      </c>
      <c r="AA144" s="25">
        <f t="shared" ca="1" si="71"/>
        <v>2.609845424408622</v>
      </c>
      <c r="AB144" s="25">
        <f t="shared" ca="1" si="72"/>
        <v>6.6688182484110339</v>
      </c>
      <c r="AC144" s="25">
        <f t="shared" ca="1" si="73"/>
        <v>-16.091773247377738</v>
      </c>
      <c r="AD144" s="25">
        <f t="shared" ca="1" si="62"/>
        <v>283.90822675262228</v>
      </c>
    </row>
    <row r="145" spans="5:30" x14ac:dyDescent="0.2">
      <c r="E145" s="22">
        <v>141</v>
      </c>
      <c r="F145" s="24">
        <f t="shared" ca="1" si="67"/>
        <v>7.4144647549094875</v>
      </c>
      <c r="G145" s="24">
        <f t="shared" ca="1" si="63"/>
        <v>0</v>
      </c>
      <c r="H145" s="24">
        <f t="shared" ca="1" si="68"/>
        <v>7.4144647549094875</v>
      </c>
      <c r="I145" s="24">
        <f t="shared" ca="1" si="69"/>
        <v>0</v>
      </c>
      <c r="J145" s="24">
        <f t="shared" ca="1" si="70"/>
        <v>0</v>
      </c>
      <c r="K145" s="127">
        <f t="shared" ca="1" si="64"/>
        <v>0.50019504440410967</v>
      </c>
      <c r="L145" s="24">
        <f t="shared" ca="1" si="65"/>
        <v>7</v>
      </c>
      <c r="M145" s="24"/>
      <c r="N145" s="24">
        <f t="shared" ca="1" si="74"/>
        <v>0</v>
      </c>
      <c r="O145" s="24">
        <f t="shared" ca="1" si="52"/>
        <v>7.4144647549094875</v>
      </c>
      <c r="P145" s="24">
        <f t="shared" ca="1" si="66"/>
        <v>0.32100993365930786</v>
      </c>
      <c r="Q145" s="24">
        <f t="shared" ca="1" si="53"/>
        <v>0.43026851809654931</v>
      </c>
      <c r="R145" s="24">
        <f t="shared" ca="1" si="54"/>
        <v>0.43026851809654931</v>
      </c>
      <c r="S145" s="24">
        <f t="shared" ca="1" si="55"/>
        <v>6.984196236812938</v>
      </c>
      <c r="T145" s="24">
        <f t="shared" ca="1" si="56"/>
        <v>0</v>
      </c>
      <c r="U145" s="24">
        <f t="shared" ca="1" si="51"/>
        <v>0</v>
      </c>
      <c r="V145" s="25">
        <f t="shared" ca="1" si="57"/>
        <v>9.5691718424672558</v>
      </c>
      <c r="W145" s="24">
        <f t="shared" ca="1" si="58"/>
        <v>0</v>
      </c>
      <c r="X145" s="24">
        <f t="shared" ca="1" si="59"/>
        <v>0</v>
      </c>
      <c r="Y145" s="25">
        <f t="shared" ca="1" si="60"/>
        <v>0.57594643966889703</v>
      </c>
      <c r="Z145" s="26">
        <f t="shared" si="61"/>
        <v>2</v>
      </c>
      <c r="AA145" s="25">
        <f t="shared" ca="1" si="71"/>
        <v>2.5759464396688969</v>
      </c>
      <c r="AB145" s="25">
        <f t="shared" ca="1" si="72"/>
        <v>6.9932254027983589</v>
      </c>
      <c r="AC145" s="25">
        <f t="shared" ca="1" si="73"/>
        <v>-9.0985478445793788</v>
      </c>
      <c r="AD145" s="25">
        <f t="shared" ca="1" si="62"/>
        <v>290.9014521554206</v>
      </c>
    </row>
    <row r="146" spans="5:30" x14ac:dyDescent="0.2">
      <c r="E146" s="22">
        <v>142</v>
      </c>
      <c r="F146" s="24">
        <f t="shared" ca="1" si="67"/>
        <v>6.984196236812938</v>
      </c>
      <c r="G146" s="24">
        <f t="shared" ca="1" si="63"/>
        <v>0</v>
      </c>
      <c r="H146" s="24">
        <f t="shared" ca="1" si="68"/>
        <v>6.984196236812938</v>
      </c>
      <c r="I146" s="24">
        <f t="shared" ca="1" si="69"/>
        <v>0</v>
      </c>
      <c r="J146" s="24">
        <f t="shared" ca="1" si="70"/>
        <v>0</v>
      </c>
      <c r="K146" s="127">
        <f t="shared" ca="1" si="64"/>
        <v>7.1440216683288371E-3</v>
      </c>
      <c r="L146" s="24">
        <f t="shared" ca="1" si="65"/>
        <v>6</v>
      </c>
      <c r="M146" s="24"/>
      <c r="N146" s="24">
        <f t="shared" ca="1" si="74"/>
        <v>0</v>
      </c>
      <c r="O146" s="24">
        <f t="shared" ca="1" si="52"/>
        <v>6.984196236812938</v>
      </c>
      <c r="P146" s="24">
        <f t="shared" ca="1" si="66"/>
        <v>0.62188236590353874</v>
      </c>
      <c r="Q146" s="24">
        <f t="shared" ca="1" si="53"/>
        <v>0.54656424655824631</v>
      </c>
      <c r="R146" s="24">
        <f t="shared" ca="1" si="54"/>
        <v>0.54656424655824631</v>
      </c>
      <c r="S146" s="24">
        <f t="shared" ca="1" si="55"/>
        <v>6.4376319902546921</v>
      </c>
      <c r="T146" s="24">
        <f t="shared" ca="1" si="56"/>
        <v>0</v>
      </c>
      <c r="U146" s="24">
        <f t="shared" ca="1" si="51"/>
        <v>0</v>
      </c>
      <c r="V146" s="25">
        <f t="shared" ca="1" si="57"/>
        <v>12.155588843455398</v>
      </c>
      <c r="W146" s="24">
        <f t="shared" ca="1" si="58"/>
        <v>0</v>
      </c>
      <c r="X146" s="24">
        <f t="shared" ca="1" si="59"/>
        <v>0</v>
      </c>
      <c r="Y146" s="25">
        <f t="shared" ca="1" si="60"/>
        <v>0.53687312908270524</v>
      </c>
      <c r="Z146" s="26">
        <f t="shared" si="61"/>
        <v>2</v>
      </c>
      <c r="AA146" s="25">
        <f t="shared" ca="1" si="71"/>
        <v>2.5368731290827053</v>
      </c>
      <c r="AB146" s="25">
        <f t="shared" ca="1" si="72"/>
        <v>9.6187157143726925</v>
      </c>
      <c r="AC146" s="25">
        <f t="shared" ca="1" si="73"/>
        <v>0.52016786979331364</v>
      </c>
      <c r="AD146" s="25">
        <f t="shared" ca="1" si="62"/>
        <v>300.52016786979334</v>
      </c>
    </row>
    <row r="147" spans="5:30" x14ac:dyDescent="0.2">
      <c r="E147" s="22">
        <v>143</v>
      </c>
      <c r="F147" s="24">
        <f t="shared" ca="1" si="67"/>
        <v>6.4376319902546921</v>
      </c>
      <c r="G147" s="24">
        <f t="shared" ca="1" si="63"/>
        <v>0</v>
      </c>
      <c r="H147" s="24">
        <f t="shared" ca="1" si="68"/>
        <v>6.4376319902546921</v>
      </c>
      <c r="I147" s="24">
        <f t="shared" ca="1" si="69"/>
        <v>0</v>
      </c>
      <c r="J147" s="24">
        <f t="shared" ca="1" si="70"/>
        <v>0</v>
      </c>
      <c r="K147" s="127">
        <f t="shared" ca="1" si="64"/>
        <v>0.14296556700889462</v>
      </c>
      <c r="L147" s="24">
        <f t="shared" ca="1" si="65"/>
        <v>7</v>
      </c>
      <c r="M147" s="24"/>
      <c r="N147" s="24">
        <f t="shared" ca="1" si="74"/>
        <v>0</v>
      </c>
      <c r="O147" s="24">
        <f t="shared" ca="1" si="52"/>
        <v>6.4376319902546921</v>
      </c>
      <c r="P147" s="24">
        <f t="shared" ca="1" si="66"/>
        <v>0.89704142350982452</v>
      </c>
      <c r="Q147" s="24">
        <f t="shared" ca="1" si="53"/>
        <v>0.68973082638260985</v>
      </c>
      <c r="R147" s="24">
        <f t="shared" ca="1" si="54"/>
        <v>0.68973082638260985</v>
      </c>
      <c r="S147" s="24">
        <f t="shared" ca="1" si="55"/>
        <v>5.7479011638720827</v>
      </c>
      <c r="T147" s="24">
        <f t="shared" ca="1" si="56"/>
        <v>0</v>
      </c>
      <c r="U147" s="24">
        <f t="shared" ca="1" si="51"/>
        <v>0</v>
      </c>
      <c r="V147" s="25">
        <f t="shared" ca="1" si="57"/>
        <v>15.339613578749242</v>
      </c>
      <c r="W147" s="24">
        <f t="shared" ca="1" si="58"/>
        <v>0</v>
      </c>
      <c r="X147" s="24">
        <f t="shared" ca="1" si="59"/>
        <v>0</v>
      </c>
      <c r="Y147" s="25">
        <f t="shared" ca="1" si="60"/>
        <v>0.487421326165071</v>
      </c>
      <c r="Z147" s="26">
        <f t="shared" si="61"/>
        <v>2</v>
      </c>
      <c r="AA147" s="25">
        <f t="shared" ca="1" si="71"/>
        <v>2.4874213261650708</v>
      </c>
      <c r="AB147" s="25">
        <f t="shared" ca="1" si="72"/>
        <v>12.852192252584171</v>
      </c>
      <c r="AC147" s="25">
        <f t="shared" ca="1" si="73"/>
        <v>13.372360122377485</v>
      </c>
      <c r="AD147" s="25">
        <f t="shared" ca="1" si="62"/>
        <v>313.37236012237747</v>
      </c>
    </row>
    <row r="148" spans="5:30" x14ac:dyDescent="0.2">
      <c r="E148" s="22">
        <v>144</v>
      </c>
      <c r="F148" s="24">
        <f t="shared" ca="1" si="67"/>
        <v>5.7479011638720827</v>
      </c>
      <c r="G148" s="24">
        <f t="shared" ca="1" si="63"/>
        <v>0</v>
      </c>
      <c r="H148" s="24">
        <f t="shared" ca="1" si="68"/>
        <v>5.7479011638720827</v>
      </c>
      <c r="I148" s="24">
        <f t="shared" ca="1" si="69"/>
        <v>0</v>
      </c>
      <c r="J148" s="24">
        <f t="shared" ca="1" si="70"/>
        <v>0</v>
      </c>
      <c r="K148" s="127">
        <f t="shared" ca="1" si="64"/>
        <v>0.29430710973612417</v>
      </c>
      <c r="L148" s="24">
        <f t="shared" ca="1" si="65"/>
        <v>7</v>
      </c>
      <c r="M148" s="24"/>
      <c r="N148" s="24">
        <f t="shared" ca="1" si="74"/>
        <v>0</v>
      </c>
      <c r="O148" s="24">
        <f t="shared" ca="1" si="52"/>
        <v>5.7479011638720827</v>
      </c>
      <c r="P148" s="24">
        <f t="shared" ca="1" si="66"/>
        <v>0.93885483219357468</v>
      </c>
      <c r="Q148" s="24">
        <f t="shared" ca="1" si="53"/>
        <v>0.73178468902222016</v>
      </c>
      <c r="R148" s="24">
        <f t="shared" ca="1" si="54"/>
        <v>0.73178468902222016</v>
      </c>
      <c r="S148" s="24">
        <f t="shared" ca="1" si="55"/>
        <v>5.0161164748498628</v>
      </c>
      <c r="T148" s="24">
        <f t="shared" ca="1" si="56"/>
        <v>0</v>
      </c>
      <c r="U148" s="24">
        <f t="shared" ca="1" si="51"/>
        <v>0</v>
      </c>
      <c r="V148" s="25">
        <f t="shared" ca="1" si="57"/>
        <v>16.274891483854176</v>
      </c>
      <c r="W148" s="24">
        <f t="shared" ca="1" si="58"/>
        <v>0</v>
      </c>
      <c r="X148" s="24">
        <f t="shared" ca="1" si="59"/>
        <v>0</v>
      </c>
      <c r="Y148" s="25">
        <f t="shared" ca="1" si="60"/>
        <v>0.43056070554887782</v>
      </c>
      <c r="Z148" s="26">
        <f t="shared" si="61"/>
        <v>2</v>
      </c>
      <c r="AA148" s="25">
        <f t="shared" ca="1" si="71"/>
        <v>2.4305607055488778</v>
      </c>
      <c r="AB148" s="25">
        <f t="shared" ca="1" si="72"/>
        <v>13.844330778305299</v>
      </c>
      <c r="AC148" s="25">
        <f t="shared" ca="1" si="73"/>
        <v>27.216690900682785</v>
      </c>
      <c r="AD148" s="25">
        <f t="shared" ca="1" si="62"/>
        <v>327.21669090068281</v>
      </c>
    </row>
    <row r="149" spans="5:30" x14ac:dyDescent="0.2">
      <c r="E149" s="22">
        <v>145</v>
      </c>
      <c r="F149" s="24">
        <f t="shared" ca="1" si="67"/>
        <v>5.0161164748498628</v>
      </c>
      <c r="G149" s="24">
        <f t="shared" ca="1" si="63"/>
        <v>0</v>
      </c>
      <c r="H149" s="24">
        <f t="shared" ca="1" si="68"/>
        <v>5.0161164748498628</v>
      </c>
      <c r="I149" s="24">
        <f t="shared" ca="1" si="69"/>
        <v>0</v>
      </c>
      <c r="J149" s="24">
        <f t="shared" ca="1" si="70"/>
        <v>0</v>
      </c>
      <c r="K149" s="127">
        <f t="shared" ca="1" si="64"/>
        <v>0.25656617599148401</v>
      </c>
      <c r="L149" s="24">
        <f t="shared" ca="1" si="65"/>
        <v>7</v>
      </c>
      <c r="M149" s="24"/>
      <c r="N149" s="24">
        <f t="shared" ca="1" si="74"/>
        <v>0</v>
      </c>
      <c r="O149" s="24">
        <f t="shared" ca="1" si="52"/>
        <v>5.0161164748498628</v>
      </c>
      <c r="P149" s="24">
        <f t="shared" ca="1" si="66"/>
        <v>0.81175313859423071</v>
      </c>
      <c r="Q149" s="24">
        <f t="shared" ca="1" si="53"/>
        <v>0.6326562753065943</v>
      </c>
      <c r="R149" s="24">
        <f t="shared" ca="1" si="54"/>
        <v>0.6326562753065943</v>
      </c>
      <c r="S149" s="24">
        <f t="shared" ca="1" si="55"/>
        <v>4.3834601995432685</v>
      </c>
      <c r="T149" s="24">
        <f t="shared" ca="1" si="56"/>
        <v>0</v>
      </c>
      <c r="U149" s="24">
        <f t="shared" ca="1" si="51"/>
        <v>0</v>
      </c>
      <c r="V149" s="25">
        <f t="shared" ca="1" si="57"/>
        <v>14.070275562818656</v>
      </c>
      <c r="W149" s="24">
        <f t="shared" ca="1" si="58"/>
        <v>0</v>
      </c>
      <c r="X149" s="24">
        <f t="shared" ca="1" si="59"/>
        <v>0</v>
      </c>
      <c r="Y149" s="25">
        <f t="shared" ca="1" si="60"/>
        <v>0.37598306697572526</v>
      </c>
      <c r="Z149" s="26">
        <f t="shared" si="61"/>
        <v>2</v>
      </c>
      <c r="AA149" s="25">
        <f t="shared" ca="1" si="71"/>
        <v>2.3759830669757251</v>
      </c>
      <c r="AB149" s="25">
        <f t="shared" ca="1" si="72"/>
        <v>11.69429249584293</v>
      </c>
      <c r="AC149" s="25">
        <f t="shared" ca="1" si="73"/>
        <v>38.910983396525715</v>
      </c>
      <c r="AD149" s="25">
        <f t="shared" ca="1" si="62"/>
        <v>338.91098339652569</v>
      </c>
    </row>
    <row r="150" spans="5:30" x14ac:dyDescent="0.2">
      <c r="E150" s="22">
        <v>146</v>
      </c>
      <c r="F150" s="24">
        <f t="shared" ca="1" si="67"/>
        <v>4.3834601995432685</v>
      </c>
      <c r="G150" s="24">
        <f t="shared" ca="1" si="63"/>
        <v>0</v>
      </c>
      <c r="H150" s="24">
        <f t="shared" ca="1" si="68"/>
        <v>4.3834601995432685</v>
      </c>
      <c r="I150" s="24">
        <f t="shared" ca="1" si="69"/>
        <v>1</v>
      </c>
      <c r="J150" s="24">
        <f t="shared" ca="1" si="70"/>
        <v>14</v>
      </c>
      <c r="K150" s="127">
        <f t="shared" ca="1" si="64"/>
        <v>0.93591016123576143</v>
      </c>
      <c r="L150" s="24">
        <f t="shared" ca="1" si="65"/>
        <v>9</v>
      </c>
      <c r="M150" s="24"/>
      <c r="N150" s="24">
        <f t="shared" ca="1" si="74"/>
        <v>0</v>
      </c>
      <c r="O150" s="24">
        <f t="shared" ca="1" si="52"/>
        <v>4.3834601995432685</v>
      </c>
      <c r="P150" s="24">
        <f t="shared" ca="1" si="66"/>
        <v>0.92339644626591999</v>
      </c>
      <c r="Q150" s="24">
        <f t="shared" ca="1" si="53"/>
        <v>0.71424417644935057</v>
      </c>
      <c r="R150" s="24">
        <f t="shared" ca="1" si="54"/>
        <v>0.71424417644935057</v>
      </c>
      <c r="S150" s="24">
        <f t="shared" ca="1" si="55"/>
        <v>3.6692160230939179</v>
      </c>
      <c r="T150" s="24">
        <f t="shared" ca="1" si="56"/>
        <v>0</v>
      </c>
      <c r="U150" s="24">
        <f t="shared" ca="1" si="51"/>
        <v>0</v>
      </c>
      <c r="V150" s="25">
        <f t="shared" ca="1" si="57"/>
        <v>15.884790484233555</v>
      </c>
      <c r="W150" s="24">
        <f t="shared" ca="1" si="58"/>
        <v>224</v>
      </c>
      <c r="X150" s="24">
        <f t="shared" ca="1" si="59"/>
        <v>15.68</v>
      </c>
      <c r="Y150" s="25">
        <f t="shared" ca="1" si="60"/>
        <v>0.32210704890548747</v>
      </c>
      <c r="Z150" s="26">
        <f t="shared" si="61"/>
        <v>2</v>
      </c>
      <c r="AA150" s="25">
        <f t="shared" ca="1" si="71"/>
        <v>242.00210704890549</v>
      </c>
      <c r="AB150" s="25">
        <f t="shared" ca="1" si="72"/>
        <v>-226.11731656467194</v>
      </c>
      <c r="AC150" s="25">
        <f t="shared" ca="1" si="73"/>
        <v>-187.20633316814622</v>
      </c>
      <c r="AD150" s="25">
        <f t="shared" ca="1" si="62"/>
        <v>112.79366683185378</v>
      </c>
    </row>
    <row r="151" spans="5:30" x14ac:dyDescent="0.2">
      <c r="E151" s="22">
        <v>147</v>
      </c>
      <c r="F151" s="24">
        <f t="shared" ca="1" si="67"/>
        <v>3.6692160230939179</v>
      </c>
      <c r="G151" s="24">
        <f t="shared" ca="1" si="63"/>
        <v>14</v>
      </c>
      <c r="H151" s="24">
        <f t="shared" ca="1" si="68"/>
        <v>17.669216023093917</v>
      </c>
      <c r="I151" s="24">
        <f t="shared" ca="1" si="69"/>
        <v>0</v>
      </c>
      <c r="J151" s="24">
        <f t="shared" ca="1" si="70"/>
        <v>0</v>
      </c>
      <c r="K151" s="127">
        <f t="shared" ca="1" si="64"/>
        <v>0.22108750823504753</v>
      </c>
      <c r="L151" s="24">
        <f t="shared" ca="1" si="65"/>
        <v>7</v>
      </c>
      <c r="M151" s="24"/>
      <c r="N151" s="24">
        <f t="shared" ca="1" si="74"/>
        <v>0</v>
      </c>
      <c r="O151" s="24">
        <f t="shared" ca="1" si="52"/>
        <v>3.6692160230939179</v>
      </c>
      <c r="P151" s="24">
        <f t="shared" ca="1" si="66"/>
        <v>0.36787218987740944</v>
      </c>
      <c r="Q151" s="24">
        <f t="shared" ca="1" si="53"/>
        <v>0.44937586921905409</v>
      </c>
      <c r="R151" s="24">
        <f t="shared" ca="1" si="54"/>
        <v>0.44937586921905409</v>
      </c>
      <c r="S151" s="24">
        <f t="shared" ca="1" si="55"/>
        <v>3.219840153874864</v>
      </c>
      <c r="T151" s="24">
        <f t="shared" ca="1" si="56"/>
        <v>0</v>
      </c>
      <c r="U151" s="24">
        <f t="shared" ref="U151:U214" ca="1" si="75">IF(OR(T151=0,AND(T151&gt;0, T152&gt;0)),0,1)</f>
        <v>0</v>
      </c>
      <c r="V151" s="25">
        <f t="shared" ca="1" si="57"/>
        <v>9.9941193314317616</v>
      </c>
      <c r="W151" s="24">
        <f t="shared" ca="1" si="58"/>
        <v>0</v>
      </c>
      <c r="X151" s="24">
        <f t="shared" ca="1" si="59"/>
        <v>0</v>
      </c>
      <c r="Y151" s="25">
        <f t="shared" ca="1" si="60"/>
        <v>0.27556224707875127</v>
      </c>
      <c r="Z151" s="26">
        <f t="shared" si="61"/>
        <v>2</v>
      </c>
      <c r="AA151" s="25">
        <f t="shared" ca="1" si="71"/>
        <v>2.2755622470787511</v>
      </c>
      <c r="AB151" s="25">
        <f t="shared" ca="1" si="72"/>
        <v>7.7185570843530105</v>
      </c>
      <c r="AC151" s="25">
        <f t="shared" ca="1" si="73"/>
        <v>-179.48777608379319</v>
      </c>
      <c r="AD151" s="25">
        <f t="shared" ca="1" si="62"/>
        <v>120.51222391620681</v>
      </c>
    </row>
    <row r="152" spans="5:30" x14ac:dyDescent="0.2">
      <c r="E152" s="22">
        <v>148</v>
      </c>
      <c r="F152" s="24">
        <f t="shared" ca="1" si="67"/>
        <v>3.219840153874864</v>
      </c>
      <c r="G152" s="24">
        <f t="shared" ca="1" si="63"/>
        <v>14</v>
      </c>
      <c r="H152" s="24">
        <f t="shared" ca="1" si="68"/>
        <v>17.219840153874863</v>
      </c>
      <c r="I152" s="24">
        <f t="shared" ca="1" si="69"/>
        <v>0</v>
      </c>
      <c r="J152" s="24">
        <f t="shared" ca="1" si="70"/>
        <v>0</v>
      </c>
      <c r="K152" s="127">
        <f t="shared" ca="1" si="64"/>
        <v>0.43786674037274786</v>
      </c>
      <c r="L152" s="24">
        <f t="shared" ca="1" si="65"/>
        <v>7</v>
      </c>
      <c r="M152" s="24"/>
      <c r="N152" s="24">
        <f t="shared" ca="1" si="74"/>
        <v>0</v>
      </c>
      <c r="O152" s="24">
        <f t="shared" ca="1" si="52"/>
        <v>3.219840153874864</v>
      </c>
      <c r="P152" s="24">
        <f t="shared" ca="1" si="66"/>
        <v>0.94685512377030256</v>
      </c>
      <c r="Q152" s="24">
        <f t="shared" ca="1" si="53"/>
        <v>0.7422645071027083</v>
      </c>
      <c r="R152" s="24">
        <f t="shared" ca="1" si="54"/>
        <v>0.7422645071027083</v>
      </c>
      <c r="S152" s="24">
        <f t="shared" ca="1" si="55"/>
        <v>2.4775756467721557</v>
      </c>
      <c r="T152" s="24">
        <f t="shared" ca="1" si="56"/>
        <v>0</v>
      </c>
      <c r="U152" s="24">
        <f t="shared" ca="1" si="75"/>
        <v>0</v>
      </c>
      <c r="V152" s="25">
        <f t="shared" ca="1" si="57"/>
        <v>16.50796263796423</v>
      </c>
      <c r="W152" s="24">
        <f t="shared" ca="1" si="58"/>
        <v>0</v>
      </c>
      <c r="X152" s="24">
        <f t="shared" ca="1" si="59"/>
        <v>0</v>
      </c>
      <c r="Y152" s="25">
        <f t="shared" ca="1" si="60"/>
        <v>0.22789663202588081</v>
      </c>
      <c r="Z152" s="26">
        <f t="shared" si="61"/>
        <v>2</v>
      </c>
      <c r="AA152" s="25">
        <f t="shared" ca="1" si="71"/>
        <v>2.2278966320258808</v>
      </c>
      <c r="AB152" s="25">
        <f t="shared" ca="1" si="72"/>
        <v>14.280066005938348</v>
      </c>
      <c r="AC152" s="25">
        <f t="shared" ca="1" si="73"/>
        <v>-165.20771007785484</v>
      </c>
      <c r="AD152" s="25">
        <f t="shared" ca="1" si="62"/>
        <v>134.79228992214516</v>
      </c>
    </row>
    <row r="153" spans="5:30" x14ac:dyDescent="0.2">
      <c r="E153" s="22">
        <v>149</v>
      </c>
      <c r="F153" s="24">
        <f t="shared" ca="1" si="67"/>
        <v>2.4775756467721557</v>
      </c>
      <c r="G153" s="24">
        <f t="shared" ca="1" si="63"/>
        <v>14</v>
      </c>
      <c r="H153" s="24">
        <f t="shared" ca="1" si="68"/>
        <v>16.477575646772156</v>
      </c>
      <c r="I153" s="24">
        <f t="shared" ca="1" si="69"/>
        <v>0</v>
      </c>
      <c r="J153" s="24">
        <f t="shared" ca="1" si="70"/>
        <v>0</v>
      </c>
      <c r="K153" s="127">
        <f t="shared" ca="1" si="64"/>
        <v>0.8752646786013587</v>
      </c>
      <c r="L153" s="24">
        <f t="shared" ca="1" si="65"/>
        <v>8</v>
      </c>
      <c r="M153" s="24"/>
      <c r="N153" s="24">
        <f t="shared" ca="1" si="74"/>
        <v>0</v>
      </c>
      <c r="O153" s="24">
        <f t="shared" ca="1" si="52"/>
        <v>2.4775756467721557</v>
      </c>
      <c r="P153" s="24">
        <f t="shared" ca="1" si="66"/>
        <v>5.3827738218867438E-2</v>
      </c>
      <c r="Q153" s="24">
        <f t="shared" ca="1" si="53"/>
        <v>0.25867684233550392</v>
      </c>
      <c r="R153" s="24">
        <f t="shared" ca="1" si="54"/>
        <v>0.25867684233550392</v>
      </c>
      <c r="S153" s="24">
        <f t="shared" ca="1" si="55"/>
        <v>2.2188988044366518</v>
      </c>
      <c r="T153" s="24">
        <f t="shared" ca="1" si="56"/>
        <v>0</v>
      </c>
      <c r="U153" s="24">
        <f t="shared" ca="1" si="75"/>
        <v>0</v>
      </c>
      <c r="V153" s="25">
        <f t="shared" ca="1" si="57"/>
        <v>5.7529729735416071</v>
      </c>
      <c r="W153" s="24">
        <f t="shared" ca="1" si="58"/>
        <v>0</v>
      </c>
      <c r="X153" s="24">
        <f t="shared" ca="1" si="59"/>
        <v>0</v>
      </c>
      <c r="Y153" s="25">
        <f t="shared" ca="1" si="60"/>
        <v>0.1878589780483523</v>
      </c>
      <c r="Z153" s="26">
        <f t="shared" si="61"/>
        <v>2</v>
      </c>
      <c r="AA153" s="25">
        <f t="shared" ca="1" si="71"/>
        <v>2.1878589780483524</v>
      </c>
      <c r="AB153" s="25">
        <f t="shared" ca="1" si="72"/>
        <v>3.5651139954932547</v>
      </c>
      <c r="AC153" s="25">
        <f t="shared" ca="1" si="73"/>
        <v>-161.64259608236159</v>
      </c>
      <c r="AD153" s="25">
        <f t="shared" ca="1" si="62"/>
        <v>138.35740391763841</v>
      </c>
    </row>
    <row r="154" spans="5:30" x14ac:dyDescent="0.2">
      <c r="E154" s="22">
        <v>150</v>
      </c>
      <c r="F154" s="24">
        <f t="shared" ca="1" si="67"/>
        <v>2.2188988044366518</v>
      </c>
      <c r="G154" s="24">
        <f t="shared" ca="1" si="63"/>
        <v>14</v>
      </c>
      <c r="H154" s="24">
        <f t="shared" ca="1" si="68"/>
        <v>16.218898804436652</v>
      </c>
      <c r="I154" s="24">
        <f t="shared" ca="1" si="69"/>
        <v>0</v>
      </c>
      <c r="J154" s="24">
        <f t="shared" ca="1" si="70"/>
        <v>0</v>
      </c>
      <c r="K154" s="127">
        <f t="shared" ca="1" si="64"/>
        <v>0.85045799520058984</v>
      </c>
      <c r="L154" s="24">
        <f t="shared" ca="1" si="65"/>
        <v>8</v>
      </c>
      <c r="M154" s="24"/>
      <c r="N154" s="24">
        <f t="shared" ca="1" si="74"/>
        <v>0</v>
      </c>
      <c r="O154" s="24">
        <f t="shared" ca="1" si="52"/>
        <v>2.2188988044366518</v>
      </c>
      <c r="P154" s="24">
        <f t="shared" ca="1" si="66"/>
        <v>0.55177907692911377</v>
      </c>
      <c r="Q154" s="24">
        <f t="shared" ca="1" si="53"/>
        <v>0.51952361977050465</v>
      </c>
      <c r="R154" s="24">
        <f t="shared" ca="1" si="54"/>
        <v>0.51952361977050465</v>
      </c>
      <c r="S154" s="24">
        <f t="shared" ca="1" si="55"/>
        <v>1.6993751846661471</v>
      </c>
      <c r="T154" s="24">
        <f t="shared" ca="1" si="56"/>
        <v>0</v>
      </c>
      <c r="U154" s="24">
        <f t="shared" ca="1" si="75"/>
        <v>0</v>
      </c>
      <c r="V154" s="25">
        <f t="shared" ca="1" si="57"/>
        <v>11.554205303696023</v>
      </c>
      <c r="W154" s="24">
        <f t="shared" ca="1" si="58"/>
        <v>0</v>
      </c>
      <c r="X154" s="24">
        <f t="shared" ca="1" si="59"/>
        <v>0</v>
      </c>
      <c r="Y154" s="25">
        <f t="shared" ca="1" si="60"/>
        <v>0.15673095956411195</v>
      </c>
      <c r="Z154" s="26">
        <f t="shared" si="61"/>
        <v>2</v>
      </c>
      <c r="AA154" s="25">
        <f t="shared" ca="1" si="71"/>
        <v>2.1567309595641118</v>
      </c>
      <c r="AB154" s="25">
        <f t="shared" ca="1" si="72"/>
        <v>9.3974743441319113</v>
      </c>
      <c r="AC154" s="25">
        <f t="shared" ca="1" si="73"/>
        <v>-152.24512173822967</v>
      </c>
      <c r="AD154" s="25">
        <f t="shared" ca="1" si="62"/>
        <v>147.75487826177033</v>
      </c>
    </row>
    <row r="155" spans="5:30" x14ac:dyDescent="0.2">
      <c r="E155" s="22">
        <v>151</v>
      </c>
      <c r="F155" s="24">
        <f t="shared" ca="1" si="67"/>
        <v>1.6993751846661471</v>
      </c>
      <c r="G155" s="24">
        <f t="shared" ca="1" si="63"/>
        <v>14</v>
      </c>
      <c r="H155" s="24">
        <f t="shared" ca="1" si="68"/>
        <v>15.699375184666147</v>
      </c>
      <c r="I155" s="24">
        <f t="shared" ca="1" si="69"/>
        <v>0</v>
      </c>
      <c r="J155" s="24">
        <f t="shared" ca="1" si="70"/>
        <v>0</v>
      </c>
      <c r="K155" s="127">
        <f t="shared" ca="1" si="64"/>
        <v>0.72606539085004129</v>
      </c>
      <c r="L155" s="24">
        <f t="shared" ca="1" si="65"/>
        <v>8</v>
      </c>
      <c r="M155" s="24"/>
      <c r="N155" s="24">
        <f t="shared" ca="1" si="74"/>
        <v>0</v>
      </c>
      <c r="O155" s="24">
        <f t="shared" ca="1" si="52"/>
        <v>1.6993751846661471</v>
      </c>
      <c r="P155" s="24">
        <f t="shared" ca="1" si="66"/>
        <v>0.28842680954972089</v>
      </c>
      <c r="Q155" s="24">
        <f t="shared" ca="1" si="53"/>
        <v>0.41630202859319498</v>
      </c>
      <c r="R155" s="24">
        <f t="shared" ca="1" si="54"/>
        <v>0.41630202859319498</v>
      </c>
      <c r="S155" s="24">
        <f t="shared" ca="1" si="55"/>
        <v>1.2830731560729522</v>
      </c>
      <c r="T155" s="24">
        <f t="shared" ca="1" si="56"/>
        <v>0</v>
      </c>
      <c r="U155" s="24">
        <f t="shared" ca="1" si="75"/>
        <v>0</v>
      </c>
      <c r="V155" s="25">
        <f t="shared" ca="1" si="57"/>
        <v>9.2585571159126552</v>
      </c>
      <c r="W155" s="24">
        <f t="shared" ca="1" si="58"/>
        <v>0</v>
      </c>
      <c r="X155" s="24">
        <f t="shared" ca="1" si="59"/>
        <v>0</v>
      </c>
      <c r="Y155" s="25">
        <f t="shared" ca="1" si="60"/>
        <v>0.11929793362956398</v>
      </c>
      <c r="Z155" s="26">
        <f t="shared" si="61"/>
        <v>2</v>
      </c>
      <c r="AA155" s="25">
        <f t="shared" ca="1" si="71"/>
        <v>2.1192979336295639</v>
      </c>
      <c r="AB155" s="25">
        <f t="shared" ca="1" si="72"/>
        <v>7.1392591822830909</v>
      </c>
      <c r="AC155" s="25">
        <f t="shared" ca="1" si="73"/>
        <v>-145.10586255594657</v>
      </c>
      <c r="AD155" s="25">
        <f t="shared" ca="1" si="62"/>
        <v>154.89413744405343</v>
      </c>
    </row>
    <row r="156" spans="5:30" x14ac:dyDescent="0.2">
      <c r="E156" s="22">
        <v>152</v>
      </c>
      <c r="F156" s="24">
        <f t="shared" ca="1" si="67"/>
        <v>1.2830731560729522</v>
      </c>
      <c r="G156" s="24">
        <f t="shared" ca="1" si="63"/>
        <v>14</v>
      </c>
      <c r="H156" s="24">
        <f t="shared" ca="1" si="68"/>
        <v>15.283073156072952</v>
      </c>
      <c r="I156" s="24">
        <f t="shared" ca="1" si="69"/>
        <v>0</v>
      </c>
      <c r="J156" s="24">
        <f t="shared" ca="1" si="70"/>
        <v>0</v>
      </c>
      <c r="K156" s="127">
        <f t="shared" ca="1" si="64"/>
        <v>0.85192363452849862</v>
      </c>
      <c r="L156" s="24">
        <f t="shared" ca="1" si="65"/>
        <v>8</v>
      </c>
      <c r="M156" s="24"/>
      <c r="N156" s="24">
        <f t="shared" ca="1" si="74"/>
        <v>0</v>
      </c>
      <c r="O156" s="24">
        <f t="shared" ca="1" si="52"/>
        <v>1.2830731560729522</v>
      </c>
      <c r="P156" s="24">
        <f t="shared" ca="1" si="66"/>
        <v>0.21012755220687407</v>
      </c>
      <c r="Q156" s="24">
        <f t="shared" ca="1" si="53"/>
        <v>0.37910318814872157</v>
      </c>
      <c r="R156" s="24">
        <f t="shared" ca="1" si="54"/>
        <v>0.37910318814872157</v>
      </c>
      <c r="S156" s="24">
        <f t="shared" ca="1" si="55"/>
        <v>0.90396996792423068</v>
      </c>
      <c r="T156" s="24">
        <f t="shared" ca="1" si="56"/>
        <v>0</v>
      </c>
      <c r="U156" s="24">
        <f t="shared" ca="1" si="75"/>
        <v>0</v>
      </c>
      <c r="V156" s="25">
        <f t="shared" ca="1" si="57"/>
        <v>8.4312549044275666</v>
      </c>
      <c r="W156" s="24">
        <f t="shared" ca="1" si="58"/>
        <v>0</v>
      </c>
      <c r="X156" s="24">
        <f t="shared" ca="1" si="59"/>
        <v>0</v>
      </c>
      <c r="Y156" s="25">
        <f t="shared" ca="1" si="60"/>
        <v>8.7481724959887319E-2</v>
      </c>
      <c r="Z156" s="26">
        <f t="shared" si="61"/>
        <v>2</v>
      </c>
      <c r="AA156" s="25">
        <f t="shared" ca="1" si="71"/>
        <v>2.0874817249598872</v>
      </c>
      <c r="AB156" s="25">
        <f t="shared" ca="1" si="72"/>
        <v>6.3437731794676795</v>
      </c>
      <c r="AC156" s="25">
        <f t="shared" ca="1" si="73"/>
        <v>-138.76208937647888</v>
      </c>
      <c r="AD156" s="25">
        <f t="shared" ca="1" si="62"/>
        <v>161.23791062352112</v>
      </c>
    </row>
    <row r="157" spans="5:30" x14ac:dyDescent="0.2">
      <c r="E157" s="22">
        <v>153</v>
      </c>
      <c r="F157" s="24">
        <f t="shared" ca="1" si="67"/>
        <v>0.90396996792423068</v>
      </c>
      <c r="G157" s="24">
        <f t="shared" ca="1" si="63"/>
        <v>14</v>
      </c>
      <c r="H157" s="24">
        <f t="shared" ca="1" si="68"/>
        <v>14.903969967924231</v>
      </c>
      <c r="I157" s="24">
        <f t="shared" ca="1" si="69"/>
        <v>0</v>
      </c>
      <c r="J157" s="24">
        <f t="shared" ca="1" si="70"/>
        <v>0</v>
      </c>
      <c r="K157" s="127">
        <f t="shared" ca="1" si="64"/>
        <v>0.36397586849589059</v>
      </c>
      <c r="L157" s="24">
        <f t="shared" ca="1" si="65"/>
        <v>7</v>
      </c>
      <c r="M157" s="24"/>
      <c r="N157" s="24">
        <f t="shared" ca="1" si="74"/>
        <v>14</v>
      </c>
      <c r="O157" s="24">
        <f t="shared" ca="1" si="52"/>
        <v>14.903969967924231</v>
      </c>
      <c r="P157" s="24">
        <f t="shared" ca="1" si="66"/>
        <v>0.12719923930650512</v>
      </c>
      <c r="Q157" s="24">
        <f t="shared" ca="1" si="53"/>
        <v>0.32904038265042734</v>
      </c>
      <c r="R157" s="24">
        <f t="shared" ca="1" si="54"/>
        <v>0.32904038265042734</v>
      </c>
      <c r="S157" s="24">
        <f t="shared" ca="1" si="55"/>
        <v>14.574929585273804</v>
      </c>
      <c r="T157" s="24">
        <f t="shared" ca="1" si="56"/>
        <v>0</v>
      </c>
      <c r="U157" s="24">
        <f t="shared" ca="1" si="75"/>
        <v>0</v>
      </c>
      <c r="V157" s="25">
        <f t="shared" ca="1" si="57"/>
        <v>7.3178581101455036</v>
      </c>
      <c r="W157" s="24">
        <f t="shared" ca="1" si="58"/>
        <v>0</v>
      </c>
      <c r="X157" s="24">
        <f t="shared" ca="1" si="59"/>
        <v>0</v>
      </c>
      <c r="Y157" s="25">
        <f t="shared" ca="1" si="60"/>
        <v>1.1791559821279214</v>
      </c>
      <c r="Z157" s="26">
        <f t="shared" si="61"/>
        <v>2</v>
      </c>
      <c r="AA157" s="25">
        <f t="shared" ca="1" si="71"/>
        <v>3.1791559821279214</v>
      </c>
      <c r="AB157" s="25">
        <f t="shared" ca="1" si="72"/>
        <v>4.1387021280175826</v>
      </c>
      <c r="AC157" s="25">
        <f t="shared" ca="1" si="73"/>
        <v>-134.62338724846131</v>
      </c>
      <c r="AD157" s="25">
        <f t="shared" ca="1" si="62"/>
        <v>165.37661275153869</v>
      </c>
    </row>
    <row r="158" spans="5:30" x14ac:dyDescent="0.2">
      <c r="E158" s="22">
        <v>154</v>
      </c>
      <c r="F158" s="24">
        <f t="shared" ca="1" si="67"/>
        <v>14.574929585273804</v>
      </c>
      <c r="G158" s="24">
        <f t="shared" ca="1" si="63"/>
        <v>0</v>
      </c>
      <c r="H158" s="24">
        <f t="shared" ca="1" si="68"/>
        <v>14.574929585273804</v>
      </c>
      <c r="I158" s="24">
        <f t="shared" ca="1" si="69"/>
        <v>0</v>
      </c>
      <c r="J158" s="24">
        <f t="shared" ca="1" si="70"/>
        <v>0</v>
      </c>
      <c r="K158" s="127">
        <f t="shared" ca="1" si="64"/>
        <v>0.84784746960079072</v>
      </c>
      <c r="L158" s="24">
        <f t="shared" ca="1" si="65"/>
        <v>8</v>
      </c>
      <c r="M158" s="24"/>
      <c r="N158" s="24">
        <f t="shared" ca="1" si="74"/>
        <v>0</v>
      </c>
      <c r="O158" s="24">
        <f t="shared" ca="1" si="52"/>
        <v>14.574929585273804</v>
      </c>
      <c r="P158" s="24">
        <f t="shared" ca="1" si="66"/>
        <v>0.59103485449719151</v>
      </c>
      <c r="Q158" s="24">
        <f t="shared" ca="1" si="53"/>
        <v>0.53453117194784994</v>
      </c>
      <c r="R158" s="24">
        <f t="shared" ca="1" si="54"/>
        <v>0.53453117194784994</v>
      </c>
      <c r="S158" s="24">
        <f t="shared" ca="1" si="55"/>
        <v>14.040398413325955</v>
      </c>
      <c r="T158" s="24">
        <f t="shared" ca="1" si="56"/>
        <v>0</v>
      </c>
      <c r="U158" s="24">
        <f t="shared" ca="1" si="75"/>
        <v>0</v>
      </c>
      <c r="V158" s="25">
        <f t="shared" ca="1" si="57"/>
        <v>11.887973264120182</v>
      </c>
      <c r="W158" s="24">
        <f t="shared" ca="1" si="58"/>
        <v>0</v>
      </c>
      <c r="X158" s="24">
        <f t="shared" ca="1" si="59"/>
        <v>0</v>
      </c>
      <c r="Y158" s="25">
        <f t="shared" ca="1" si="60"/>
        <v>1.1446131199439904</v>
      </c>
      <c r="Z158" s="26">
        <f t="shared" si="61"/>
        <v>2</v>
      </c>
      <c r="AA158" s="25">
        <f t="shared" ca="1" si="71"/>
        <v>3.1446131199439904</v>
      </c>
      <c r="AB158" s="25">
        <f t="shared" ca="1" si="72"/>
        <v>8.7433601441761919</v>
      </c>
      <c r="AC158" s="25">
        <f t="shared" ca="1" si="73"/>
        <v>-125.88002710428512</v>
      </c>
      <c r="AD158" s="25">
        <f t="shared" ca="1" si="62"/>
        <v>174.11997289571488</v>
      </c>
    </row>
    <row r="159" spans="5:30" x14ac:dyDescent="0.2">
      <c r="E159" s="22">
        <v>155</v>
      </c>
      <c r="F159" s="24">
        <f t="shared" ca="1" si="67"/>
        <v>14.040398413325955</v>
      </c>
      <c r="G159" s="24">
        <f t="shared" ca="1" si="63"/>
        <v>0</v>
      </c>
      <c r="H159" s="24">
        <f t="shared" ca="1" si="68"/>
        <v>14.040398413325955</v>
      </c>
      <c r="I159" s="24">
        <f t="shared" ca="1" si="69"/>
        <v>0</v>
      </c>
      <c r="J159" s="24">
        <f t="shared" ca="1" si="70"/>
        <v>0</v>
      </c>
      <c r="K159" s="127">
        <f t="shared" ca="1" si="64"/>
        <v>0.48026086994501149</v>
      </c>
      <c r="L159" s="24">
        <f t="shared" ca="1" si="65"/>
        <v>7</v>
      </c>
      <c r="M159" s="24"/>
      <c r="N159" s="24">
        <f t="shared" ca="1" si="74"/>
        <v>0</v>
      </c>
      <c r="O159" s="24">
        <f t="shared" ca="1" si="52"/>
        <v>14.040398413325955</v>
      </c>
      <c r="P159" s="24">
        <f t="shared" ca="1" si="66"/>
        <v>0.25453440057942522</v>
      </c>
      <c r="Q159" s="24">
        <f t="shared" ca="1" si="53"/>
        <v>0.40095674664961461</v>
      </c>
      <c r="R159" s="24">
        <f t="shared" ca="1" si="54"/>
        <v>0.40095674664961461</v>
      </c>
      <c r="S159" s="24">
        <f t="shared" ca="1" si="55"/>
        <v>13.639441666676341</v>
      </c>
      <c r="T159" s="24">
        <f t="shared" ca="1" si="56"/>
        <v>0</v>
      </c>
      <c r="U159" s="24">
        <f t="shared" ca="1" si="75"/>
        <v>0</v>
      </c>
      <c r="V159" s="25">
        <f t="shared" ca="1" si="57"/>
        <v>8.9172780454874285</v>
      </c>
      <c r="W159" s="24">
        <f t="shared" ca="1" si="58"/>
        <v>0</v>
      </c>
      <c r="X159" s="24">
        <f t="shared" ca="1" si="59"/>
        <v>0</v>
      </c>
      <c r="Y159" s="25">
        <f t="shared" ca="1" si="60"/>
        <v>1.1071936032000917</v>
      </c>
      <c r="Z159" s="26">
        <f t="shared" si="61"/>
        <v>2</v>
      </c>
      <c r="AA159" s="25">
        <f t="shared" ca="1" si="71"/>
        <v>3.1071936032000917</v>
      </c>
      <c r="AB159" s="25">
        <f t="shared" ca="1" si="72"/>
        <v>5.8100844422873372</v>
      </c>
      <c r="AC159" s="25">
        <f t="shared" ca="1" si="73"/>
        <v>-120.06994266199779</v>
      </c>
      <c r="AD159" s="25">
        <f t="shared" ca="1" si="62"/>
        <v>179.9300573380022</v>
      </c>
    </row>
    <row r="160" spans="5:30" x14ac:dyDescent="0.2">
      <c r="E160" s="22">
        <v>156</v>
      </c>
      <c r="F160" s="24">
        <f t="shared" ca="1" si="67"/>
        <v>13.639441666676341</v>
      </c>
      <c r="G160" s="24">
        <f t="shared" ca="1" si="63"/>
        <v>0</v>
      </c>
      <c r="H160" s="24">
        <f t="shared" ca="1" si="68"/>
        <v>13.639441666676341</v>
      </c>
      <c r="I160" s="24">
        <f t="shared" ca="1" si="69"/>
        <v>0</v>
      </c>
      <c r="J160" s="24">
        <f t="shared" ca="1" si="70"/>
        <v>0</v>
      </c>
      <c r="K160" s="127">
        <f t="shared" ca="1" si="64"/>
        <v>0.26424232644707635</v>
      </c>
      <c r="L160" s="24">
        <f t="shared" ca="1" si="65"/>
        <v>7</v>
      </c>
      <c r="M160" s="24"/>
      <c r="N160" s="24">
        <f t="shared" ca="1" si="74"/>
        <v>0</v>
      </c>
      <c r="O160" s="24">
        <f t="shared" ca="1" si="52"/>
        <v>13.639441666676341</v>
      </c>
      <c r="P160" s="24">
        <f t="shared" ca="1" si="66"/>
        <v>0.47005730846256821</v>
      </c>
      <c r="Q160" s="24">
        <f t="shared" ca="1" si="53"/>
        <v>0.48873112934605384</v>
      </c>
      <c r="R160" s="24">
        <f t="shared" ca="1" si="54"/>
        <v>0.48873112934605384</v>
      </c>
      <c r="S160" s="24">
        <f t="shared" ca="1" si="55"/>
        <v>13.150710537330287</v>
      </c>
      <c r="T160" s="24">
        <f t="shared" ca="1" si="56"/>
        <v>0</v>
      </c>
      <c r="U160" s="24">
        <f t="shared" ca="1" si="75"/>
        <v>0</v>
      </c>
      <c r="V160" s="25">
        <f t="shared" ca="1" si="57"/>
        <v>10.869380316656237</v>
      </c>
      <c r="W160" s="24">
        <f t="shared" ca="1" si="58"/>
        <v>0</v>
      </c>
      <c r="X160" s="24">
        <f t="shared" ca="1" si="59"/>
        <v>0</v>
      </c>
      <c r="Y160" s="25">
        <f t="shared" ca="1" si="60"/>
        <v>1.0716060881602651</v>
      </c>
      <c r="Z160" s="26">
        <f t="shared" si="61"/>
        <v>2</v>
      </c>
      <c r="AA160" s="25">
        <f t="shared" ca="1" si="71"/>
        <v>3.0716060881602649</v>
      </c>
      <c r="AB160" s="25">
        <f t="shared" ca="1" si="72"/>
        <v>7.7977742284959719</v>
      </c>
      <c r="AC160" s="25">
        <f t="shared" ca="1" si="73"/>
        <v>-112.27216843350182</v>
      </c>
      <c r="AD160" s="25">
        <f t="shared" ca="1" si="62"/>
        <v>187.7278315664982</v>
      </c>
    </row>
    <row r="161" spans="5:30" x14ac:dyDescent="0.2">
      <c r="E161" s="22">
        <v>157</v>
      </c>
      <c r="F161" s="24">
        <f t="shared" ca="1" si="67"/>
        <v>13.150710537330287</v>
      </c>
      <c r="G161" s="24">
        <f t="shared" ca="1" si="63"/>
        <v>0</v>
      </c>
      <c r="H161" s="24">
        <f t="shared" ca="1" si="68"/>
        <v>13.150710537330287</v>
      </c>
      <c r="I161" s="24">
        <f t="shared" ca="1" si="69"/>
        <v>0</v>
      </c>
      <c r="J161" s="24">
        <f t="shared" ca="1" si="70"/>
        <v>0</v>
      </c>
      <c r="K161" s="127">
        <f t="shared" ca="1" si="64"/>
        <v>0.87720005696464398</v>
      </c>
      <c r="L161" s="24">
        <f t="shared" ca="1" si="65"/>
        <v>8</v>
      </c>
      <c r="M161" s="24"/>
      <c r="N161" s="24">
        <f t="shared" ca="1" si="74"/>
        <v>0</v>
      </c>
      <c r="O161" s="24">
        <f t="shared" ca="1" si="52"/>
        <v>13.150710537330287</v>
      </c>
      <c r="P161" s="24">
        <f t="shared" ca="1" si="66"/>
        <v>0.39025769414175349</v>
      </c>
      <c r="Q161" s="24">
        <f t="shared" ca="1" si="53"/>
        <v>0.45820288129049874</v>
      </c>
      <c r="R161" s="24">
        <f t="shared" ca="1" si="54"/>
        <v>0.45820288129049874</v>
      </c>
      <c r="S161" s="24">
        <f t="shared" ca="1" si="55"/>
        <v>12.692507656039789</v>
      </c>
      <c r="T161" s="24">
        <f t="shared" ca="1" si="56"/>
        <v>0</v>
      </c>
      <c r="U161" s="24">
        <f t="shared" ca="1" si="75"/>
        <v>0</v>
      </c>
      <c r="V161" s="25">
        <f t="shared" ca="1" si="57"/>
        <v>10.190432079900692</v>
      </c>
      <c r="W161" s="24">
        <f t="shared" ca="1" si="58"/>
        <v>0</v>
      </c>
      <c r="X161" s="24">
        <f t="shared" ca="1" si="59"/>
        <v>0</v>
      </c>
      <c r="Y161" s="25">
        <f t="shared" ca="1" si="60"/>
        <v>1.0337287277348031</v>
      </c>
      <c r="Z161" s="26">
        <f t="shared" si="61"/>
        <v>2</v>
      </c>
      <c r="AA161" s="25">
        <f t="shared" ca="1" si="71"/>
        <v>3.0337287277348031</v>
      </c>
      <c r="AB161" s="25">
        <f t="shared" ca="1" si="72"/>
        <v>7.1567033521658887</v>
      </c>
      <c r="AC161" s="25">
        <f t="shared" ca="1" si="73"/>
        <v>-105.11546508133593</v>
      </c>
      <c r="AD161" s="25">
        <f t="shared" ca="1" si="62"/>
        <v>194.88453491866409</v>
      </c>
    </row>
    <row r="162" spans="5:30" x14ac:dyDescent="0.2">
      <c r="E162" s="22">
        <v>158</v>
      </c>
      <c r="F162" s="24">
        <f t="shared" ca="1" si="67"/>
        <v>12.692507656039789</v>
      </c>
      <c r="G162" s="24">
        <f t="shared" ca="1" si="63"/>
        <v>0</v>
      </c>
      <c r="H162" s="24">
        <f t="shared" ca="1" si="68"/>
        <v>12.692507656039789</v>
      </c>
      <c r="I162" s="24">
        <f t="shared" ca="1" si="69"/>
        <v>0</v>
      </c>
      <c r="J162" s="24">
        <f t="shared" ca="1" si="70"/>
        <v>0</v>
      </c>
      <c r="K162" s="127">
        <f t="shared" ca="1" si="64"/>
        <v>0.11731317101029248</v>
      </c>
      <c r="L162" s="24">
        <f t="shared" ca="1" si="65"/>
        <v>7</v>
      </c>
      <c r="M162" s="24"/>
      <c r="N162" s="24">
        <f t="shared" ca="1" si="74"/>
        <v>0</v>
      </c>
      <c r="O162" s="24">
        <f t="shared" ca="1" si="52"/>
        <v>12.692507656039789</v>
      </c>
      <c r="P162" s="24">
        <f t="shared" ca="1" si="66"/>
        <v>0.42287345262245146</v>
      </c>
      <c r="Q162" s="24">
        <f t="shared" ca="1" si="53"/>
        <v>0.47081781727926397</v>
      </c>
      <c r="R162" s="24">
        <f t="shared" ca="1" si="54"/>
        <v>0.47081781727926397</v>
      </c>
      <c r="S162" s="24">
        <f t="shared" ca="1" si="55"/>
        <v>12.221689838760526</v>
      </c>
      <c r="T162" s="24">
        <f t="shared" ca="1" si="56"/>
        <v>0</v>
      </c>
      <c r="U162" s="24">
        <f t="shared" ca="1" si="75"/>
        <v>0</v>
      </c>
      <c r="V162" s="25">
        <f t="shared" ca="1" si="57"/>
        <v>10.470988256290831</v>
      </c>
      <c r="W162" s="24">
        <f t="shared" ca="1" si="58"/>
        <v>0</v>
      </c>
      <c r="X162" s="24">
        <f t="shared" ca="1" si="59"/>
        <v>0</v>
      </c>
      <c r="Y162" s="25">
        <f t="shared" ca="1" si="60"/>
        <v>0.99656789979201255</v>
      </c>
      <c r="Z162" s="26">
        <f t="shared" si="61"/>
        <v>2</v>
      </c>
      <c r="AA162" s="25">
        <f t="shared" ca="1" si="71"/>
        <v>2.9965678997920127</v>
      </c>
      <c r="AB162" s="25">
        <f t="shared" ca="1" si="72"/>
        <v>7.4744203564988183</v>
      </c>
      <c r="AC162" s="25">
        <f t="shared" ca="1" si="73"/>
        <v>-97.641044724837116</v>
      </c>
      <c r="AD162" s="25">
        <f t="shared" ca="1" si="62"/>
        <v>202.35895527516288</v>
      </c>
    </row>
    <row r="163" spans="5:30" x14ac:dyDescent="0.2">
      <c r="E163" s="22">
        <v>159</v>
      </c>
      <c r="F163" s="24">
        <f t="shared" ca="1" si="67"/>
        <v>12.221689838760526</v>
      </c>
      <c r="G163" s="24">
        <f t="shared" ca="1" si="63"/>
        <v>0</v>
      </c>
      <c r="H163" s="24">
        <f t="shared" ca="1" si="68"/>
        <v>12.221689838760526</v>
      </c>
      <c r="I163" s="24">
        <f t="shared" ca="1" si="69"/>
        <v>0</v>
      </c>
      <c r="J163" s="24">
        <f t="shared" ca="1" si="70"/>
        <v>0</v>
      </c>
      <c r="K163" s="127">
        <f t="shared" ca="1" si="64"/>
        <v>8.1039118133553578E-2</v>
      </c>
      <c r="L163" s="24">
        <f t="shared" ca="1" si="65"/>
        <v>7</v>
      </c>
      <c r="M163" s="24"/>
      <c r="N163" s="24">
        <f t="shared" ca="1" si="74"/>
        <v>0</v>
      </c>
      <c r="O163" s="24">
        <f t="shared" ca="1" si="52"/>
        <v>12.221689838760526</v>
      </c>
      <c r="P163" s="24">
        <f t="shared" ca="1" si="66"/>
        <v>0.22452236504561385</v>
      </c>
      <c r="Q163" s="24">
        <f t="shared" ca="1" si="53"/>
        <v>0.38644871499081429</v>
      </c>
      <c r="R163" s="24">
        <f t="shared" ca="1" si="54"/>
        <v>0.38644871499081429</v>
      </c>
      <c r="S163" s="24">
        <f t="shared" ca="1" si="55"/>
        <v>11.835241123769711</v>
      </c>
      <c r="T163" s="24">
        <f t="shared" ca="1" si="56"/>
        <v>0</v>
      </c>
      <c r="U163" s="24">
        <f t="shared" ca="1" si="75"/>
        <v>0</v>
      </c>
      <c r="V163" s="25">
        <f t="shared" ca="1" si="57"/>
        <v>8.5946194213957092</v>
      </c>
      <c r="W163" s="24">
        <f t="shared" ca="1" si="58"/>
        <v>0</v>
      </c>
      <c r="X163" s="24">
        <f t="shared" ca="1" si="59"/>
        <v>0</v>
      </c>
      <c r="Y163" s="25">
        <f t="shared" ca="1" si="60"/>
        <v>0.9622772385012095</v>
      </c>
      <c r="Z163" s="26">
        <f t="shared" si="61"/>
        <v>2</v>
      </c>
      <c r="AA163" s="25">
        <f t="shared" ca="1" si="71"/>
        <v>2.9622772385012093</v>
      </c>
      <c r="AB163" s="25">
        <f t="shared" ca="1" si="72"/>
        <v>5.6323421828944999</v>
      </c>
      <c r="AC163" s="25">
        <f t="shared" ca="1" si="73"/>
        <v>-92.008702541942611</v>
      </c>
      <c r="AD163" s="25">
        <f t="shared" ca="1" si="62"/>
        <v>207.99129745805737</v>
      </c>
    </row>
    <row r="164" spans="5:30" x14ac:dyDescent="0.2">
      <c r="E164" s="22">
        <v>160</v>
      </c>
      <c r="F164" s="24">
        <f t="shared" ca="1" si="67"/>
        <v>11.835241123769711</v>
      </c>
      <c r="G164" s="24">
        <f t="shared" ca="1" si="63"/>
        <v>0</v>
      </c>
      <c r="H164" s="24">
        <f t="shared" ca="1" si="68"/>
        <v>11.835241123769711</v>
      </c>
      <c r="I164" s="24">
        <f t="shared" ca="1" si="69"/>
        <v>0</v>
      </c>
      <c r="J164" s="24">
        <f t="shared" ca="1" si="70"/>
        <v>0</v>
      </c>
      <c r="K164" s="127">
        <f t="shared" ca="1" si="64"/>
        <v>0.89587892617126064</v>
      </c>
      <c r="L164" s="24">
        <f t="shared" ca="1" si="65"/>
        <v>8</v>
      </c>
      <c r="M164" s="24"/>
      <c r="N164" s="24">
        <f t="shared" ca="1" si="74"/>
        <v>0</v>
      </c>
      <c r="O164" s="24">
        <f t="shared" ca="1" si="52"/>
        <v>11.835241123769711</v>
      </c>
      <c r="P164" s="24">
        <f t="shared" ca="1" si="66"/>
        <v>0.60202781894516932</v>
      </c>
      <c r="Q164" s="24">
        <f t="shared" ca="1" si="53"/>
        <v>0.53878990691385487</v>
      </c>
      <c r="R164" s="24">
        <f t="shared" ca="1" si="54"/>
        <v>0.53878990691385487</v>
      </c>
      <c r="S164" s="24">
        <f t="shared" ca="1" si="55"/>
        <v>11.296451216855855</v>
      </c>
      <c r="T164" s="24">
        <f t="shared" ca="1" si="56"/>
        <v>0</v>
      </c>
      <c r="U164" s="24">
        <f t="shared" ca="1" si="75"/>
        <v>0</v>
      </c>
      <c r="V164" s="25">
        <f t="shared" ca="1" si="57"/>
        <v>11.982687529764132</v>
      </c>
      <c r="W164" s="24">
        <f t="shared" ca="1" si="58"/>
        <v>0</v>
      </c>
      <c r="X164" s="24">
        <f t="shared" ca="1" si="59"/>
        <v>0</v>
      </c>
      <c r="Y164" s="25">
        <f t="shared" ca="1" si="60"/>
        <v>0.9252676936250227</v>
      </c>
      <c r="Z164" s="26">
        <f t="shared" si="61"/>
        <v>2</v>
      </c>
      <c r="AA164" s="25">
        <f t="shared" ca="1" si="71"/>
        <v>2.9252676936250226</v>
      </c>
      <c r="AB164" s="25">
        <f t="shared" ca="1" si="72"/>
        <v>9.0574198361391094</v>
      </c>
      <c r="AC164" s="25">
        <f t="shared" ca="1" si="73"/>
        <v>-82.951282705803507</v>
      </c>
      <c r="AD164" s="25">
        <f t="shared" ca="1" si="62"/>
        <v>217.04871729419648</v>
      </c>
    </row>
    <row r="165" spans="5:30" x14ac:dyDescent="0.2">
      <c r="E165" s="22">
        <v>161</v>
      </c>
      <c r="F165" s="24">
        <f t="shared" ca="1" si="67"/>
        <v>11.296451216855855</v>
      </c>
      <c r="G165" s="24">
        <f t="shared" ca="1" si="63"/>
        <v>0</v>
      </c>
      <c r="H165" s="24">
        <f t="shared" ca="1" si="68"/>
        <v>11.296451216855855</v>
      </c>
      <c r="I165" s="24">
        <f t="shared" ca="1" si="69"/>
        <v>0</v>
      </c>
      <c r="J165" s="24">
        <f t="shared" ca="1" si="70"/>
        <v>0</v>
      </c>
      <c r="K165" s="127">
        <f t="shared" ca="1" si="64"/>
        <v>0.30692296542129238</v>
      </c>
      <c r="L165" s="24">
        <f t="shared" ca="1" si="65"/>
        <v>7</v>
      </c>
      <c r="M165" s="24"/>
      <c r="N165" s="24">
        <f t="shared" ca="1" si="74"/>
        <v>0</v>
      </c>
      <c r="O165" s="24">
        <f t="shared" ca="1" si="52"/>
        <v>11.296451216855855</v>
      </c>
      <c r="P165" s="24">
        <f t="shared" ca="1" si="66"/>
        <v>0.42131522197904869</v>
      </c>
      <c r="Q165" s="24">
        <f t="shared" ca="1" si="53"/>
        <v>0.47022050550534922</v>
      </c>
      <c r="R165" s="24">
        <f t="shared" ca="1" si="54"/>
        <v>0.47022050550534922</v>
      </c>
      <c r="S165" s="24">
        <f t="shared" ca="1" si="55"/>
        <v>10.826230711350506</v>
      </c>
      <c r="T165" s="24">
        <f t="shared" ca="1" si="56"/>
        <v>0</v>
      </c>
      <c r="U165" s="24">
        <f t="shared" ca="1" si="75"/>
        <v>0</v>
      </c>
      <c r="V165" s="25">
        <f t="shared" ca="1" si="57"/>
        <v>10.457704042438966</v>
      </c>
      <c r="W165" s="24">
        <f t="shared" ca="1" si="58"/>
        <v>0</v>
      </c>
      <c r="X165" s="24">
        <f t="shared" ca="1" si="59"/>
        <v>0</v>
      </c>
      <c r="Y165" s="25">
        <f t="shared" ca="1" si="60"/>
        <v>0.88490727712825445</v>
      </c>
      <c r="Z165" s="26">
        <f t="shared" si="61"/>
        <v>2</v>
      </c>
      <c r="AA165" s="25">
        <f t="shared" ca="1" si="71"/>
        <v>2.8849072771282547</v>
      </c>
      <c r="AB165" s="25">
        <f t="shared" ca="1" si="72"/>
        <v>7.5727967653107111</v>
      </c>
      <c r="AC165" s="25">
        <f t="shared" ca="1" si="73"/>
        <v>-75.378485940492794</v>
      </c>
      <c r="AD165" s="25">
        <f t="shared" ca="1" si="62"/>
        <v>224.62151405950721</v>
      </c>
    </row>
    <row r="166" spans="5:30" x14ac:dyDescent="0.2">
      <c r="E166" s="22">
        <v>162</v>
      </c>
      <c r="F166" s="24">
        <f t="shared" ca="1" si="67"/>
        <v>10.826230711350506</v>
      </c>
      <c r="G166" s="24">
        <f t="shared" ca="1" si="63"/>
        <v>0</v>
      </c>
      <c r="H166" s="24">
        <f t="shared" ca="1" si="68"/>
        <v>10.826230711350506</v>
      </c>
      <c r="I166" s="24">
        <f t="shared" ca="1" si="69"/>
        <v>0</v>
      </c>
      <c r="J166" s="24">
        <f t="shared" ca="1" si="70"/>
        <v>0</v>
      </c>
      <c r="K166" s="127">
        <f t="shared" ca="1" si="64"/>
        <v>0.68786923891911589</v>
      </c>
      <c r="L166" s="24">
        <f t="shared" ca="1" si="65"/>
        <v>7</v>
      </c>
      <c r="M166" s="24"/>
      <c r="N166" s="24">
        <f t="shared" ca="1" si="74"/>
        <v>0</v>
      </c>
      <c r="O166" s="24">
        <f t="shared" ca="1" si="52"/>
        <v>10.826230711350506</v>
      </c>
      <c r="P166" s="24">
        <f t="shared" ca="1" si="66"/>
        <v>0.36887842515616753</v>
      </c>
      <c r="Q166" s="24">
        <f t="shared" ca="1" si="53"/>
        <v>0.44977620021923881</v>
      </c>
      <c r="R166" s="24">
        <f t="shared" ca="1" si="54"/>
        <v>0.44977620021923881</v>
      </c>
      <c r="S166" s="24">
        <f t="shared" ca="1" si="55"/>
        <v>10.376454511131268</v>
      </c>
      <c r="T166" s="24">
        <f t="shared" ca="1" si="56"/>
        <v>0</v>
      </c>
      <c r="U166" s="24">
        <f t="shared" ca="1" si="75"/>
        <v>0</v>
      </c>
      <c r="V166" s="25">
        <f t="shared" ca="1" si="57"/>
        <v>10.00302269287587</v>
      </c>
      <c r="W166" s="24">
        <f t="shared" ca="1" si="58"/>
        <v>0</v>
      </c>
      <c r="X166" s="24">
        <f t="shared" ca="1" si="59"/>
        <v>0</v>
      </c>
      <c r="Y166" s="25">
        <f t="shared" ca="1" si="60"/>
        <v>0.84810740889927105</v>
      </c>
      <c r="Z166" s="26">
        <f t="shared" si="61"/>
        <v>2</v>
      </c>
      <c r="AA166" s="25">
        <f t="shared" ca="1" si="71"/>
        <v>2.8481074088992711</v>
      </c>
      <c r="AB166" s="25">
        <f t="shared" ca="1" si="72"/>
        <v>7.1549152839765995</v>
      </c>
      <c r="AC166" s="25">
        <f t="shared" ca="1" si="73"/>
        <v>-68.223570656516188</v>
      </c>
      <c r="AD166" s="25">
        <f t="shared" ca="1" si="62"/>
        <v>231.77642934348381</v>
      </c>
    </row>
    <row r="167" spans="5:30" x14ac:dyDescent="0.2">
      <c r="E167" s="22">
        <v>163</v>
      </c>
      <c r="F167" s="24">
        <f t="shared" ca="1" si="67"/>
        <v>10.376454511131268</v>
      </c>
      <c r="G167" s="24">
        <f t="shared" ca="1" si="63"/>
        <v>0</v>
      </c>
      <c r="H167" s="24">
        <f t="shared" ca="1" si="68"/>
        <v>10.376454511131268</v>
      </c>
      <c r="I167" s="24">
        <f t="shared" ca="1" si="69"/>
        <v>0</v>
      </c>
      <c r="J167" s="24">
        <f t="shared" ca="1" si="70"/>
        <v>0</v>
      </c>
      <c r="K167" s="127">
        <f t="shared" ca="1" si="64"/>
        <v>0.67248945130138982</v>
      </c>
      <c r="L167" s="24">
        <f t="shared" ca="1" si="65"/>
        <v>7</v>
      </c>
      <c r="M167" s="24"/>
      <c r="N167" s="24">
        <f t="shared" ca="1" si="74"/>
        <v>0</v>
      </c>
      <c r="O167" s="24">
        <f t="shared" ca="1" si="52"/>
        <v>10.376454511131268</v>
      </c>
      <c r="P167" s="24">
        <f t="shared" ca="1" si="66"/>
        <v>0.20850567606033377</v>
      </c>
      <c r="Q167" s="24">
        <f t="shared" ca="1" si="53"/>
        <v>0.37825742873636947</v>
      </c>
      <c r="R167" s="24">
        <f t="shared" ca="1" si="54"/>
        <v>0.37825742873636947</v>
      </c>
      <c r="S167" s="24">
        <f t="shared" ca="1" si="55"/>
        <v>9.9981970823948991</v>
      </c>
      <c r="T167" s="24">
        <f t="shared" ca="1" si="56"/>
        <v>0</v>
      </c>
      <c r="U167" s="24">
        <f t="shared" ca="1" si="75"/>
        <v>0</v>
      </c>
      <c r="V167" s="25">
        <f t="shared" ca="1" si="57"/>
        <v>8.4124452150968558</v>
      </c>
      <c r="W167" s="24">
        <f t="shared" ca="1" si="58"/>
        <v>0</v>
      </c>
      <c r="X167" s="24">
        <f t="shared" ca="1" si="59"/>
        <v>0</v>
      </c>
      <c r="Y167" s="25">
        <f t="shared" ca="1" si="60"/>
        <v>0.81498606374104665</v>
      </c>
      <c r="Z167" s="26">
        <f t="shared" si="61"/>
        <v>2</v>
      </c>
      <c r="AA167" s="25">
        <f t="shared" ca="1" si="71"/>
        <v>2.8149860637410464</v>
      </c>
      <c r="AB167" s="25">
        <f t="shared" ca="1" si="72"/>
        <v>5.5974591513558094</v>
      </c>
      <c r="AC167" s="25">
        <f t="shared" ca="1" si="73"/>
        <v>-62.626111505160381</v>
      </c>
      <c r="AD167" s="25">
        <f t="shared" ca="1" si="62"/>
        <v>237.3738884948396</v>
      </c>
    </row>
    <row r="168" spans="5:30" x14ac:dyDescent="0.2">
      <c r="E168" s="22">
        <v>164</v>
      </c>
      <c r="F168" s="24">
        <f t="shared" ca="1" si="67"/>
        <v>9.9981970823948991</v>
      </c>
      <c r="G168" s="24">
        <f t="shared" ca="1" si="63"/>
        <v>0</v>
      </c>
      <c r="H168" s="24">
        <f t="shared" ca="1" si="68"/>
        <v>9.9981970823948991</v>
      </c>
      <c r="I168" s="24">
        <f t="shared" ca="1" si="69"/>
        <v>0</v>
      </c>
      <c r="J168" s="24">
        <f t="shared" ca="1" si="70"/>
        <v>0</v>
      </c>
      <c r="K168" s="127">
        <f t="shared" ca="1" si="64"/>
        <v>0.23394076294270438</v>
      </c>
      <c r="L168" s="24">
        <f t="shared" ca="1" si="65"/>
        <v>7</v>
      </c>
      <c r="M168" s="24"/>
      <c r="N168" s="24">
        <f t="shared" ca="1" si="74"/>
        <v>0</v>
      </c>
      <c r="O168" s="24">
        <f t="shared" ca="1" si="52"/>
        <v>9.9981970823948991</v>
      </c>
      <c r="P168" s="24">
        <f t="shared" ca="1" si="66"/>
        <v>0.53330642293970343</v>
      </c>
      <c r="Q168" s="24">
        <f t="shared" ca="1" si="53"/>
        <v>0.51253760649831437</v>
      </c>
      <c r="R168" s="24">
        <f t="shared" ca="1" si="54"/>
        <v>0.51253760649831437</v>
      </c>
      <c r="S168" s="24">
        <f t="shared" ca="1" si="55"/>
        <v>9.4856594758965844</v>
      </c>
      <c r="T168" s="24">
        <f t="shared" ca="1" si="56"/>
        <v>0</v>
      </c>
      <c r="U168" s="24">
        <f t="shared" ca="1" si="75"/>
        <v>0</v>
      </c>
      <c r="V168" s="25">
        <f t="shared" ca="1" si="57"/>
        <v>11.398836368522511</v>
      </c>
      <c r="W168" s="24">
        <f t="shared" ca="1" si="58"/>
        <v>0</v>
      </c>
      <c r="X168" s="24">
        <f t="shared" ca="1" si="59"/>
        <v>0</v>
      </c>
      <c r="Y168" s="25">
        <f t="shared" ca="1" si="60"/>
        <v>0.77935426233165939</v>
      </c>
      <c r="Z168" s="26">
        <f t="shared" si="61"/>
        <v>2</v>
      </c>
      <c r="AA168" s="25">
        <f t="shared" ca="1" si="71"/>
        <v>2.7793542623316592</v>
      </c>
      <c r="AB168" s="25">
        <f t="shared" ca="1" si="72"/>
        <v>8.6194821061908513</v>
      </c>
      <c r="AC168" s="25">
        <f t="shared" ca="1" si="73"/>
        <v>-54.00662939896953</v>
      </c>
      <c r="AD168" s="25">
        <f t="shared" ca="1" si="62"/>
        <v>245.99337060103048</v>
      </c>
    </row>
    <row r="169" spans="5:30" x14ac:dyDescent="0.2">
      <c r="E169" s="22">
        <v>165</v>
      </c>
      <c r="F169" s="24">
        <f t="shared" ca="1" si="67"/>
        <v>9.4856594758965844</v>
      </c>
      <c r="G169" s="24">
        <f t="shared" ca="1" si="63"/>
        <v>0</v>
      </c>
      <c r="H169" s="24">
        <f t="shared" ca="1" si="68"/>
        <v>9.4856594758965844</v>
      </c>
      <c r="I169" s="24">
        <f t="shared" ca="1" si="69"/>
        <v>0</v>
      </c>
      <c r="J169" s="24">
        <f t="shared" ca="1" si="70"/>
        <v>0</v>
      </c>
      <c r="K169" s="127">
        <f t="shared" ca="1" si="64"/>
        <v>0.7495241831143391</v>
      </c>
      <c r="L169" s="24">
        <f t="shared" ca="1" si="65"/>
        <v>8</v>
      </c>
      <c r="M169" s="24"/>
      <c r="N169" s="24">
        <f t="shared" ca="1" si="74"/>
        <v>0</v>
      </c>
      <c r="O169" s="24">
        <f t="shared" ca="1" si="52"/>
        <v>9.4856594758965844</v>
      </c>
      <c r="P169" s="24">
        <f t="shared" ca="1" si="66"/>
        <v>0.81776601372309687</v>
      </c>
      <c r="Q169" s="24">
        <f t="shared" ca="1" si="53"/>
        <v>0.63603264835500561</v>
      </c>
      <c r="R169" s="24">
        <f t="shared" ca="1" si="54"/>
        <v>0.63603264835500561</v>
      </c>
      <c r="S169" s="24">
        <f t="shared" ca="1" si="55"/>
        <v>8.849626827541579</v>
      </c>
      <c r="T169" s="24">
        <f t="shared" ca="1" si="56"/>
        <v>0</v>
      </c>
      <c r="U169" s="24">
        <f t="shared" ca="1" si="75"/>
        <v>0</v>
      </c>
      <c r="V169" s="25">
        <f t="shared" ca="1" si="57"/>
        <v>14.145366099415323</v>
      </c>
      <c r="W169" s="24">
        <f t="shared" ca="1" si="58"/>
        <v>0</v>
      </c>
      <c r="X169" s="24">
        <f t="shared" ca="1" si="59"/>
        <v>0</v>
      </c>
      <c r="Y169" s="25">
        <f t="shared" ca="1" si="60"/>
        <v>0.73341145213752656</v>
      </c>
      <c r="Z169" s="26">
        <f t="shared" si="61"/>
        <v>2</v>
      </c>
      <c r="AA169" s="25">
        <f t="shared" ca="1" si="71"/>
        <v>2.7334114521375268</v>
      </c>
      <c r="AB169" s="25">
        <f t="shared" ca="1" si="72"/>
        <v>11.411954647277796</v>
      </c>
      <c r="AC169" s="25">
        <f t="shared" ca="1" si="73"/>
        <v>-42.594674751691734</v>
      </c>
      <c r="AD169" s="25">
        <f t="shared" ca="1" si="62"/>
        <v>257.40532524830826</v>
      </c>
    </row>
    <row r="170" spans="5:30" x14ac:dyDescent="0.2">
      <c r="E170" s="22">
        <v>166</v>
      </c>
      <c r="F170" s="24">
        <f t="shared" ca="1" si="67"/>
        <v>8.849626827541579</v>
      </c>
      <c r="G170" s="24">
        <f t="shared" ca="1" si="63"/>
        <v>0</v>
      </c>
      <c r="H170" s="24">
        <f t="shared" ca="1" si="68"/>
        <v>8.849626827541579</v>
      </c>
      <c r="I170" s="24">
        <f t="shared" ca="1" si="69"/>
        <v>0</v>
      </c>
      <c r="J170" s="24">
        <f t="shared" ca="1" si="70"/>
        <v>0</v>
      </c>
      <c r="K170" s="127">
        <f t="shared" ca="1" si="64"/>
        <v>0.2594433348150571</v>
      </c>
      <c r="L170" s="24">
        <f t="shared" ca="1" si="65"/>
        <v>7</v>
      </c>
      <c r="M170" s="24"/>
      <c r="N170" s="24">
        <f t="shared" ca="1" si="74"/>
        <v>0</v>
      </c>
      <c r="O170" s="24">
        <f t="shared" ca="1" si="52"/>
        <v>8.849626827541579</v>
      </c>
      <c r="P170" s="24">
        <f t="shared" ca="1" si="66"/>
        <v>2.2967628251117311E-2</v>
      </c>
      <c r="Q170" s="24">
        <f t="shared" ca="1" si="53"/>
        <v>0.20060183790808439</v>
      </c>
      <c r="R170" s="24">
        <f t="shared" ca="1" si="54"/>
        <v>0.20060183790808439</v>
      </c>
      <c r="S170" s="24">
        <f t="shared" ca="1" si="55"/>
        <v>8.6490249896334941</v>
      </c>
      <c r="T170" s="24">
        <f t="shared" ca="1" si="56"/>
        <v>0</v>
      </c>
      <c r="U170" s="24">
        <f t="shared" ca="1" si="75"/>
        <v>0</v>
      </c>
      <c r="V170" s="25">
        <f t="shared" ca="1" si="57"/>
        <v>4.4613848750757965</v>
      </c>
      <c r="W170" s="24">
        <f t="shared" ca="1" si="58"/>
        <v>0</v>
      </c>
      <c r="X170" s="24">
        <f t="shared" ca="1" si="59"/>
        <v>0</v>
      </c>
      <c r="Y170" s="25">
        <f t="shared" ca="1" si="60"/>
        <v>0.69994607268700293</v>
      </c>
      <c r="Z170" s="26">
        <f t="shared" si="61"/>
        <v>2</v>
      </c>
      <c r="AA170" s="25">
        <f t="shared" ca="1" si="71"/>
        <v>2.6999460726870028</v>
      </c>
      <c r="AB170" s="25">
        <f t="shared" ca="1" si="72"/>
        <v>1.7614388023887937</v>
      </c>
      <c r="AC170" s="25">
        <f t="shared" ca="1" si="73"/>
        <v>-40.833235949302939</v>
      </c>
      <c r="AD170" s="25">
        <f t="shared" ca="1" si="62"/>
        <v>259.16676405069705</v>
      </c>
    </row>
    <row r="171" spans="5:30" x14ac:dyDescent="0.2">
      <c r="E171" s="22">
        <v>167</v>
      </c>
      <c r="F171" s="24">
        <f t="shared" ca="1" si="67"/>
        <v>8.6490249896334941</v>
      </c>
      <c r="G171" s="24">
        <f t="shared" ca="1" si="63"/>
        <v>0</v>
      </c>
      <c r="H171" s="24">
        <f t="shared" ca="1" si="68"/>
        <v>8.6490249896334941</v>
      </c>
      <c r="I171" s="24">
        <f t="shared" ca="1" si="69"/>
        <v>0</v>
      </c>
      <c r="J171" s="24">
        <f t="shared" ca="1" si="70"/>
        <v>0</v>
      </c>
      <c r="K171" s="127">
        <f t="shared" ca="1" si="64"/>
        <v>0.47044796939361677</v>
      </c>
      <c r="L171" s="24">
        <f t="shared" ca="1" si="65"/>
        <v>7</v>
      </c>
      <c r="M171" s="24"/>
      <c r="N171" s="24">
        <f t="shared" ca="1" si="74"/>
        <v>0</v>
      </c>
      <c r="O171" s="24">
        <f t="shared" ca="1" si="52"/>
        <v>8.6490249896334941</v>
      </c>
      <c r="P171" s="24">
        <f t="shared" ca="1" si="66"/>
        <v>0.66321681950897793</v>
      </c>
      <c r="Q171" s="24">
        <f t="shared" ca="1" si="53"/>
        <v>0.56318876878377022</v>
      </c>
      <c r="R171" s="24">
        <f t="shared" ca="1" si="54"/>
        <v>0.56318876878377022</v>
      </c>
      <c r="S171" s="24">
        <f t="shared" ca="1" si="55"/>
        <v>8.0858362208497248</v>
      </c>
      <c r="T171" s="24">
        <f t="shared" ca="1" si="56"/>
        <v>0</v>
      </c>
      <c r="U171" s="24">
        <f t="shared" ca="1" si="75"/>
        <v>0</v>
      </c>
      <c r="V171" s="25">
        <f t="shared" ca="1" si="57"/>
        <v>12.52531821775105</v>
      </c>
      <c r="W171" s="24">
        <f t="shared" ca="1" si="58"/>
        <v>0</v>
      </c>
      <c r="X171" s="24">
        <f t="shared" ca="1" si="59"/>
        <v>0</v>
      </c>
      <c r="Y171" s="25">
        <f t="shared" ca="1" si="60"/>
        <v>0.66939444841932871</v>
      </c>
      <c r="Z171" s="26">
        <f t="shared" si="61"/>
        <v>2</v>
      </c>
      <c r="AA171" s="25">
        <f t="shared" ca="1" si="71"/>
        <v>2.6693944484193288</v>
      </c>
      <c r="AB171" s="25">
        <f t="shared" ca="1" si="72"/>
        <v>9.8559237693317208</v>
      </c>
      <c r="AC171" s="25">
        <f t="shared" ca="1" si="73"/>
        <v>-30.977312179971218</v>
      </c>
      <c r="AD171" s="25">
        <f t="shared" ca="1" si="62"/>
        <v>269.02268782002881</v>
      </c>
    </row>
    <row r="172" spans="5:30" x14ac:dyDescent="0.2">
      <c r="E172" s="22">
        <v>168</v>
      </c>
      <c r="F172" s="24">
        <f t="shared" ca="1" si="67"/>
        <v>8.0858362208497248</v>
      </c>
      <c r="G172" s="24">
        <f t="shared" ca="1" si="63"/>
        <v>0</v>
      </c>
      <c r="H172" s="24">
        <f t="shared" ca="1" si="68"/>
        <v>8.0858362208497248</v>
      </c>
      <c r="I172" s="24">
        <f t="shared" ca="1" si="69"/>
        <v>0</v>
      </c>
      <c r="J172" s="24">
        <f t="shared" ca="1" si="70"/>
        <v>0</v>
      </c>
      <c r="K172" s="127">
        <f t="shared" ca="1" si="64"/>
        <v>0.91247472082203973</v>
      </c>
      <c r="L172" s="24">
        <f t="shared" ca="1" si="65"/>
        <v>9</v>
      </c>
      <c r="M172" s="24"/>
      <c r="N172" s="24">
        <f t="shared" ca="1" si="74"/>
        <v>0</v>
      </c>
      <c r="O172" s="24">
        <f t="shared" ca="1" si="52"/>
        <v>8.0858362208497248</v>
      </c>
      <c r="P172" s="24">
        <f t="shared" ca="1" si="66"/>
        <v>0.1368284681999371</v>
      </c>
      <c r="Q172" s="24">
        <f t="shared" ca="1" si="53"/>
        <v>0.33579802832685046</v>
      </c>
      <c r="R172" s="24">
        <f t="shared" ca="1" si="54"/>
        <v>0.33579802832685046</v>
      </c>
      <c r="S172" s="24">
        <f t="shared" ca="1" si="55"/>
        <v>7.7500381925228741</v>
      </c>
      <c r="T172" s="24">
        <f t="shared" ca="1" si="56"/>
        <v>0</v>
      </c>
      <c r="U172" s="24">
        <f t="shared" ca="1" si="75"/>
        <v>0</v>
      </c>
      <c r="V172" s="25">
        <f t="shared" ca="1" si="57"/>
        <v>7.4681481499891538</v>
      </c>
      <c r="W172" s="24">
        <f t="shared" ca="1" si="58"/>
        <v>0</v>
      </c>
      <c r="X172" s="24">
        <f t="shared" ca="1" si="59"/>
        <v>0</v>
      </c>
      <c r="Y172" s="25">
        <f t="shared" ca="1" si="60"/>
        <v>0.63343497653490399</v>
      </c>
      <c r="Z172" s="26">
        <f t="shared" si="61"/>
        <v>2</v>
      </c>
      <c r="AA172" s="25">
        <f t="shared" ca="1" si="71"/>
        <v>2.6334349765349039</v>
      </c>
      <c r="AB172" s="25">
        <f t="shared" ca="1" si="72"/>
        <v>4.8347131734542499</v>
      </c>
      <c r="AC172" s="25">
        <f t="shared" ca="1" si="73"/>
        <v>-26.142599006516967</v>
      </c>
      <c r="AD172" s="25">
        <f t="shared" ca="1" si="62"/>
        <v>273.85740099348305</v>
      </c>
    </row>
    <row r="173" spans="5:30" x14ac:dyDescent="0.2">
      <c r="E173" s="22">
        <v>169</v>
      </c>
      <c r="F173" s="24">
        <f t="shared" ca="1" si="67"/>
        <v>7.7500381925228741</v>
      </c>
      <c r="G173" s="24">
        <f t="shared" ca="1" si="63"/>
        <v>0</v>
      </c>
      <c r="H173" s="24">
        <f t="shared" ca="1" si="68"/>
        <v>7.7500381925228741</v>
      </c>
      <c r="I173" s="24">
        <f t="shared" ca="1" si="69"/>
        <v>0</v>
      </c>
      <c r="J173" s="24">
        <f t="shared" ca="1" si="70"/>
        <v>0</v>
      </c>
      <c r="K173" s="127">
        <f t="shared" ca="1" si="64"/>
        <v>0.62669406155393192</v>
      </c>
      <c r="L173" s="24">
        <f t="shared" ca="1" si="65"/>
        <v>7</v>
      </c>
      <c r="M173" s="24"/>
      <c r="N173" s="24">
        <f t="shared" ca="1" si="74"/>
        <v>0</v>
      </c>
      <c r="O173" s="24">
        <f t="shared" ca="1" si="52"/>
        <v>7.7500381925228741</v>
      </c>
      <c r="P173" s="24">
        <f t="shared" ca="1" si="66"/>
        <v>0.42068021055314342</v>
      </c>
      <c r="Q173" s="24">
        <f t="shared" ca="1" si="53"/>
        <v>0.46997695356593783</v>
      </c>
      <c r="R173" s="24">
        <f t="shared" ca="1" si="54"/>
        <v>0.46997695356593783</v>
      </c>
      <c r="S173" s="24">
        <f t="shared" ca="1" si="55"/>
        <v>7.2800612389569359</v>
      </c>
      <c r="T173" s="24">
        <f t="shared" ca="1" si="56"/>
        <v>0</v>
      </c>
      <c r="U173" s="24">
        <f t="shared" ca="1" si="75"/>
        <v>0</v>
      </c>
      <c r="V173" s="25">
        <f t="shared" ca="1" si="57"/>
        <v>10.452287447306457</v>
      </c>
      <c r="W173" s="24">
        <f t="shared" ca="1" si="58"/>
        <v>0</v>
      </c>
      <c r="X173" s="24">
        <f t="shared" ca="1" si="59"/>
        <v>0</v>
      </c>
      <c r="Y173" s="25">
        <f t="shared" ca="1" si="60"/>
        <v>0.60120397725919239</v>
      </c>
      <c r="Z173" s="26">
        <f t="shared" si="61"/>
        <v>2</v>
      </c>
      <c r="AA173" s="25">
        <f t="shared" ca="1" si="71"/>
        <v>2.6012039772591926</v>
      </c>
      <c r="AB173" s="25">
        <f t="shared" ca="1" si="72"/>
        <v>7.8510834700472643</v>
      </c>
      <c r="AC173" s="25">
        <f t="shared" ca="1" si="73"/>
        <v>-18.291515536469703</v>
      </c>
      <c r="AD173" s="25">
        <f t="shared" ca="1" si="62"/>
        <v>281.70848446353028</v>
      </c>
    </row>
    <row r="174" spans="5:30" x14ac:dyDescent="0.2">
      <c r="E174" s="22">
        <v>170</v>
      </c>
      <c r="F174" s="24">
        <f t="shared" ca="1" si="67"/>
        <v>7.2800612389569359</v>
      </c>
      <c r="G174" s="24">
        <f t="shared" ca="1" si="63"/>
        <v>0</v>
      </c>
      <c r="H174" s="24">
        <f t="shared" ca="1" si="68"/>
        <v>7.2800612389569359</v>
      </c>
      <c r="I174" s="24">
        <f t="shared" ca="1" si="69"/>
        <v>0</v>
      </c>
      <c r="J174" s="24">
        <f t="shared" ca="1" si="70"/>
        <v>0</v>
      </c>
      <c r="K174" s="127">
        <f t="shared" ca="1" si="64"/>
        <v>0.84704912815262823</v>
      </c>
      <c r="L174" s="24">
        <f t="shared" ca="1" si="65"/>
        <v>8</v>
      </c>
      <c r="M174" s="24"/>
      <c r="N174" s="24">
        <f t="shared" ca="1" si="74"/>
        <v>0</v>
      </c>
      <c r="O174" s="24">
        <f t="shared" ca="1" si="52"/>
        <v>7.2800612389569359</v>
      </c>
      <c r="P174" s="24">
        <f t="shared" ca="1" si="66"/>
        <v>0.33455278706509406</v>
      </c>
      <c r="Q174" s="24">
        <f t="shared" ca="1" si="53"/>
        <v>0.43589361831123802</v>
      </c>
      <c r="R174" s="24">
        <f t="shared" ca="1" si="54"/>
        <v>0.43589361831123802</v>
      </c>
      <c r="S174" s="24">
        <f t="shared" ca="1" si="55"/>
        <v>6.8441676206456981</v>
      </c>
      <c r="T174" s="24">
        <f t="shared" ca="1" si="56"/>
        <v>0</v>
      </c>
      <c r="U174" s="24">
        <f t="shared" ca="1" si="75"/>
        <v>0</v>
      </c>
      <c r="V174" s="25">
        <f t="shared" ca="1" si="57"/>
        <v>9.6942740712419333</v>
      </c>
      <c r="W174" s="24">
        <f t="shared" ca="1" si="58"/>
        <v>0</v>
      </c>
      <c r="X174" s="24">
        <f t="shared" ca="1" si="59"/>
        <v>0</v>
      </c>
      <c r="Y174" s="25">
        <f t="shared" ca="1" si="60"/>
        <v>0.56496915438410544</v>
      </c>
      <c r="Z174" s="26">
        <f t="shared" si="61"/>
        <v>2</v>
      </c>
      <c r="AA174" s="25">
        <f t="shared" ca="1" si="71"/>
        <v>2.5649691543841056</v>
      </c>
      <c r="AB174" s="25">
        <f t="shared" ca="1" si="72"/>
        <v>7.1293049168578282</v>
      </c>
      <c r="AC174" s="25">
        <f t="shared" ca="1" si="73"/>
        <v>-11.162210619611875</v>
      </c>
      <c r="AD174" s="25">
        <f t="shared" ca="1" si="62"/>
        <v>288.83778938038813</v>
      </c>
    </row>
    <row r="175" spans="5:30" x14ac:dyDescent="0.2">
      <c r="E175" s="22">
        <v>171</v>
      </c>
      <c r="F175" s="24">
        <f t="shared" ca="1" si="67"/>
        <v>6.8441676206456981</v>
      </c>
      <c r="G175" s="24">
        <f t="shared" ca="1" si="63"/>
        <v>0</v>
      </c>
      <c r="H175" s="24">
        <f t="shared" ca="1" si="68"/>
        <v>6.8441676206456981</v>
      </c>
      <c r="I175" s="24">
        <f t="shared" ca="1" si="69"/>
        <v>0</v>
      </c>
      <c r="J175" s="24">
        <f t="shared" ca="1" si="70"/>
        <v>0</v>
      </c>
      <c r="K175" s="127">
        <f t="shared" ca="1" si="64"/>
        <v>0.19663198191471298</v>
      </c>
      <c r="L175" s="24">
        <f t="shared" ca="1" si="65"/>
        <v>7</v>
      </c>
      <c r="M175" s="24"/>
      <c r="N175" s="24">
        <f t="shared" ca="1" si="74"/>
        <v>0</v>
      </c>
      <c r="O175" s="24">
        <f t="shared" ca="1" si="52"/>
        <v>6.8441676206456981</v>
      </c>
      <c r="P175" s="24">
        <f t="shared" ca="1" si="66"/>
        <v>0.59055991884576864</v>
      </c>
      <c r="Q175" s="24">
        <f t="shared" ca="1" si="53"/>
        <v>0.5343478295837083</v>
      </c>
      <c r="R175" s="24">
        <f t="shared" ca="1" si="54"/>
        <v>0.5343478295837083</v>
      </c>
      <c r="S175" s="24">
        <f t="shared" ca="1" si="55"/>
        <v>6.3098197910619902</v>
      </c>
      <c r="T175" s="24">
        <f t="shared" ca="1" si="56"/>
        <v>0</v>
      </c>
      <c r="U175" s="24">
        <f t="shared" ca="1" si="75"/>
        <v>0</v>
      </c>
      <c r="V175" s="25">
        <f t="shared" ca="1" si="57"/>
        <v>11.883895729941672</v>
      </c>
      <c r="W175" s="24">
        <f t="shared" ca="1" si="58"/>
        <v>0</v>
      </c>
      <c r="X175" s="24">
        <f t="shared" ca="1" si="59"/>
        <v>0</v>
      </c>
      <c r="Y175" s="25">
        <f t="shared" ca="1" si="60"/>
        <v>0.52615949646830762</v>
      </c>
      <c r="Z175" s="26">
        <f t="shared" si="61"/>
        <v>2</v>
      </c>
      <c r="AA175" s="25">
        <f t="shared" ca="1" si="71"/>
        <v>2.5261594964683076</v>
      </c>
      <c r="AB175" s="25">
        <f t="shared" ca="1" si="72"/>
        <v>9.3577362334733643</v>
      </c>
      <c r="AC175" s="25">
        <f t="shared" ca="1" si="73"/>
        <v>-1.8044743861385104</v>
      </c>
      <c r="AD175" s="25">
        <f t="shared" ca="1" si="62"/>
        <v>298.19552561386149</v>
      </c>
    </row>
    <row r="176" spans="5:30" x14ac:dyDescent="0.2">
      <c r="E176" s="22">
        <v>172</v>
      </c>
      <c r="F176" s="24">
        <f t="shared" ca="1" si="67"/>
        <v>6.3098197910619902</v>
      </c>
      <c r="G176" s="24">
        <f t="shared" ca="1" si="63"/>
        <v>0</v>
      </c>
      <c r="H176" s="24">
        <f t="shared" ca="1" si="68"/>
        <v>6.3098197910619902</v>
      </c>
      <c r="I176" s="24">
        <f t="shared" ca="1" si="69"/>
        <v>0</v>
      </c>
      <c r="J176" s="24">
        <f t="shared" ca="1" si="70"/>
        <v>0</v>
      </c>
      <c r="K176" s="127">
        <f t="shared" ca="1" si="64"/>
        <v>0.55068476021799462</v>
      </c>
      <c r="L176" s="24">
        <f t="shared" ca="1" si="65"/>
        <v>7</v>
      </c>
      <c r="M176" s="24"/>
      <c r="N176" s="24">
        <f t="shared" ca="1" si="74"/>
        <v>0</v>
      </c>
      <c r="O176" s="24">
        <f t="shared" ca="1" si="52"/>
        <v>6.3098197910619902</v>
      </c>
      <c r="P176" s="24">
        <f t="shared" ca="1" si="66"/>
        <v>1.8309037843398879E-2</v>
      </c>
      <c r="Q176" s="24">
        <f t="shared" ca="1" si="53"/>
        <v>0.18650046084380395</v>
      </c>
      <c r="R176" s="24">
        <f t="shared" ca="1" si="54"/>
        <v>0.18650046084380395</v>
      </c>
      <c r="S176" s="24">
        <f t="shared" ca="1" si="55"/>
        <v>6.1233193302181865</v>
      </c>
      <c r="T176" s="24">
        <f t="shared" ca="1" si="56"/>
        <v>0</v>
      </c>
      <c r="U176" s="24">
        <f t="shared" ca="1" si="75"/>
        <v>0</v>
      </c>
      <c r="V176" s="25">
        <f t="shared" ca="1" si="57"/>
        <v>4.1477702491661992</v>
      </c>
      <c r="W176" s="24">
        <f t="shared" ca="1" si="58"/>
        <v>0</v>
      </c>
      <c r="X176" s="24">
        <f t="shared" ca="1" si="59"/>
        <v>0</v>
      </c>
      <c r="Y176" s="25">
        <f t="shared" ca="1" si="60"/>
        <v>0.4973255648512071</v>
      </c>
      <c r="Z176" s="26">
        <f t="shared" si="61"/>
        <v>2</v>
      </c>
      <c r="AA176" s="25">
        <f t="shared" ca="1" si="71"/>
        <v>2.4973255648512072</v>
      </c>
      <c r="AB176" s="25">
        <f t="shared" ca="1" si="72"/>
        <v>1.650444684314992</v>
      </c>
      <c r="AC176" s="25">
        <f t="shared" ca="1" si="73"/>
        <v>-0.15402970182351838</v>
      </c>
      <c r="AD176" s="25">
        <f t="shared" ca="1" si="62"/>
        <v>299.8459702981765</v>
      </c>
    </row>
    <row r="177" spans="5:30" x14ac:dyDescent="0.2">
      <c r="E177" s="22">
        <v>173</v>
      </c>
      <c r="F177" s="24">
        <f t="shared" ca="1" si="67"/>
        <v>6.1233193302181865</v>
      </c>
      <c r="G177" s="24">
        <f t="shared" ca="1" si="63"/>
        <v>0</v>
      </c>
      <c r="H177" s="24">
        <f t="shared" ca="1" si="68"/>
        <v>6.1233193302181865</v>
      </c>
      <c r="I177" s="24">
        <f t="shared" ca="1" si="69"/>
        <v>0</v>
      </c>
      <c r="J177" s="24">
        <f t="shared" ca="1" si="70"/>
        <v>0</v>
      </c>
      <c r="K177" s="127">
        <f t="shared" ca="1" si="64"/>
        <v>0.43338856452717567</v>
      </c>
      <c r="L177" s="24">
        <f t="shared" ca="1" si="65"/>
        <v>7</v>
      </c>
      <c r="M177" s="24"/>
      <c r="N177" s="24">
        <f t="shared" ca="1" si="74"/>
        <v>0</v>
      </c>
      <c r="O177" s="24">
        <f t="shared" ca="1" si="52"/>
        <v>6.1233193302181865</v>
      </c>
      <c r="P177" s="24">
        <f t="shared" ca="1" si="66"/>
        <v>0.32115693115416133</v>
      </c>
      <c r="Q177" s="24">
        <f t="shared" ca="1" si="53"/>
        <v>0.43033008927084321</v>
      </c>
      <c r="R177" s="24">
        <f t="shared" ca="1" si="54"/>
        <v>0.43033008927084321</v>
      </c>
      <c r="S177" s="24">
        <f t="shared" ca="1" si="55"/>
        <v>5.6929892409473437</v>
      </c>
      <c r="T177" s="24">
        <f t="shared" ca="1" si="56"/>
        <v>0</v>
      </c>
      <c r="U177" s="24">
        <f t="shared" ca="1" si="75"/>
        <v>0</v>
      </c>
      <c r="V177" s="25">
        <f t="shared" ca="1" si="57"/>
        <v>9.5705411853835525</v>
      </c>
      <c r="W177" s="24">
        <f t="shared" ca="1" si="58"/>
        <v>0</v>
      </c>
      <c r="X177" s="24">
        <f t="shared" ca="1" si="59"/>
        <v>0</v>
      </c>
      <c r="Y177" s="25">
        <f t="shared" ca="1" si="60"/>
        <v>0.47265234284662122</v>
      </c>
      <c r="Z177" s="26">
        <f t="shared" si="61"/>
        <v>2</v>
      </c>
      <c r="AA177" s="25">
        <f t="shared" ca="1" si="71"/>
        <v>2.4726523428466214</v>
      </c>
      <c r="AB177" s="25">
        <f t="shared" ca="1" si="72"/>
        <v>7.0978888425369311</v>
      </c>
      <c r="AC177" s="25">
        <f t="shared" ca="1" si="73"/>
        <v>6.9438591407134123</v>
      </c>
      <c r="AD177" s="25">
        <f t="shared" ca="1" si="62"/>
        <v>306.94385914071341</v>
      </c>
    </row>
    <row r="178" spans="5:30" x14ac:dyDescent="0.2">
      <c r="E178" s="22">
        <v>174</v>
      </c>
      <c r="F178" s="24">
        <f t="shared" ca="1" si="67"/>
        <v>5.6929892409473437</v>
      </c>
      <c r="G178" s="24">
        <f t="shared" ca="1" si="63"/>
        <v>0</v>
      </c>
      <c r="H178" s="24">
        <f t="shared" ca="1" si="68"/>
        <v>5.6929892409473437</v>
      </c>
      <c r="I178" s="24">
        <f t="shared" ca="1" si="69"/>
        <v>0</v>
      </c>
      <c r="J178" s="24">
        <f t="shared" ca="1" si="70"/>
        <v>0</v>
      </c>
      <c r="K178" s="127">
        <f t="shared" ca="1" si="64"/>
        <v>0.99192756324794473</v>
      </c>
      <c r="L178" s="24">
        <f t="shared" ca="1" si="65"/>
        <v>9</v>
      </c>
      <c r="M178" s="24"/>
      <c r="N178" s="24">
        <f t="shared" ca="1" si="74"/>
        <v>0</v>
      </c>
      <c r="O178" s="24">
        <f t="shared" ca="1" si="52"/>
        <v>5.6929892409473437</v>
      </c>
      <c r="P178" s="24">
        <f t="shared" ca="1" si="66"/>
        <v>0.22067836028411436</v>
      </c>
      <c r="Q178" s="24">
        <f t="shared" ca="1" si="53"/>
        <v>0.38451436955294249</v>
      </c>
      <c r="R178" s="24">
        <f t="shared" ca="1" si="54"/>
        <v>0.38451436955294249</v>
      </c>
      <c r="S178" s="24">
        <f t="shared" ca="1" si="55"/>
        <v>5.3084748713944014</v>
      </c>
      <c r="T178" s="24">
        <f t="shared" ca="1" si="56"/>
        <v>0</v>
      </c>
      <c r="U178" s="24">
        <f t="shared" ca="1" si="75"/>
        <v>0</v>
      </c>
      <c r="V178" s="25">
        <f t="shared" ca="1" si="57"/>
        <v>8.5515995788574397</v>
      </c>
      <c r="W178" s="24">
        <f t="shared" ca="1" si="58"/>
        <v>0</v>
      </c>
      <c r="X178" s="24">
        <f t="shared" ca="1" si="59"/>
        <v>0</v>
      </c>
      <c r="Y178" s="25">
        <f t="shared" ca="1" si="60"/>
        <v>0.44005856449366981</v>
      </c>
      <c r="Z178" s="26">
        <f t="shared" si="61"/>
        <v>2</v>
      </c>
      <c r="AA178" s="25">
        <f t="shared" ca="1" si="71"/>
        <v>2.4400585644936696</v>
      </c>
      <c r="AB178" s="25">
        <f t="shared" ca="1" si="72"/>
        <v>6.1115410143637696</v>
      </c>
      <c r="AC178" s="25">
        <f t="shared" ca="1" si="73"/>
        <v>13.055400155077182</v>
      </c>
      <c r="AD178" s="25">
        <f t="shared" ca="1" si="62"/>
        <v>313.05540015507717</v>
      </c>
    </row>
    <row r="179" spans="5:30" x14ac:dyDescent="0.2">
      <c r="E179" s="22">
        <v>175</v>
      </c>
      <c r="F179" s="24">
        <f t="shared" ca="1" si="67"/>
        <v>5.3084748713944014</v>
      </c>
      <c r="G179" s="24">
        <f t="shared" ca="1" si="63"/>
        <v>0</v>
      </c>
      <c r="H179" s="24">
        <f t="shared" ca="1" si="68"/>
        <v>5.3084748713944014</v>
      </c>
      <c r="I179" s="24">
        <f t="shared" ca="1" si="69"/>
        <v>0</v>
      </c>
      <c r="J179" s="24">
        <f t="shared" ca="1" si="70"/>
        <v>0</v>
      </c>
      <c r="K179" s="127">
        <f t="shared" ca="1" si="64"/>
        <v>0.24760618063122319</v>
      </c>
      <c r="L179" s="24">
        <f t="shared" ca="1" si="65"/>
        <v>7</v>
      </c>
      <c r="M179" s="24"/>
      <c r="N179" s="24">
        <f t="shared" ca="1" si="74"/>
        <v>0</v>
      </c>
      <c r="O179" s="24">
        <f t="shared" ca="1" si="52"/>
        <v>5.3084748713944014</v>
      </c>
      <c r="P179" s="24">
        <f t="shared" ca="1" si="66"/>
        <v>0.59720816831150425</v>
      </c>
      <c r="Q179" s="24">
        <f t="shared" ca="1" si="53"/>
        <v>0.53691910028216117</v>
      </c>
      <c r="R179" s="24">
        <f t="shared" ca="1" si="54"/>
        <v>0.53691910028216117</v>
      </c>
      <c r="S179" s="24">
        <f t="shared" ca="1" si="55"/>
        <v>4.7715557711122401</v>
      </c>
      <c r="T179" s="24">
        <f t="shared" ca="1" si="56"/>
        <v>0</v>
      </c>
      <c r="U179" s="24">
        <f t="shared" ca="1" si="75"/>
        <v>0</v>
      </c>
      <c r="V179" s="25">
        <f t="shared" ca="1" si="57"/>
        <v>11.941080790275263</v>
      </c>
      <c r="W179" s="24">
        <f t="shared" ca="1" si="58"/>
        <v>0</v>
      </c>
      <c r="X179" s="24">
        <f t="shared" ca="1" si="59"/>
        <v>0</v>
      </c>
      <c r="Y179" s="25">
        <f t="shared" ca="1" si="60"/>
        <v>0.40320122570026573</v>
      </c>
      <c r="Z179" s="26">
        <f t="shared" si="61"/>
        <v>2</v>
      </c>
      <c r="AA179" s="25">
        <f t="shared" ca="1" si="71"/>
        <v>2.4032012257002657</v>
      </c>
      <c r="AB179" s="25">
        <f t="shared" ca="1" si="72"/>
        <v>9.5378795645749967</v>
      </c>
      <c r="AC179" s="25">
        <f t="shared" ca="1" si="73"/>
        <v>22.59327971965218</v>
      </c>
      <c r="AD179" s="25">
        <f t="shared" ca="1" si="62"/>
        <v>322.59327971965217</v>
      </c>
    </row>
    <row r="180" spans="5:30" x14ac:dyDescent="0.2">
      <c r="E180" s="22">
        <v>176</v>
      </c>
      <c r="F180" s="24">
        <f t="shared" ca="1" si="67"/>
        <v>4.7715557711122401</v>
      </c>
      <c r="G180" s="24">
        <f t="shared" ca="1" si="63"/>
        <v>0</v>
      </c>
      <c r="H180" s="24">
        <f t="shared" ca="1" si="68"/>
        <v>4.7715557711122401</v>
      </c>
      <c r="I180" s="24">
        <f t="shared" ca="1" si="69"/>
        <v>0</v>
      </c>
      <c r="J180" s="24">
        <f t="shared" ca="1" si="70"/>
        <v>0</v>
      </c>
      <c r="K180" s="127">
        <f t="shared" ca="1" si="64"/>
        <v>0.97923289082992526</v>
      </c>
      <c r="L180" s="24">
        <f t="shared" ca="1" si="65"/>
        <v>9</v>
      </c>
      <c r="M180" s="24"/>
      <c r="N180" s="24">
        <f t="shared" ca="1" si="74"/>
        <v>0</v>
      </c>
      <c r="O180" s="24">
        <f t="shared" ca="1" si="52"/>
        <v>4.7715557711122401</v>
      </c>
      <c r="P180" s="24">
        <f t="shared" ca="1" si="66"/>
        <v>0.30253736960504651</v>
      </c>
      <c r="Q180" s="24">
        <f t="shared" ca="1" si="53"/>
        <v>0.42243250417608136</v>
      </c>
      <c r="R180" s="24">
        <f t="shared" ca="1" si="54"/>
        <v>0.42243250417608136</v>
      </c>
      <c r="S180" s="24">
        <f t="shared" ca="1" si="55"/>
        <v>4.349123266936159</v>
      </c>
      <c r="T180" s="24">
        <f t="shared" ca="1" si="56"/>
        <v>0</v>
      </c>
      <c r="U180" s="24">
        <f t="shared" ca="1" si="75"/>
        <v>0</v>
      </c>
      <c r="V180" s="25">
        <f t="shared" ca="1" si="57"/>
        <v>9.3948988928760482</v>
      </c>
      <c r="W180" s="24">
        <f t="shared" ca="1" si="58"/>
        <v>0</v>
      </c>
      <c r="X180" s="24">
        <f t="shared" ca="1" si="59"/>
        <v>0</v>
      </c>
      <c r="Y180" s="25">
        <f t="shared" ca="1" si="60"/>
        <v>0.36482716152193595</v>
      </c>
      <c r="Z180" s="26">
        <f t="shared" si="61"/>
        <v>2</v>
      </c>
      <c r="AA180" s="25">
        <f t="shared" ca="1" si="71"/>
        <v>2.3648271615219358</v>
      </c>
      <c r="AB180" s="25">
        <f t="shared" ca="1" si="72"/>
        <v>7.0300717313541128</v>
      </c>
      <c r="AC180" s="25">
        <f t="shared" ca="1" si="73"/>
        <v>29.623351451006293</v>
      </c>
      <c r="AD180" s="25">
        <f t="shared" ca="1" si="62"/>
        <v>329.62335145100627</v>
      </c>
    </row>
    <row r="181" spans="5:30" x14ac:dyDescent="0.2">
      <c r="E181" s="22">
        <v>177</v>
      </c>
      <c r="F181" s="24">
        <f t="shared" ca="1" si="67"/>
        <v>4.349123266936159</v>
      </c>
      <c r="G181" s="24">
        <f t="shared" ca="1" si="63"/>
        <v>0</v>
      </c>
      <c r="H181" s="24">
        <f t="shared" ca="1" si="68"/>
        <v>4.349123266936159</v>
      </c>
      <c r="I181" s="24">
        <f t="shared" ca="1" si="69"/>
        <v>1</v>
      </c>
      <c r="J181" s="24">
        <f t="shared" ca="1" si="70"/>
        <v>14</v>
      </c>
      <c r="K181" s="127">
        <f t="shared" ca="1" si="64"/>
        <v>0.46091678914834311</v>
      </c>
      <c r="L181" s="24">
        <f t="shared" ca="1" si="65"/>
        <v>7</v>
      </c>
      <c r="M181" s="24"/>
      <c r="N181" s="24">
        <f t="shared" ca="1" si="74"/>
        <v>0</v>
      </c>
      <c r="O181" s="24">
        <f t="shared" ca="1" si="52"/>
        <v>4.349123266936159</v>
      </c>
      <c r="P181" s="24">
        <f t="shared" ca="1" si="66"/>
        <v>0.5683816160482299</v>
      </c>
      <c r="Q181" s="24">
        <f t="shared" ca="1" si="53"/>
        <v>0.52583830578612778</v>
      </c>
      <c r="R181" s="24">
        <f t="shared" ca="1" si="54"/>
        <v>0.52583830578612778</v>
      </c>
      <c r="S181" s="24">
        <f t="shared" ca="1" si="55"/>
        <v>3.8232849611500312</v>
      </c>
      <c r="T181" s="24">
        <f t="shared" ca="1" si="56"/>
        <v>0</v>
      </c>
      <c r="U181" s="24">
        <f t="shared" ca="1" si="75"/>
        <v>0</v>
      </c>
      <c r="V181" s="25">
        <f t="shared" ca="1" si="57"/>
        <v>11.694643920683481</v>
      </c>
      <c r="W181" s="24">
        <f t="shared" ca="1" si="58"/>
        <v>224</v>
      </c>
      <c r="X181" s="24">
        <f t="shared" ca="1" si="59"/>
        <v>15.68</v>
      </c>
      <c r="Y181" s="25">
        <f t="shared" ca="1" si="60"/>
        <v>0.32689632912344763</v>
      </c>
      <c r="Z181" s="26">
        <f t="shared" si="61"/>
        <v>2</v>
      </c>
      <c r="AA181" s="25">
        <f t="shared" ca="1" si="71"/>
        <v>242.00689632912346</v>
      </c>
      <c r="AB181" s="25">
        <f t="shared" ca="1" si="72"/>
        <v>-230.31225240843997</v>
      </c>
      <c r="AC181" s="25">
        <f t="shared" ca="1" si="73"/>
        <v>-200.68890095743367</v>
      </c>
      <c r="AD181" s="25">
        <f t="shared" ca="1" si="62"/>
        <v>99.311099042566326</v>
      </c>
    </row>
    <row r="182" spans="5:30" x14ac:dyDescent="0.2">
      <c r="E182" s="22">
        <v>178</v>
      </c>
      <c r="F182" s="24">
        <f t="shared" ca="1" si="67"/>
        <v>3.8232849611500312</v>
      </c>
      <c r="G182" s="24">
        <f t="shared" ca="1" si="63"/>
        <v>14</v>
      </c>
      <c r="H182" s="24">
        <f t="shared" ca="1" si="68"/>
        <v>17.82328496115003</v>
      </c>
      <c r="I182" s="24">
        <f t="shared" ca="1" si="69"/>
        <v>0</v>
      </c>
      <c r="J182" s="24">
        <f t="shared" ca="1" si="70"/>
        <v>0</v>
      </c>
      <c r="K182" s="127">
        <f t="shared" ca="1" si="64"/>
        <v>2.5391662790967939E-2</v>
      </c>
      <c r="L182" s="24">
        <f t="shared" ca="1" si="65"/>
        <v>6</v>
      </c>
      <c r="M182" s="24"/>
      <c r="N182" s="24">
        <f t="shared" ca="1" si="74"/>
        <v>0</v>
      </c>
      <c r="O182" s="24">
        <f t="shared" ca="1" si="52"/>
        <v>3.8232849611500312</v>
      </c>
      <c r="P182" s="24">
        <f t="shared" ca="1" si="66"/>
        <v>0.91794787821149471</v>
      </c>
      <c r="Q182" s="24">
        <f t="shared" ca="1" si="53"/>
        <v>0.70870996092768768</v>
      </c>
      <c r="R182" s="24">
        <f t="shared" ca="1" si="54"/>
        <v>0.70870996092768768</v>
      </c>
      <c r="S182" s="24">
        <f t="shared" ca="1" si="55"/>
        <v>3.1145750002223433</v>
      </c>
      <c r="T182" s="24">
        <f t="shared" ca="1" si="56"/>
        <v>0</v>
      </c>
      <c r="U182" s="24">
        <f t="shared" ca="1" si="75"/>
        <v>0</v>
      </c>
      <c r="V182" s="25">
        <f t="shared" ca="1" si="57"/>
        <v>15.761709531031773</v>
      </c>
      <c r="W182" s="24">
        <f t="shared" ca="1" si="58"/>
        <v>0</v>
      </c>
      <c r="X182" s="24">
        <f t="shared" ca="1" si="59"/>
        <v>0</v>
      </c>
      <c r="Y182" s="25">
        <f t="shared" ca="1" si="60"/>
        <v>0.27751439845489501</v>
      </c>
      <c r="Z182" s="26">
        <f t="shared" si="61"/>
        <v>2</v>
      </c>
      <c r="AA182" s="25">
        <f t="shared" ca="1" si="71"/>
        <v>2.2775143984548949</v>
      </c>
      <c r="AB182" s="25">
        <f t="shared" ca="1" si="72"/>
        <v>13.484195132576879</v>
      </c>
      <c r="AC182" s="25">
        <f t="shared" ca="1" si="73"/>
        <v>-187.2047058248568</v>
      </c>
      <c r="AD182" s="25">
        <f t="shared" ca="1" si="62"/>
        <v>112.7952941751432</v>
      </c>
    </row>
    <row r="183" spans="5:30" x14ac:dyDescent="0.2">
      <c r="E183" s="22">
        <v>179</v>
      </c>
      <c r="F183" s="24">
        <f t="shared" ca="1" si="67"/>
        <v>3.1145750002223433</v>
      </c>
      <c r="G183" s="24">
        <f t="shared" ca="1" si="63"/>
        <v>14</v>
      </c>
      <c r="H183" s="24">
        <f t="shared" ca="1" si="68"/>
        <v>17.114575000222345</v>
      </c>
      <c r="I183" s="24">
        <f t="shared" ca="1" si="69"/>
        <v>0</v>
      </c>
      <c r="J183" s="24">
        <f t="shared" ca="1" si="70"/>
        <v>0</v>
      </c>
      <c r="K183" s="127">
        <f t="shared" ca="1" si="64"/>
        <v>0.80761367579934817</v>
      </c>
      <c r="L183" s="24">
        <f t="shared" ca="1" si="65"/>
        <v>8</v>
      </c>
      <c r="M183" s="24"/>
      <c r="N183" s="24">
        <f t="shared" ca="1" si="74"/>
        <v>0</v>
      </c>
      <c r="O183" s="24">
        <f t="shared" ca="1" si="52"/>
        <v>3.1145750002223433</v>
      </c>
      <c r="P183" s="24">
        <f t="shared" ca="1" si="66"/>
        <v>0.85841879738543625</v>
      </c>
      <c r="Q183" s="24">
        <f t="shared" ca="1" si="53"/>
        <v>0.66098634868264972</v>
      </c>
      <c r="R183" s="24">
        <f t="shared" ca="1" si="54"/>
        <v>0.66098634868264972</v>
      </c>
      <c r="S183" s="24">
        <f t="shared" ca="1" si="55"/>
        <v>2.4535886515396936</v>
      </c>
      <c r="T183" s="24">
        <f t="shared" ca="1" si="56"/>
        <v>0</v>
      </c>
      <c r="U183" s="24">
        <f t="shared" ca="1" si="75"/>
        <v>0</v>
      </c>
      <c r="V183" s="25">
        <f t="shared" ca="1" si="57"/>
        <v>14.700336394702129</v>
      </c>
      <c r="W183" s="24">
        <f t="shared" ca="1" si="58"/>
        <v>0</v>
      </c>
      <c r="X183" s="24">
        <f t="shared" ca="1" si="59"/>
        <v>0</v>
      </c>
      <c r="Y183" s="25">
        <f t="shared" ca="1" si="60"/>
        <v>0.22272654607048148</v>
      </c>
      <c r="Z183" s="26">
        <f t="shared" si="61"/>
        <v>2</v>
      </c>
      <c r="AA183" s="25">
        <f t="shared" ca="1" si="71"/>
        <v>2.2227265460704815</v>
      </c>
      <c r="AB183" s="25">
        <f t="shared" ca="1" si="72"/>
        <v>12.477609848631648</v>
      </c>
      <c r="AC183" s="25">
        <f t="shared" ca="1" si="73"/>
        <v>-174.72709597622514</v>
      </c>
      <c r="AD183" s="25">
        <f t="shared" ca="1" si="62"/>
        <v>125.27290402377486</v>
      </c>
    </row>
    <row r="184" spans="5:30" x14ac:dyDescent="0.2">
      <c r="E184" s="22">
        <v>180</v>
      </c>
      <c r="F184" s="24">
        <f t="shared" ca="1" si="67"/>
        <v>2.4535886515396936</v>
      </c>
      <c r="G184" s="24">
        <f t="shared" ca="1" si="63"/>
        <v>14</v>
      </c>
      <c r="H184" s="24">
        <f t="shared" ca="1" si="68"/>
        <v>16.453588651539693</v>
      </c>
      <c r="I184" s="24">
        <f t="shared" ca="1" si="69"/>
        <v>0</v>
      </c>
      <c r="J184" s="24">
        <f t="shared" ca="1" si="70"/>
        <v>0</v>
      </c>
      <c r="K184" s="127">
        <f t="shared" ca="1" si="64"/>
        <v>2.9983251519791865E-2</v>
      </c>
      <c r="L184" s="24">
        <f t="shared" ca="1" si="65"/>
        <v>6</v>
      </c>
      <c r="M184" s="24"/>
      <c r="N184" s="24">
        <f t="shared" ca="1" si="74"/>
        <v>0</v>
      </c>
      <c r="O184" s="24">
        <f t="shared" ca="1" si="52"/>
        <v>2.4535886515396936</v>
      </c>
      <c r="P184" s="24">
        <f t="shared" ca="1" si="66"/>
        <v>0.2935651020783534</v>
      </c>
      <c r="Q184" s="24">
        <f t="shared" ca="1" si="53"/>
        <v>0.41855008751932365</v>
      </c>
      <c r="R184" s="24">
        <f t="shared" ca="1" si="54"/>
        <v>0.41855008751932365</v>
      </c>
      <c r="S184" s="24">
        <f t="shared" ca="1" si="55"/>
        <v>2.0350385640203701</v>
      </c>
      <c r="T184" s="24">
        <f t="shared" ca="1" si="56"/>
        <v>0</v>
      </c>
      <c r="U184" s="24">
        <f t="shared" ca="1" si="75"/>
        <v>0</v>
      </c>
      <c r="V184" s="25">
        <f t="shared" ca="1" si="57"/>
        <v>9.3085539464297575</v>
      </c>
      <c r="W184" s="24">
        <f t="shared" ca="1" si="58"/>
        <v>0</v>
      </c>
      <c r="X184" s="24">
        <f t="shared" ca="1" si="59"/>
        <v>0</v>
      </c>
      <c r="Y184" s="25">
        <f t="shared" ca="1" si="60"/>
        <v>0.17954508862240254</v>
      </c>
      <c r="Z184" s="26">
        <f t="shared" si="61"/>
        <v>2</v>
      </c>
      <c r="AA184" s="25">
        <f t="shared" ca="1" si="71"/>
        <v>2.1795450886224024</v>
      </c>
      <c r="AB184" s="25">
        <f t="shared" ca="1" si="72"/>
        <v>7.1290088578073547</v>
      </c>
      <c r="AC184" s="25">
        <f t="shared" ca="1" si="73"/>
        <v>-167.59808711841779</v>
      </c>
      <c r="AD184" s="25">
        <f t="shared" ca="1" si="62"/>
        <v>132.40191288158221</v>
      </c>
    </row>
    <row r="185" spans="5:30" x14ac:dyDescent="0.2">
      <c r="E185" s="22">
        <v>181</v>
      </c>
      <c r="F185" s="24">
        <f t="shared" ca="1" si="67"/>
        <v>2.0350385640203701</v>
      </c>
      <c r="G185" s="24">
        <f t="shared" ca="1" si="63"/>
        <v>14</v>
      </c>
      <c r="H185" s="24">
        <f t="shared" ca="1" si="68"/>
        <v>16.035038564020368</v>
      </c>
      <c r="I185" s="24">
        <f t="shared" ca="1" si="69"/>
        <v>0</v>
      </c>
      <c r="J185" s="24">
        <f t="shared" ca="1" si="70"/>
        <v>0</v>
      </c>
      <c r="K185" s="127">
        <f t="shared" ca="1" si="64"/>
        <v>0.21637751130352834</v>
      </c>
      <c r="L185" s="24">
        <f t="shared" ca="1" si="65"/>
        <v>7</v>
      </c>
      <c r="M185" s="24"/>
      <c r="N185" s="24">
        <f t="shared" ca="1" si="74"/>
        <v>0</v>
      </c>
      <c r="O185" s="24">
        <f t="shared" ca="1" si="52"/>
        <v>2.0350385640203701</v>
      </c>
      <c r="P185" s="24">
        <f t="shared" ca="1" si="66"/>
        <v>0.72267764788495847</v>
      </c>
      <c r="Q185" s="24">
        <f t="shared" ca="1" si="53"/>
        <v>0.58862217818324614</v>
      </c>
      <c r="R185" s="24">
        <f t="shared" ca="1" si="54"/>
        <v>0.58862217818324614</v>
      </c>
      <c r="S185" s="24">
        <f t="shared" ca="1" si="55"/>
        <v>1.446416385837124</v>
      </c>
      <c r="T185" s="24">
        <f t="shared" ca="1" si="56"/>
        <v>0</v>
      </c>
      <c r="U185" s="24">
        <f t="shared" ca="1" si="75"/>
        <v>0</v>
      </c>
      <c r="V185" s="25">
        <f t="shared" ca="1" si="57"/>
        <v>13.090957242795394</v>
      </c>
      <c r="W185" s="24">
        <f t="shared" ca="1" si="58"/>
        <v>0</v>
      </c>
      <c r="X185" s="24">
        <f t="shared" ca="1" si="59"/>
        <v>0</v>
      </c>
      <c r="Y185" s="25">
        <f t="shared" ca="1" si="60"/>
        <v>0.13925819799429978</v>
      </c>
      <c r="Z185" s="26">
        <f t="shared" si="61"/>
        <v>2</v>
      </c>
      <c r="AA185" s="25">
        <f t="shared" ca="1" si="71"/>
        <v>2.1392581979942999</v>
      </c>
      <c r="AB185" s="25">
        <f t="shared" ca="1" si="72"/>
        <v>10.951699044801094</v>
      </c>
      <c r="AC185" s="25">
        <f t="shared" ca="1" si="73"/>
        <v>-156.64638807361669</v>
      </c>
      <c r="AD185" s="25">
        <f t="shared" ca="1" si="62"/>
        <v>143.35361192638331</v>
      </c>
    </row>
    <row r="186" spans="5:30" x14ac:dyDescent="0.2">
      <c r="E186" s="22">
        <v>182</v>
      </c>
      <c r="F186" s="24">
        <f t="shared" ca="1" si="67"/>
        <v>1.446416385837124</v>
      </c>
      <c r="G186" s="24">
        <f t="shared" ca="1" si="63"/>
        <v>14</v>
      </c>
      <c r="H186" s="24">
        <f t="shared" ca="1" si="68"/>
        <v>15.446416385837123</v>
      </c>
      <c r="I186" s="24">
        <f t="shared" ca="1" si="69"/>
        <v>0</v>
      </c>
      <c r="J186" s="24">
        <f t="shared" ca="1" si="70"/>
        <v>0</v>
      </c>
      <c r="K186" s="127">
        <f t="shared" ca="1" si="64"/>
        <v>0.83334411610365311</v>
      </c>
      <c r="L186" s="24">
        <f t="shared" ca="1" si="65"/>
        <v>8</v>
      </c>
      <c r="M186" s="24"/>
      <c r="N186" s="24">
        <f t="shared" ca="1" si="74"/>
        <v>0</v>
      </c>
      <c r="O186" s="24">
        <f t="shared" ca="1" si="52"/>
        <v>1.446416385837124</v>
      </c>
      <c r="P186" s="24">
        <f t="shared" ca="1" si="66"/>
        <v>0.8667804314240074</v>
      </c>
      <c r="Q186" s="24">
        <f t="shared" ca="1" si="53"/>
        <v>0.66669503564563581</v>
      </c>
      <c r="R186" s="24">
        <f t="shared" ca="1" si="54"/>
        <v>0.66669503564563581</v>
      </c>
      <c r="S186" s="24">
        <f t="shared" ca="1" si="55"/>
        <v>0.77972135019148814</v>
      </c>
      <c r="T186" s="24">
        <f t="shared" ca="1" si="56"/>
        <v>0</v>
      </c>
      <c r="U186" s="24">
        <f t="shared" ca="1" si="75"/>
        <v>0</v>
      </c>
      <c r="V186" s="25">
        <f t="shared" ca="1" si="57"/>
        <v>14.82729759275894</v>
      </c>
      <c r="W186" s="24">
        <f t="shared" ca="1" si="58"/>
        <v>0</v>
      </c>
      <c r="X186" s="24">
        <f t="shared" ca="1" si="59"/>
        <v>0</v>
      </c>
      <c r="Y186" s="25">
        <f t="shared" ca="1" si="60"/>
        <v>8.9045509441144477E-2</v>
      </c>
      <c r="Z186" s="26">
        <f t="shared" si="61"/>
        <v>2</v>
      </c>
      <c r="AA186" s="25">
        <f t="shared" ca="1" si="71"/>
        <v>2.0890455094411444</v>
      </c>
      <c r="AB186" s="25">
        <f t="shared" ca="1" si="72"/>
        <v>12.738252083317796</v>
      </c>
      <c r="AC186" s="25">
        <f t="shared" ca="1" si="73"/>
        <v>-143.90813599029889</v>
      </c>
      <c r="AD186" s="25">
        <f t="shared" ca="1" si="62"/>
        <v>156.09186400970111</v>
      </c>
    </row>
    <row r="187" spans="5:30" x14ac:dyDescent="0.2">
      <c r="E187" s="22">
        <v>183</v>
      </c>
      <c r="F187" s="24">
        <f t="shared" ca="1" si="67"/>
        <v>0.77972135019148814</v>
      </c>
      <c r="G187" s="24">
        <f t="shared" ca="1" si="63"/>
        <v>14</v>
      </c>
      <c r="H187" s="24">
        <f t="shared" ca="1" si="68"/>
        <v>14.779721350191489</v>
      </c>
      <c r="I187" s="24">
        <f t="shared" ca="1" si="69"/>
        <v>0</v>
      </c>
      <c r="J187" s="24">
        <f t="shared" ca="1" si="70"/>
        <v>0</v>
      </c>
      <c r="K187" s="127">
        <f t="shared" ca="1" si="64"/>
        <v>0.50845830165962791</v>
      </c>
      <c r="L187" s="24">
        <f t="shared" ca="1" si="65"/>
        <v>7</v>
      </c>
      <c r="M187" s="24"/>
      <c r="N187" s="24">
        <f t="shared" ca="1" si="74"/>
        <v>0</v>
      </c>
      <c r="O187" s="24">
        <f t="shared" ca="1" si="52"/>
        <v>0.77972135019148814</v>
      </c>
      <c r="P187" s="24">
        <f t="shared" ca="1" si="66"/>
        <v>0.49109278294433778</v>
      </c>
      <c r="Q187" s="24">
        <f t="shared" ca="1" si="53"/>
        <v>0.49665065938296493</v>
      </c>
      <c r="R187" s="24">
        <f t="shared" ca="1" si="54"/>
        <v>0.49665065938296493</v>
      </c>
      <c r="S187" s="24">
        <f t="shared" ca="1" si="55"/>
        <v>0.28307069080852321</v>
      </c>
      <c r="T187" s="24">
        <f t="shared" ca="1" si="56"/>
        <v>0</v>
      </c>
      <c r="U187" s="24">
        <f t="shared" ca="1" si="75"/>
        <v>0</v>
      </c>
      <c r="V187" s="25">
        <f t="shared" ca="1" si="57"/>
        <v>11.04551066467714</v>
      </c>
      <c r="W187" s="24">
        <f t="shared" ca="1" si="58"/>
        <v>0</v>
      </c>
      <c r="X187" s="24">
        <f t="shared" ca="1" si="59"/>
        <v>0</v>
      </c>
      <c r="Y187" s="25">
        <f t="shared" ca="1" si="60"/>
        <v>4.2511681640000458E-2</v>
      </c>
      <c r="Z187" s="26">
        <f t="shared" si="61"/>
        <v>2</v>
      </c>
      <c r="AA187" s="25">
        <f t="shared" ca="1" si="71"/>
        <v>2.0425116816400006</v>
      </c>
      <c r="AB187" s="25">
        <f t="shared" ca="1" si="72"/>
        <v>9.0029989830371395</v>
      </c>
      <c r="AC187" s="25">
        <f t="shared" ca="1" si="73"/>
        <v>-134.90513700726174</v>
      </c>
      <c r="AD187" s="25">
        <f t="shared" ca="1" si="62"/>
        <v>165.09486299273826</v>
      </c>
    </row>
    <row r="188" spans="5:30" x14ac:dyDescent="0.2">
      <c r="E188" s="22">
        <v>184</v>
      </c>
      <c r="F188" s="24">
        <f t="shared" ca="1" si="67"/>
        <v>0.28307069080852321</v>
      </c>
      <c r="G188" s="24">
        <f t="shared" ca="1" si="63"/>
        <v>14</v>
      </c>
      <c r="H188" s="24">
        <f t="shared" ca="1" si="68"/>
        <v>14.283070690808524</v>
      </c>
      <c r="I188" s="24">
        <f t="shared" ca="1" si="69"/>
        <v>0</v>
      </c>
      <c r="J188" s="24">
        <f t="shared" ca="1" si="70"/>
        <v>0</v>
      </c>
      <c r="K188" s="127">
        <f t="shared" ca="1" si="64"/>
        <v>0.85361020429673995</v>
      </c>
      <c r="L188" s="24">
        <f t="shared" ca="1" si="65"/>
        <v>8</v>
      </c>
      <c r="M188" s="24"/>
      <c r="N188" s="24">
        <f t="shared" ca="1" si="74"/>
        <v>14</v>
      </c>
      <c r="O188" s="24">
        <f t="shared" ca="1" si="52"/>
        <v>14.283070690808524</v>
      </c>
      <c r="P188" s="24">
        <f t="shared" ca="1" si="66"/>
        <v>4.5434761278913549E-2</v>
      </c>
      <c r="Q188" s="24">
        <f t="shared" ca="1" si="53"/>
        <v>0.24637569382493824</v>
      </c>
      <c r="R188" s="24">
        <f t="shared" ca="1" si="54"/>
        <v>0.24637569382493824</v>
      </c>
      <c r="S188" s="24">
        <f t="shared" ca="1" si="55"/>
        <v>14.036694996983586</v>
      </c>
      <c r="T188" s="24">
        <f t="shared" ca="1" si="56"/>
        <v>0</v>
      </c>
      <c r="U188" s="24">
        <f t="shared" ca="1" si="75"/>
        <v>0</v>
      </c>
      <c r="V188" s="25">
        <f t="shared" ca="1" si="57"/>
        <v>5.4793954306666262</v>
      </c>
      <c r="W188" s="24">
        <f t="shared" ca="1" si="58"/>
        <v>0</v>
      </c>
      <c r="X188" s="24">
        <f t="shared" ca="1" si="59"/>
        <v>0</v>
      </c>
      <c r="Y188" s="25">
        <f t="shared" ca="1" si="60"/>
        <v>1.1327906275116844</v>
      </c>
      <c r="Z188" s="26">
        <f t="shared" si="61"/>
        <v>2</v>
      </c>
      <c r="AA188" s="25">
        <f t="shared" ca="1" si="71"/>
        <v>3.1327906275116844</v>
      </c>
      <c r="AB188" s="25">
        <f t="shared" ca="1" si="72"/>
        <v>2.3466048031549418</v>
      </c>
      <c r="AC188" s="25">
        <f t="shared" ca="1" si="73"/>
        <v>-132.5585322041068</v>
      </c>
      <c r="AD188" s="25">
        <f t="shared" ca="1" si="62"/>
        <v>167.4414677958932</v>
      </c>
    </row>
    <row r="189" spans="5:30" x14ac:dyDescent="0.2">
      <c r="E189" s="22">
        <v>185</v>
      </c>
      <c r="F189" s="24">
        <f t="shared" ca="1" si="67"/>
        <v>14.036694996983586</v>
      </c>
      <c r="G189" s="24">
        <f t="shared" ca="1" si="63"/>
        <v>0</v>
      </c>
      <c r="H189" s="24">
        <f t="shared" ca="1" si="68"/>
        <v>14.036694996983586</v>
      </c>
      <c r="I189" s="24">
        <f t="shared" ca="1" si="69"/>
        <v>0</v>
      </c>
      <c r="J189" s="24">
        <f t="shared" ca="1" si="70"/>
        <v>0</v>
      </c>
      <c r="K189" s="127">
        <f t="shared" ca="1" si="64"/>
        <v>0.90407429282820539</v>
      </c>
      <c r="L189" s="24">
        <f t="shared" ca="1" si="65"/>
        <v>9</v>
      </c>
      <c r="M189" s="24"/>
      <c r="N189" s="24">
        <f t="shared" ca="1" si="74"/>
        <v>0</v>
      </c>
      <c r="O189" s="24">
        <f t="shared" ca="1" si="52"/>
        <v>14.036694996983586</v>
      </c>
      <c r="P189" s="24">
        <f t="shared" ca="1" si="66"/>
        <v>0.33568554488816782</v>
      </c>
      <c r="Q189" s="24">
        <f t="shared" ca="1" si="53"/>
        <v>0.43635994727719568</v>
      </c>
      <c r="R189" s="24">
        <f t="shared" ca="1" si="54"/>
        <v>0.43635994727719568</v>
      </c>
      <c r="S189" s="24">
        <f t="shared" ca="1" si="55"/>
        <v>13.600335049706391</v>
      </c>
      <c r="T189" s="24">
        <f t="shared" ca="1" si="56"/>
        <v>0</v>
      </c>
      <c r="U189" s="24">
        <f t="shared" ca="1" si="75"/>
        <v>0</v>
      </c>
      <c r="V189" s="25">
        <f t="shared" ca="1" si="57"/>
        <v>9.704645227444832</v>
      </c>
      <c r="W189" s="24">
        <f t="shared" ca="1" si="58"/>
        <v>0</v>
      </c>
      <c r="X189" s="24">
        <f t="shared" ca="1" si="59"/>
        <v>0</v>
      </c>
      <c r="Y189" s="25">
        <f t="shared" ca="1" si="60"/>
        <v>1.1054812018675992</v>
      </c>
      <c r="Z189" s="26">
        <f t="shared" si="61"/>
        <v>2</v>
      </c>
      <c r="AA189" s="25">
        <f t="shared" ca="1" si="71"/>
        <v>3.1054812018675992</v>
      </c>
      <c r="AB189" s="25">
        <f t="shared" ca="1" si="72"/>
        <v>6.5991640255772328</v>
      </c>
      <c r="AC189" s="25">
        <f t="shared" ca="1" si="73"/>
        <v>-125.95936817852956</v>
      </c>
      <c r="AD189" s="25">
        <f t="shared" ca="1" si="62"/>
        <v>174.04063182147044</v>
      </c>
    </row>
    <row r="190" spans="5:30" x14ac:dyDescent="0.2">
      <c r="E190" s="22">
        <v>186</v>
      </c>
      <c r="F190" s="24">
        <f t="shared" ca="1" si="67"/>
        <v>13.600335049706391</v>
      </c>
      <c r="G190" s="24">
        <f t="shared" ca="1" si="63"/>
        <v>0</v>
      </c>
      <c r="H190" s="24">
        <f t="shared" ca="1" si="68"/>
        <v>13.600335049706391</v>
      </c>
      <c r="I190" s="24">
        <f t="shared" ca="1" si="69"/>
        <v>0</v>
      </c>
      <c r="J190" s="24">
        <f t="shared" ca="1" si="70"/>
        <v>0</v>
      </c>
      <c r="K190" s="127">
        <f t="shared" ca="1" si="64"/>
        <v>0.22161741106200328</v>
      </c>
      <c r="L190" s="24">
        <f t="shared" ca="1" si="65"/>
        <v>7</v>
      </c>
      <c r="M190" s="24"/>
      <c r="N190" s="24">
        <f t="shared" ca="1" si="74"/>
        <v>0</v>
      </c>
      <c r="O190" s="24">
        <f t="shared" ca="1" si="52"/>
        <v>13.600335049706391</v>
      </c>
      <c r="P190" s="24">
        <f t="shared" ca="1" si="66"/>
        <v>0.87877413313491448</v>
      </c>
      <c r="Q190" s="24">
        <f t="shared" ca="1" si="53"/>
        <v>0.67533209261332294</v>
      </c>
      <c r="R190" s="24">
        <f t="shared" ca="1" si="54"/>
        <v>0.67533209261332294</v>
      </c>
      <c r="S190" s="24">
        <f t="shared" ca="1" si="55"/>
        <v>12.925002957093069</v>
      </c>
      <c r="T190" s="24">
        <f t="shared" ca="1" si="56"/>
        <v>0</v>
      </c>
      <c r="U190" s="24">
        <f t="shared" ca="1" si="75"/>
        <v>0</v>
      </c>
      <c r="V190" s="25">
        <f t="shared" ca="1" si="57"/>
        <v>15.019385739720301</v>
      </c>
      <c r="W190" s="24">
        <f t="shared" ca="1" si="58"/>
        <v>0</v>
      </c>
      <c r="X190" s="24">
        <f t="shared" ca="1" si="59"/>
        <v>0</v>
      </c>
      <c r="Y190" s="25">
        <f t="shared" ca="1" si="60"/>
        <v>1.0610135202719784</v>
      </c>
      <c r="Z190" s="26">
        <f t="shared" si="61"/>
        <v>2</v>
      </c>
      <c r="AA190" s="25">
        <f t="shared" ca="1" si="71"/>
        <v>3.0610135202719784</v>
      </c>
      <c r="AB190" s="25">
        <f t="shared" ca="1" si="72"/>
        <v>11.958372219448322</v>
      </c>
      <c r="AC190" s="25">
        <f t="shared" ca="1" si="73"/>
        <v>-114.00099595908124</v>
      </c>
      <c r="AD190" s="25">
        <f t="shared" ca="1" si="62"/>
        <v>185.99900404091875</v>
      </c>
    </row>
    <row r="191" spans="5:30" x14ac:dyDescent="0.2">
      <c r="E191" s="22">
        <v>187</v>
      </c>
      <c r="F191" s="24">
        <f t="shared" ca="1" si="67"/>
        <v>12.925002957093069</v>
      </c>
      <c r="G191" s="24">
        <f t="shared" ca="1" si="63"/>
        <v>0</v>
      </c>
      <c r="H191" s="24">
        <f t="shared" ca="1" si="68"/>
        <v>12.925002957093069</v>
      </c>
      <c r="I191" s="24">
        <f t="shared" ca="1" si="69"/>
        <v>0</v>
      </c>
      <c r="J191" s="24">
        <f t="shared" ca="1" si="70"/>
        <v>0</v>
      </c>
      <c r="K191" s="127">
        <f t="shared" ca="1" si="64"/>
        <v>0.80607067947518318</v>
      </c>
      <c r="L191" s="24">
        <f t="shared" ca="1" si="65"/>
        <v>8</v>
      </c>
      <c r="M191" s="24"/>
      <c r="N191" s="24">
        <f t="shared" ca="1" si="74"/>
        <v>0</v>
      </c>
      <c r="O191" s="24">
        <f t="shared" ca="1" si="52"/>
        <v>12.925002957093069</v>
      </c>
      <c r="P191" s="24">
        <f t="shared" ca="1" si="66"/>
        <v>0.95285146629818296</v>
      </c>
      <c r="Q191" s="24">
        <f t="shared" ca="1" si="53"/>
        <v>0.75097303590250464</v>
      </c>
      <c r="R191" s="24">
        <f t="shared" ca="1" si="54"/>
        <v>0.75097303590250464</v>
      </c>
      <c r="S191" s="24">
        <f t="shared" ca="1" si="55"/>
        <v>12.174029921190565</v>
      </c>
      <c r="T191" s="24">
        <f t="shared" ca="1" si="56"/>
        <v>0</v>
      </c>
      <c r="U191" s="24">
        <f t="shared" ca="1" si="75"/>
        <v>0</v>
      </c>
      <c r="V191" s="25">
        <f t="shared" ca="1" si="57"/>
        <v>16.701640318471703</v>
      </c>
      <c r="W191" s="24">
        <f t="shared" ca="1" si="58"/>
        <v>0</v>
      </c>
      <c r="X191" s="24">
        <f t="shared" ca="1" si="59"/>
        <v>0</v>
      </c>
      <c r="Y191" s="25">
        <f t="shared" ca="1" si="60"/>
        <v>1.0039613151313453</v>
      </c>
      <c r="Z191" s="26">
        <f t="shared" si="61"/>
        <v>2</v>
      </c>
      <c r="AA191" s="25">
        <f t="shared" ca="1" si="71"/>
        <v>3.0039613151313453</v>
      </c>
      <c r="AB191" s="25">
        <f t="shared" ca="1" si="72"/>
        <v>13.697679003340358</v>
      </c>
      <c r="AC191" s="25">
        <f t="shared" ca="1" si="73"/>
        <v>-100.30331695574088</v>
      </c>
      <c r="AD191" s="25">
        <f t="shared" ca="1" si="62"/>
        <v>199.69668304425912</v>
      </c>
    </row>
    <row r="192" spans="5:30" x14ac:dyDescent="0.2">
      <c r="E192" s="22">
        <v>188</v>
      </c>
      <c r="F192" s="24">
        <f t="shared" ca="1" si="67"/>
        <v>12.174029921190565</v>
      </c>
      <c r="G192" s="24">
        <f t="shared" ca="1" si="63"/>
        <v>0</v>
      </c>
      <c r="H192" s="24">
        <f t="shared" ca="1" si="68"/>
        <v>12.174029921190565</v>
      </c>
      <c r="I192" s="24">
        <f t="shared" ca="1" si="69"/>
        <v>0</v>
      </c>
      <c r="J192" s="24">
        <f t="shared" ca="1" si="70"/>
        <v>0</v>
      </c>
      <c r="K192" s="127">
        <f t="shared" ca="1" si="64"/>
        <v>0.9315912946803091</v>
      </c>
      <c r="L192" s="24">
        <f t="shared" ca="1" si="65"/>
        <v>9</v>
      </c>
      <c r="M192" s="24"/>
      <c r="N192" s="24">
        <f t="shared" ca="1" si="74"/>
        <v>0</v>
      </c>
      <c r="O192" s="24">
        <f t="shared" ca="1" si="52"/>
        <v>12.174029921190565</v>
      </c>
      <c r="P192" s="24">
        <f t="shared" ca="1" si="66"/>
        <v>0.10805343845303028</v>
      </c>
      <c r="Q192" s="24">
        <f t="shared" ca="1" si="53"/>
        <v>0.31445799739468522</v>
      </c>
      <c r="R192" s="24">
        <f t="shared" ca="1" si="54"/>
        <v>0.31445799739468522</v>
      </c>
      <c r="S192" s="24">
        <f t="shared" ca="1" si="55"/>
        <v>11.85957192379588</v>
      </c>
      <c r="T192" s="24">
        <f t="shared" ca="1" si="56"/>
        <v>0</v>
      </c>
      <c r="U192" s="24">
        <f t="shared" ca="1" si="75"/>
        <v>0</v>
      </c>
      <c r="V192" s="25">
        <f t="shared" ca="1" si="57"/>
        <v>6.9935458620577986</v>
      </c>
      <c r="W192" s="24">
        <f t="shared" ca="1" si="58"/>
        <v>0</v>
      </c>
      <c r="X192" s="24">
        <f t="shared" ca="1" si="59"/>
        <v>0</v>
      </c>
      <c r="Y192" s="25">
        <f t="shared" ca="1" si="60"/>
        <v>0.96134407379945774</v>
      </c>
      <c r="Z192" s="26">
        <f t="shared" si="61"/>
        <v>2</v>
      </c>
      <c r="AA192" s="25">
        <f t="shared" ca="1" si="71"/>
        <v>2.9613440737994576</v>
      </c>
      <c r="AB192" s="25">
        <f t="shared" ca="1" si="72"/>
        <v>4.032201788258341</v>
      </c>
      <c r="AC192" s="25">
        <f t="shared" ca="1" si="73"/>
        <v>-96.271115167482549</v>
      </c>
      <c r="AD192" s="25">
        <f t="shared" ca="1" si="62"/>
        <v>203.72888483251745</v>
      </c>
    </row>
    <row r="193" spans="5:30" x14ac:dyDescent="0.2">
      <c r="E193" s="22">
        <v>189</v>
      </c>
      <c r="F193" s="24">
        <f t="shared" ca="1" si="67"/>
        <v>11.85957192379588</v>
      </c>
      <c r="G193" s="24">
        <f t="shared" ca="1" si="63"/>
        <v>0</v>
      </c>
      <c r="H193" s="24">
        <f t="shared" ca="1" si="68"/>
        <v>11.85957192379588</v>
      </c>
      <c r="I193" s="24">
        <f t="shared" ca="1" si="69"/>
        <v>0</v>
      </c>
      <c r="J193" s="24">
        <f t="shared" ca="1" si="70"/>
        <v>0</v>
      </c>
      <c r="K193" s="127">
        <f t="shared" ca="1" si="64"/>
        <v>0.30699458464637264</v>
      </c>
      <c r="L193" s="24">
        <f t="shared" ca="1" si="65"/>
        <v>7</v>
      </c>
      <c r="M193" s="24"/>
      <c r="N193" s="24">
        <f t="shared" ca="1" si="74"/>
        <v>0</v>
      </c>
      <c r="O193" s="24">
        <f t="shared" ca="1" si="52"/>
        <v>11.85957192379588</v>
      </c>
      <c r="P193" s="24">
        <f t="shared" ca="1" si="66"/>
        <v>6.926648380855438E-3</v>
      </c>
      <c r="Q193" s="24">
        <f t="shared" ca="1" si="53"/>
        <v>0.13084324161555311</v>
      </c>
      <c r="R193" s="24">
        <f t="shared" ca="1" si="54"/>
        <v>0.13084324161555311</v>
      </c>
      <c r="S193" s="24">
        <f t="shared" ca="1" si="55"/>
        <v>11.728728682180327</v>
      </c>
      <c r="T193" s="24">
        <f t="shared" ca="1" si="56"/>
        <v>0</v>
      </c>
      <c r="U193" s="24">
        <f t="shared" ca="1" si="75"/>
        <v>0</v>
      </c>
      <c r="V193" s="25">
        <f t="shared" ca="1" si="57"/>
        <v>2.9099536935299009</v>
      </c>
      <c r="W193" s="24">
        <f t="shared" ca="1" si="58"/>
        <v>0</v>
      </c>
      <c r="X193" s="24">
        <f t="shared" ca="1" si="59"/>
        <v>0</v>
      </c>
      <c r="Y193" s="25">
        <f t="shared" ca="1" si="60"/>
        <v>0.94353202423904836</v>
      </c>
      <c r="Z193" s="26">
        <f t="shared" si="61"/>
        <v>2</v>
      </c>
      <c r="AA193" s="25">
        <f t="shared" ca="1" si="71"/>
        <v>2.9435320242390484</v>
      </c>
      <c r="AB193" s="25">
        <f t="shared" ca="1" si="72"/>
        <v>-3.3578330709147508E-2</v>
      </c>
      <c r="AC193" s="25">
        <f t="shared" ca="1" si="73"/>
        <v>-96.304693498191696</v>
      </c>
      <c r="AD193" s="25">
        <f t="shared" ca="1" si="62"/>
        <v>203.69530650180832</v>
      </c>
    </row>
    <row r="194" spans="5:30" x14ac:dyDescent="0.2">
      <c r="E194" s="22">
        <v>190</v>
      </c>
      <c r="F194" s="24">
        <f t="shared" ca="1" si="67"/>
        <v>11.728728682180327</v>
      </c>
      <c r="G194" s="24">
        <f t="shared" ca="1" si="63"/>
        <v>0</v>
      </c>
      <c r="H194" s="24">
        <f t="shared" ca="1" si="68"/>
        <v>11.728728682180327</v>
      </c>
      <c r="I194" s="24">
        <f t="shared" ca="1" si="69"/>
        <v>0</v>
      </c>
      <c r="J194" s="24">
        <f t="shared" ca="1" si="70"/>
        <v>0</v>
      </c>
      <c r="K194" s="127">
        <f t="shared" ca="1" si="64"/>
        <v>0.53613856008489524</v>
      </c>
      <c r="L194" s="24">
        <f t="shared" ca="1" si="65"/>
        <v>7</v>
      </c>
      <c r="M194" s="24"/>
      <c r="N194" s="24">
        <f t="shared" ca="1" si="74"/>
        <v>0</v>
      </c>
      <c r="O194" s="24">
        <f t="shared" ca="1" si="52"/>
        <v>11.728728682180327</v>
      </c>
      <c r="P194" s="24">
        <f t="shared" ca="1" si="66"/>
        <v>0.98449876027702865</v>
      </c>
      <c r="Q194" s="24">
        <f t="shared" ca="1" si="53"/>
        <v>0.82355613182000598</v>
      </c>
      <c r="R194" s="24">
        <f t="shared" ca="1" si="54"/>
        <v>0.82355613182000598</v>
      </c>
      <c r="S194" s="24">
        <f t="shared" ca="1" si="55"/>
        <v>10.905172550360321</v>
      </c>
      <c r="T194" s="24">
        <f t="shared" ca="1" si="56"/>
        <v>0</v>
      </c>
      <c r="U194" s="24">
        <f t="shared" ca="1" si="75"/>
        <v>0</v>
      </c>
      <c r="V194" s="25">
        <f t="shared" ca="1" si="57"/>
        <v>18.31588837167693</v>
      </c>
      <c r="W194" s="24">
        <f t="shared" ca="1" si="58"/>
        <v>0</v>
      </c>
      <c r="X194" s="24">
        <f t="shared" ca="1" si="59"/>
        <v>0</v>
      </c>
      <c r="Y194" s="25">
        <f t="shared" ca="1" si="60"/>
        <v>0.90535604930162594</v>
      </c>
      <c r="Z194" s="26">
        <f t="shared" si="61"/>
        <v>2</v>
      </c>
      <c r="AA194" s="25">
        <f t="shared" ca="1" si="71"/>
        <v>2.9053560493016262</v>
      </c>
      <c r="AB194" s="25">
        <f t="shared" ca="1" si="72"/>
        <v>15.410532322375303</v>
      </c>
      <c r="AC194" s="25">
        <f t="shared" ca="1" si="73"/>
        <v>-80.894161175816393</v>
      </c>
      <c r="AD194" s="25">
        <f t="shared" ca="1" si="62"/>
        <v>219.10583882418359</v>
      </c>
    </row>
    <row r="195" spans="5:30" x14ac:dyDescent="0.2">
      <c r="E195" s="22">
        <v>191</v>
      </c>
      <c r="F195" s="24">
        <f t="shared" ca="1" si="67"/>
        <v>10.905172550360321</v>
      </c>
      <c r="G195" s="24">
        <f t="shared" ca="1" si="63"/>
        <v>0</v>
      </c>
      <c r="H195" s="24">
        <f t="shared" ca="1" si="68"/>
        <v>10.905172550360321</v>
      </c>
      <c r="I195" s="24">
        <f t="shared" ca="1" si="69"/>
        <v>0</v>
      </c>
      <c r="J195" s="24">
        <f t="shared" ca="1" si="70"/>
        <v>0</v>
      </c>
      <c r="K195" s="127">
        <f t="shared" ca="1" si="64"/>
        <v>0.34514919669947208</v>
      </c>
      <c r="L195" s="24">
        <f t="shared" ca="1" si="65"/>
        <v>7</v>
      </c>
      <c r="M195" s="24"/>
      <c r="N195" s="24">
        <f t="shared" ca="1" si="74"/>
        <v>0</v>
      </c>
      <c r="O195" s="24">
        <f t="shared" ca="1" si="52"/>
        <v>10.905172550360321</v>
      </c>
      <c r="P195" s="24">
        <f t="shared" ca="1" si="66"/>
        <v>0.62695628990828167</v>
      </c>
      <c r="Q195" s="24">
        <f t="shared" ca="1" si="53"/>
        <v>0.5485704033656007</v>
      </c>
      <c r="R195" s="24">
        <f t="shared" ca="1" si="54"/>
        <v>0.5485704033656007</v>
      </c>
      <c r="S195" s="24">
        <f t="shared" ca="1" si="55"/>
        <v>10.356602146994721</v>
      </c>
      <c r="T195" s="24">
        <f t="shared" ca="1" si="56"/>
        <v>0</v>
      </c>
      <c r="U195" s="24">
        <f t="shared" ca="1" si="75"/>
        <v>0</v>
      </c>
      <c r="V195" s="25">
        <f t="shared" ca="1" si="57"/>
        <v>12.200205770850959</v>
      </c>
      <c r="W195" s="24">
        <f t="shared" ca="1" si="58"/>
        <v>0</v>
      </c>
      <c r="X195" s="24">
        <f t="shared" ca="1" si="59"/>
        <v>0</v>
      </c>
      <c r="Y195" s="25">
        <f t="shared" ca="1" si="60"/>
        <v>0.85047098789420172</v>
      </c>
      <c r="Z195" s="26">
        <f t="shared" si="61"/>
        <v>2</v>
      </c>
      <c r="AA195" s="25">
        <f t="shared" ca="1" si="71"/>
        <v>2.8504709878942016</v>
      </c>
      <c r="AB195" s="25">
        <f t="shared" ca="1" si="72"/>
        <v>9.349734782956757</v>
      </c>
      <c r="AC195" s="25">
        <f t="shared" ca="1" si="73"/>
        <v>-71.544426392859634</v>
      </c>
      <c r="AD195" s="25">
        <f t="shared" ca="1" si="62"/>
        <v>228.45557360714037</v>
      </c>
    </row>
    <row r="196" spans="5:30" x14ac:dyDescent="0.2">
      <c r="E196" s="22">
        <v>192</v>
      </c>
      <c r="F196" s="24">
        <f t="shared" ca="1" si="67"/>
        <v>10.356602146994721</v>
      </c>
      <c r="G196" s="24">
        <f t="shared" ca="1" si="63"/>
        <v>0</v>
      </c>
      <c r="H196" s="24">
        <f t="shared" ca="1" si="68"/>
        <v>10.356602146994721</v>
      </c>
      <c r="I196" s="24">
        <f t="shared" ca="1" si="69"/>
        <v>0</v>
      </c>
      <c r="J196" s="24">
        <f t="shared" ca="1" si="70"/>
        <v>0</v>
      </c>
      <c r="K196" s="127">
        <f t="shared" ca="1" si="64"/>
        <v>0.1006877318892655</v>
      </c>
      <c r="L196" s="24">
        <f t="shared" ca="1" si="65"/>
        <v>7</v>
      </c>
      <c r="M196" s="24"/>
      <c r="N196" s="24">
        <f t="shared" ca="1" si="74"/>
        <v>0</v>
      </c>
      <c r="O196" s="24">
        <f t="shared" ca="1" si="52"/>
        <v>10.356602146994721</v>
      </c>
      <c r="P196" s="24">
        <f t="shared" ca="1" si="66"/>
        <v>0.74771254487639838</v>
      </c>
      <c r="Q196" s="24">
        <f t="shared" ca="1" si="53"/>
        <v>0.60009631911924044</v>
      </c>
      <c r="R196" s="24">
        <f t="shared" ca="1" si="54"/>
        <v>0.60009631911924044</v>
      </c>
      <c r="S196" s="24">
        <f t="shared" ca="1" si="55"/>
        <v>9.7565058278754808</v>
      </c>
      <c r="T196" s="24">
        <f t="shared" ca="1" si="56"/>
        <v>0</v>
      </c>
      <c r="U196" s="24">
        <f t="shared" ca="1" si="75"/>
        <v>0</v>
      </c>
      <c r="V196" s="25">
        <f t="shared" ca="1" si="57"/>
        <v>13.346142137211906</v>
      </c>
      <c r="W196" s="24">
        <f t="shared" ca="1" si="58"/>
        <v>0</v>
      </c>
      <c r="X196" s="24">
        <f t="shared" ca="1" si="59"/>
        <v>0</v>
      </c>
      <c r="Y196" s="25">
        <f t="shared" ca="1" si="60"/>
        <v>0.80452431899480814</v>
      </c>
      <c r="Z196" s="26">
        <f t="shared" si="61"/>
        <v>2</v>
      </c>
      <c r="AA196" s="25">
        <f t="shared" ca="1" si="71"/>
        <v>2.8045243189948081</v>
      </c>
      <c r="AB196" s="25">
        <f t="shared" ca="1" si="72"/>
        <v>10.541617818217098</v>
      </c>
      <c r="AC196" s="25">
        <f t="shared" ca="1" si="73"/>
        <v>-61.002808574642536</v>
      </c>
      <c r="AD196" s="25">
        <f t="shared" ca="1" si="62"/>
        <v>238.99719142535747</v>
      </c>
    </row>
    <row r="197" spans="5:30" x14ac:dyDescent="0.2">
      <c r="E197" s="22">
        <v>193</v>
      </c>
      <c r="F197" s="24">
        <f t="shared" ca="1" si="67"/>
        <v>9.7565058278754808</v>
      </c>
      <c r="G197" s="24">
        <f t="shared" ca="1" si="63"/>
        <v>0</v>
      </c>
      <c r="H197" s="24">
        <f t="shared" ca="1" si="68"/>
        <v>9.7565058278754808</v>
      </c>
      <c r="I197" s="24">
        <f t="shared" ca="1" si="69"/>
        <v>0</v>
      </c>
      <c r="J197" s="24">
        <f t="shared" ca="1" si="70"/>
        <v>0</v>
      </c>
      <c r="K197" s="127">
        <f t="shared" ca="1" si="64"/>
        <v>0.83475466521198538</v>
      </c>
      <c r="L197" s="24">
        <f t="shared" ca="1" si="65"/>
        <v>8</v>
      </c>
      <c r="M197" s="24"/>
      <c r="N197" s="24">
        <f t="shared" ca="1" si="74"/>
        <v>0</v>
      </c>
      <c r="O197" s="24">
        <f t="shared" ref="O197:O260" ca="1" si="76">F197+N197</f>
        <v>9.7565058278754808</v>
      </c>
      <c r="P197" s="24">
        <f t="shared" ca="1" si="66"/>
        <v>0.74963681190503395</v>
      </c>
      <c r="Q197" s="24">
        <f t="shared" ref="Q197:Q260" ca="1" si="77">_xlfn.NORM.INV(P197,$C$20,$C$22)</f>
        <v>0.60100209294601825</v>
      </c>
      <c r="R197" s="24">
        <f t="shared" ref="R197:R260" ca="1" si="78">MIN(Q197,O197)</f>
        <v>0.60100209294601825</v>
      </c>
      <c r="S197" s="24">
        <f t="shared" ref="S197:S260" ca="1" si="79">O197-R197</f>
        <v>9.1555037349294626</v>
      </c>
      <c r="T197" s="24">
        <f t="shared" ref="T197:T260" ca="1" si="80">Q197-R197</f>
        <v>0</v>
      </c>
      <c r="U197" s="24">
        <f t="shared" ca="1" si="75"/>
        <v>0</v>
      </c>
      <c r="V197" s="25">
        <f t="shared" ref="V197:V260" ca="1" si="81">R197*C$9</f>
        <v>13.366286547119445</v>
      </c>
      <c r="W197" s="24">
        <f t="shared" ref="W197:W260" ca="1" si="82">J197*C$8</f>
        <v>0</v>
      </c>
      <c r="X197" s="24">
        <f t="shared" ref="X197:X260" ca="1" si="83">IF(J197&gt;0,C$10,0)</f>
        <v>0</v>
      </c>
      <c r="Y197" s="25">
        <f t="shared" ref="Y197:Y260" ca="1" si="84">AVERAGE(O197,S197)*C$8*C$11</f>
        <v>0.75648038251219774</v>
      </c>
      <c r="Z197" s="26">
        <f t="shared" ref="Z197:Z260" si="85">C$12</f>
        <v>2</v>
      </c>
      <c r="AA197" s="25">
        <f t="shared" ca="1" si="71"/>
        <v>2.7564803825121977</v>
      </c>
      <c r="AB197" s="25">
        <f t="shared" ca="1" si="72"/>
        <v>10.609806164607248</v>
      </c>
      <c r="AC197" s="25">
        <f t="shared" ca="1" si="73"/>
        <v>-50.393002410035287</v>
      </c>
      <c r="AD197" s="25">
        <f t="shared" ref="AD197:AD260" ca="1" si="86">AC197+C$7</f>
        <v>249.60699758996472</v>
      </c>
    </row>
    <row r="198" spans="5:30" x14ac:dyDescent="0.2">
      <c r="E198" s="22">
        <v>194</v>
      </c>
      <c r="F198" s="24">
        <f t="shared" ca="1" si="67"/>
        <v>9.1555037349294626</v>
      </c>
      <c r="G198" s="24">
        <f t="shared" ref="G198:G261" ca="1" si="87">G197+J197-N197</f>
        <v>0</v>
      </c>
      <c r="H198" s="24">
        <f t="shared" ca="1" si="68"/>
        <v>9.1555037349294626</v>
      </c>
      <c r="I198" s="24">
        <f t="shared" ca="1" si="69"/>
        <v>0</v>
      </c>
      <c r="J198" s="24">
        <f t="shared" ca="1" si="70"/>
        <v>0</v>
      </c>
      <c r="K198" s="127">
        <f t="shared" ref="K198:K261" ca="1" si="88">RAND()</f>
        <v>0.4360684548196494</v>
      </c>
      <c r="L198" s="24">
        <f t="shared" ref="L198:L261" ca="1" si="89">INDEX($A$55:$A$58,MATCH(K198,$C$55:$C$59,1))</f>
        <v>7</v>
      </c>
      <c r="M198" s="24"/>
      <c r="N198" s="24">
        <f t="shared" ca="1" si="74"/>
        <v>0</v>
      </c>
      <c r="O198" s="24">
        <f t="shared" ca="1" si="76"/>
        <v>9.1555037349294626</v>
      </c>
      <c r="P198" s="24">
        <f t="shared" ref="P198:P261" ca="1" si="90">RAND()</f>
        <v>0.16522633131027109</v>
      </c>
      <c r="Q198" s="24">
        <f t="shared" ca="1" si="77"/>
        <v>0.35401962320472924</v>
      </c>
      <c r="R198" s="24">
        <f t="shared" ca="1" si="78"/>
        <v>0.35401962320472924</v>
      </c>
      <c r="S198" s="24">
        <f t="shared" ca="1" si="79"/>
        <v>8.8014841117247329</v>
      </c>
      <c r="T198" s="24">
        <f t="shared" ca="1" si="80"/>
        <v>0</v>
      </c>
      <c r="U198" s="24">
        <f t="shared" ca="1" si="75"/>
        <v>0</v>
      </c>
      <c r="V198" s="25">
        <f t="shared" ca="1" si="81"/>
        <v>7.8733964200731776</v>
      </c>
      <c r="W198" s="24">
        <f t="shared" ca="1" si="82"/>
        <v>0</v>
      </c>
      <c r="X198" s="24">
        <f t="shared" ca="1" si="83"/>
        <v>0</v>
      </c>
      <c r="Y198" s="25">
        <f t="shared" ca="1" si="84"/>
        <v>0.71827951386616773</v>
      </c>
      <c r="Z198" s="26">
        <f t="shared" si="85"/>
        <v>2</v>
      </c>
      <c r="AA198" s="25">
        <f t="shared" ca="1" si="71"/>
        <v>2.7182795138661677</v>
      </c>
      <c r="AB198" s="25">
        <f t="shared" ca="1" si="72"/>
        <v>5.1551169062070095</v>
      </c>
      <c r="AC198" s="25">
        <f t="shared" ca="1" si="73"/>
        <v>-45.237885503828281</v>
      </c>
      <c r="AD198" s="25">
        <f t="shared" ca="1" si="86"/>
        <v>254.76211449617171</v>
      </c>
    </row>
    <row r="199" spans="5:30" x14ac:dyDescent="0.2">
      <c r="E199" s="22">
        <v>195</v>
      </c>
      <c r="F199" s="24">
        <f t="shared" ref="F199:F262" ca="1" si="91">S198</f>
        <v>8.8014841117247329</v>
      </c>
      <c r="G199" s="24">
        <f t="shared" ca="1" si="87"/>
        <v>0</v>
      </c>
      <c r="H199" s="24">
        <f t="shared" ref="H199:H262" ca="1" si="92">F199+G199</f>
        <v>8.8014841117247329</v>
      </c>
      <c r="I199" s="24">
        <f t="shared" ref="I199:I262" ca="1" si="93">IF(H199&lt;=$C$27,1,0)</f>
        <v>0</v>
      </c>
      <c r="J199" s="24">
        <f t="shared" ref="J199:J262" ca="1" si="94">IF(I199=1,$C$15,0)</f>
        <v>0</v>
      </c>
      <c r="K199" s="127">
        <f t="shared" ca="1" si="88"/>
        <v>0.95194072915237749</v>
      </c>
      <c r="L199" s="24">
        <f t="shared" ca="1" si="89"/>
        <v>9</v>
      </c>
      <c r="M199" s="24"/>
      <c r="N199" s="24">
        <f t="shared" ca="1" si="74"/>
        <v>0</v>
      </c>
      <c r="O199" s="24">
        <f t="shared" ca="1" si="76"/>
        <v>8.8014841117247329</v>
      </c>
      <c r="P199" s="24">
        <f t="shared" ca="1" si="90"/>
        <v>0.18714900637040943</v>
      </c>
      <c r="Q199" s="24">
        <f t="shared" ca="1" si="77"/>
        <v>0.36673229711326594</v>
      </c>
      <c r="R199" s="24">
        <f t="shared" ca="1" si="78"/>
        <v>0.36673229711326594</v>
      </c>
      <c r="S199" s="24">
        <f t="shared" ca="1" si="79"/>
        <v>8.4347518146114666</v>
      </c>
      <c r="T199" s="24">
        <f t="shared" ca="1" si="80"/>
        <v>0</v>
      </c>
      <c r="U199" s="24">
        <f t="shared" ca="1" si="75"/>
        <v>0</v>
      </c>
      <c r="V199" s="25">
        <f t="shared" ca="1" si="81"/>
        <v>8.156126287799033</v>
      </c>
      <c r="W199" s="24">
        <f t="shared" ca="1" si="82"/>
        <v>0</v>
      </c>
      <c r="X199" s="24">
        <f t="shared" ca="1" si="83"/>
        <v>0</v>
      </c>
      <c r="Y199" s="25">
        <f t="shared" ca="1" si="84"/>
        <v>0.68944943705344797</v>
      </c>
      <c r="Z199" s="26">
        <f t="shared" si="85"/>
        <v>2</v>
      </c>
      <c r="AA199" s="25">
        <f t="shared" ref="AA199:AA262" ca="1" si="95">SUM(W199:Z199)</f>
        <v>2.6894494370534479</v>
      </c>
      <c r="AB199" s="25">
        <f t="shared" ref="AB199:AB262" ca="1" si="96">V199-AA199</f>
        <v>5.4666768507455856</v>
      </c>
      <c r="AC199" s="25">
        <f t="shared" ref="AC199:AC262" ca="1" si="97">AB199+AC198</f>
        <v>-39.771208653082695</v>
      </c>
      <c r="AD199" s="25">
        <f t="shared" ca="1" si="86"/>
        <v>260.22879134691732</v>
      </c>
    </row>
    <row r="200" spans="5:30" x14ac:dyDescent="0.2">
      <c r="E200" s="22">
        <v>196</v>
      </c>
      <c r="F200" s="24">
        <f t="shared" ca="1" si="91"/>
        <v>8.4347518146114666</v>
      </c>
      <c r="G200" s="24">
        <f t="shared" ca="1" si="87"/>
        <v>0</v>
      </c>
      <c r="H200" s="24">
        <f t="shared" ca="1" si="92"/>
        <v>8.4347518146114666</v>
      </c>
      <c r="I200" s="24">
        <f t="shared" ca="1" si="93"/>
        <v>0</v>
      </c>
      <c r="J200" s="24">
        <f t="shared" ca="1" si="94"/>
        <v>0</v>
      </c>
      <c r="K200" s="127">
        <f t="shared" ca="1" si="88"/>
        <v>0.72559765158921841</v>
      </c>
      <c r="L200" s="24">
        <f t="shared" ca="1" si="89"/>
        <v>8</v>
      </c>
      <c r="M200" s="24"/>
      <c r="N200" s="24">
        <f t="shared" ca="1" si="74"/>
        <v>0</v>
      </c>
      <c r="O200" s="24">
        <f t="shared" ca="1" si="76"/>
        <v>8.4347518146114666</v>
      </c>
      <c r="P200" s="24">
        <f t="shared" ca="1" si="90"/>
        <v>0.3899493229297718</v>
      </c>
      <c r="Q200" s="24">
        <f t="shared" ca="1" si="77"/>
        <v>0.45808233219315547</v>
      </c>
      <c r="R200" s="24">
        <f t="shared" ca="1" si="78"/>
        <v>0.45808233219315547</v>
      </c>
      <c r="S200" s="24">
        <f t="shared" ca="1" si="79"/>
        <v>7.9766694824183109</v>
      </c>
      <c r="T200" s="24">
        <f t="shared" ca="1" si="80"/>
        <v>0</v>
      </c>
      <c r="U200" s="24">
        <f t="shared" ca="1" si="75"/>
        <v>0</v>
      </c>
      <c r="V200" s="25">
        <f t="shared" ca="1" si="81"/>
        <v>10.187751067975777</v>
      </c>
      <c r="W200" s="24">
        <f t="shared" ca="1" si="82"/>
        <v>0</v>
      </c>
      <c r="X200" s="24">
        <f t="shared" ca="1" si="83"/>
        <v>0</v>
      </c>
      <c r="Y200" s="25">
        <f t="shared" ca="1" si="84"/>
        <v>0.65645685188119107</v>
      </c>
      <c r="Z200" s="26">
        <f t="shared" si="85"/>
        <v>2</v>
      </c>
      <c r="AA200" s="25">
        <f t="shared" ca="1" si="95"/>
        <v>2.6564568518811909</v>
      </c>
      <c r="AB200" s="25">
        <f t="shared" ca="1" si="96"/>
        <v>7.5312942160945857</v>
      </c>
      <c r="AC200" s="25">
        <f t="shared" ca="1" si="97"/>
        <v>-32.239914436988109</v>
      </c>
      <c r="AD200" s="25">
        <f t="shared" ca="1" si="86"/>
        <v>267.7600855630119</v>
      </c>
    </row>
    <row r="201" spans="5:30" x14ac:dyDescent="0.2">
      <c r="E201" s="22">
        <v>197</v>
      </c>
      <c r="F201" s="24">
        <f t="shared" ca="1" si="91"/>
        <v>7.9766694824183109</v>
      </c>
      <c r="G201" s="24">
        <f t="shared" ca="1" si="87"/>
        <v>0</v>
      </c>
      <c r="H201" s="24">
        <f t="shared" ca="1" si="92"/>
        <v>7.9766694824183109</v>
      </c>
      <c r="I201" s="24">
        <f t="shared" ca="1" si="93"/>
        <v>0</v>
      </c>
      <c r="J201" s="24">
        <f t="shared" ca="1" si="94"/>
        <v>0</v>
      </c>
      <c r="K201" s="127">
        <f t="shared" ca="1" si="88"/>
        <v>3.5554051418866361E-2</v>
      </c>
      <c r="L201" s="24">
        <f t="shared" ca="1" si="89"/>
        <v>6</v>
      </c>
      <c r="M201" s="24"/>
      <c r="N201" s="24">
        <f t="shared" ca="1" si="74"/>
        <v>0</v>
      </c>
      <c r="O201" s="24">
        <f t="shared" ca="1" si="76"/>
        <v>7.9766694824183109</v>
      </c>
      <c r="P201" s="24">
        <f t="shared" ca="1" si="90"/>
        <v>0.17288661936095007</v>
      </c>
      <c r="Q201" s="24">
        <f t="shared" ca="1" si="77"/>
        <v>0.35857707586342979</v>
      </c>
      <c r="R201" s="24">
        <f t="shared" ca="1" si="78"/>
        <v>0.35857707586342979</v>
      </c>
      <c r="S201" s="24">
        <f t="shared" ca="1" si="79"/>
        <v>7.6180924065548812</v>
      </c>
      <c r="T201" s="24">
        <f t="shared" ca="1" si="80"/>
        <v>0</v>
      </c>
      <c r="U201" s="24">
        <f t="shared" ca="1" si="75"/>
        <v>0</v>
      </c>
      <c r="V201" s="25">
        <f t="shared" ca="1" si="81"/>
        <v>7.9747541672026783</v>
      </c>
      <c r="W201" s="24">
        <f t="shared" ca="1" si="82"/>
        <v>0</v>
      </c>
      <c r="X201" s="24">
        <f t="shared" ca="1" si="83"/>
        <v>0</v>
      </c>
      <c r="Y201" s="25">
        <f t="shared" ca="1" si="84"/>
        <v>0.62379047555892775</v>
      </c>
      <c r="Z201" s="26">
        <f t="shared" si="85"/>
        <v>2</v>
      </c>
      <c r="AA201" s="25">
        <f t="shared" ca="1" si="95"/>
        <v>2.6237904755589279</v>
      </c>
      <c r="AB201" s="25">
        <f t="shared" ca="1" si="96"/>
        <v>5.3509636916437504</v>
      </c>
      <c r="AC201" s="25">
        <f t="shared" ca="1" si="97"/>
        <v>-26.88895074534436</v>
      </c>
      <c r="AD201" s="25">
        <f t="shared" ca="1" si="86"/>
        <v>273.11104925465565</v>
      </c>
    </row>
    <row r="202" spans="5:30" x14ac:dyDescent="0.2">
      <c r="E202" s="22">
        <v>198</v>
      </c>
      <c r="F202" s="24">
        <f t="shared" ca="1" si="91"/>
        <v>7.6180924065548812</v>
      </c>
      <c r="G202" s="24">
        <f t="shared" ca="1" si="87"/>
        <v>0</v>
      </c>
      <c r="H202" s="24">
        <f t="shared" ca="1" si="92"/>
        <v>7.6180924065548812</v>
      </c>
      <c r="I202" s="24">
        <f t="shared" ca="1" si="93"/>
        <v>0</v>
      </c>
      <c r="J202" s="24">
        <f t="shared" ca="1" si="94"/>
        <v>0</v>
      </c>
      <c r="K202" s="127">
        <f t="shared" ca="1" si="88"/>
        <v>9.5553123318595889E-2</v>
      </c>
      <c r="L202" s="24">
        <f t="shared" ca="1" si="89"/>
        <v>7</v>
      </c>
      <c r="M202" s="24"/>
      <c r="N202" s="24">
        <f t="shared" ca="1" si="74"/>
        <v>0</v>
      </c>
      <c r="O202" s="24">
        <f t="shared" ca="1" si="76"/>
        <v>7.6180924065548812</v>
      </c>
      <c r="P202" s="24">
        <f t="shared" ca="1" si="90"/>
        <v>0.34366047666823751</v>
      </c>
      <c r="Q202" s="24">
        <f t="shared" ca="1" si="77"/>
        <v>0.43962599176849054</v>
      </c>
      <c r="R202" s="24">
        <f t="shared" ca="1" si="78"/>
        <v>0.43962599176849054</v>
      </c>
      <c r="S202" s="24">
        <f t="shared" ca="1" si="79"/>
        <v>7.1784664147863904</v>
      </c>
      <c r="T202" s="24">
        <f t="shared" ca="1" si="80"/>
        <v>0</v>
      </c>
      <c r="U202" s="24">
        <f t="shared" ca="1" si="75"/>
        <v>0</v>
      </c>
      <c r="V202" s="25">
        <f t="shared" ca="1" si="81"/>
        <v>9.7772820569312291</v>
      </c>
      <c r="W202" s="24">
        <f t="shared" ca="1" si="82"/>
        <v>0</v>
      </c>
      <c r="X202" s="24">
        <f t="shared" ca="1" si="83"/>
        <v>0</v>
      </c>
      <c r="Y202" s="25">
        <f t="shared" ca="1" si="84"/>
        <v>0.59186235285365085</v>
      </c>
      <c r="Z202" s="26">
        <f t="shared" si="85"/>
        <v>2</v>
      </c>
      <c r="AA202" s="25">
        <f t="shared" ca="1" si="95"/>
        <v>2.5918623528536511</v>
      </c>
      <c r="AB202" s="25">
        <f t="shared" ca="1" si="96"/>
        <v>7.185419704077578</v>
      </c>
      <c r="AC202" s="25">
        <f t="shared" ca="1" si="97"/>
        <v>-19.703531041266782</v>
      </c>
      <c r="AD202" s="25">
        <f t="shared" ca="1" si="86"/>
        <v>280.29646895873321</v>
      </c>
    </row>
    <row r="203" spans="5:30" x14ac:dyDescent="0.2">
      <c r="E203" s="22">
        <v>199</v>
      </c>
      <c r="F203" s="24">
        <f t="shared" ca="1" si="91"/>
        <v>7.1784664147863904</v>
      </c>
      <c r="G203" s="24">
        <f t="shared" ca="1" si="87"/>
        <v>0</v>
      </c>
      <c r="H203" s="24">
        <f t="shared" ca="1" si="92"/>
        <v>7.1784664147863904</v>
      </c>
      <c r="I203" s="24">
        <f t="shared" ca="1" si="93"/>
        <v>0</v>
      </c>
      <c r="J203" s="24">
        <f t="shared" ca="1" si="94"/>
        <v>0</v>
      </c>
      <c r="K203" s="127">
        <f t="shared" ca="1" si="88"/>
        <v>0.10898307776184324</v>
      </c>
      <c r="L203" s="24">
        <f t="shared" ca="1" si="89"/>
        <v>7</v>
      </c>
      <c r="M203" s="24"/>
      <c r="N203" s="24">
        <f t="shared" ca="1" si="74"/>
        <v>0</v>
      </c>
      <c r="O203" s="24">
        <f t="shared" ca="1" si="76"/>
        <v>7.1784664147863904</v>
      </c>
      <c r="P203" s="24">
        <f t="shared" ca="1" si="90"/>
        <v>0.41738340359305781</v>
      </c>
      <c r="Q203" s="24">
        <f t="shared" ca="1" si="77"/>
        <v>0.46871120978074665</v>
      </c>
      <c r="R203" s="24">
        <f t="shared" ca="1" si="78"/>
        <v>0.46871120978074665</v>
      </c>
      <c r="S203" s="24">
        <f t="shared" ca="1" si="79"/>
        <v>6.7097552050056439</v>
      </c>
      <c r="T203" s="24">
        <f t="shared" ca="1" si="80"/>
        <v>0</v>
      </c>
      <c r="U203" s="24">
        <f t="shared" ca="1" si="75"/>
        <v>0</v>
      </c>
      <c r="V203" s="25">
        <f t="shared" ca="1" si="81"/>
        <v>10.424137305523805</v>
      </c>
      <c r="W203" s="24">
        <f t="shared" ca="1" si="82"/>
        <v>0</v>
      </c>
      <c r="X203" s="24">
        <f t="shared" ca="1" si="83"/>
        <v>0</v>
      </c>
      <c r="Y203" s="25">
        <f t="shared" ca="1" si="84"/>
        <v>0.5555288647916814</v>
      </c>
      <c r="Z203" s="26">
        <f t="shared" si="85"/>
        <v>2</v>
      </c>
      <c r="AA203" s="25">
        <f t="shared" ca="1" si="95"/>
        <v>2.5555288647916816</v>
      </c>
      <c r="AB203" s="25">
        <f t="shared" ca="1" si="96"/>
        <v>7.8686084407321237</v>
      </c>
      <c r="AC203" s="25">
        <f t="shared" ca="1" si="97"/>
        <v>-11.834922600534657</v>
      </c>
      <c r="AD203" s="25">
        <f t="shared" ca="1" si="86"/>
        <v>288.16507739946536</v>
      </c>
    </row>
    <row r="204" spans="5:30" x14ac:dyDescent="0.2">
      <c r="E204" s="22">
        <v>200</v>
      </c>
      <c r="F204" s="24">
        <f t="shared" ca="1" si="91"/>
        <v>6.7097552050056439</v>
      </c>
      <c r="G204" s="24">
        <f t="shared" ca="1" si="87"/>
        <v>0</v>
      </c>
      <c r="H204" s="24">
        <f t="shared" ca="1" si="92"/>
        <v>6.7097552050056439</v>
      </c>
      <c r="I204" s="24">
        <f t="shared" ca="1" si="93"/>
        <v>0</v>
      </c>
      <c r="J204" s="24">
        <f t="shared" ca="1" si="94"/>
        <v>0</v>
      </c>
      <c r="K204" s="127">
        <f t="shared" ca="1" si="88"/>
        <v>0.6290518618179658</v>
      </c>
      <c r="L204" s="24">
        <f t="shared" ca="1" si="89"/>
        <v>7</v>
      </c>
      <c r="M204" s="24"/>
      <c r="N204" s="24">
        <f t="shared" ref="N204:N267" ca="1" si="98">J197</f>
        <v>0</v>
      </c>
      <c r="O204" s="24">
        <f t="shared" ca="1" si="76"/>
        <v>6.7097552050056439</v>
      </c>
      <c r="P204" s="24">
        <f t="shared" ca="1" si="90"/>
        <v>0.91047672392538959</v>
      </c>
      <c r="Q204" s="24">
        <f t="shared" ca="1" si="77"/>
        <v>0.70155447381455915</v>
      </c>
      <c r="R204" s="24">
        <f t="shared" ca="1" si="78"/>
        <v>0.70155447381455915</v>
      </c>
      <c r="S204" s="24">
        <f t="shared" ca="1" si="79"/>
        <v>6.008200731191085</v>
      </c>
      <c r="T204" s="24">
        <f t="shared" ca="1" si="80"/>
        <v>0</v>
      </c>
      <c r="U204" s="24">
        <f t="shared" ca="1" si="75"/>
        <v>0</v>
      </c>
      <c r="V204" s="25">
        <f t="shared" ca="1" si="81"/>
        <v>15.602571497635795</v>
      </c>
      <c r="W204" s="24">
        <f t="shared" ca="1" si="82"/>
        <v>0</v>
      </c>
      <c r="X204" s="24">
        <f t="shared" ca="1" si="83"/>
        <v>0</v>
      </c>
      <c r="Y204" s="25">
        <f t="shared" ca="1" si="84"/>
        <v>0.50871823744786915</v>
      </c>
      <c r="Z204" s="26">
        <f t="shared" si="85"/>
        <v>2</v>
      </c>
      <c r="AA204" s="25">
        <f t="shared" ca="1" si="95"/>
        <v>2.5087182374478694</v>
      </c>
      <c r="AB204" s="25">
        <f t="shared" ca="1" si="96"/>
        <v>13.093853260187926</v>
      </c>
      <c r="AC204" s="25">
        <f t="shared" ca="1" si="97"/>
        <v>1.2589306596532683</v>
      </c>
      <c r="AD204" s="25">
        <f t="shared" ca="1" si="86"/>
        <v>301.25893065965329</v>
      </c>
    </row>
    <row r="205" spans="5:30" x14ac:dyDescent="0.2">
      <c r="E205" s="22">
        <v>201</v>
      </c>
      <c r="F205" s="24">
        <f t="shared" ca="1" si="91"/>
        <v>6.008200731191085</v>
      </c>
      <c r="G205" s="24">
        <f t="shared" ca="1" si="87"/>
        <v>0</v>
      </c>
      <c r="H205" s="24">
        <f t="shared" ca="1" si="92"/>
        <v>6.008200731191085</v>
      </c>
      <c r="I205" s="24">
        <f t="shared" ca="1" si="93"/>
        <v>0</v>
      </c>
      <c r="J205" s="24">
        <f t="shared" ca="1" si="94"/>
        <v>0</v>
      </c>
      <c r="K205" s="127">
        <f t="shared" ca="1" si="88"/>
        <v>0.64907836124912477</v>
      </c>
      <c r="L205" s="24">
        <f t="shared" ca="1" si="89"/>
        <v>7</v>
      </c>
      <c r="M205" s="24"/>
      <c r="N205" s="24">
        <f t="shared" ca="1" si="98"/>
        <v>0</v>
      </c>
      <c r="O205" s="24">
        <f t="shared" ca="1" si="76"/>
        <v>6.008200731191085</v>
      </c>
      <c r="P205" s="24">
        <f t="shared" ca="1" si="90"/>
        <v>0.20108474892774719</v>
      </c>
      <c r="Q205" s="24">
        <f t="shared" ca="1" si="77"/>
        <v>0.37433706537445394</v>
      </c>
      <c r="R205" s="24">
        <f t="shared" ca="1" si="78"/>
        <v>0.37433706537445394</v>
      </c>
      <c r="S205" s="24">
        <f t="shared" ca="1" si="79"/>
        <v>5.633863665816631</v>
      </c>
      <c r="T205" s="24">
        <f t="shared" ca="1" si="80"/>
        <v>0</v>
      </c>
      <c r="U205" s="24">
        <f t="shared" ca="1" si="75"/>
        <v>0</v>
      </c>
      <c r="V205" s="25">
        <f t="shared" ca="1" si="81"/>
        <v>8.3252563339278556</v>
      </c>
      <c r="W205" s="24">
        <f t="shared" ca="1" si="82"/>
        <v>0</v>
      </c>
      <c r="X205" s="24">
        <f t="shared" ca="1" si="83"/>
        <v>0</v>
      </c>
      <c r="Y205" s="25">
        <f t="shared" ca="1" si="84"/>
        <v>0.46568257588030859</v>
      </c>
      <c r="Z205" s="26">
        <f t="shared" si="85"/>
        <v>2</v>
      </c>
      <c r="AA205" s="25">
        <f t="shared" ca="1" si="95"/>
        <v>2.4656825758803085</v>
      </c>
      <c r="AB205" s="25">
        <f t="shared" ca="1" si="96"/>
        <v>5.8595737580475475</v>
      </c>
      <c r="AC205" s="25">
        <f t="shared" ca="1" si="97"/>
        <v>7.1185044177008159</v>
      </c>
      <c r="AD205" s="25">
        <f t="shared" ca="1" si="86"/>
        <v>307.11850441770082</v>
      </c>
    </row>
    <row r="206" spans="5:30" x14ac:dyDescent="0.2">
      <c r="E206" s="22">
        <v>202</v>
      </c>
      <c r="F206" s="24">
        <f t="shared" ca="1" si="91"/>
        <v>5.633863665816631</v>
      </c>
      <c r="G206" s="24">
        <f t="shared" ca="1" si="87"/>
        <v>0</v>
      </c>
      <c r="H206" s="24">
        <f t="shared" ca="1" si="92"/>
        <v>5.633863665816631</v>
      </c>
      <c r="I206" s="24">
        <f t="shared" ca="1" si="93"/>
        <v>0</v>
      </c>
      <c r="J206" s="24">
        <f t="shared" ca="1" si="94"/>
        <v>0</v>
      </c>
      <c r="K206" s="127">
        <f t="shared" ca="1" si="88"/>
        <v>0.34672778495106971</v>
      </c>
      <c r="L206" s="24">
        <f t="shared" ca="1" si="89"/>
        <v>7</v>
      </c>
      <c r="M206" s="24"/>
      <c r="N206" s="24">
        <f t="shared" ca="1" si="98"/>
        <v>0</v>
      </c>
      <c r="O206" s="24">
        <f t="shared" ca="1" si="76"/>
        <v>5.633863665816631</v>
      </c>
      <c r="P206" s="24">
        <f t="shared" ca="1" si="90"/>
        <v>0.35778001181534902</v>
      </c>
      <c r="Q206" s="24">
        <f t="shared" ca="1" si="77"/>
        <v>0.44534013825264446</v>
      </c>
      <c r="R206" s="24">
        <f t="shared" ca="1" si="78"/>
        <v>0.44534013825264446</v>
      </c>
      <c r="S206" s="24">
        <f t="shared" ca="1" si="79"/>
        <v>5.1885235275639863</v>
      </c>
      <c r="T206" s="24">
        <f t="shared" ca="1" si="80"/>
        <v>0</v>
      </c>
      <c r="U206" s="24">
        <f t="shared" ca="1" si="75"/>
        <v>0</v>
      </c>
      <c r="V206" s="25">
        <f t="shared" ca="1" si="81"/>
        <v>9.9043646747388117</v>
      </c>
      <c r="W206" s="24">
        <f t="shared" ca="1" si="82"/>
        <v>0</v>
      </c>
      <c r="X206" s="24">
        <f t="shared" ca="1" si="83"/>
        <v>0</v>
      </c>
      <c r="Y206" s="25">
        <f t="shared" ca="1" si="84"/>
        <v>0.43289548773522468</v>
      </c>
      <c r="Z206" s="26">
        <f t="shared" si="85"/>
        <v>2</v>
      </c>
      <c r="AA206" s="25">
        <f t="shared" ca="1" si="95"/>
        <v>2.4328954877352249</v>
      </c>
      <c r="AB206" s="25">
        <f t="shared" ca="1" si="96"/>
        <v>7.4714691870035868</v>
      </c>
      <c r="AC206" s="25">
        <f t="shared" ca="1" si="97"/>
        <v>14.589973604704403</v>
      </c>
      <c r="AD206" s="25">
        <f t="shared" ca="1" si="86"/>
        <v>314.58997360470443</v>
      </c>
    </row>
    <row r="207" spans="5:30" x14ac:dyDescent="0.2">
      <c r="E207" s="22">
        <v>203</v>
      </c>
      <c r="F207" s="24">
        <f t="shared" ca="1" si="91"/>
        <v>5.1885235275639863</v>
      </c>
      <c r="G207" s="24">
        <f t="shared" ca="1" si="87"/>
        <v>0</v>
      </c>
      <c r="H207" s="24">
        <f t="shared" ca="1" si="92"/>
        <v>5.1885235275639863</v>
      </c>
      <c r="I207" s="24">
        <f t="shared" ca="1" si="93"/>
        <v>0</v>
      </c>
      <c r="J207" s="24">
        <f t="shared" ca="1" si="94"/>
        <v>0</v>
      </c>
      <c r="K207" s="127">
        <f t="shared" ca="1" si="88"/>
        <v>0.89160121726607122</v>
      </c>
      <c r="L207" s="24">
        <f t="shared" ca="1" si="89"/>
        <v>8</v>
      </c>
      <c r="M207" s="24"/>
      <c r="N207" s="24">
        <f t="shared" ca="1" si="98"/>
        <v>0</v>
      </c>
      <c r="O207" s="24">
        <f t="shared" ca="1" si="76"/>
        <v>5.1885235275639863</v>
      </c>
      <c r="P207" s="24">
        <f t="shared" ca="1" si="90"/>
        <v>0.93853505669351722</v>
      </c>
      <c r="Q207" s="24">
        <f t="shared" ca="1" si="77"/>
        <v>0.73138874667208986</v>
      </c>
      <c r="R207" s="24">
        <f t="shared" ca="1" si="78"/>
        <v>0.73138874667208986</v>
      </c>
      <c r="S207" s="24">
        <f t="shared" ca="1" si="79"/>
        <v>4.4571347808918969</v>
      </c>
      <c r="T207" s="24">
        <f t="shared" ca="1" si="80"/>
        <v>0</v>
      </c>
      <c r="U207" s="24">
        <f t="shared" ca="1" si="75"/>
        <v>0</v>
      </c>
      <c r="V207" s="25">
        <f t="shared" ca="1" si="81"/>
        <v>16.266085725987278</v>
      </c>
      <c r="W207" s="24">
        <f t="shared" ca="1" si="82"/>
        <v>0</v>
      </c>
      <c r="X207" s="24">
        <f t="shared" ca="1" si="83"/>
        <v>0</v>
      </c>
      <c r="Y207" s="25">
        <f t="shared" ca="1" si="84"/>
        <v>0.38582633233823532</v>
      </c>
      <c r="Z207" s="26">
        <f t="shared" si="85"/>
        <v>2</v>
      </c>
      <c r="AA207" s="25">
        <f t="shared" ca="1" si="95"/>
        <v>2.3858263323382354</v>
      </c>
      <c r="AB207" s="25">
        <f t="shared" ca="1" si="96"/>
        <v>13.880259393649043</v>
      </c>
      <c r="AC207" s="25">
        <f t="shared" ca="1" si="97"/>
        <v>28.470232998353445</v>
      </c>
      <c r="AD207" s="25">
        <f t="shared" ca="1" si="86"/>
        <v>328.47023299835342</v>
      </c>
    </row>
    <row r="208" spans="5:30" x14ac:dyDescent="0.2">
      <c r="E208" s="22">
        <v>204</v>
      </c>
      <c r="F208" s="24">
        <f t="shared" ca="1" si="91"/>
        <v>4.4571347808918969</v>
      </c>
      <c r="G208" s="24">
        <f t="shared" ca="1" si="87"/>
        <v>0</v>
      </c>
      <c r="H208" s="24">
        <f t="shared" ca="1" si="92"/>
        <v>4.4571347808918969</v>
      </c>
      <c r="I208" s="24">
        <f t="shared" ca="1" si="93"/>
        <v>1</v>
      </c>
      <c r="J208" s="24">
        <f t="shared" ca="1" si="94"/>
        <v>14</v>
      </c>
      <c r="K208" s="127">
        <f t="shared" ca="1" si="88"/>
        <v>0.27599601598285517</v>
      </c>
      <c r="L208" s="24">
        <f t="shared" ca="1" si="89"/>
        <v>7</v>
      </c>
      <c r="M208" s="24"/>
      <c r="N208" s="24">
        <f t="shared" ca="1" si="98"/>
        <v>0</v>
      </c>
      <c r="O208" s="24">
        <f t="shared" ca="1" si="76"/>
        <v>4.4571347808918969</v>
      </c>
      <c r="P208" s="24">
        <f t="shared" ca="1" si="90"/>
        <v>0.10632791738128</v>
      </c>
      <c r="Q208" s="24">
        <f t="shared" ca="1" si="77"/>
        <v>0.31305563634625111</v>
      </c>
      <c r="R208" s="24">
        <f t="shared" ca="1" si="78"/>
        <v>0.31305563634625111</v>
      </c>
      <c r="S208" s="24">
        <f t="shared" ca="1" si="79"/>
        <v>4.1440791445456462</v>
      </c>
      <c r="T208" s="24">
        <f t="shared" ca="1" si="80"/>
        <v>0</v>
      </c>
      <c r="U208" s="24">
        <f t="shared" ca="1" si="75"/>
        <v>0</v>
      </c>
      <c r="V208" s="25">
        <f t="shared" ca="1" si="81"/>
        <v>6.9623573523406241</v>
      </c>
      <c r="W208" s="24">
        <f t="shared" ca="1" si="82"/>
        <v>224</v>
      </c>
      <c r="X208" s="24">
        <f t="shared" ca="1" si="83"/>
        <v>15.68</v>
      </c>
      <c r="Y208" s="25">
        <f t="shared" ca="1" si="84"/>
        <v>0.34404855701750175</v>
      </c>
      <c r="Z208" s="26">
        <f t="shared" si="85"/>
        <v>2</v>
      </c>
      <c r="AA208" s="25">
        <f t="shared" ca="1" si="95"/>
        <v>242.02404855701752</v>
      </c>
      <c r="AB208" s="25">
        <f t="shared" ca="1" si="96"/>
        <v>-235.06169120467689</v>
      </c>
      <c r="AC208" s="25">
        <f t="shared" ca="1" si="97"/>
        <v>-206.59145820632344</v>
      </c>
      <c r="AD208" s="25">
        <f t="shared" ca="1" si="86"/>
        <v>93.408541793676562</v>
      </c>
    </row>
    <row r="209" spans="5:30" x14ac:dyDescent="0.2">
      <c r="E209" s="22">
        <v>205</v>
      </c>
      <c r="F209" s="24">
        <f t="shared" ca="1" si="91"/>
        <v>4.1440791445456462</v>
      </c>
      <c r="G209" s="24">
        <f t="shared" ca="1" si="87"/>
        <v>14</v>
      </c>
      <c r="H209" s="24">
        <f t="shared" ca="1" si="92"/>
        <v>18.144079144545646</v>
      </c>
      <c r="I209" s="24">
        <f t="shared" ca="1" si="93"/>
        <v>0</v>
      </c>
      <c r="J209" s="24">
        <f t="shared" ca="1" si="94"/>
        <v>0</v>
      </c>
      <c r="K209" s="127">
        <f t="shared" ca="1" si="88"/>
        <v>7.0642935720285016E-2</v>
      </c>
      <c r="L209" s="24">
        <f t="shared" ca="1" si="89"/>
        <v>7</v>
      </c>
      <c r="M209" s="24"/>
      <c r="N209" s="24">
        <f t="shared" ca="1" si="98"/>
        <v>0</v>
      </c>
      <c r="O209" s="24">
        <f t="shared" ca="1" si="76"/>
        <v>4.1440791445456462</v>
      </c>
      <c r="P209" s="24">
        <f t="shared" ca="1" si="90"/>
        <v>0.89333568601079538</v>
      </c>
      <c r="Q209" s="24">
        <f t="shared" ca="1" si="77"/>
        <v>0.68666968683618035</v>
      </c>
      <c r="R209" s="24">
        <f t="shared" ca="1" si="78"/>
        <v>0.68666968683618035</v>
      </c>
      <c r="S209" s="24">
        <f t="shared" ca="1" si="79"/>
        <v>3.4574094577094661</v>
      </c>
      <c r="T209" s="24">
        <f t="shared" ca="1" si="80"/>
        <v>0</v>
      </c>
      <c r="U209" s="24">
        <f t="shared" ca="1" si="75"/>
        <v>0</v>
      </c>
      <c r="V209" s="25">
        <f t="shared" ca="1" si="81"/>
        <v>15.271533835236649</v>
      </c>
      <c r="W209" s="24">
        <f t="shared" ca="1" si="82"/>
        <v>0</v>
      </c>
      <c r="X209" s="24">
        <f t="shared" ca="1" si="83"/>
        <v>0</v>
      </c>
      <c r="Y209" s="25">
        <f t="shared" ca="1" si="84"/>
        <v>0.30405954409020447</v>
      </c>
      <c r="Z209" s="26">
        <f t="shared" si="85"/>
        <v>2</v>
      </c>
      <c r="AA209" s="25">
        <f t="shared" ca="1" si="95"/>
        <v>2.3040595440902045</v>
      </c>
      <c r="AB209" s="25">
        <f t="shared" ca="1" si="96"/>
        <v>12.967474291146445</v>
      </c>
      <c r="AC209" s="25">
        <f t="shared" ca="1" si="97"/>
        <v>-193.62398391517701</v>
      </c>
      <c r="AD209" s="25">
        <f t="shared" ca="1" si="86"/>
        <v>106.37601608482299</v>
      </c>
    </row>
    <row r="210" spans="5:30" x14ac:dyDescent="0.2">
      <c r="E210" s="22">
        <v>206</v>
      </c>
      <c r="F210" s="24">
        <f t="shared" ca="1" si="91"/>
        <v>3.4574094577094661</v>
      </c>
      <c r="G210" s="24">
        <f t="shared" ca="1" si="87"/>
        <v>14</v>
      </c>
      <c r="H210" s="24">
        <f t="shared" ca="1" si="92"/>
        <v>17.457409457709467</v>
      </c>
      <c r="I210" s="24">
        <f t="shared" ca="1" si="93"/>
        <v>0</v>
      </c>
      <c r="J210" s="24">
        <f t="shared" ca="1" si="94"/>
        <v>0</v>
      </c>
      <c r="K210" s="127">
        <f t="shared" ca="1" si="88"/>
        <v>0.37739344668381936</v>
      </c>
      <c r="L210" s="24">
        <f t="shared" ca="1" si="89"/>
        <v>7</v>
      </c>
      <c r="M210" s="24"/>
      <c r="N210" s="24">
        <f t="shared" ca="1" si="98"/>
        <v>0</v>
      </c>
      <c r="O210" s="24">
        <f t="shared" ca="1" si="76"/>
        <v>3.4574094577094661</v>
      </c>
      <c r="P210" s="24">
        <f t="shared" ca="1" si="90"/>
        <v>0.54362885604017097</v>
      </c>
      <c r="Q210" s="24">
        <f t="shared" ca="1" si="77"/>
        <v>0.51643703496846227</v>
      </c>
      <c r="R210" s="24">
        <f t="shared" ca="1" si="78"/>
        <v>0.51643703496846227</v>
      </c>
      <c r="S210" s="24">
        <f t="shared" ca="1" si="79"/>
        <v>2.9409724227410039</v>
      </c>
      <c r="T210" s="24">
        <f t="shared" ca="1" si="80"/>
        <v>0</v>
      </c>
      <c r="U210" s="24">
        <f t="shared" ca="1" si="75"/>
        <v>0</v>
      </c>
      <c r="V210" s="25">
        <f t="shared" ca="1" si="81"/>
        <v>11.4855596576986</v>
      </c>
      <c r="W210" s="24">
        <f t="shared" ca="1" si="82"/>
        <v>0</v>
      </c>
      <c r="X210" s="24">
        <f t="shared" ca="1" si="83"/>
        <v>0</v>
      </c>
      <c r="Y210" s="25">
        <f t="shared" ca="1" si="84"/>
        <v>0.25593527521801884</v>
      </c>
      <c r="Z210" s="26">
        <f t="shared" si="85"/>
        <v>2</v>
      </c>
      <c r="AA210" s="25">
        <f t="shared" ca="1" si="95"/>
        <v>2.2559352752180191</v>
      </c>
      <c r="AB210" s="25">
        <f t="shared" ca="1" si="96"/>
        <v>9.2296243824805799</v>
      </c>
      <c r="AC210" s="25">
        <f t="shared" ca="1" si="97"/>
        <v>-184.39435953269643</v>
      </c>
      <c r="AD210" s="25">
        <f t="shared" ca="1" si="86"/>
        <v>115.60564046730357</v>
      </c>
    </row>
    <row r="211" spans="5:30" x14ac:dyDescent="0.2">
      <c r="E211" s="22">
        <v>207</v>
      </c>
      <c r="F211" s="24">
        <f t="shared" ca="1" si="91"/>
        <v>2.9409724227410039</v>
      </c>
      <c r="G211" s="24">
        <f t="shared" ca="1" si="87"/>
        <v>14</v>
      </c>
      <c r="H211" s="24">
        <f t="shared" ca="1" si="92"/>
        <v>16.940972422741005</v>
      </c>
      <c r="I211" s="24">
        <f t="shared" ca="1" si="93"/>
        <v>0</v>
      </c>
      <c r="J211" s="24">
        <f t="shared" ca="1" si="94"/>
        <v>0</v>
      </c>
      <c r="K211" s="127">
        <f t="shared" ca="1" si="88"/>
        <v>0.46994717241422301</v>
      </c>
      <c r="L211" s="24">
        <f t="shared" ca="1" si="89"/>
        <v>7</v>
      </c>
      <c r="M211" s="24"/>
      <c r="N211" s="24">
        <f t="shared" ca="1" si="98"/>
        <v>0</v>
      </c>
      <c r="O211" s="24">
        <f t="shared" ca="1" si="76"/>
        <v>2.9409724227410039</v>
      </c>
      <c r="P211" s="24">
        <f t="shared" ca="1" si="90"/>
        <v>0.29294588490274864</v>
      </c>
      <c r="Q211" s="24">
        <f t="shared" ca="1" si="77"/>
        <v>0.41828015071414987</v>
      </c>
      <c r="R211" s="24">
        <f t="shared" ca="1" si="78"/>
        <v>0.41828015071414987</v>
      </c>
      <c r="S211" s="24">
        <f t="shared" ca="1" si="79"/>
        <v>2.5226922720268541</v>
      </c>
      <c r="T211" s="24">
        <f t="shared" ca="1" si="80"/>
        <v>0</v>
      </c>
      <c r="U211" s="24">
        <f t="shared" ca="1" si="75"/>
        <v>0</v>
      </c>
      <c r="V211" s="25">
        <f t="shared" ca="1" si="81"/>
        <v>9.3025505518826925</v>
      </c>
      <c r="W211" s="24">
        <f t="shared" ca="1" si="82"/>
        <v>0</v>
      </c>
      <c r="X211" s="24">
        <f t="shared" ca="1" si="83"/>
        <v>0</v>
      </c>
      <c r="Y211" s="25">
        <f t="shared" ca="1" si="84"/>
        <v>0.21854658779071431</v>
      </c>
      <c r="Z211" s="26">
        <f t="shared" si="85"/>
        <v>2</v>
      </c>
      <c r="AA211" s="25">
        <f t="shared" ca="1" si="95"/>
        <v>2.2185465877907142</v>
      </c>
      <c r="AB211" s="25">
        <f t="shared" ca="1" si="96"/>
        <v>7.0840039640919787</v>
      </c>
      <c r="AC211" s="25">
        <f t="shared" ca="1" si="97"/>
        <v>-177.31035556860445</v>
      </c>
      <c r="AD211" s="25">
        <f t="shared" ca="1" si="86"/>
        <v>122.68964443139555</v>
      </c>
    </row>
    <row r="212" spans="5:30" x14ac:dyDescent="0.2">
      <c r="E212" s="22">
        <v>208</v>
      </c>
      <c r="F212" s="24">
        <f t="shared" ca="1" si="91"/>
        <v>2.5226922720268541</v>
      </c>
      <c r="G212" s="24">
        <f t="shared" ca="1" si="87"/>
        <v>14</v>
      </c>
      <c r="H212" s="24">
        <f t="shared" ca="1" si="92"/>
        <v>16.522692272026855</v>
      </c>
      <c r="I212" s="24">
        <f t="shared" ca="1" si="93"/>
        <v>0</v>
      </c>
      <c r="J212" s="24">
        <f t="shared" ca="1" si="94"/>
        <v>0</v>
      </c>
      <c r="K212" s="127">
        <f t="shared" ca="1" si="88"/>
        <v>0.87493633727063291</v>
      </c>
      <c r="L212" s="24">
        <f t="shared" ca="1" si="89"/>
        <v>8</v>
      </c>
      <c r="M212" s="24"/>
      <c r="N212" s="24">
        <f t="shared" ca="1" si="98"/>
        <v>0</v>
      </c>
      <c r="O212" s="24">
        <f t="shared" ca="1" si="76"/>
        <v>2.5226922720268541</v>
      </c>
      <c r="P212" s="24">
        <f t="shared" ca="1" si="90"/>
        <v>0.29062902516685829</v>
      </c>
      <c r="Q212" s="24">
        <f t="shared" ca="1" si="77"/>
        <v>0.41726779532642211</v>
      </c>
      <c r="R212" s="24">
        <f t="shared" ca="1" si="78"/>
        <v>0.41726779532642211</v>
      </c>
      <c r="S212" s="24">
        <f t="shared" ca="1" si="79"/>
        <v>2.1054244767004322</v>
      </c>
      <c r="T212" s="24">
        <f t="shared" ca="1" si="80"/>
        <v>0</v>
      </c>
      <c r="U212" s="24">
        <f t="shared" ca="1" si="75"/>
        <v>0</v>
      </c>
      <c r="V212" s="25">
        <f t="shared" ca="1" si="81"/>
        <v>9.2800357680596264</v>
      </c>
      <c r="W212" s="24">
        <f t="shared" ca="1" si="82"/>
        <v>0</v>
      </c>
      <c r="X212" s="24">
        <f t="shared" ca="1" si="83"/>
        <v>0</v>
      </c>
      <c r="Y212" s="25">
        <f t="shared" ca="1" si="84"/>
        <v>0.18512466994909146</v>
      </c>
      <c r="Z212" s="26">
        <f t="shared" si="85"/>
        <v>2</v>
      </c>
      <c r="AA212" s="25">
        <f t="shared" ca="1" si="95"/>
        <v>2.1851246699490914</v>
      </c>
      <c r="AB212" s="25">
        <f t="shared" ca="1" si="96"/>
        <v>7.0949110981105346</v>
      </c>
      <c r="AC212" s="25">
        <f t="shared" ca="1" si="97"/>
        <v>-170.21544447049391</v>
      </c>
      <c r="AD212" s="25">
        <f t="shared" ca="1" si="86"/>
        <v>129.78455552950609</v>
      </c>
    </row>
    <row r="213" spans="5:30" x14ac:dyDescent="0.2">
      <c r="E213" s="22">
        <v>209</v>
      </c>
      <c r="F213" s="24">
        <f t="shared" ca="1" si="91"/>
        <v>2.1054244767004322</v>
      </c>
      <c r="G213" s="24">
        <f t="shared" ca="1" si="87"/>
        <v>14</v>
      </c>
      <c r="H213" s="24">
        <f t="shared" ca="1" si="92"/>
        <v>16.105424476700431</v>
      </c>
      <c r="I213" s="24">
        <f t="shared" ca="1" si="93"/>
        <v>0</v>
      </c>
      <c r="J213" s="24">
        <f t="shared" ca="1" si="94"/>
        <v>0</v>
      </c>
      <c r="K213" s="127">
        <f t="shared" ca="1" si="88"/>
        <v>0.57996404009964986</v>
      </c>
      <c r="L213" s="24">
        <f t="shared" ca="1" si="89"/>
        <v>7</v>
      </c>
      <c r="M213" s="24"/>
      <c r="N213" s="24">
        <f t="shared" ca="1" si="98"/>
        <v>0</v>
      </c>
      <c r="O213" s="24">
        <f t="shared" ca="1" si="76"/>
        <v>2.1054244767004322</v>
      </c>
      <c r="P213" s="24">
        <f t="shared" ca="1" si="90"/>
        <v>0.54984928020696666</v>
      </c>
      <c r="Q213" s="24">
        <f t="shared" ca="1" si="77"/>
        <v>0.51879208441844737</v>
      </c>
      <c r="R213" s="24">
        <f t="shared" ca="1" si="78"/>
        <v>0.51879208441844737</v>
      </c>
      <c r="S213" s="24">
        <f t="shared" ca="1" si="79"/>
        <v>1.5866323922819849</v>
      </c>
      <c r="T213" s="24">
        <f t="shared" ca="1" si="80"/>
        <v>0</v>
      </c>
      <c r="U213" s="24">
        <f t="shared" ca="1" si="75"/>
        <v>0</v>
      </c>
      <c r="V213" s="25">
        <f t="shared" ca="1" si="81"/>
        <v>11.537935957466269</v>
      </c>
      <c r="W213" s="24">
        <f t="shared" ca="1" si="82"/>
        <v>0</v>
      </c>
      <c r="X213" s="24">
        <f t="shared" ca="1" si="83"/>
        <v>0</v>
      </c>
      <c r="Y213" s="25">
        <f t="shared" ca="1" si="84"/>
        <v>0.14768227475929668</v>
      </c>
      <c r="Z213" s="26">
        <f t="shared" si="85"/>
        <v>2</v>
      </c>
      <c r="AA213" s="25">
        <f t="shared" ca="1" si="95"/>
        <v>2.1476822747592967</v>
      </c>
      <c r="AB213" s="25">
        <f t="shared" ca="1" si="96"/>
        <v>9.3902536827069731</v>
      </c>
      <c r="AC213" s="25">
        <f t="shared" ca="1" si="97"/>
        <v>-160.82519078778694</v>
      </c>
      <c r="AD213" s="25">
        <f t="shared" ca="1" si="86"/>
        <v>139.17480921221306</v>
      </c>
    </row>
    <row r="214" spans="5:30" x14ac:dyDescent="0.2">
      <c r="E214" s="22">
        <v>210</v>
      </c>
      <c r="F214" s="24">
        <f t="shared" ca="1" si="91"/>
        <v>1.5866323922819849</v>
      </c>
      <c r="G214" s="24">
        <f t="shared" ca="1" si="87"/>
        <v>14</v>
      </c>
      <c r="H214" s="24">
        <f t="shared" ca="1" si="92"/>
        <v>15.586632392281984</v>
      </c>
      <c r="I214" s="24">
        <f t="shared" ca="1" si="93"/>
        <v>0</v>
      </c>
      <c r="J214" s="24">
        <f t="shared" ca="1" si="94"/>
        <v>0</v>
      </c>
      <c r="K214" s="127">
        <f t="shared" ca="1" si="88"/>
        <v>7.9772049794095246E-2</v>
      </c>
      <c r="L214" s="24">
        <f t="shared" ca="1" si="89"/>
        <v>7</v>
      </c>
      <c r="M214" s="24"/>
      <c r="N214" s="24">
        <f t="shared" ca="1" si="98"/>
        <v>0</v>
      </c>
      <c r="O214" s="24">
        <f t="shared" ca="1" si="76"/>
        <v>1.5866323922819849</v>
      </c>
      <c r="P214" s="24">
        <f t="shared" ca="1" si="90"/>
        <v>0.912826704632415</v>
      </c>
      <c r="Q214" s="24">
        <f t="shared" ca="1" si="77"/>
        <v>0.70375536657633564</v>
      </c>
      <c r="R214" s="24">
        <f t="shared" ca="1" si="78"/>
        <v>0.70375536657633564</v>
      </c>
      <c r="S214" s="24">
        <f t="shared" ca="1" si="79"/>
        <v>0.8828770257056493</v>
      </c>
      <c r="T214" s="24">
        <f t="shared" ca="1" si="80"/>
        <v>0</v>
      </c>
      <c r="U214" s="24">
        <f t="shared" ca="1" si="75"/>
        <v>0</v>
      </c>
      <c r="V214" s="25">
        <f t="shared" ca="1" si="81"/>
        <v>15.651519352657704</v>
      </c>
      <c r="W214" s="24">
        <f t="shared" ca="1" si="82"/>
        <v>0</v>
      </c>
      <c r="X214" s="24">
        <f t="shared" ca="1" si="83"/>
        <v>0</v>
      </c>
      <c r="Y214" s="25">
        <f t="shared" ca="1" si="84"/>
        <v>9.8780376719505375E-2</v>
      </c>
      <c r="Z214" s="26">
        <f t="shared" si="85"/>
        <v>2</v>
      </c>
      <c r="AA214" s="25">
        <f t="shared" ca="1" si="95"/>
        <v>2.0987803767195055</v>
      </c>
      <c r="AB214" s="25">
        <f t="shared" ca="1" si="96"/>
        <v>13.552738975938199</v>
      </c>
      <c r="AC214" s="25">
        <f t="shared" ca="1" si="97"/>
        <v>-147.27245181184873</v>
      </c>
      <c r="AD214" s="25">
        <f t="shared" ca="1" si="86"/>
        <v>152.72754818815127</v>
      </c>
    </row>
    <row r="215" spans="5:30" x14ac:dyDescent="0.2">
      <c r="E215" s="22">
        <v>211</v>
      </c>
      <c r="F215" s="24">
        <f t="shared" ca="1" si="91"/>
        <v>0.8828770257056493</v>
      </c>
      <c r="G215" s="24">
        <f t="shared" ca="1" si="87"/>
        <v>14</v>
      </c>
      <c r="H215" s="24">
        <f t="shared" ca="1" si="92"/>
        <v>14.88287702570565</v>
      </c>
      <c r="I215" s="24">
        <f t="shared" ca="1" si="93"/>
        <v>0</v>
      </c>
      <c r="J215" s="24">
        <f t="shared" ca="1" si="94"/>
        <v>0</v>
      </c>
      <c r="K215" s="127">
        <f t="shared" ca="1" si="88"/>
        <v>0.89972101373551416</v>
      </c>
      <c r="L215" s="24">
        <f t="shared" ca="1" si="89"/>
        <v>8</v>
      </c>
      <c r="M215" s="24"/>
      <c r="N215" s="24">
        <f t="shared" ca="1" si="98"/>
        <v>14</v>
      </c>
      <c r="O215" s="24">
        <f t="shared" ca="1" si="76"/>
        <v>14.88287702570565</v>
      </c>
      <c r="P215" s="24">
        <f t="shared" ca="1" si="90"/>
        <v>0.31878117622637037</v>
      </c>
      <c r="Q215" s="24">
        <f t="shared" ca="1" si="77"/>
        <v>0.4293335353151253</v>
      </c>
      <c r="R215" s="24">
        <f t="shared" ca="1" si="78"/>
        <v>0.4293335353151253</v>
      </c>
      <c r="S215" s="24">
        <f t="shared" ca="1" si="79"/>
        <v>14.453543490390524</v>
      </c>
      <c r="T215" s="24">
        <f t="shared" ca="1" si="80"/>
        <v>0</v>
      </c>
      <c r="U215" s="24">
        <f t="shared" ref="U215:U278" ca="1" si="99">IF(OR(T215=0,AND(T215&gt;0, T216&gt;0)),0,1)</f>
        <v>0</v>
      </c>
      <c r="V215" s="25">
        <f t="shared" ca="1" si="81"/>
        <v>9.5483778254083855</v>
      </c>
      <c r="W215" s="24">
        <f t="shared" ca="1" si="82"/>
        <v>0</v>
      </c>
      <c r="X215" s="24">
        <f t="shared" ca="1" si="83"/>
        <v>0</v>
      </c>
      <c r="Y215" s="25">
        <f t="shared" ca="1" si="84"/>
        <v>1.1734568206438472</v>
      </c>
      <c r="Z215" s="26">
        <f t="shared" si="85"/>
        <v>2</v>
      </c>
      <c r="AA215" s="25">
        <f t="shared" ca="1" si="95"/>
        <v>3.1734568206438469</v>
      </c>
      <c r="AB215" s="25">
        <f t="shared" ca="1" si="96"/>
        <v>6.3749210047645386</v>
      </c>
      <c r="AC215" s="25">
        <f t="shared" ca="1" si="97"/>
        <v>-140.89753080708419</v>
      </c>
      <c r="AD215" s="25">
        <f t="shared" ca="1" si="86"/>
        <v>159.10246919291581</v>
      </c>
    </row>
    <row r="216" spans="5:30" x14ac:dyDescent="0.2">
      <c r="E216" s="22">
        <v>212</v>
      </c>
      <c r="F216" s="24">
        <f t="shared" ca="1" si="91"/>
        <v>14.453543490390524</v>
      </c>
      <c r="G216" s="24">
        <f t="shared" ca="1" si="87"/>
        <v>0</v>
      </c>
      <c r="H216" s="24">
        <f t="shared" ca="1" si="92"/>
        <v>14.453543490390524</v>
      </c>
      <c r="I216" s="24">
        <f t="shared" ca="1" si="93"/>
        <v>0</v>
      </c>
      <c r="J216" s="24">
        <f t="shared" ca="1" si="94"/>
        <v>0</v>
      </c>
      <c r="K216" s="127">
        <f t="shared" ca="1" si="88"/>
        <v>0.33875864866849692</v>
      </c>
      <c r="L216" s="24">
        <f t="shared" ca="1" si="89"/>
        <v>7</v>
      </c>
      <c r="M216" s="24"/>
      <c r="N216" s="24">
        <f t="shared" ca="1" si="98"/>
        <v>0</v>
      </c>
      <c r="O216" s="24">
        <f t="shared" ca="1" si="76"/>
        <v>14.453543490390524</v>
      </c>
      <c r="P216" s="24">
        <f t="shared" ca="1" si="90"/>
        <v>0.47075410237705684</v>
      </c>
      <c r="Q216" s="24">
        <f t="shared" ca="1" si="77"/>
        <v>0.48899384306166405</v>
      </c>
      <c r="R216" s="24">
        <f t="shared" ca="1" si="78"/>
        <v>0.48899384306166405</v>
      </c>
      <c r="S216" s="24">
        <f t="shared" ca="1" si="79"/>
        <v>13.964549647328861</v>
      </c>
      <c r="T216" s="24">
        <f t="shared" ca="1" si="80"/>
        <v>0</v>
      </c>
      <c r="U216" s="24">
        <f t="shared" ca="1" si="99"/>
        <v>0</v>
      </c>
      <c r="V216" s="25">
        <f t="shared" ca="1" si="81"/>
        <v>10.875223069691408</v>
      </c>
      <c r="W216" s="24">
        <f t="shared" ca="1" si="82"/>
        <v>0</v>
      </c>
      <c r="X216" s="24">
        <f t="shared" ca="1" si="83"/>
        <v>0</v>
      </c>
      <c r="Y216" s="25">
        <f t="shared" ca="1" si="84"/>
        <v>1.1367237255087754</v>
      </c>
      <c r="Z216" s="26">
        <f t="shared" si="85"/>
        <v>2</v>
      </c>
      <c r="AA216" s="25">
        <f t="shared" ca="1" si="95"/>
        <v>3.1367237255087757</v>
      </c>
      <c r="AB216" s="25">
        <f t="shared" ca="1" si="96"/>
        <v>7.7384993441826326</v>
      </c>
      <c r="AC216" s="25">
        <f t="shared" ca="1" si="97"/>
        <v>-133.15903146290157</v>
      </c>
      <c r="AD216" s="25">
        <f t="shared" ca="1" si="86"/>
        <v>166.84096853709843</v>
      </c>
    </row>
    <row r="217" spans="5:30" x14ac:dyDescent="0.2">
      <c r="E217" s="22">
        <v>213</v>
      </c>
      <c r="F217" s="24">
        <f t="shared" ca="1" si="91"/>
        <v>13.964549647328861</v>
      </c>
      <c r="G217" s="24">
        <f t="shared" ca="1" si="87"/>
        <v>0</v>
      </c>
      <c r="H217" s="24">
        <f t="shared" ca="1" si="92"/>
        <v>13.964549647328861</v>
      </c>
      <c r="I217" s="24">
        <f t="shared" ca="1" si="93"/>
        <v>0</v>
      </c>
      <c r="J217" s="24">
        <f t="shared" ca="1" si="94"/>
        <v>0</v>
      </c>
      <c r="K217" s="127">
        <f t="shared" ca="1" si="88"/>
        <v>0.22970678557174662</v>
      </c>
      <c r="L217" s="24">
        <f t="shared" ca="1" si="89"/>
        <v>7</v>
      </c>
      <c r="M217" s="24"/>
      <c r="N217" s="24">
        <f t="shared" ca="1" si="98"/>
        <v>0</v>
      </c>
      <c r="O217" s="24">
        <f t="shared" ca="1" si="76"/>
        <v>13.964549647328861</v>
      </c>
      <c r="P217" s="24">
        <f t="shared" ca="1" si="90"/>
        <v>0.40635447195882446</v>
      </c>
      <c r="Q217" s="24">
        <f t="shared" ca="1" si="77"/>
        <v>0.46446008392190041</v>
      </c>
      <c r="R217" s="24">
        <f t="shared" ca="1" si="78"/>
        <v>0.46446008392190041</v>
      </c>
      <c r="S217" s="24">
        <f t="shared" ca="1" si="79"/>
        <v>13.500089563406959</v>
      </c>
      <c r="T217" s="24">
        <f t="shared" ca="1" si="80"/>
        <v>0</v>
      </c>
      <c r="U217" s="24">
        <f t="shared" ca="1" si="99"/>
        <v>0</v>
      </c>
      <c r="V217" s="25">
        <f t="shared" ca="1" si="81"/>
        <v>10.329592266423065</v>
      </c>
      <c r="W217" s="24">
        <f t="shared" ca="1" si="82"/>
        <v>0</v>
      </c>
      <c r="X217" s="24">
        <f t="shared" ca="1" si="83"/>
        <v>0</v>
      </c>
      <c r="Y217" s="25">
        <f t="shared" ca="1" si="84"/>
        <v>1.0985855684294328</v>
      </c>
      <c r="Z217" s="26">
        <f t="shared" si="85"/>
        <v>2</v>
      </c>
      <c r="AA217" s="25">
        <f t="shared" ca="1" si="95"/>
        <v>3.0985855684294328</v>
      </c>
      <c r="AB217" s="25">
        <f t="shared" ca="1" si="96"/>
        <v>7.2310066979936316</v>
      </c>
      <c r="AC217" s="25">
        <f t="shared" ca="1" si="97"/>
        <v>-125.92802476490793</v>
      </c>
      <c r="AD217" s="25">
        <f t="shared" ca="1" si="86"/>
        <v>174.07197523509205</v>
      </c>
    </row>
    <row r="218" spans="5:30" x14ac:dyDescent="0.2">
      <c r="E218" s="22">
        <v>214</v>
      </c>
      <c r="F218" s="24">
        <f t="shared" ca="1" si="91"/>
        <v>13.500089563406959</v>
      </c>
      <c r="G218" s="24">
        <f t="shared" ca="1" si="87"/>
        <v>0</v>
      </c>
      <c r="H218" s="24">
        <f t="shared" ca="1" si="92"/>
        <v>13.500089563406959</v>
      </c>
      <c r="I218" s="24">
        <f t="shared" ca="1" si="93"/>
        <v>0</v>
      </c>
      <c r="J218" s="24">
        <f t="shared" ca="1" si="94"/>
        <v>0</v>
      </c>
      <c r="K218" s="127">
        <f t="shared" ca="1" si="88"/>
        <v>0.30613807147825589</v>
      </c>
      <c r="L218" s="24">
        <f t="shared" ca="1" si="89"/>
        <v>7</v>
      </c>
      <c r="M218" s="24"/>
      <c r="N218" s="24">
        <f t="shared" ca="1" si="98"/>
        <v>0</v>
      </c>
      <c r="O218" s="24">
        <f t="shared" ca="1" si="76"/>
        <v>13.500089563406959</v>
      </c>
      <c r="P218" s="24">
        <f t="shared" ca="1" si="90"/>
        <v>0.23066818542422063</v>
      </c>
      <c r="Q218" s="24">
        <f t="shared" ca="1" si="77"/>
        <v>0.38950278370945179</v>
      </c>
      <c r="R218" s="24">
        <f t="shared" ca="1" si="78"/>
        <v>0.38950278370945179</v>
      </c>
      <c r="S218" s="24">
        <f t="shared" ca="1" si="79"/>
        <v>13.110586779697508</v>
      </c>
      <c r="T218" s="24">
        <f t="shared" ca="1" si="80"/>
        <v>0</v>
      </c>
      <c r="U218" s="24">
        <f t="shared" ca="1" si="99"/>
        <v>0</v>
      </c>
      <c r="V218" s="25">
        <f t="shared" ca="1" si="81"/>
        <v>8.6625419096982075</v>
      </c>
      <c r="W218" s="24">
        <f t="shared" ca="1" si="82"/>
        <v>0</v>
      </c>
      <c r="X218" s="24">
        <f t="shared" ca="1" si="83"/>
        <v>0</v>
      </c>
      <c r="Y218" s="25">
        <f t="shared" ca="1" si="84"/>
        <v>1.0644270537241787</v>
      </c>
      <c r="Z218" s="26">
        <f t="shared" si="85"/>
        <v>2</v>
      </c>
      <c r="AA218" s="25">
        <f t="shared" ca="1" si="95"/>
        <v>3.0644270537241787</v>
      </c>
      <c r="AB218" s="25">
        <f t="shared" ca="1" si="96"/>
        <v>5.5981148559740284</v>
      </c>
      <c r="AC218" s="25">
        <f t="shared" ca="1" si="97"/>
        <v>-120.3299099089339</v>
      </c>
      <c r="AD218" s="25">
        <f t="shared" ca="1" si="86"/>
        <v>179.6700900910661</v>
      </c>
    </row>
    <row r="219" spans="5:30" x14ac:dyDescent="0.2">
      <c r="E219" s="22">
        <v>215</v>
      </c>
      <c r="F219" s="24">
        <f t="shared" ca="1" si="91"/>
        <v>13.110586779697508</v>
      </c>
      <c r="G219" s="24">
        <f t="shared" ca="1" si="87"/>
        <v>0</v>
      </c>
      <c r="H219" s="24">
        <f t="shared" ca="1" si="92"/>
        <v>13.110586779697508</v>
      </c>
      <c r="I219" s="24">
        <f t="shared" ca="1" si="93"/>
        <v>0</v>
      </c>
      <c r="J219" s="24">
        <f t="shared" ca="1" si="94"/>
        <v>0</v>
      </c>
      <c r="K219" s="127">
        <f t="shared" ca="1" si="88"/>
        <v>0.55041599037545508</v>
      </c>
      <c r="L219" s="24">
        <f t="shared" ca="1" si="89"/>
        <v>7</v>
      </c>
      <c r="M219" s="24"/>
      <c r="N219" s="24">
        <f t="shared" ca="1" si="98"/>
        <v>0</v>
      </c>
      <c r="O219" s="24">
        <f t="shared" ca="1" si="76"/>
        <v>13.110586779697508</v>
      </c>
      <c r="P219" s="24">
        <f t="shared" ca="1" si="90"/>
        <v>0.41317820173992514</v>
      </c>
      <c r="Q219" s="24">
        <f t="shared" ca="1" si="77"/>
        <v>0.46709345355727672</v>
      </c>
      <c r="R219" s="24">
        <f t="shared" ca="1" si="78"/>
        <v>0.46709345355727672</v>
      </c>
      <c r="S219" s="24">
        <f t="shared" ca="1" si="79"/>
        <v>12.643493326140231</v>
      </c>
      <c r="T219" s="24">
        <f t="shared" ca="1" si="80"/>
        <v>0</v>
      </c>
      <c r="U219" s="24">
        <f t="shared" ca="1" si="99"/>
        <v>0</v>
      </c>
      <c r="V219" s="25">
        <f t="shared" ca="1" si="81"/>
        <v>10.388158407113833</v>
      </c>
      <c r="W219" s="24">
        <f t="shared" ca="1" si="82"/>
        <v>0</v>
      </c>
      <c r="X219" s="24">
        <f t="shared" ca="1" si="83"/>
        <v>0</v>
      </c>
      <c r="Y219" s="25">
        <f t="shared" ca="1" si="84"/>
        <v>1.0301632042335096</v>
      </c>
      <c r="Z219" s="26">
        <f t="shared" si="85"/>
        <v>2</v>
      </c>
      <c r="AA219" s="25">
        <f t="shared" ca="1" si="95"/>
        <v>3.0301632042335096</v>
      </c>
      <c r="AB219" s="25">
        <f t="shared" ca="1" si="96"/>
        <v>7.357995202880323</v>
      </c>
      <c r="AC219" s="25">
        <f t="shared" ca="1" si="97"/>
        <v>-112.97191470605358</v>
      </c>
      <c r="AD219" s="25">
        <f t="shared" ca="1" si="86"/>
        <v>187.02808529394642</v>
      </c>
    </row>
    <row r="220" spans="5:30" x14ac:dyDescent="0.2">
      <c r="E220" s="22">
        <v>216</v>
      </c>
      <c r="F220" s="24">
        <f t="shared" ca="1" si="91"/>
        <v>12.643493326140231</v>
      </c>
      <c r="G220" s="24">
        <f t="shared" ca="1" si="87"/>
        <v>0</v>
      </c>
      <c r="H220" s="24">
        <f t="shared" ca="1" si="92"/>
        <v>12.643493326140231</v>
      </c>
      <c r="I220" s="24">
        <f t="shared" ca="1" si="93"/>
        <v>0</v>
      </c>
      <c r="J220" s="24">
        <f t="shared" ca="1" si="94"/>
        <v>0</v>
      </c>
      <c r="K220" s="127">
        <f t="shared" ca="1" si="88"/>
        <v>0.32023414821109442</v>
      </c>
      <c r="L220" s="24">
        <f t="shared" ca="1" si="89"/>
        <v>7</v>
      </c>
      <c r="M220" s="24"/>
      <c r="N220" s="24">
        <f t="shared" ca="1" si="98"/>
        <v>0</v>
      </c>
      <c r="O220" s="24">
        <f t="shared" ca="1" si="76"/>
        <v>12.643493326140231</v>
      </c>
      <c r="P220" s="24">
        <f t="shared" ca="1" si="90"/>
        <v>0.26518389680071841</v>
      </c>
      <c r="Q220" s="24">
        <f t="shared" ca="1" si="77"/>
        <v>0.40588329934346018</v>
      </c>
      <c r="R220" s="24">
        <f t="shared" ca="1" si="78"/>
        <v>0.40588329934346018</v>
      </c>
      <c r="S220" s="24">
        <f t="shared" ca="1" si="79"/>
        <v>12.237610026796771</v>
      </c>
      <c r="T220" s="24">
        <f t="shared" ca="1" si="80"/>
        <v>0</v>
      </c>
      <c r="U220" s="24">
        <f t="shared" ca="1" si="99"/>
        <v>0</v>
      </c>
      <c r="V220" s="25">
        <f t="shared" ca="1" si="81"/>
        <v>9.0268445773985544</v>
      </c>
      <c r="W220" s="24">
        <f t="shared" ca="1" si="82"/>
        <v>0</v>
      </c>
      <c r="X220" s="24">
        <f t="shared" ca="1" si="83"/>
        <v>0</v>
      </c>
      <c r="Y220" s="25">
        <f t="shared" ca="1" si="84"/>
        <v>0.99524413411748014</v>
      </c>
      <c r="Z220" s="26">
        <f t="shared" si="85"/>
        <v>2</v>
      </c>
      <c r="AA220" s="25">
        <f t="shared" ca="1" si="95"/>
        <v>2.9952441341174803</v>
      </c>
      <c r="AB220" s="25">
        <f t="shared" ca="1" si="96"/>
        <v>6.0316004432810741</v>
      </c>
      <c r="AC220" s="25">
        <f t="shared" ca="1" si="97"/>
        <v>-106.9403142627725</v>
      </c>
      <c r="AD220" s="25">
        <f t="shared" ca="1" si="86"/>
        <v>193.05968573722748</v>
      </c>
    </row>
    <row r="221" spans="5:30" x14ac:dyDescent="0.2">
      <c r="E221" s="22">
        <v>217</v>
      </c>
      <c r="F221" s="24">
        <f t="shared" ca="1" si="91"/>
        <v>12.237610026796771</v>
      </c>
      <c r="G221" s="24">
        <f t="shared" ca="1" si="87"/>
        <v>0</v>
      </c>
      <c r="H221" s="24">
        <f t="shared" ca="1" si="92"/>
        <v>12.237610026796771</v>
      </c>
      <c r="I221" s="24">
        <f t="shared" ca="1" si="93"/>
        <v>0</v>
      </c>
      <c r="J221" s="24">
        <f t="shared" ca="1" si="94"/>
        <v>0</v>
      </c>
      <c r="K221" s="127">
        <f t="shared" ca="1" si="88"/>
        <v>0.35524172705496693</v>
      </c>
      <c r="L221" s="24">
        <f t="shared" ca="1" si="89"/>
        <v>7</v>
      </c>
      <c r="M221" s="24"/>
      <c r="N221" s="24">
        <f t="shared" ca="1" si="98"/>
        <v>0</v>
      </c>
      <c r="O221" s="24">
        <f t="shared" ca="1" si="76"/>
        <v>12.237610026796771</v>
      </c>
      <c r="P221" s="24">
        <f t="shared" ca="1" si="90"/>
        <v>0.34525936521341849</v>
      </c>
      <c r="Q221" s="24">
        <f t="shared" ca="1" si="77"/>
        <v>0.44027731900704797</v>
      </c>
      <c r="R221" s="24">
        <f t="shared" ca="1" si="78"/>
        <v>0.44027731900704797</v>
      </c>
      <c r="S221" s="24">
        <f t="shared" ca="1" si="79"/>
        <v>11.797332707789723</v>
      </c>
      <c r="T221" s="24">
        <f t="shared" ca="1" si="80"/>
        <v>0</v>
      </c>
      <c r="U221" s="24">
        <f t="shared" ca="1" si="99"/>
        <v>0</v>
      </c>
      <c r="V221" s="25">
        <f t="shared" ca="1" si="81"/>
        <v>9.7917675747167454</v>
      </c>
      <c r="W221" s="24">
        <f t="shared" ca="1" si="82"/>
        <v>0</v>
      </c>
      <c r="X221" s="24">
        <f t="shared" ca="1" si="83"/>
        <v>0</v>
      </c>
      <c r="Y221" s="25">
        <f t="shared" ca="1" si="84"/>
        <v>0.96139770938345981</v>
      </c>
      <c r="Z221" s="26">
        <f t="shared" si="85"/>
        <v>2</v>
      </c>
      <c r="AA221" s="25">
        <f t="shared" ca="1" si="95"/>
        <v>2.9613977093834598</v>
      </c>
      <c r="AB221" s="25">
        <f t="shared" ca="1" si="96"/>
        <v>6.8303698653332852</v>
      </c>
      <c r="AC221" s="25">
        <f t="shared" ca="1" si="97"/>
        <v>-100.10994439743922</v>
      </c>
      <c r="AD221" s="25">
        <f t="shared" ca="1" si="86"/>
        <v>199.89005560256078</v>
      </c>
    </row>
    <row r="222" spans="5:30" x14ac:dyDescent="0.2">
      <c r="E222" s="22">
        <v>218</v>
      </c>
      <c r="F222" s="24">
        <f t="shared" ca="1" si="91"/>
        <v>11.797332707789723</v>
      </c>
      <c r="G222" s="24">
        <f t="shared" ca="1" si="87"/>
        <v>0</v>
      </c>
      <c r="H222" s="24">
        <f t="shared" ca="1" si="92"/>
        <v>11.797332707789723</v>
      </c>
      <c r="I222" s="24">
        <f t="shared" ca="1" si="93"/>
        <v>0</v>
      </c>
      <c r="J222" s="24">
        <f t="shared" ca="1" si="94"/>
        <v>0</v>
      </c>
      <c r="K222" s="127">
        <f t="shared" ca="1" si="88"/>
        <v>0.72240364749098662</v>
      </c>
      <c r="L222" s="24">
        <f t="shared" ca="1" si="89"/>
        <v>8</v>
      </c>
      <c r="M222" s="24"/>
      <c r="N222" s="24">
        <f t="shared" ca="1" si="98"/>
        <v>0</v>
      </c>
      <c r="O222" s="24">
        <f t="shared" ca="1" si="76"/>
        <v>11.797332707789723</v>
      </c>
      <c r="P222" s="24">
        <f t="shared" ca="1" si="90"/>
        <v>0.45523309765606712</v>
      </c>
      <c r="Q222" s="24">
        <f t="shared" ca="1" si="77"/>
        <v>0.48313242108672805</v>
      </c>
      <c r="R222" s="24">
        <f t="shared" ca="1" si="78"/>
        <v>0.48313242108672805</v>
      </c>
      <c r="S222" s="24">
        <f t="shared" ca="1" si="79"/>
        <v>11.314200286702995</v>
      </c>
      <c r="T222" s="24">
        <f t="shared" ca="1" si="80"/>
        <v>0</v>
      </c>
      <c r="U222" s="24">
        <f t="shared" ca="1" si="99"/>
        <v>0</v>
      </c>
      <c r="V222" s="25">
        <f t="shared" ca="1" si="81"/>
        <v>10.744865044968831</v>
      </c>
      <c r="W222" s="24">
        <f t="shared" ca="1" si="82"/>
        <v>0</v>
      </c>
      <c r="X222" s="24">
        <f t="shared" ca="1" si="83"/>
        <v>0</v>
      </c>
      <c r="Y222" s="25">
        <f t="shared" ca="1" si="84"/>
        <v>0.9244613197797088</v>
      </c>
      <c r="Z222" s="26">
        <f t="shared" si="85"/>
        <v>2</v>
      </c>
      <c r="AA222" s="25">
        <f t="shared" ca="1" si="95"/>
        <v>2.9244613197797089</v>
      </c>
      <c r="AB222" s="25">
        <f t="shared" ca="1" si="96"/>
        <v>7.8204037251891219</v>
      </c>
      <c r="AC222" s="25">
        <f t="shared" ca="1" si="97"/>
        <v>-92.289540672250098</v>
      </c>
      <c r="AD222" s="25">
        <f t="shared" ca="1" si="86"/>
        <v>207.7104593277499</v>
      </c>
    </row>
    <row r="223" spans="5:30" x14ac:dyDescent="0.2">
      <c r="E223" s="22">
        <v>219</v>
      </c>
      <c r="F223" s="24">
        <f t="shared" ca="1" si="91"/>
        <v>11.314200286702995</v>
      </c>
      <c r="G223" s="24">
        <f t="shared" ca="1" si="87"/>
        <v>0</v>
      </c>
      <c r="H223" s="24">
        <f t="shared" ca="1" si="92"/>
        <v>11.314200286702995</v>
      </c>
      <c r="I223" s="24">
        <f t="shared" ca="1" si="93"/>
        <v>0</v>
      </c>
      <c r="J223" s="24">
        <f t="shared" ca="1" si="94"/>
        <v>0</v>
      </c>
      <c r="K223" s="127">
        <f t="shared" ca="1" si="88"/>
        <v>0.80790802457103261</v>
      </c>
      <c r="L223" s="24">
        <f t="shared" ca="1" si="89"/>
        <v>8</v>
      </c>
      <c r="M223" s="24"/>
      <c r="N223" s="24">
        <f t="shared" ca="1" si="98"/>
        <v>0</v>
      </c>
      <c r="O223" s="24">
        <f t="shared" ca="1" si="76"/>
        <v>11.314200286702995</v>
      </c>
      <c r="P223" s="24">
        <f t="shared" ca="1" si="90"/>
        <v>0.10839119385638785</v>
      </c>
      <c r="Q223" s="24">
        <f t="shared" ca="1" si="77"/>
        <v>0.31473060554223575</v>
      </c>
      <c r="R223" s="24">
        <f t="shared" ca="1" si="78"/>
        <v>0.31473060554223575</v>
      </c>
      <c r="S223" s="24">
        <f t="shared" ca="1" si="79"/>
        <v>10.999469681160759</v>
      </c>
      <c r="T223" s="24">
        <f t="shared" ca="1" si="80"/>
        <v>0</v>
      </c>
      <c r="U223" s="24">
        <f t="shared" ca="1" si="99"/>
        <v>0</v>
      </c>
      <c r="V223" s="25">
        <f t="shared" ca="1" si="81"/>
        <v>6.9996086672593227</v>
      </c>
      <c r="W223" s="24">
        <f t="shared" ca="1" si="82"/>
        <v>0</v>
      </c>
      <c r="X223" s="24">
        <f t="shared" ca="1" si="83"/>
        <v>0</v>
      </c>
      <c r="Y223" s="25">
        <f t="shared" ca="1" si="84"/>
        <v>0.89254679871455012</v>
      </c>
      <c r="Z223" s="26">
        <f t="shared" si="85"/>
        <v>2</v>
      </c>
      <c r="AA223" s="25">
        <f t="shared" ca="1" si="95"/>
        <v>2.8925467987145499</v>
      </c>
      <c r="AB223" s="25">
        <f t="shared" ca="1" si="96"/>
        <v>4.1070618685447728</v>
      </c>
      <c r="AC223" s="25">
        <f t="shared" ca="1" si="97"/>
        <v>-88.182478803705322</v>
      </c>
      <c r="AD223" s="25">
        <f t="shared" ca="1" si="86"/>
        <v>211.81752119629468</v>
      </c>
    </row>
    <row r="224" spans="5:30" x14ac:dyDescent="0.2">
      <c r="E224" s="22">
        <v>220</v>
      </c>
      <c r="F224" s="24">
        <f t="shared" ca="1" si="91"/>
        <v>10.999469681160759</v>
      </c>
      <c r="G224" s="24">
        <f t="shared" ca="1" si="87"/>
        <v>0</v>
      </c>
      <c r="H224" s="24">
        <f t="shared" ca="1" si="92"/>
        <v>10.999469681160759</v>
      </c>
      <c r="I224" s="24">
        <f t="shared" ca="1" si="93"/>
        <v>0</v>
      </c>
      <c r="J224" s="24">
        <f t="shared" ca="1" si="94"/>
        <v>0</v>
      </c>
      <c r="K224" s="127">
        <f t="shared" ca="1" si="88"/>
        <v>0.1803689503346938</v>
      </c>
      <c r="L224" s="24">
        <f t="shared" ca="1" si="89"/>
        <v>7</v>
      </c>
      <c r="M224" s="24"/>
      <c r="N224" s="24">
        <f t="shared" ca="1" si="98"/>
        <v>0</v>
      </c>
      <c r="O224" s="24">
        <f t="shared" ca="1" si="76"/>
        <v>10.999469681160759</v>
      </c>
      <c r="P224" s="24">
        <f t="shared" ca="1" si="90"/>
        <v>7.5512599485567988E-2</v>
      </c>
      <c r="Q224" s="24">
        <f t="shared" ca="1" si="77"/>
        <v>0.28461204861904632</v>
      </c>
      <c r="R224" s="24">
        <f t="shared" ca="1" si="78"/>
        <v>0.28461204861904632</v>
      </c>
      <c r="S224" s="24">
        <f t="shared" ca="1" si="79"/>
        <v>10.714857632541714</v>
      </c>
      <c r="T224" s="24">
        <f t="shared" ca="1" si="80"/>
        <v>0</v>
      </c>
      <c r="U224" s="24">
        <f t="shared" ca="1" si="99"/>
        <v>0</v>
      </c>
      <c r="V224" s="25">
        <f t="shared" ca="1" si="81"/>
        <v>6.32977196128759</v>
      </c>
      <c r="W224" s="24">
        <f t="shared" ca="1" si="82"/>
        <v>0</v>
      </c>
      <c r="X224" s="24">
        <f t="shared" ca="1" si="83"/>
        <v>0</v>
      </c>
      <c r="Y224" s="25">
        <f t="shared" ca="1" si="84"/>
        <v>0.86857309254809889</v>
      </c>
      <c r="Z224" s="26">
        <f t="shared" si="85"/>
        <v>2</v>
      </c>
      <c r="AA224" s="25">
        <f t="shared" ca="1" si="95"/>
        <v>2.868573092548099</v>
      </c>
      <c r="AB224" s="25">
        <f t="shared" ca="1" si="96"/>
        <v>3.461198868739491</v>
      </c>
      <c r="AC224" s="25">
        <f t="shared" ca="1" si="97"/>
        <v>-84.721279934965835</v>
      </c>
      <c r="AD224" s="25">
        <f t="shared" ca="1" si="86"/>
        <v>215.27872006503418</v>
      </c>
    </row>
    <row r="225" spans="5:30" x14ac:dyDescent="0.2">
      <c r="E225" s="22">
        <v>221</v>
      </c>
      <c r="F225" s="24">
        <f t="shared" ca="1" si="91"/>
        <v>10.714857632541714</v>
      </c>
      <c r="G225" s="24">
        <f t="shared" ca="1" si="87"/>
        <v>0</v>
      </c>
      <c r="H225" s="24">
        <f t="shared" ca="1" si="92"/>
        <v>10.714857632541714</v>
      </c>
      <c r="I225" s="24">
        <f t="shared" ca="1" si="93"/>
        <v>0</v>
      </c>
      <c r="J225" s="24">
        <f t="shared" ca="1" si="94"/>
        <v>0</v>
      </c>
      <c r="K225" s="127">
        <f t="shared" ca="1" si="88"/>
        <v>0.87720494376273994</v>
      </c>
      <c r="L225" s="24">
        <f t="shared" ca="1" si="89"/>
        <v>8</v>
      </c>
      <c r="M225" s="24"/>
      <c r="N225" s="24">
        <f t="shared" ca="1" si="98"/>
        <v>0</v>
      </c>
      <c r="O225" s="24">
        <f t="shared" ca="1" si="76"/>
        <v>10.714857632541714</v>
      </c>
      <c r="P225" s="24">
        <f t="shared" ca="1" si="90"/>
        <v>0.78416863936439563</v>
      </c>
      <c r="Q225" s="24">
        <f t="shared" ca="1" si="77"/>
        <v>0.61795243498271302</v>
      </c>
      <c r="R225" s="24">
        <f t="shared" ca="1" si="78"/>
        <v>0.61795243498271302</v>
      </c>
      <c r="S225" s="24">
        <f t="shared" ca="1" si="79"/>
        <v>10.096905197559</v>
      </c>
      <c r="T225" s="24">
        <f t="shared" ca="1" si="80"/>
        <v>0</v>
      </c>
      <c r="U225" s="24">
        <f t="shared" ca="1" si="99"/>
        <v>0</v>
      </c>
      <c r="V225" s="25">
        <f t="shared" ca="1" si="81"/>
        <v>13.743262154015536</v>
      </c>
      <c r="W225" s="24">
        <f t="shared" ca="1" si="82"/>
        <v>0</v>
      </c>
      <c r="X225" s="24">
        <f t="shared" ca="1" si="83"/>
        <v>0</v>
      </c>
      <c r="Y225" s="25">
        <f t="shared" ca="1" si="84"/>
        <v>0.83247051320402843</v>
      </c>
      <c r="Z225" s="26">
        <f t="shared" si="85"/>
        <v>2</v>
      </c>
      <c r="AA225" s="25">
        <f t="shared" ca="1" si="95"/>
        <v>2.8324705132040284</v>
      </c>
      <c r="AB225" s="25">
        <f t="shared" ca="1" si="96"/>
        <v>10.910791640811507</v>
      </c>
      <c r="AC225" s="25">
        <f t="shared" ca="1" si="97"/>
        <v>-73.810488294154325</v>
      </c>
      <c r="AD225" s="25">
        <f t="shared" ca="1" si="86"/>
        <v>226.18951170584569</v>
      </c>
    </row>
    <row r="226" spans="5:30" x14ac:dyDescent="0.2">
      <c r="E226" s="22">
        <v>222</v>
      </c>
      <c r="F226" s="24">
        <f t="shared" ca="1" si="91"/>
        <v>10.096905197559</v>
      </c>
      <c r="G226" s="24">
        <f t="shared" ca="1" si="87"/>
        <v>0</v>
      </c>
      <c r="H226" s="24">
        <f t="shared" ca="1" si="92"/>
        <v>10.096905197559</v>
      </c>
      <c r="I226" s="24">
        <f t="shared" ca="1" si="93"/>
        <v>0</v>
      </c>
      <c r="J226" s="24">
        <f t="shared" ca="1" si="94"/>
        <v>0</v>
      </c>
      <c r="K226" s="127">
        <f t="shared" ca="1" si="88"/>
        <v>0.56468285405819152</v>
      </c>
      <c r="L226" s="24">
        <f t="shared" ca="1" si="89"/>
        <v>7</v>
      </c>
      <c r="M226" s="24"/>
      <c r="N226" s="24">
        <f t="shared" ca="1" si="98"/>
        <v>0</v>
      </c>
      <c r="O226" s="24">
        <f t="shared" ca="1" si="76"/>
        <v>10.096905197559</v>
      </c>
      <c r="P226" s="24">
        <f t="shared" ca="1" si="90"/>
        <v>0.11640035661894188</v>
      </c>
      <c r="Q226" s="24">
        <f t="shared" ca="1" si="77"/>
        <v>0.32102370011685555</v>
      </c>
      <c r="R226" s="24">
        <f t="shared" ca="1" si="78"/>
        <v>0.32102370011685555</v>
      </c>
      <c r="S226" s="24">
        <f t="shared" ca="1" si="79"/>
        <v>9.7758814974421444</v>
      </c>
      <c r="T226" s="24">
        <f t="shared" ca="1" si="80"/>
        <v>0</v>
      </c>
      <c r="U226" s="24">
        <f t="shared" ca="1" si="99"/>
        <v>0</v>
      </c>
      <c r="V226" s="25">
        <f t="shared" ca="1" si="81"/>
        <v>7.1395670905988666</v>
      </c>
      <c r="W226" s="24">
        <f t="shared" ca="1" si="82"/>
        <v>0</v>
      </c>
      <c r="X226" s="24">
        <f t="shared" ca="1" si="83"/>
        <v>0</v>
      </c>
      <c r="Y226" s="25">
        <f t="shared" ca="1" si="84"/>
        <v>0.79491146780004585</v>
      </c>
      <c r="Z226" s="26">
        <f t="shared" si="85"/>
        <v>2</v>
      </c>
      <c r="AA226" s="25">
        <f t="shared" ca="1" si="95"/>
        <v>2.7949114678000457</v>
      </c>
      <c r="AB226" s="25">
        <f t="shared" ca="1" si="96"/>
        <v>4.3446556227988209</v>
      </c>
      <c r="AC226" s="25">
        <f t="shared" ca="1" si="97"/>
        <v>-69.4658326713555</v>
      </c>
      <c r="AD226" s="25">
        <f t="shared" ca="1" si="86"/>
        <v>230.53416732864451</v>
      </c>
    </row>
    <row r="227" spans="5:30" x14ac:dyDescent="0.2">
      <c r="E227" s="22">
        <v>223</v>
      </c>
      <c r="F227" s="24">
        <f t="shared" ca="1" si="91"/>
        <v>9.7758814974421444</v>
      </c>
      <c r="G227" s="24">
        <f t="shared" ca="1" si="87"/>
        <v>0</v>
      </c>
      <c r="H227" s="24">
        <f t="shared" ca="1" si="92"/>
        <v>9.7758814974421444</v>
      </c>
      <c r="I227" s="24">
        <f t="shared" ca="1" si="93"/>
        <v>0</v>
      </c>
      <c r="J227" s="24">
        <f t="shared" ca="1" si="94"/>
        <v>0</v>
      </c>
      <c r="K227" s="127">
        <f t="shared" ca="1" si="88"/>
        <v>0.48882101827759084</v>
      </c>
      <c r="L227" s="24">
        <f t="shared" ca="1" si="89"/>
        <v>7</v>
      </c>
      <c r="M227" s="24"/>
      <c r="N227" s="24">
        <f t="shared" ca="1" si="98"/>
        <v>0</v>
      </c>
      <c r="O227" s="24">
        <f t="shared" ca="1" si="76"/>
        <v>9.7758814974421444</v>
      </c>
      <c r="P227" s="24">
        <f t="shared" ca="1" si="90"/>
        <v>0.2665508025955764</v>
      </c>
      <c r="Q227" s="24">
        <f t="shared" ca="1" si="77"/>
        <v>0.40650824358166093</v>
      </c>
      <c r="R227" s="24">
        <f t="shared" ca="1" si="78"/>
        <v>0.40650824358166093</v>
      </c>
      <c r="S227" s="24">
        <f t="shared" ca="1" si="79"/>
        <v>9.3693732538604841</v>
      </c>
      <c r="T227" s="24">
        <f t="shared" ca="1" si="80"/>
        <v>0</v>
      </c>
      <c r="U227" s="24">
        <f t="shared" ca="1" si="99"/>
        <v>0</v>
      </c>
      <c r="V227" s="25">
        <f t="shared" ca="1" si="81"/>
        <v>9.0407433372561385</v>
      </c>
      <c r="W227" s="24">
        <f t="shared" ca="1" si="82"/>
        <v>0</v>
      </c>
      <c r="X227" s="24">
        <f t="shared" ca="1" si="83"/>
        <v>0</v>
      </c>
      <c r="Y227" s="25">
        <f t="shared" ca="1" si="84"/>
        <v>0.76581019005210527</v>
      </c>
      <c r="Z227" s="26">
        <f t="shared" si="85"/>
        <v>2</v>
      </c>
      <c r="AA227" s="25">
        <f t="shared" ca="1" si="95"/>
        <v>2.7658101900521053</v>
      </c>
      <c r="AB227" s="25">
        <f t="shared" ca="1" si="96"/>
        <v>6.2749331472040328</v>
      </c>
      <c r="AC227" s="25">
        <f t="shared" ca="1" si="97"/>
        <v>-63.190899524151469</v>
      </c>
      <c r="AD227" s="25">
        <f t="shared" ca="1" si="86"/>
        <v>236.80910047584854</v>
      </c>
    </row>
    <row r="228" spans="5:30" x14ac:dyDescent="0.2">
      <c r="E228" s="22">
        <v>224</v>
      </c>
      <c r="F228" s="24">
        <f t="shared" ca="1" si="91"/>
        <v>9.3693732538604841</v>
      </c>
      <c r="G228" s="24">
        <f t="shared" ca="1" si="87"/>
        <v>0</v>
      </c>
      <c r="H228" s="24">
        <f t="shared" ca="1" si="92"/>
        <v>9.3693732538604841</v>
      </c>
      <c r="I228" s="24">
        <f t="shared" ca="1" si="93"/>
        <v>0</v>
      </c>
      <c r="J228" s="24">
        <f t="shared" ca="1" si="94"/>
        <v>0</v>
      </c>
      <c r="K228" s="127">
        <f t="shared" ca="1" si="88"/>
        <v>0.79534326688417467</v>
      </c>
      <c r="L228" s="24">
        <f t="shared" ca="1" si="89"/>
        <v>8</v>
      </c>
      <c r="M228" s="24"/>
      <c r="N228" s="24">
        <f t="shared" ca="1" si="98"/>
        <v>0</v>
      </c>
      <c r="O228" s="24">
        <f t="shared" ca="1" si="76"/>
        <v>9.3693732538604841</v>
      </c>
      <c r="P228" s="24">
        <f t="shared" ca="1" si="90"/>
        <v>0.24695953847923158</v>
      </c>
      <c r="Q228" s="24">
        <f t="shared" ca="1" si="77"/>
        <v>0.39738667600482269</v>
      </c>
      <c r="R228" s="24">
        <f t="shared" ca="1" si="78"/>
        <v>0.39738667600482269</v>
      </c>
      <c r="S228" s="24">
        <f t="shared" ca="1" si="79"/>
        <v>8.9719865778556613</v>
      </c>
      <c r="T228" s="24">
        <f t="shared" ca="1" si="80"/>
        <v>0</v>
      </c>
      <c r="U228" s="24">
        <f t="shared" ca="1" si="99"/>
        <v>0</v>
      </c>
      <c r="V228" s="25">
        <f t="shared" ca="1" si="81"/>
        <v>8.8378796743472563</v>
      </c>
      <c r="W228" s="24">
        <f t="shared" ca="1" si="82"/>
        <v>0</v>
      </c>
      <c r="X228" s="24">
        <f t="shared" ca="1" si="83"/>
        <v>0</v>
      </c>
      <c r="Y228" s="25">
        <f t="shared" ca="1" si="84"/>
        <v>0.7336543932686459</v>
      </c>
      <c r="Z228" s="26">
        <f t="shared" si="85"/>
        <v>2</v>
      </c>
      <c r="AA228" s="25">
        <f t="shared" ca="1" si="95"/>
        <v>2.7336543932686457</v>
      </c>
      <c r="AB228" s="25">
        <f t="shared" ca="1" si="96"/>
        <v>6.1042252810786106</v>
      </c>
      <c r="AC228" s="25">
        <f t="shared" ca="1" si="97"/>
        <v>-57.086674243072856</v>
      </c>
      <c r="AD228" s="25">
        <f t="shared" ca="1" si="86"/>
        <v>242.91332575692715</v>
      </c>
    </row>
    <row r="229" spans="5:30" x14ac:dyDescent="0.2">
      <c r="E229" s="22">
        <v>225</v>
      </c>
      <c r="F229" s="24">
        <f t="shared" ca="1" si="91"/>
        <v>8.9719865778556613</v>
      </c>
      <c r="G229" s="24">
        <f t="shared" ca="1" si="87"/>
        <v>0</v>
      </c>
      <c r="H229" s="24">
        <f t="shared" ca="1" si="92"/>
        <v>8.9719865778556613</v>
      </c>
      <c r="I229" s="24">
        <f t="shared" ca="1" si="93"/>
        <v>0</v>
      </c>
      <c r="J229" s="24">
        <f t="shared" ca="1" si="94"/>
        <v>0</v>
      </c>
      <c r="K229" s="127">
        <f t="shared" ca="1" si="88"/>
        <v>0.16783799458345117</v>
      </c>
      <c r="L229" s="24">
        <f t="shared" ca="1" si="89"/>
        <v>7</v>
      </c>
      <c r="M229" s="24"/>
      <c r="N229" s="24">
        <f t="shared" ca="1" si="98"/>
        <v>0</v>
      </c>
      <c r="O229" s="24">
        <f t="shared" ca="1" si="76"/>
        <v>8.9719865778556613</v>
      </c>
      <c r="P229" s="24">
        <f t="shared" ca="1" si="90"/>
        <v>0.62662165466657316</v>
      </c>
      <c r="Q229" s="24">
        <f t="shared" ca="1" si="77"/>
        <v>0.54843782939198982</v>
      </c>
      <c r="R229" s="24">
        <f t="shared" ca="1" si="78"/>
        <v>0.54843782939198982</v>
      </c>
      <c r="S229" s="24">
        <f t="shared" ca="1" si="79"/>
        <v>8.4235487484636717</v>
      </c>
      <c r="T229" s="24">
        <f t="shared" ca="1" si="80"/>
        <v>0</v>
      </c>
      <c r="U229" s="24">
        <f t="shared" ca="1" si="99"/>
        <v>0</v>
      </c>
      <c r="V229" s="25">
        <f t="shared" ca="1" si="81"/>
        <v>12.197257325677853</v>
      </c>
      <c r="W229" s="24">
        <f t="shared" ca="1" si="82"/>
        <v>0</v>
      </c>
      <c r="X229" s="24">
        <f t="shared" ca="1" si="83"/>
        <v>0</v>
      </c>
      <c r="Y229" s="25">
        <f t="shared" ca="1" si="84"/>
        <v>0.69582141305277334</v>
      </c>
      <c r="Z229" s="26">
        <f t="shared" si="85"/>
        <v>2</v>
      </c>
      <c r="AA229" s="25">
        <f t="shared" ca="1" si="95"/>
        <v>2.6958214130527733</v>
      </c>
      <c r="AB229" s="25">
        <f t="shared" ca="1" si="96"/>
        <v>9.5014359126250802</v>
      </c>
      <c r="AC229" s="25">
        <f t="shared" ca="1" si="97"/>
        <v>-47.58523833044778</v>
      </c>
      <c r="AD229" s="25">
        <f t="shared" ca="1" si="86"/>
        <v>252.41476166955221</v>
      </c>
    </row>
    <row r="230" spans="5:30" x14ac:dyDescent="0.2">
      <c r="E230" s="22">
        <v>226</v>
      </c>
      <c r="F230" s="24">
        <f t="shared" ca="1" si="91"/>
        <v>8.4235487484636717</v>
      </c>
      <c r="G230" s="24">
        <f t="shared" ca="1" si="87"/>
        <v>0</v>
      </c>
      <c r="H230" s="24">
        <f t="shared" ca="1" si="92"/>
        <v>8.4235487484636717</v>
      </c>
      <c r="I230" s="24">
        <f t="shared" ca="1" si="93"/>
        <v>0</v>
      </c>
      <c r="J230" s="24">
        <f t="shared" ca="1" si="94"/>
        <v>0</v>
      </c>
      <c r="K230" s="127">
        <f t="shared" ca="1" si="88"/>
        <v>0.38423497951738861</v>
      </c>
      <c r="L230" s="24">
        <f t="shared" ca="1" si="89"/>
        <v>7</v>
      </c>
      <c r="M230" s="24"/>
      <c r="N230" s="24">
        <f t="shared" ca="1" si="98"/>
        <v>0</v>
      </c>
      <c r="O230" s="24">
        <f t="shared" ca="1" si="76"/>
        <v>8.4235487484636717</v>
      </c>
      <c r="P230" s="24">
        <f t="shared" ca="1" si="90"/>
        <v>0.89447246641544242</v>
      </c>
      <c r="Q230" s="24">
        <f t="shared" ca="1" si="77"/>
        <v>0.68760043131452719</v>
      </c>
      <c r="R230" s="24">
        <f t="shared" ca="1" si="78"/>
        <v>0.68760043131452719</v>
      </c>
      <c r="S230" s="24">
        <f t="shared" ca="1" si="79"/>
        <v>7.7359483171491448</v>
      </c>
      <c r="T230" s="24">
        <f t="shared" ca="1" si="80"/>
        <v>0</v>
      </c>
      <c r="U230" s="24">
        <f t="shared" ca="1" si="99"/>
        <v>0</v>
      </c>
      <c r="V230" s="25">
        <f t="shared" ca="1" si="81"/>
        <v>15.292233592435084</v>
      </c>
      <c r="W230" s="24">
        <f t="shared" ca="1" si="82"/>
        <v>0</v>
      </c>
      <c r="X230" s="24">
        <f t="shared" ca="1" si="83"/>
        <v>0</v>
      </c>
      <c r="Y230" s="25">
        <f t="shared" ca="1" si="84"/>
        <v>0.64637988262451274</v>
      </c>
      <c r="Z230" s="26">
        <f t="shared" si="85"/>
        <v>2</v>
      </c>
      <c r="AA230" s="25">
        <f t="shared" ca="1" si="95"/>
        <v>2.6463798826245126</v>
      </c>
      <c r="AB230" s="25">
        <f t="shared" ca="1" si="96"/>
        <v>12.64585370981057</v>
      </c>
      <c r="AC230" s="25">
        <f t="shared" ca="1" si="97"/>
        <v>-34.939384620637213</v>
      </c>
      <c r="AD230" s="25">
        <f t="shared" ca="1" si="86"/>
        <v>265.06061537936279</v>
      </c>
    </row>
    <row r="231" spans="5:30" x14ac:dyDescent="0.2">
      <c r="E231" s="22">
        <v>227</v>
      </c>
      <c r="F231" s="24">
        <f t="shared" ca="1" si="91"/>
        <v>7.7359483171491448</v>
      </c>
      <c r="G231" s="24">
        <f t="shared" ca="1" si="87"/>
        <v>0</v>
      </c>
      <c r="H231" s="24">
        <f t="shared" ca="1" si="92"/>
        <v>7.7359483171491448</v>
      </c>
      <c r="I231" s="24">
        <f t="shared" ca="1" si="93"/>
        <v>0</v>
      </c>
      <c r="J231" s="24">
        <f t="shared" ca="1" si="94"/>
        <v>0</v>
      </c>
      <c r="K231" s="127">
        <f t="shared" ca="1" si="88"/>
        <v>0.68507275029972203</v>
      </c>
      <c r="L231" s="24">
        <f t="shared" ca="1" si="89"/>
        <v>7</v>
      </c>
      <c r="M231" s="24"/>
      <c r="N231" s="24">
        <f t="shared" ca="1" si="98"/>
        <v>0</v>
      </c>
      <c r="O231" s="24">
        <f t="shared" ca="1" si="76"/>
        <v>7.7359483171491448</v>
      </c>
      <c r="P231" s="24">
        <f t="shared" ca="1" si="90"/>
        <v>0.25175615301976617</v>
      </c>
      <c r="Q231" s="24">
        <f t="shared" ca="1" si="77"/>
        <v>0.39965395702217299</v>
      </c>
      <c r="R231" s="24">
        <f t="shared" ca="1" si="78"/>
        <v>0.39965395702217299</v>
      </c>
      <c r="S231" s="24">
        <f t="shared" ca="1" si="79"/>
        <v>7.3362943601269714</v>
      </c>
      <c r="T231" s="24">
        <f t="shared" ca="1" si="80"/>
        <v>0</v>
      </c>
      <c r="U231" s="24">
        <f t="shared" ca="1" si="99"/>
        <v>0</v>
      </c>
      <c r="V231" s="25">
        <f t="shared" ca="1" si="81"/>
        <v>8.8883040041731274</v>
      </c>
      <c r="W231" s="24">
        <f t="shared" ca="1" si="82"/>
        <v>0</v>
      </c>
      <c r="X231" s="24">
        <f t="shared" ca="1" si="83"/>
        <v>0</v>
      </c>
      <c r="Y231" s="25">
        <f t="shared" ca="1" si="84"/>
        <v>0.60288970709104461</v>
      </c>
      <c r="Z231" s="26">
        <f t="shared" si="85"/>
        <v>2</v>
      </c>
      <c r="AA231" s="25">
        <f t="shared" ca="1" si="95"/>
        <v>2.6028897070910446</v>
      </c>
      <c r="AB231" s="25">
        <f t="shared" ca="1" si="96"/>
        <v>6.2854142970820828</v>
      </c>
      <c r="AC231" s="25">
        <f t="shared" ca="1" si="97"/>
        <v>-28.653970323555129</v>
      </c>
      <c r="AD231" s="25">
        <f t="shared" ca="1" si="86"/>
        <v>271.34602967644486</v>
      </c>
    </row>
    <row r="232" spans="5:30" x14ac:dyDescent="0.2">
      <c r="E232" s="22">
        <v>228</v>
      </c>
      <c r="F232" s="24">
        <f t="shared" ca="1" si="91"/>
        <v>7.3362943601269714</v>
      </c>
      <c r="G232" s="24">
        <f t="shared" ca="1" si="87"/>
        <v>0</v>
      </c>
      <c r="H232" s="24">
        <f t="shared" ca="1" si="92"/>
        <v>7.3362943601269714</v>
      </c>
      <c r="I232" s="24">
        <f t="shared" ca="1" si="93"/>
        <v>0</v>
      </c>
      <c r="J232" s="24">
        <f t="shared" ca="1" si="94"/>
        <v>0</v>
      </c>
      <c r="K232" s="127">
        <f t="shared" ca="1" si="88"/>
        <v>0.16410937479436571</v>
      </c>
      <c r="L232" s="24">
        <f t="shared" ca="1" si="89"/>
        <v>7</v>
      </c>
      <c r="M232" s="24"/>
      <c r="N232" s="24">
        <f t="shared" ca="1" si="98"/>
        <v>0</v>
      </c>
      <c r="O232" s="24">
        <f t="shared" ca="1" si="76"/>
        <v>7.3362943601269714</v>
      </c>
      <c r="P232" s="24">
        <f t="shared" ca="1" si="90"/>
        <v>0.75619573716352251</v>
      </c>
      <c r="Q232" s="24">
        <f t="shared" ca="1" si="77"/>
        <v>0.60411762477545716</v>
      </c>
      <c r="R232" s="24">
        <f t="shared" ca="1" si="78"/>
        <v>0.60411762477545716</v>
      </c>
      <c r="S232" s="24">
        <f t="shared" ca="1" si="79"/>
        <v>6.7321767353515138</v>
      </c>
      <c r="T232" s="24">
        <f t="shared" ca="1" si="80"/>
        <v>0</v>
      </c>
      <c r="U232" s="24">
        <f t="shared" ca="1" si="99"/>
        <v>0</v>
      </c>
      <c r="V232" s="25">
        <f t="shared" ca="1" si="81"/>
        <v>13.435575975006167</v>
      </c>
      <c r="W232" s="24">
        <f t="shared" ca="1" si="82"/>
        <v>0</v>
      </c>
      <c r="X232" s="24">
        <f t="shared" ca="1" si="83"/>
        <v>0</v>
      </c>
      <c r="Y232" s="25">
        <f t="shared" ca="1" si="84"/>
        <v>0.56273884381913941</v>
      </c>
      <c r="Z232" s="26">
        <f t="shared" si="85"/>
        <v>2</v>
      </c>
      <c r="AA232" s="25">
        <f t="shared" ca="1" si="95"/>
        <v>2.5627388438191394</v>
      </c>
      <c r="AB232" s="25">
        <f t="shared" ca="1" si="96"/>
        <v>10.872837131187026</v>
      </c>
      <c r="AC232" s="25">
        <f t="shared" ca="1" si="97"/>
        <v>-17.781133192368102</v>
      </c>
      <c r="AD232" s="25">
        <f t="shared" ca="1" si="86"/>
        <v>282.21886680763191</v>
      </c>
    </row>
    <row r="233" spans="5:30" x14ac:dyDescent="0.2">
      <c r="E233" s="22">
        <v>229</v>
      </c>
      <c r="F233" s="24">
        <f t="shared" ca="1" si="91"/>
        <v>6.7321767353515138</v>
      </c>
      <c r="G233" s="24">
        <f t="shared" ca="1" si="87"/>
        <v>0</v>
      </c>
      <c r="H233" s="24">
        <f t="shared" ca="1" si="92"/>
        <v>6.7321767353515138</v>
      </c>
      <c r="I233" s="24">
        <f t="shared" ca="1" si="93"/>
        <v>0</v>
      </c>
      <c r="J233" s="24">
        <f t="shared" ca="1" si="94"/>
        <v>0</v>
      </c>
      <c r="K233" s="127">
        <f t="shared" ca="1" si="88"/>
        <v>0.20118656494547926</v>
      </c>
      <c r="L233" s="24">
        <f t="shared" ca="1" si="89"/>
        <v>7</v>
      </c>
      <c r="M233" s="24"/>
      <c r="N233" s="24">
        <f t="shared" ca="1" si="98"/>
        <v>0</v>
      </c>
      <c r="O233" s="24">
        <f t="shared" ca="1" si="76"/>
        <v>6.7321767353515138</v>
      </c>
      <c r="P233" s="24">
        <f t="shared" ca="1" si="90"/>
        <v>0.51326004502808242</v>
      </c>
      <c r="Q233" s="24">
        <f t="shared" ca="1" si="77"/>
        <v>0.50498661892816787</v>
      </c>
      <c r="R233" s="24">
        <f t="shared" ca="1" si="78"/>
        <v>0.50498661892816787</v>
      </c>
      <c r="S233" s="24">
        <f t="shared" ca="1" si="79"/>
        <v>6.2271901164233459</v>
      </c>
      <c r="T233" s="24">
        <f t="shared" ca="1" si="80"/>
        <v>0</v>
      </c>
      <c r="U233" s="24">
        <f t="shared" ca="1" si="99"/>
        <v>0</v>
      </c>
      <c r="V233" s="25">
        <f t="shared" ca="1" si="81"/>
        <v>11.230902404962453</v>
      </c>
      <c r="W233" s="24">
        <f t="shared" ca="1" si="82"/>
        <v>0</v>
      </c>
      <c r="X233" s="24">
        <f t="shared" ca="1" si="83"/>
        <v>0</v>
      </c>
      <c r="Y233" s="25">
        <f t="shared" ca="1" si="84"/>
        <v>0.51837467407099436</v>
      </c>
      <c r="Z233" s="26">
        <f t="shared" si="85"/>
        <v>2</v>
      </c>
      <c r="AA233" s="25">
        <f t="shared" ca="1" si="95"/>
        <v>2.5183746740709942</v>
      </c>
      <c r="AB233" s="25">
        <f t="shared" ca="1" si="96"/>
        <v>8.712527730891459</v>
      </c>
      <c r="AC233" s="25">
        <f t="shared" ca="1" si="97"/>
        <v>-9.0686054614766434</v>
      </c>
      <c r="AD233" s="25">
        <f t="shared" ca="1" si="86"/>
        <v>290.93139453852336</v>
      </c>
    </row>
    <row r="234" spans="5:30" x14ac:dyDescent="0.2">
      <c r="E234" s="22">
        <v>230</v>
      </c>
      <c r="F234" s="24">
        <f t="shared" ca="1" si="91"/>
        <v>6.2271901164233459</v>
      </c>
      <c r="G234" s="24">
        <f t="shared" ca="1" si="87"/>
        <v>0</v>
      </c>
      <c r="H234" s="24">
        <f t="shared" ca="1" si="92"/>
        <v>6.2271901164233459</v>
      </c>
      <c r="I234" s="24">
        <f t="shared" ca="1" si="93"/>
        <v>0</v>
      </c>
      <c r="J234" s="24">
        <f t="shared" ca="1" si="94"/>
        <v>0</v>
      </c>
      <c r="K234" s="127">
        <f t="shared" ca="1" si="88"/>
        <v>0.11690079587631819</v>
      </c>
      <c r="L234" s="24">
        <f t="shared" ca="1" si="89"/>
        <v>7</v>
      </c>
      <c r="M234" s="24"/>
      <c r="N234" s="24">
        <f t="shared" ca="1" si="98"/>
        <v>0</v>
      </c>
      <c r="O234" s="24">
        <f t="shared" ca="1" si="76"/>
        <v>6.2271901164233459</v>
      </c>
      <c r="P234" s="24">
        <f t="shared" ca="1" si="90"/>
        <v>0.71852380770016122</v>
      </c>
      <c r="Q234" s="24">
        <f t="shared" ca="1" si="77"/>
        <v>0.58676926911590777</v>
      </c>
      <c r="R234" s="24">
        <f t="shared" ca="1" si="78"/>
        <v>0.58676926911590777</v>
      </c>
      <c r="S234" s="24">
        <f t="shared" ca="1" si="79"/>
        <v>5.6404208473074382</v>
      </c>
      <c r="T234" s="24">
        <f t="shared" ca="1" si="80"/>
        <v>0</v>
      </c>
      <c r="U234" s="24">
        <f t="shared" ca="1" si="99"/>
        <v>0</v>
      </c>
      <c r="V234" s="25">
        <f t="shared" ca="1" si="81"/>
        <v>13.049748545137788</v>
      </c>
      <c r="W234" s="24">
        <f t="shared" ca="1" si="82"/>
        <v>0</v>
      </c>
      <c r="X234" s="24">
        <f t="shared" ca="1" si="83"/>
        <v>0</v>
      </c>
      <c r="Y234" s="25">
        <f t="shared" ca="1" si="84"/>
        <v>0.47470443854923133</v>
      </c>
      <c r="Z234" s="26">
        <f t="shared" si="85"/>
        <v>2</v>
      </c>
      <c r="AA234" s="25">
        <f t="shared" ca="1" si="95"/>
        <v>2.4747044385492312</v>
      </c>
      <c r="AB234" s="25">
        <f t="shared" ca="1" si="96"/>
        <v>10.575044106588557</v>
      </c>
      <c r="AC234" s="25">
        <f t="shared" ca="1" si="97"/>
        <v>1.5064386451119134</v>
      </c>
      <c r="AD234" s="25">
        <f t="shared" ca="1" si="86"/>
        <v>301.50643864511193</v>
      </c>
    </row>
    <row r="235" spans="5:30" x14ac:dyDescent="0.2">
      <c r="E235" s="22">
        <v>231</v>
      </c>
      <c r="F235" s="24">
        <f t="shared" ca="1" si="91"/>
        <v>5.6404208473074382</v>
      </c>
      <c r="G235" s="24">
        <f t="shared" ca="1" si="87"/>
        <v>0</v>
      </c>
      <c r="H235" s="24">
        <f t="shared" ca="1" si="92"/>
        <v>5.6404208473074382</v>
      </c>
      <c r="I235" s="24">
        <f t="shared" ca="1" si="93"/>
        <v>0</v>
      </c>
      <c r="J235" s="24">
        <f t="shared" ca="1" si="94"/>
        <v>0</v>
      </c>
      <c r="K235" s="127">
        <f t="shared" ca="1" si="88"/>
        <v>0.68186582464944512</v>
      </c>
      <c r="L235" s="24">
        <f t="shared" ca="1" si="89"/>
        <v>7</v>
      </c>
      <c r="M235" s="24"/>
      <c r="N235" s="24">
        <f t="shared" ca="1" si="98"/>
        <v>0</v>
      </c>
      <c r="O235" s="24">
        <f t="shared" ca="1" si="76"/>
        <v>5.6404208473074382</v>
      </c>
      <c r="P235" s="24">
        <f t="shared" ca="1" si="90"/>
        <v>0.59596730166801926</v>
      </c>
      <c r="Q235" s="24">
        <f t="shared" ca="1" si="77"/>
        <v>0.53643838243823772</v>
      </c>
      <c r="R235" s="24">
        <f t="shared" ca="1" si="78"/>
        <v>0.53643838243823772</v>
      </c>
      <c r="S235" s="24">
        <f t="shared" ca="1" si="79"/>
        <v>5.1039824648692003</v>
      </c>
      <c r="T235" s="24">
        <f t="shared" ca="1" si="80"/>
        <v>0</v>
      </c>
      <c r="U235" s="24">
        <f t="shared" ca="1" si="99"/>
        <v>0</v>
      </c>
      <c r="V235" s="25">
        <f t="shared" ca="1" si="81"/>
        <v>11.930389625426406</v>
      </c>
      <c r="W235" s="24">
        <f t="shared" ca="1" si="82"/>
        <v>0</v>
      </c>
      <c r="X235" s="24">
        <f t="shared" ca="1" si="83"/>
        <v>0</v>
      </c>
      <c r="Y235" s="25">
        <f t="shared" ca="1" si="84"/>
        <v>0.42977613248706553</v>
      </c>
      <c r="Z235" s="26">
        <f t="shared" si="85"/>
        <v>2</v>
      </c>
      <c r="AA235" s="25">
        <f t="shared" ca="1" si="95"/>
        <v>2.4297761324870657</v>
      </c>
      <c r="AB235" s="25">
        <f t="shared" ca="1" si="96"/>
        <v>9.5006134929393404</v>
      </c>
      <c r="AC235" s="25">
        <f t="shared" ca="1" si="97"/>
        <v>11.007052138051254</v>
      </c>
      <c r="AD235" s="25">
        <f t="shared" ca="1" si="86"/>
        <v>311.00705213805128</v>
      </c>
    </row>
    <row r="236" spans="5:30" x14ac:dyDescent="0.2">
      <c r="E236" s="22">
        <v>232</v>
      </c>
      <c r="F236" s="24">
        <f t="shared" ca="1" si="91"/>
        <v>5.1039824648692003</v>
      </c>
      <c r="G236" s="24">
        <f t="shared" ca="1" si="87"/>
        <v>0</v>
      </c>
      <c r="H236" s="24">
        <f t="shared" ca="1" si="92"/>
        <v>5.1039824648692003</v>
      </c>
      <c r="I236" s="24">
        <f t="shared" ca="1" si="93"/>
        <v>0</v>
      </c>
      <c r="J236" s="24">
        <f t="shared" ca="1" si="94"/>
        <v>0</v>
      </c>
      <c r="K236" s="127">
        <f t="shared" ca="1" si="88"/>
        <v>0.6570991311537101</v>
      </c>
      <c r="L236" s="24">
        <f t="shared" ca="1" si="89"/>
        <v>7</v>
      </c>
      <c r="M236" s="24"/>
      <c r="N236" s="24">
        <f t="shared" ca="1" si="98"/>
        <v>0</v>
      </c>
      <c r="O236" s="24">
        <f t="shared" ca="1" si="76"/>
        <v>5.1039824648692003</v>
      </c>
      <c r="P236" s="24">
        <f t="shared" ca="1" si="90"/>
        <v>7.5917138620384961E-3</v>
      </c>
      <c r="Q236" s="24">
        <f t="shared" ca="1" si="77"/>
        <v>0.13580388570254842</v>
      </c>
      <c r="R236" s="24">
        <f t="shared" ca="1" si="78"/>
        <v>0.13580388570254842</v>
      </c>
      <c r="S236" s="24">
        <f t="shared" ca="1" si="79"/>
        <v>4.9681785791666515</v>
      </c>
      <c r="T236" s="24">
        <f t="shared" ca="1" si="80"/>
        <v>0</v>
      </c>
      <c r="U236" s="24">
        <f t="shared" ca="1" si="99"/>
        <v>0</v>
      </c>
      <c r="V236" s="25">
        <f t="shared" ca="1" si="81"/>
        <v>3.0202784180246769</v>
      </c>
      <c r="W236" s="24">
        <f t="shared" ca="1" si="82"/>
        <v>0</v>
      </c>
      <c r="X236" s="24">
        <f t="shared" ca="1" si="83"/>
        <v>0</v>
      </c>
      <c r="Y236" s="25">
        <f t="shared" ca="1" si="84"/>
        <v>0.40288644176143407</v>
      </c>
      <c r="Z236" s="26">
        <f t="shared" si="85"/>
        <v>2</v>
      </c>
      <c r="AA236" s="25">
        <f t="shared" ca="1" si="95"/>
        <v>2.4028864417614342</v>
      </c>
      <c r="AB236" s="25">
        <f t="shared" ca="1" si="96"/>
        <v>0.61739197626324271</v>
      </c>
      <c r="AC236" s="25">
        <f t="shared" ca="1" si="97"/>
        <v>11.624444114314496</v>
      </c>
      <c r="AD236" s="25">
        <f t="shared" ca="1" si="86"/>
        <v>311.62444411431449</v>
      </c>
    </row>
    <row r="237" spans="5:30" x14ac:dyDescent="0.2">
      <c r="E237" s="22">
        <v>233</v>
      </c>
      <c r="F237" s="24">
        <f t="shared" ca="1" si="91"/>
        <v>4.9681785791666515</v>
      </c>
      <c r="G237" s="24">
        <f t="shared" ca="1" si="87"/>
        <v>0</v>
      </c>
      <c r="H237" s="24">
        <f t="shared" ca="1" si="92"/>
        <v>4.9681785791666515</v>
      </c>
      <c r="I237" s="24">
        <f t="shared" ca="1" si="93"/>
        <v>0</v>
      </c>
      <c r="J237" s="24">
        <f t="shared" ca="1" si="94"/>
        <v>0</v>
      </c>
      <c r="K237" s="127">
        <f t="shared" ca="1" si="88"/>
        <v>0.96653762443339986</v>
      </c>
      <c r="L237" s="24">
        <f t="shared" ca="1" si="89"/>
        <v>9</v>
      </c>
      <c r="M237" s="24"/>
      <c r="N237" s="24">
        <f t="shared" ca="1" si="98"/>
        <v>0</v>
      </c>
      <c r="O237" s="24">
        <f t="shared" ca="1" si="76"/>
        <v>4.9681785791666515</v>
      </c>
      <c r="P237" s="24">
        <f t="shared" ca="1" si="90"/>
        <v>0.52591382741183867</v>
      </c>
      <c r="Q237" s="24">
        <f t="shared" ca="1" si="77"/>
        <v>0.5097503118082819</v>
      </c>
      <c r="R237" s="24">
        <f t="shared" ca="1" si="78"/>
        <v>0.5097503118082819</v>
      </c>
      <c r="S237" s="24">
        <f t="shared" ca="1" si="79"/>
        <v>4.4584282673583697</v>
      </c>
      <c r="T237" s="24">
        <f t="shared" ca="1" si="80"/>
        <v>0</v>
      </c>
      <c r="U237" s="24">
        <f t="shared" ca="1" si="99"/>
        <v>0</v>
      </c>
      <c r="V237" s="25">
        <f t="shared" ca="1" si="81"/>
        <v>11.336846934616188</v>
      </c>
      <c r="W237" s="24">
        <f t="shared" ca="1" si="82"/>
        <v>0</v>
      </c>
      <c r="X237" s="24">
        <f t="shared" ca="1" si="83"/>
        <v>0</v>
      </c>
      <c r="Y237" s="25">
        <f t="shared" ca="1" si="84"/>
        <v>0.37706427386100089</v>
      </c>
      <c r="Z237" s="26">
        <f t="shared" si="85"/>
        <v>2</v>
      </c>
      <c r="AA237" s="25">
        <f t="shared" ca="1" si="95"/>
        <v>2.3770642738610008</v>
      </c>
      <c r="AB237" s="25">
        <f t="shared" ca="1" si="96"/>
        <v>8.959782660755188</v>
      </c>
      <c r="AC237" s="25">
        <f t="shared" ca="1" si="97"/>
        <v>20.584226775069684</v>
      </c>
      <c r="AD237" s="25">
        <f t="shared" ca="1" si="86"/>
        <v>320.58422677506968</v>
      </c>
    </row>
    <row r="238" spans="5:30" x14ac:dyDescent="0.2">
      <c r="E238" s="22">
        <v>234</v>
      </c>
      <c r="F238" s="24">
        <f t="shared" ca="1" si="91"/>
        <v>4.4584282673583697</v>
      </c>
      <c r="G238" s="24">
        <f t="shared" ca="1" si="87"/>
        <v>0</v>
      </c>
      <c r="H238" s="24">
        <f t="shared" ca="1" si="92"/>
        <v>4.4584282673583697</v>
      </c>
      <c r="I238" s="24">
        <f t="shared" ca="1" si="93"/>
        <v>1</v>
      </c>
      <c r="J238" s="24">
        <f t="shared" ca="1" si="94"/>
        <v>14</v>
      </c>
      <c r="K238" s="127">
        <f t="shared" ca="1" si="88"/>
        <v>0.97413255835701396</v>
      </c>
      <c r="L238" s="24">
        <f t="shared" ca="1" si="89"/>
        <v>9</v>
      </c>
      <c r="M238" s="24"/>
      <c r="N238" s="24">
        <f t="shared" ca="1" si="98"/>
        <v>0</v>
      </c>
      <c r="O238" s="24">
        <f t="shared" ca="1" si="76"/>
        <v>4.4584282673583697</v>
      </c>
      <c r="P238" s="24">
        <f t="shared" ca="1" si="90"/>
        <v>0.15839598233689589</v>
      </c>
      <c r="Q238" s="24">
        <f t="shared" ca="1" si="77"/>
        <v>0.34983918882202236</v>
      </c>
      <c r="R238" s="24">
        <f t="shared" ca="1" si="78"/>
        <v>0.34983918882202236</v>
      </c>
      <c r="S238" s="24">
        <f t="shared" ca="1" si="79"/>
        <v>4.1085890785363475</v>
      </c>
      <c r="T238" s="24">
        <f t="shared" ca="1" si="80"/>
        <v>0</v>
      </c>
      <c r="U238" s="24">
        <f t="shared" ca="1" si="99"/>
        <v>0</v>
      </c>
      <c r="V238" s="25">
        <f t="shared" ca="1" si="81"/>
        <v>7.7804235594017772</v>
      </c>
      <c r="W238" s="24">
        <f t="shared" ca="1" si="82"/>
        <v>224</v>
      </c>
      <c r="X238" s="24">
        <f t="shared" ca="1" si="83"/>
        <v>15.68</v>
      </c>
      <c r="Y238" s="25">
        <f t="shared" ca="1" si="84"/>
        <v>0.3426806938357887</v>
      </c>
      <c r="Z238" s="26">
        <f t="shared" si="85"/>
        <v>2</v>
      </c>
      <c r="AA238" s="25">
        <f t="shared" ca="1" si="95"/>
        <v>242.02268069383581</v>
      </c>
      <c r="AB238" s="25">
        <f t="shared" ca="1" si="96"/>
        <v>-234.24225713443403</v>
      </c>
      <c r="AC238" s="25">
        <f t="shared" ca="1" si="97"/>
        <v>-213.65803035936435</v>
      </c>
      <c r="AD238" s="25">
        <f t="shared" ca="1" si="86"/>
        <v>86.341969640635654</v>
      </c>
    </row>
    <row r="239" spans="5:30" x14ac:dyDescent="0.2">
      <c r="E239" s="22">
        <v>235</v>
      </c>
      <c r="F239" s="24">
        <f t="shared" ca="1" si="91"/>
        <v>4.1085890785363475</v>
      </c>
      <c r="G239" s="24">
        <f t="shared" ca="1" si="87"/>
        <v>14</v>
      </c>
      <c r="H239" s="24">
        <f t="shared" ca="1" si="92"/>
        <v>18.108589078536347</v>
      </c>
      <c r="I239" s="24">
        <f t="shared" ca="1" si="93"/>
        <v>0</v>
      </c>
      <c r="J239" s="24">
        <f t="shared" ca="1" si="94"/>
        <v>0</v>
      </c>
      <c r="K239" s="127">
        <f t="shared" ca="1" si="88"/>
        <v>0.33027383346690398</v>
      </c>
      <c r="L239" s="24">
        <f t="shared" ca="1" si="89"/>
        <v>7</v>
      </c>
      <c r="M239" s="24"/>
      <c r="N239" s="24">
        <f t="shared" ca="1" si="98"/>
        <v>0</v>
      </c>
      <c r="O239" s="24">
        <f t="shared" ca="1" si="76"/>
        <v>4.1085890785363475</v>
      </c>
      <c r="P239" s="24">
        <f t="shared" ca="1" si="90"/>
        <v>0.57653056048132412</v>
      </c>
      <c r="Q239" s="24">
        <f t="shared" ca="1" si="77"/>
        <v>0.52895384769133513</v>
      </c>
      <c r="R239" s="24">
        <f t="shared" ca="1" si="78"/>
        <v>0.52895384769133513</v>
      </c>
      <c r="S239" s="24">
        <f t="shared" ca="1" si="79"/>
        <v>3.5796352308450121</v>
      </c>
      <c r="T239" s="24">
        <f t="shared" ca="1" si="80"/>
        <v>0</v>
      </c>
      <c r="U239" s="24">
        <f t="shared" ca="1" si="99"/>
        <v>0</v>
      </c>
      <c r="V239" s="25">
        <f t="shared" ca="1" si="81"/>
        <v>11.763933572655292</v>
      </c>
      <c r="W239" s="24">
        <f t="shared" ca="1" si="82"/>
        <v>0</v>
      </c>
      <c r="X239" s="24">
        <f t="shared" ca="1" si="83"/>
        <v>0</v>
      </c>
      <c r="Y239" s="25">
        <f t="shared" ca="1" si="84"/>
        <v>0.30752897237525439</v>
      </c>
      <c r="Z239" s="26">
        <f t="shared" si="85"/>
        <v>2</v>
      </c>
      <c r="AA239" s="25">
        <f t="shared" ca="1" si="95"/>
        <v>2.3075289723752546</v>
      </c>
      <c r="AB239" s="25">
        <f t="shared" ca="1" si="96"/>
        <v>9.4564046002800382</v>
      </c>
      <c r="AC239" s="25">
        <f t="shared" ca="1" si="97"/>
        <v>-204.20162575908432</v>
      </c>
      <c r="AD239" s="25">
        <f t="shared" ca="1" si="86"/>
        <v>95.798374240915678</v>
      </c>
    </row>
    <row r="240" spans="5:30" x14ac:dyDescent="0.2">
      <c r="E240" s="22">
        <v>236</v>
      </c>
      <c r="F240" s="24">
        <f t="shared" ca="1" si="91"/>
        <v>3.5796352308450121</v>
      </c>
      <c r="G240" s="24">
        <f t="shared" ca="1" si="87"/>
        <v>14</v>
      </c>
      <c r="H240" s="24">
        <f t="shared" ca="1" si="92"/>
        <v>17.579635230845014</v>
      </c>
      <c r="I240" s="24">
        <f t="shared" ca="1" si="93"/>
        <v>0</v>
      </c>
      <c r="J240" s="24">
        <f t="shared" ca="1" si="94"/>
        <v>0</v>
      </c>
      <c r="K240" s="127">
        <f t="shared" ca="1" si="88"/>
        <v>0.69021918797921222</v>
      </c>
      <c r="L240" s="24">
        <f t="shared" ca="1" si="89"/>
        <v>7</v>
      </c>
      <c r="M240" s="24"/>
      <c r="N240" s="24">
        <f t="shared" ca="1" si="98"/>
        <v>0</v>
      </c>
      <c r="O240" s="24">
        <f t="shared" ca="1" si="76"/>
        <v>3.5796352308450121</v>
      </c>
      <c r="P240" s="24">
        <f t="shared" ca="1" si="90"/>
        <v>0.34475065773306379</v>
      </c>
      <c r="Q240" s="24">
        <f t="shared" ca="1" si="77"/>
        <v>0.44007021335359836</v>
      </c>
      <c r="R240" s="24">
        <f t="shared" ca="1" si="78"/>
        <v>0.44007021335359836</v>
      </c>
      <c r="S240" s="24">
        <f t="shared" ca="1" si="79"/>
        <v>3.1395650174914138</v>
      </c>
      <c r="T240" s="24">
        <f t="shared" ca="1" si="80"/>
        <v>0</v>
      </c>
      <c r="U240" s="24">
        <f t="shared" ca="1" si="99"/>
        <v>0</v>
      </c>
      <c r="V240" s="25">
        <f t="shared" ca="1" si="81"/>
        <v>9.787161544984027</v>
      </c>
      <c r="W240" s="24">
        <f t="shared" ca="1" si="82"/>
        <v>0</v>
      </c>
      <c r="X240" s="24">
        <f t="shared" ca="1" si="83"/>
        <v>0</v>
      </c>
      <c r="Y240" s="25">
        <f t="shared" ca="1" si="84"/>
        <v>0.26876800993345706</v>
      </c>
      <c r="Z240" s="26">
        <f t="shared" si="85"/>
        <v>2</v>
      </c>
      <c r="AA240" s="25">
        <f t="shared" ca="1" si="95"/>
        <v>2.2687680099334573</v>
      </c>
      <c r="AB240" s="25">
        <f t="shared" ca="1" si="96"/>
        <v>7.5183935350505697</v>
      </c>
      <c r="AC240" s="25">
        <f t="shared" ca="1" si="97"/>
        <v>-196.68323222403376</v>
      </c>
      <c r="AD240" s="25">
        <f t="shared" ca="1" si="86"/>
        <v>103.31676777596624</v>
      </c>
    </row>
    <row r="241" spans="5:30" x14ac:dyDescent="0.2">
      <c r="E241" s="22">
        <v>237</v>
      </c>
      <c r="F241" s="24">
        <f t="shared" ca="1" si="91"/>
        <v>3.1395650174914138</v>
      </c>
      <c r="G241" s="24">
        <f t="shared" ca="1" si="87"/>
        <v>14</v>
      </c>
      <c r="H241" s="24">
        <f t="shared" ca="1" si="92"/>
        <v>17.139565017491414</v>
      </c>
      <c r="I241" s="24">
        <f t="shared" ca="1" si="93"/>
        <v>0</v>
      </c>
      <c r="J241" s="24">
        <f t="shared" ca="1" si="94"/>
        <v>0</v>
      </c>
      <c r="K241" s="127">
        <f t="shared" ca="1" si="88"/>
        <v>0.30940744627314887</v>
      </c>
      <c r="L241" s="24">
        <f t="shared" ca="1" si="89"/>
        <v>7</v>
      </c>
      <c r="M241" s="24"/>
      <c r="N241" s="24">
        <f t="shared" ca="1" si="98"/>
        <v>0</v>
      </c>
      <c r="O241" s="24">
        <f t="shared" ca="1" si="76"/>
        <v>3.1395650174914138</v>
      </c>
      <c r="P241" s="24">
        <f t="shared" ca="1" si="90"/>
        <v>0.57108383900912696</v>
      </c>
      <c r="Q241" s="24">
        <f t="shared" ca="1" si="77"/>
        <v>0.52687013126364135</v>
      </c>
      <c r="R241" s="24">
        <f t="shared" ca="1" si="78"/>
        <v>0.52687013126364135</v>
      </c>
      <c r="S241" s="24">
        <f t="shared" ca="1" si="79"/>
        <v>2.6126948862277724</v>
      </c>
      <c r="T241" s="24">
        <f t="shared" ca="1" si="80"/>
        <v>0</v>
      </c>
      <c r="U241" s="24">
        <f t="shared" ca="1" si="99"/>
        <v>0</v>
      </c>
      <c r="V241" s="25">
        <f t="shared" ca="1" si="81"/>
        <v>11.717591719303384</v>
      </c>
      <c r="W241" s="24">
        <f t="shared" ca="1" si="82"/>
        <v>0</v>
      </c>
      <c r="X241" s="24">
        <f t="shared" ca="1" si="83"/>
        <v>0</v>
      </c>
      <c r="Y241" s="25">
        <f t="shared" ca="1" si="84"/>
        <v>0.23009039614876745</v>
      </c>
      <c r="Z241" s="26">
        <f t="shared" si="85"/>
        <v>2</v>
      </c>
      <c r="AA241" s="25">
        <f t="shared" ca="1" si="95"/>
        <v>2.2300903961487673</v>
      </c>
      <c r="AB241" s="25">
        <f t="shared" ca="1" si="96"/>
        <v>9.4875013231546159</v>
      </c>
      <c r="AC241" s="25">
        <f t="shared" ca="1" si="97"/>
        <v>-187.19573090087914</v>
      </c>
      <c r="AD241" s="25">
        <f t="shared" ca="1" si="86"/>
        <v>112.80426909912086</v>
      </c>
    </row>
    <row r="242" spans="5:30" x14ac:dyDescent="0.2">
      <c r="E242" s="22">
        <v>238</v>
      </c>
      <c r="F242" s="24">
        <f t="shared" ca="1" si="91"/>
        <v>2.6126948862277724</v>
      </c>
      <c r="G242" s="24">
        <f t="shared" ca="1" si="87"/>
        <v>14</v>
      </c>
      <c r="H242" s="24">
        <f t="shared" ca="1" si="92"/>
        <v>16.612694886227771</v>
      </c>
      <c r="I242" s="24">
        <f t="shared" ca="1" si="93"/>
        <v>0</v>
      </c>
      <c r="J242" s="24">
        <f t="shared" ca="1" si="94"/>
        <v>0</v>
      </c>
      <c r="K242" s="127">
        <f t="shared" ca="1" si="88"/>
        <v>0.20531252285821477</v>
      </c>
      <c r="L242" s="24">
        <f t="shared" ca="1" si="89"/>
        <v>7</v>
      </c>
      <c r="M242" s="24"/>
      <c r="N242" s="24">
        <f t="shared" ca="1" si="98"/>
        <v>0</v>
      </c>
      <c r="O242" s="24">
        <f t="shared" ca="1" si="76"/>
        <v>2.6126948862277724</v>
      </c>
      <c r="P242" s="24">
        <f t="shared" ca="1" si="90"/>
        <v>0.52639016635377089</v>
      </c>
      <c r="Q242" s="24">
        <f t="shared" ca="1" si="77"/>
        <v>0.50992979830457186</v>
      </c>
      <c r="R242" s="24">
        <f t="shared" ca="1" si="78"/>
        <v>0.50992979830457186</v>
      </c>
      <c r="S242" s="24">
        <f t="shared" ca="1" si="79"/>
        <v>2.1027650879232005</v>
      </c>
      <c r="T242" s="24">
        <f t="shared" ca="1" si="80"/>
        <v>0</v>
      </c>
      <c r="U242" s="24">
        <f t="shared" ca="1" si="99"/>
        <v>0</v>
      </c>
      <c r="V242" s="25">
        <f t="shared" ca="1" si="81"/>
        <v>11.340838714293678</v>
      </c>
      <c r="W242" s="24">
        <f t="shared" ca="1" si="82"/>
        <v>0</v>
      </c>
      <c r="X242" s="24">
        <f t="shared" ca="1" si="83"/>
        <v>0</v>
      </c>
      <c r="Y242" s="25">
        <f t="shared" ca="1" si="84"/>
        <v>0.18861839896603891</v>
      </c>
      <c r="Z242" s="26">
        <f t="shared" si="85"/>
        <v>2</v>
      </c>
      <c r="AA242" s="25">
        <f t="shared" ca="1" si="95"/>
        <v>2.1886183989660388</v>
      </c>
      <c r="AB242" s="25">
        <f t="shared" ca="1" si="96"/>
        <v>9.1522203153276394</v>
      </c>
      <c r="AC242" s="25">
        <f t="shared" ca="1" si="97"/>
        <v>-178.0435105855515</v>
      </c>
      <c r="AD242" s="25">
        <f t="shared" ca="1" si="86"/>
        <v>121.9564894144485</v>
      </c>
    </row>
    <row r="243" spans="5:30" x14ac:dyDescent="0.2">
      <c r="E243" s="22">
        <v>239</v>
      </c>
      <c r="F243" s="24">
        <f t="shared" ca="1" si="91"/>
        <v>2.1027650879232005</v>
      </c>
      <c r="G243" s="24">
        <f t="shared" ca="1" si="87"/>
        <v>14</v>
      </c>
      <c r="H243" s="24">
        <f t="shared" ca="1" si="92"/>
        <v>16.102765087923199</v>
      </c>
      <c r="I243" s="24">
        <f t="shared" ca="1" si="93"/>
        <v>0</v>
      </c>
      <c r="J243" s="24">
        <f t="shared" ca="1" si="94"/>
        <v>0</v>
      </c>
      <c r="K243" s="127">
        <f t="shared" ca="1" si="88"/>
        <v>0.13803394981765638</v>
      </c>
      <c r="L243" s="24">
        <f t="shared" ca="1" si="89"/>
        <v>7</v>
      </c>
      <c r="M243" s="24"/>
      <c r="N243" s="24">
        <f t="shared" ca="1" si="98"/>
        <v>0</v>
      </c>
      <c r="O243" s="24">
        <f t="shared" ca="1" si="76"/>
        <v>2.1027650879232005</v>
      </c>
      <c r="P243" s="24">
        <f t="shared" ca="1" si="90"/>
        <v>5.5915501924054922E-2</v>
      </c>
      <c r="Q243" s="24">
        <f t="shared" ca="1" si="77"/>
        <v>0.26149747043040383</v>
      </c>
      <c r="R243" s="24">
        <f t="shared" ca="1" si="78"/>
        <v>0.26149747043040383</v>
      </c>
      <c r="S243" s="24">
        <f t="shared" ca="1" si="79"/>
        <v>1.8412676174927967</v>
      </c>
      <c r="T243" s="24">
        <f t="shared" ca="1" si="80"/>
        <v>0</v>
      </c>
      <c r="U243" s="24">
        <f t="shared" ca="1" si="99"/>
        <v>0</v>
      </c>
      <c r="V243" s="25">
        <f t="shared" ca="1" si="81"/>
        <v>5.8157037423721807</v>
      </c>
      <c r="W243" s="24">
        <f t="shared" ca="1" si="82"/>
        <v>0</v>
      </c>
      <c r="X243" s="24">
        <f t="shared" ca="1" si="83"/>
        <v>0</v>
      </c>
      <c r="Y243" s="25">
        <f t="shared" ca="1" si="84"/>
        <v>0.15776130821663989</v>
      </c>
      <c r="Z243" s="26">
        <f t="shared" si="85"/>
        <v>2</v>
      </c>
      <c r="AA243" s="25">
        <f t="shared" ca="1" si="95"/>
        <v>2.15776130821664</v>
      </c>
      <c r="AB243" s="25">
        <f t="shared" ca="1" si="96"/>
        <v>3.6579424341555407</v>
      </c>
      <c r="AC243" s="25">
        <f t="shared" ca="1" si="97"/>
        <v>-174.38556815139597</v>
      </c>
      <c r="AD243" s="25">
        <f t="shared" ca="1" si="86"/>
        <v>125.61443184860403</v>
      </c>
    </row>
    <row r="244" spans="5:30" x14ac:dyDescent="0.2">
      <c r="E244" s="22">
        <v>240</v>
      </c>
      <c r="F244" s="24">
        <f t="shared" ca="1" si="91"/>
        <v>1.8412676174927967</v>
      </c>
      <c r="G244" s="24">
        <f t="shared" ca="1" si="87"/>
        <v>14</v>
      </c>
      <c r="H244" s="24">
        <f t="shared" ca="1" si="92"/>
        <v>15.841267617492797</v>
      </c>
      <c r="I244" s="24">
        <f t="shared" ca="1" si="93"/>
        <v>0</v>
      </c>
      <c r="J244" s="24">
        <f t="shared" ca="1" si="94"/>
        <v>0</v>
      </c>
      <c r="K244" s="127">
        <f t="shared" ca="1" si="88"/>
        <v>0.78168193492347537</v>
      </c>
      <c r="L244" s="24">
        <f t="shared" ca="1" si="89"/>
        <v>8</v>
      </c>
      <c r="M244" s="24"/>
      <c r="N244" s="24">
        <f t="shared" ca="1" si="98"/>
        <v>0</v>
      </c>
      <c r="O244" s="24">
        <f t="shared" ca="1" si="76"/>
        <v>1.8412676174927967</v>
      </c>
      <c r="P244" s="24">
        <f t="shared" ca="1" si="90"/>
        <v>0.93271771558557837</v>
      </c>
      <c r="Q244" s="24">
        <f t="shared" ca="1" si="77"/>
        <v>0.72445129233093264</v>
      </c>
      <c r="R244" s="24">
        <f t="shared" ca="1" si="78"/>
        <v>0.72445129233093264</v>
      </c>
      <c r="S244" s="24">
        <f t="shared" ca="1" si="79"/>
        <v>1.1168163251618641</v>
      </c>
      <c r="T244" s="24">
        <f t="shared" ca="1" si="80"/>
        <v>0</v>
      </c>
      <c r="U244" s="24">
        <f t="shared" ca="1" si="99"/>
        <v>0</v>
      </c>
      <c r="V244" s="25">
        <f t="shared" ca="1" si="81"/>
        <v>16.111796741439942</v>
      </c>
      <c r="W244" s="24">
        <f t="shared" ca="1" si="82"/>
        <v>0</v>
      </c>
      <c r="X244" s="24">
        <f t="shared" ca="1" si="83"/>
        <v>0</v>
      </c>
      <c r="Y244" s="25">
        <f t="shared" ca="1" si="84"/>
        <v>0.11832335770618643</v>
      </c>
      <c r="Z244" s="26">
        <f t="shared" si="85"/>
        <v>2</v>
      </c>
      <c r="AA244" s="25">
        <f t="shared" ca="1" si="95"/>
        <v>2.1183233577061866</v>
      </c>
      <c r="AB244" s="25">
        <f t="shared" ca="1" si="96"/>
        <v>13.993473383733756</v>
      </c>
      <c r="AC244" s="25">
        <f t="shared" ca="1" si="97"/>
        <v>-160.39209476766223</v>
      </c>
      <c r="AD244" s="25">
        <f t="shared" ca="1" si="86"/>
        <v>139.60790523233777</v>
      </c>
    </row>
    <row r="245" spans="5:30" x14ac:dyDescent="0.2">
      <c r="E245" s="22">
        <v>241</v>
      </c>
      <c r="F245" s="24">
        <f t="shared" ca="1" si="91"/>
        <v>1.1168163251618641</v>
      </c>
      <c r="G245" s="24">
        <f t="shared" ca="1" si="87"/>
        <v>14</v>
      </c>
      <c r="H245" s="24">
        <f t="shared" ca="1" si="92"/>
        <v>15.116816325161864</v>
      </c>
      <c r="I245" s="24">
        <f t="shared" ca="1" si="93"/>
        <v>0</v>
      </c>
      <c r="J245" s="24">
        <f t="shared" ca="1" si="94"/>
        <v>0</v>
      </c>
      <c r="K245" s="127">
        <f t="shared" ca="1" si="88"/>
        <v>0.13766434019100815</v>
      </c>
      <c r="L245" s="24">
        <f t="shared" ca="1" si="89"/>
        <v>7</v>
      </c>
      <c r="M245" s="24"/>
      <c r="N245" s="24">
        <f t="shared" ca="1" si="98"/>
        <v>14</v>
      </c>
      <c r="O245" s="24">
        <f t="shared" ca="1" si="76"/>
        <v>15.116816325161864</v>
      </c>
      <c r="P245" s="24">
        <f t="shared" ca="1" si="90"/>
        <v>0.94938299494528189</v>
      </c>
      <c r="Q245" s="24">
        <f t="shared" ca="1" si="77"/>
        <v>0.74583505590094146</v>
      </c>
      <c r="R245" s="24">
        <f t="shared" ca="1" si="78"/>
        <v>0.74583505590094146</v>
      </c>
      <c r="S245" s="24">
        <f t="shared" ca="1" si="79"/>
        <v>14.370981269260922</v>
      </c>
      <c r="T245" s="24">
        <f t="shared" ca="1" si="80"/>
        <v>0</v>
      </c>
      <c r="U245" s="24">
        <f t="shared" ca="1" si="99"/>
        <v>0</v>
      </c>
      <c r="V245" s="25">
        <f t="shared" ca="1" si="81"/>
        <v>16.587371643236938</v>
      </c>
      <c r="W245" s="24">
        <f t="shared" ca="1" si="82"/>
        <v>0</v>
      </c>
      <c r="X245" s="24">
        <f t="shared" ca="1" si="83"/>
        <v>0</v>
      </c>
      <c r="Y245" s="25">
        <f t="shared" ca="1" si="84"/>
        <v>1.1795119037769115</v>
      </c>
      <c r="Z245" s="26">
        <f t="shared" si="85"/>
        <v>2</v>
      </c>
      <c r="AA245" s="25">
        <f t="shared" ca="1" si="95"/>
        <v>3.1795119037769117</v>
      </c>
      <c r="AB245" s="25">
        <f t="shared" ca="1" si="96"/>
        <v>13.407859739460026</v>
      </c>
      <c r="AC245" s="25">
        <f t="shared" ca="1" si="97"/>
        <v>-146.98423502820219</v>
      </c>
      <c r="AD245" s="25">
        <f t="shared" ca="1" si="86"/>
        <v>153.01576497179781</v>
      </c>
    </row>
    <row r="246" spans="5:30" x14ac:dyDescent="0.2">
      <c r="E246" s="22">
        <v>242</v>
      </c>
      <c r="F246" s="24">
        <f t="shared" ca="1" si="91"/>
        <v>14.370981269260922</v>
      </c>
      <c r="G246" s="24">
        <f t="shared" ca="1" si="87"/>
        <v>0</v>
      </c>
      <c r="H246" s="24">
        <f t="shared" ca="1" si="92"/>
        <v>14.370981269260922</v>
      </c>
      <c r="I246" s="24">
        <f t="shared" ca="1" si="93"/>
        <v>0</v>
      </c>
      <c r="J246" s="24">
        <f t="shared" ca="1" si="94"/>
        <v>0</v>
      </c>
      <c r="K246" s="127">
        <f t="shared" ca="1" si="88"/>
        <v>5.9470081592765567E-2</v>
      </c>
      <c r="L246" s="24">
        <f t="shared" ca="1" si="89"/>
        <v>7</v>
      </c>
      <c r="M246" s="24"/>
      <c r="N246" s="24">
        <f t="shared" ca="1" si="98"/>
        <v>0</v>
      </c>
      <c r="O246" s="24">
        <f t="shared" ca="1" si="76"/>
        <v>14.370981269260922</v>
      </c>
      <c r="P246" s="24">
        <f t="shared" ca="1" si="90"/>
        <v>0.79631678617044932</v>
      </c>
      <c r="Q246" s="24">
        <f t="shared" ca="1" si="77"/>
        <v>0.62428055587414144</v>
      </c>
      <c r="R246" s="24">
        <f t="shared" ca="1" si="78"/>
        <v>0.62428055587414144</v>
      </c>
      <c r="S246" s="24">
        <f t="shared" ca="1" si="79"/>
        <v>13.74670071338678</v>
      </c>
      <c r="T246" s="24">
        <f t="shared" ca="1" si="80"/>
        <v>0</v>
      </c>
      <c r="U246" s="24">
        <f t="shared" ca="1" si="99"/>
        <v>0</v>
      </c>
      <c r="V246" s="25">
        <f t="shared" ca="1" si="81"/>
        <v>13.883999562640904</v>
      </c>
      <c r="W246" s="24">
        <f t="shared" ca="1" si="82"/>
        <v>0</v>
      </c>
      <c r="X246" s="24">
        <f t="shared" ca="1" si="83"/>
        <v>0</v>
      </c>
      <c r="Y246" s="25">
        <f t="shared" ca="1" si="84"/>
        <v>1.1247072793059081</v>
      </c>
      <c r="Z246" s="26">
        <f t="shared" si="85"/>
        <v>2</v>
      </c>
      <c r="AA246" s="25">
        <f t="shared" ca="1" si="95"/>
        <v>3.1247072793059081</v>
      </c>
      <c r="AB246" s="25">
        <f t="shared" ca="1" si="96"/>
        <v>10.759292283334997</v>
      </c>
      <c r="AC246" s="25">
        <f t="shared" ca="1" si="97"/>
        <v>-136.22494274486721</v>
      </c>
      <c r="AD246" s="25">
        <f t="shared" ca="1" si="86"/>
        <v>163.77505725513279</v>
      </c>
    </row>
    <row r="247" spans="5:30" x14ac:dyDescent="0.2">
      <c r="E247" s="22">
        <v>243</v>
      </c>
      <c r="F247" s="24">
        <f t="shared" ca="1" si="91"/>
        <v>13.74670071338678</v>
      </c>
      <c r="G247" s="24">
        <f t="shared" ca="1" si="87"/>
        <v>0</v>
      </c>
      <c r="H247" s="24">
        <f t="shared" ca="1" si="92"/>
        <v>13.74670071338678</v>
      </c>
      <c r="I247" s="24">
        <f t="shared" ca="1" si="93"/>
        <v>0</v>
      </c>
      <c r="J247" s="24">
        <f t="shared" ca="1" si="94"/>
        <v>0</v>
      </c>
      <c r="K247" s="127">
        <f t="shared" ca="1" si="88"/>
        <v>8.441063919987013E-2</v>
      </c>
      <c r="L247" s="24">
        <f t="shared" ca="1" si="89"/>
        <v>7</v>
      </c>
      <c r="M247" s="24"/>
      <c r="N247" s="24">
        <f t="shared" ca="1" si="98"/>
        <v>0</v>
      </c>
      <c r="O247" s="24">
        <f t="shared" ca="1" si="76"/>
        <v>13.74670071338678</v>
      </c>
      <c r="P247" s="24">
        <f t="shared" ca="1" si="90"/>
        <v>0.76024519459593276</v>
      </c>
      <c r="Q247" s="24">
        <f t="shared" ca="1" si="77"/>
        <v>0.60606372670284536</v>
      </c>
      <c r="R247" s="24">
        <f t="shared" ca="1" si="78"/>
        <v>0.60606372670284536</v>
      </c>
      <c r="S247" s="24">
        <f t="shared" ca="1" si="79"/>
        <v>13.140636986683933</v>
      </c>
      <c r="T247" s="24">
        <f t="shared" ca="1" si="80"/>
        <v>0</v>
      </c>
      <c r="U247" s="24">
        <f t="shared" ca="1" si="99"/>
        <v>0</v>
      </c>
      <c r="V247" s="25">
        <f t="shared" ca="1" si="81"/>
        <v>13.47885728187128</v>
      </c>
      <c r="W247" s="24">
        <f t="shared" ca="1" si="82"/>
        <v>0</v>
      </c>
      <c r="X247" s="24">
        <f t="shared" ca="1" si="83"/>
        <v>0</v>
      </c>
      <c r="Y247" s="25">
        <f t="shared" ca="1" si="84"/>
        <v>1.0754935080028285</v>
      </c>
      <c r="Z247" s="26">
        <f t="shared" si="85"/>
        <v>2</v>
      </c>
      <c r="AA247" s="25">
        <f t="shared" ca="1" si="95"/>
        <v>3.0754935080028285</v>
      </c>
      <c r="AB247" s="25">
        <f t="shared" ca="1" si="96"/>
        <v>10.403363773868451</v>
      </c>
      <c r="AC247" s="25">
        <f t="shared" ca="1" si="97"/>
        <v>-125.82157897099876</v>
      </c>
      <c r="AD247" s="25">
        <f t="shared" ca="1" si="86"/>
        <v>174.17842102900124</v>
      </c>
    </row>
    <row r="248" spans="5:30" x14ac:dyDescent="0.2">
      <c r="E248" s="22">
        <v>244</v>
      </c>
      <c r="F248" s="24">
        <f t="shared" ca="1" si="91"/>
        <v>13.140636986683933</v>
      </c>
      <c r="G248" s="24">
        <f t="shared" ca="1" si="87"/>
        <v>0</v>
      </c>
      <c r="H248" s="24">
        <f t="shared" ca="1" si="92"/>
        <v>13.140636986683933</v>
      </c>
      <c r="I248" s="24">
        <f t="shared" ca="1" si="93"/>
        <v>0</v>
      </c>
      <c r="J248" s="24">
        <f t="shared" ca="1" si="94"/>
        <v>0</v>
      </c>
      <c r="K248" s="127">
        <f t="shared" ca="1" si="88"/>
        <v>0.72104188466365482</v>
      </c>
      <c r="L248" s="24">
        <f t="shared" ca="1" si="89"/>
        <v>8</v>
      </c>
      <c r="M248" s="24"/>
      <c r="N248" s="24">
        <f t="shared" ca="1" si="98"/>
        <v>0</v>
      </c>
      <c r="O248" s="24">
        <f t="shared" ca="1" si="76"/>
        <v>13.140636986683933</v>
      </c>
      <c r="P248" s="24">
        <f t="shared" ca="1" si="90"/>
        <v>0.69569395752597929</v>
      </c>
      <c r="Q248" s="24">
        <f t="shared" ca="1" si="77"/>
        <v>0.5768083426801438</v>
      </c>
      <c r="R248" s="24">
        <f t="shared" ca="1" si="78"/>
        <v>0.5768083426801438</v>
      </c>
      <c r="S248" s="24">
        <f t="shared" ca="1" si="79"/>
        <v>12.56382864400379</v>
      </c>
      <c r="T248" s="24">
        <f t="shared" ca="1" si="80"/>
        <v>0</v>
      </c>
      <c r="U248" s="24">
        <f t="shared" ca="1" si="99"/>
        <v>0</v>
      </c>
      <c r="V248" s="25">
        <f t="shared" ca="1" si="81"/>
        <v>12.828217541206397</v>
      </c>
      <c r="W248" s="24">
        <f t="shared" ca="1" si="82"/>
        <v>0</v>
      </c>
      <c r="X248" s="24">
        <f t="shared" ca="1" si="83"/>
        <v>0</v>
      </c>
      <c r="Y248" s="25">
        <f t="shared" ca="1" si="84"/>
        <v>1.0281786252275089</v>
      </c>
      <c r="Z248" s="26">
        <f t="shared" si="85"/>
        <v>2</v>
      </c>
      <c r="AA248" s="25">
        <f t="shared" ca="1" si="95"/>
        <v>3.0281786252275089</v>
      </c>
      <c r="AB248" s="25">
        <f t="shared" ca="1" si="96"/>
        <v>9.8000389159788881</v>
      </c>
      <c r="AC248" s="25">
        <f t="shared" ca="1" si="97"/>
        <v>-116.02154005501987</v>
      </c>
      <c r="AD248" s="25">
        <f t="shared" ca="1" si="86"/>
        <v>183.97845994498013</v>
      </c>
    </row>
    <row r="249" spans="5:30" x14ac:dyDescent="0.2">
      <c r="E249" s="22">
        <v>245</v>
      </c>
      <c r="F249" s="24">
        <f t="shared" ca="1" si="91"/>
        <v>12.56382864400379</v>
      </c>
      <c r="G249" s="24">
        <f t="shared" ca="1" si="87"/>
        <v>0</v>
      </c>
      <c r="H249" s="24">
        <f t="shared" ca="1" si="92"/>
        <v>12.56382864400379</v>
      </c>
      <c r="I249" s="24">
        <f t="shared" ca="1" si="93"/>
        <v>0</v>
      </c>
      <c r="J249" s="24">
        <f t="shared" ca="1" si="94"/>
        <v>0</v>
      </c>
      <c r="K249" s="127">
        <f t="shared" ca="1" si="88"/>
        <v>0.47031476728858324</v>
      </c>
      <c r="L249" s="24">
        <f t="shared" ca="1" si="89"/>
        <v>7</v>
      </c>
      <c r="M249" s="24"/>
      <c r="N249" s="24">
        <f t="shared" ca="1" si="98"/>
        <v>0</v>
      </c>
      <c r="O249" s="24">
        <f t="shared" ca="1" si="76"/>
        <v>12.56382864400379</v>
      </c>
      <c r="P249" s="24">
        <f t="shared" ca="1" si="90"/>
        <v>0.83119763513244727</v>
      </c>
      <c r="Q249" s="24">
        <f t="shared" ca="1" si="77"/>
        <v>0.64383630852312657</v>
      </c>
      <c r="R249" s="24">
        <f t="shared" ca="1" si="78"/>
        <v>0.64383630852312657</v>
      </c>
      <c r="S249" s="24">
        <f t="shared" ca="1" si="79"/>
        <v>11.919992335480663</v>
      </c>
      <c r="T249" s="24">
        <f t="shared" ca="1" si="80"/>
        <v>0</v>
      </c>
      <c r="U249" s="24">
        <f t="shared" ca="1" si="99"/>
        <v>0</v>
      </c>
      <c r="V249" s="25">
        <f t="shared" ca="1" si="81"/>
        <v>14.318919501554333</v>
      </c>
      <c r="W249" s="24">
        <f t="shared" ca="1" si="82"/>
        <v>0</v>
      </c>
      <c r="X249" s="24">
        <f t="shared" ca="1" si="83"/>
        <v>0</v>
      </c>
      <c r="Y249" s="25">
        <f t="shared" ca="1" si="84"/>
        <v>0.9793528391793781</v>
      </c>
      <c r="Z249" s="26">
        <f t="shared" si="85"/>
        <v>2</v>
      </c>
      <c r="AA249" s="25">
        <f t="shared" ca="1" si="95"/>
        <v>2.979352839179378</v>
      </c>
      <c r="AB249" s="25">
        <f t="shared" ca="1" si="96"/>
        <v>11.339566662374956</v>
      </c>
      <c r="AC249" s="25">
        <f t="shared" ca="1" si="97"/>
        <v>-104.68197339264492</v>
      </c>
      <c r="AD249" s="25">
        <f t="shared" ca="1" si="86"/>
        <v>195.31802660735508</v>
      </c>
    </row>
    <row r="250" spans="5:30" x14ac:dyDescent="0.2">
      <c r="E250" s="22">
        <v>246</v>
      </c>
      <c r="F250" s="24">
        <f t="shared" ca="1" si="91"/>
        <v>11.919992335480663</v>
      </c>
      <c r="G250" s="24">
        <f t="shared" ca="1" si="87"/>
        <v>0</v>
      </c>
      <c r="H250" s="24">
        <f t="shared" ca="1" si="92"/>
        <v>11.919992335480663</v>
      </c>
      <c r="I250" s="24">
        <f t="shared" ca="1" si="93"/>
        <v>0</v>
      </c>
      <c r="J250" s="24">
        <f t="shared" ca="1" si="94"/>
        <v>0</v>
      </c>
      <c r="K250" s="127">
        <f t="shared" ca="1" si="88"/>
        <v>0.14439708070474266</v>
      </c>
      <c r="L250" s="24">
        <f t="shared" ca="1" si="89"/>
        <v>7</v>
      </c>
      <c r="M250" s="24"/>
      <c r="N250" s="24">
        <f t="shared" ca="1" si="98"/>
        <v>0</v>
      </c>
      <c r="O250" s="24">
        <f t="shared" ca="1" si="76"/>
        <v>11.919992335480663</v>
      </c>
      <c r="P250" s="24">
        <f t="shared" ca="1" si="90"/>
        <v>0.74090456563719065</v>
      </c>
      <c r="Q250" s="24">
        <f t="shared" ca="1" si="77"/>
        <v>0.59692049591501484</v>
      </c>
      <c r="R250" s="24">
        <f t="shared" ca="1" si="78"/>
        <v>0.59692049591501484</v>
      </c>
      <c r="S250" s="24">
        <f t="shared" ca="1" si="79"/>
        <v>11.323071839565648</v>
      </c>
      <c r="T250" s="24">
        <f t="shared" ca="1" si="80"/>
        <v>0</v>
      </c>
      <c r="U250" s="24">
        <f t="shared" ca="1" si="99"/>
        <v>0</v>
      </c>
      <c r="V250" s="25">
        <f t="shared" ca="1" si="81"/>
        <v>13.275511829149929</v>
      </c>
      <c r="W250" s="24">
        <f t="shared" ca="1" si="82"/>
        <v>0</v>
      </c>
      <c r="X250" s="24">
        <f t="shared" ca="1" si="83"/>
        <v>0</v>
      </c>
      <c r="Y250" s="25">
        <f t="shared" ca="1" si="84"/>
        <v>0.92972256700185241</v>
      </c>
      <c r="Z250" s="26">
        <f t="shared" si="85"/>
        <v>2</v>
      </c>
      <c r="AA250" s="25">
        <f t="shared" ca="1" si="95"/>
        <v>2.9297225670018525</v>
      </c>
      <c r="AB250" s="25">
        <f t="shared" ca="1" si="96"/>
        <v>10.345789262148077</v>
      </c>
      <c r="AC250" s="25">
        <f t="shared" ca="1" si="97"/>
        <v>-94.336184130496846</v>
      </c>
      <c r="AD250" s="25">
        <f t="shared" ca="1" si="86"/>
        <v>205.66381586950314</v>
      </c>
    </row>
    <row r="251" spans="5:30" x14ac:dyDescent="0.2">
      <c r="E251" s="22">
        <v>247</v>
      </c>
      <c r="F251" s="24">
        <f t="shared" ca="1" si="91"/>
        <v>11.323071839565648</v>
      </c>
      <c r="G251" s="24">
        <f t="shared" ca="1" si="87"/>
        <v>0</v>
      </c>
      <c r="H251" s="24">
        <f t="shared" ca="1" si="92"/>
        <v>11.323071839565648</v>
      </c>
      <c r="I251" s="24">
        <f t="shared" ca="1" si="93"/>
        <v>0</v>
      </c>
      <c r="J251" s="24">
        <f t="shared" ca="1" si="94"/>
        <v>0</v>
      </c>
      <c r="K251" s="127">
        <f t="shared" ca="1" si="88"/>
        <v>0.94392488109320094</v>
      </c>
      <c r="L251" s="24">
        <f t="shared" ca="1" si="89"/>
        <v>9</v>
      </c>
      <c r="M251" s="24"/>
      <c r="N251" s="24">
        <f t="shared" ca="1" si="98"/>
        <v>0</v>
      </c>
      <c r="O251" s="24">
        <f t="shared" ca="1" si="76"/>
        <v>11.323071839565648</v>
      </c>
      <c r="P251" s="24">
        <f t="shared" ca="1" si="90"/>
        <v>0.30912412991390115</v>
      </c>
      <c r="Q251" s="24">
        <f t="shared" ca="1" si="77"/>
        <v>0.42524981752550817</v>
      </c>
      <c r="R251" s="24">
        <f t="shared" ca="1" si="78"/>
        <v>0.42524981752550817</v>
      </c>
      <c r="S251" s="24">
        <f t="shared" ca="1" si="79"/>
        <v>10.89782202204014</v>
      </c>
      <c r="T251" s="24">
        <f t="shared" ca="1" si="80"/>
        <v>0</v>
      </c>
      <c r="U251" s="24">
        <f t="shared" ca="1" si="99"/>
        <v>0</v>
      </c>
      <c r="V251" s="25">
        <f t="shared" ca="1" si="81"/>
        <v>9.4575559417673016</v>
      </c>
      <c r="W251" s="24">
        <f t="shared" ca="1" si="82"/>
        <v>0</v>
      </c>
      <c r="X251" s="24">
        <f t="shared" ca="1" si="83"/>
        <v>0</v>
      </c>
      <c r="Y251" s="25">
        <f t="shared" ca="1" si="84"/>
        <v>0.88883575446423158</v>
      </c>
      <c r="Z251" s="26">
        <f t="shared" si="85"/>
        <v>2</v>
      </c>
      <c r="AA251" s="25">
        <f t="shared" ca="1" si="95"/>
        <v>2.8888357544642318</v>
      </c>
      <c r="AB251" s="25">
        <f t="shared" ca="1" si="96"/>
        <v>6.5687201873030698</v>
      </c>
      <c r="AC251" s="25">
        <f t="shared" ca="1" si="97"/>
        <v>-87.767463943193775</v>
      </c>
      <c r="AD251" s="25">
        <f t="shared" ca="1" si="86"/>
        <v>212.23253605680623</v>
      </c>
    </row>
    <row r="252" spans="5:30" x14ac:dyDescent="0.2">
      <c r="E252" s="22">
        <v>248</v>
      </c>
      <c r="F252" s="24">
        <f t="shared" ca="1" si="91"/>
        <v>10.89782202204014</v>
      </c>
      <c r="G252" s="24">
        <f t="shared" ca="1" si="87"/>
        <v>0</v>
      </c>
      <c r="H252" s="24">
        <f t="shared" ca="1" si="92"/>
        <v>10.89782202204014</v>
      </c>
      <c r="I252" s="24">
        <f t="shared" ca="1" si="93"/>
        <v>0</v>
      </c>
      <c r="J252" s="24">
        <f t="shared" ca="1" si="94"/>
        <v>0</v>
      </c>
      <c r="K252" s="127">
        <f t="shared" ca="1" si="88"/>
        <v>0.25943343805918173</v>
      </c>
      <c r="L252" s="24">
        <f t="shared" ca="1" si="89"/>
        <v>7</v>
      </c>
      <c r="M252" s="24"/>
      <c r="N252" s="24">
        <f t="shared" ca="1" si="98"/>
        <v>0</v>
      </c>
      <c r="O252" s="24">
        <f t="shared" ca="1" si="76"/>
        <v>10.89782202204014</v>
      </c>
      <c r="P252" s="24">
        <f t="shared" ca="1" si="90"/>
        <v>0.66597618553509386</v>
      </c>
      <c r="Q252" s="24">
        <f t="shared" ca="1" si="77"/>
        <v>0.56432435902980582</v>
      </c>
      <c r="R252" s="24">
        <f t="shared" ca="1" si="78"/>
        <v>0.56432435902980582</v>
      </c>
      <c r="S252" s="24">
        <f t="shared" ca="1" si="79"/>
        <v>10.333497663010334</v>
      </c>
      <c r="T252" s="24">
        <f t="shared" ca="1" si="80"/>
        <v>0</v>
      </c>
      <c r="U252" s="24">
        <f t="shared" ca="1" si="99"/>
        <v>0</v>
      </c>
      <c r="V252" s="25">
        <f t="shared" ca="1" si="81"/>
        <v>12.550573744822881</v>
      </c>
      <c r="W252" s="24">
        <f t="shared" ca="1" si="82"/>
        <v>0</v>
      </c>
      <c r="X252" s="24">
        <f t="shared" ca="1" si="83"/>
        <v>0</v>
      </c>
      <c r="Y252" s="25">
        <f t="shared" ca="1" si="84"/>
        <v>0.84925278740201893</v>
      </c>
      <c r="Z252" s="26">
        <f t="shared" si="85"/>
        <v>2</v>
      </c>
      <c r="AA252" s="25">
        <f t="shared" ca="1" si="95"/>
        <v>2.849252787402019</v>
      </c>
      <c r="AB252" s="25">
        <f t="shared" ca="1" si="96"/>
        <v>9.7013209574208616</v>
      </c>
      <c r="AC252" s="25">
        <f t="shared" ca="1" si="97"/>
        <v>-78.066142985772913</v>
      </c>
      <c r="AD252" s="25">
        <f t="shared" ca="1" si="86"/>
        <v>221.9338570142271</v>
      </c>
    </row>
    <row r="253" spans="5:30" x14ac:dyDescent="0.2">
      <c r="E253" s="22">
        <v>249</v>
      </c>
      <c r="F253" s="24">
        <f t="shared" ca="1" si="91"/>
        <v>10.333497663010334</v>
      </c>
      <c r="G253" s="24">
        <f t="shared" ca="1" si="87"/>
        <v>0</v>
      </c>
      <c r="H253" s="24">
        <f t="shared" ca="1" si="92"/>
        <v>10.333497663010334</v>
      </c>
      <c r="I253" s="24">
        <f t="shared" ca="1" si="93"/>
        <v>0</v>
      </c>
      <c r="J253" s="24">
        <f t="shared" ca="1" si="94"/>
        <v>0</v>
      </c>
      <c r="K253" s="127">
        <f t="shared" ca="1" si="88"/>
        <v>0.42286932590929782</v>
      </c>
      <c r="L253" s="24">
        <f t="shared" ca="1" si="89"/>
        <v>7</v>
      </c>
      <c r="M253" s="24"/>
      <c r="N253" s="24">
        <f t="shared" ca="1" si="98"/>
        <v>0</v>
      </c>
      <c r="O253" s="24">
        <f t="shared" ca="1" si="76"/>
        <v>10.333497663010334</v>
      </c>
      <c r="P253" s="24">
        <f t="shared" ca="1" si="90"/>
        <v>0.35331363365087887</v>
      </c>
      <c r="Q253" s="24">
        <f t="shared" ca="1" si="77"/>
        <v>0.44354155813750951</v>
      </c>
      <c r="R253" s="24">
        <f t="shared" ca="1" si="78"/>
        <v>0.44354155813750951</v>
      </c>
      <c r="S253" s="24">
        <f t="shared" ca="1" si="79"/>
        <v>9.8899561048728248</v>
      </c>
      <c r="T253" s="24">
        <f t="shared" ca="1" si="80"/>
        <v>0</v>
      </c>
      <c r="U253" s="24">
        <f t="shared" ca="1" si="99"/>
        <v>0</v>
      </c>
      <c r="V253" s="25">
        <f t="shared" ca="1" si="81"/>
        <v>9.864364252978211</v>
      </c>
      <c r="W253" s="24">
        <f t="shared" ca="1" si="82"/>
        <v>0</v>
      </c>
      <c r="X253" s="24">
        <f t="shared" ca="1" si="83"/>
        <v>0</v>
      </c>
      <c r="Y253" s="25">
        <f t="shared" ca="1" si="84"/>
        <v>0.80893815071532627</v>
      </c>
      <c r="Z253" s="26">
        <f t="shared" si="85"/>
        <v>2</v>
      </c>
      <c r="AA253" s="25">
        <f t="shared" ca="1" si="95"/>
        <v>2.8089381507153264</v>
      </c>
      <c r="AB253" s="25">
        <f t="shared" ca="1" si="96"/>
        <v>7.055426102262885</v>
      </c>
      <c r="AC253" s="25">
        <f t="shared" ca="1" si="97"/>
        <v>-71.010716883510028</v>
      </c>
      <c r="AD253" s="25">
        <f t="shared" ca="1" si="86"/>
        <v>228.98928311648996</v>
      </c>
    </row>
    <row r="254" spans="5:30" x14ac:dyDescent="0.2">
      <c r="E254" s="22">
        <v>250</v>
      </c>
      <c r="F254" s="24">
        <f t="shared" ca="1" si="91"/>
        <v>9.8899561048728248</v>
      </c>
      <c r="G254" s="24">
        <f t="shared" ca="1" si="87"/>
        <v>0</v>
      </c>
      <c r="H254" s="24">
        <f t="shared" ca="1" si="92"/>
        <v>9.8899561048728248</v>
      </c>
      <c r="I254" s="24">
        <f t="shared" ca="1" si="93"/>
        <v>0</v>
      </c>
      <c r="J254" s="24">
        <f t="shared" ca="1" si="94"/>
        <v>0</v>
      </c>
      <c r="K254" s="127">
        <f t="shared" ca="1" si="88"/>
        <v>0.88860983629629309</v>
      </c>
      <c r="L254" s="24">
        <f t="shared" ca="1" si="89"/>
        <v>8</v>
      </c>
      <c r="M254" s="24"/>
      <c r="N254" s="24">
        <f t="shared" ca="1" si="98"/>
        <v>0</v>
      </c>
      <c r="O254" s="24">
        <f t="shared" ca="1" si="76"/>
        <v>9.8899561048728248</v>
      </c>
      <c r="P254" s="24">
        <f t="shared" ca="1" si="90"/>
        <v>0.10645305609577893</v>
      </c>
      <c r="Q254" s="24">
        <f t="shared" ca="1" si="77"/>
        <v>0.31315788863749106</v>
      </c>
      <c r="R254" s="24">
        <f t="shared" ca="1" si="78"/>
        <v>0.31315788863749106</v>
      </c>
      <c r="S254" s="24">
        <f t="shared" ca="1" si="79"/>
        <v>9.5767982162353338</v>
      </c>
      <c r="T254" s="24">
        <f t="shared" ca="1" si="80"/>
        <v>0</v>
      </c>
      <c r="U254" s="24">
        <f t="shared" ca="1" si="99"/>
        <v>0</v>
      </c>
      <c r="V254" s="25">
        <f t="shared" ca="1" si="81"/>
        <v>6.9646314432978009</v>
      </c>
      <c r="W254" s="24">
        <f t="shared" ca="1" si="82"/>
        <v>0</v>
      </c>
      <c r="X254" s="24">
        <f t="shared" ca="1" si="83"/>
        <v>0</v>
      </c>
      <c r="Y254" s="25">
        <f t="shared" ca="1" si="84"/>
        <v>0.77867017284432638</v>
      </c>
      <c r="Z254" s="26">
        <f t="shared" si="85"/>
        <v>2</v>
      </c>
      <c r="AA254" s="25">
        <f t="shared" ca="1" si="95"/>
        <v>2.7786701728443264</v>
      </c>
      <c r="AB254" s="25">
        <f t="shared" ca="1" si="96"/>
        <v>4.1859612704534745</v>
      </c>
      <c r="AC254" s="25">
        <f t="shared" ca="1" si="97"/>
        <v>-66.824755613056553</v>
      </c>
      <c r="AD254" s="25">
        <f t="shared" ca="1" si="86"/>
        <v>233.17524438694346</v>
      </c>
    </row>
    <row r="255" spans="5:30" x14ac:dyDescent="0.2">
      <c r="E255" s="22">
        <v>251</v>
      </c>
      <c r="F255" s="24">
        <f t="shared" ca="1" si="91"/>
        <v>9.5767982162353338</v>
      </c>
      <c r="G255" s="24">
        <f t="shared" ca="1" si="87"/>
        <v>0</v>
      </c>
      <c r="H255" s="24">
        <f t="shared" ca="1" si="92"/>
        <v>9.5767982162353338</v>
      </c>
      <c r="I255" s="24">
        <f t="shared" ca="1" si="93"/>
        <v>0</v>
      </c>
      <c r="J255" s="24">
        <f t="shared" ca="1" si="94"/>
        <v>0</v>
      </c>
      <c r="K255" s="127">
        <f t="shared" ca="1" si="88"/>
        <v>0.38863899091727061</v>
      </c>
      <c r="L255" s="24">
        <f t="shared" ca="1" si="89"/>
        <v>7</v>
      </c>
      <c r="M255" s="24"/>
      <c r="N255" s="24">
        <f t="shared" ca="1" si="98"/>
        <v>0</v>
      </c>
      <c r="O255" s="24">
        <f t="shared" ca="1" si="76"/>
        <v>9.5767982162353338</v>
      </c>
      <c r="P255" s="24">
        <f t="shared" ca="1" si="90"/>
        <v>0.60632369575651435</v>
      </c>
      <c r="Q255" s="24">
        <f t="shared" ca="1" si="77"/>
        <v>0.54046249667333357</v>
      </c>
      <c r="R255" s="24">
        <f t="shared" ca="1" si="78"/>
        <v>0.54046249667333357</v>
      </c>
      <c r="S255" s="24">
        <f t="shared" ca="1" si="79"/>
        <v>9.0363357195620004</v>
      </c>
      <c r="T255" s="24">
        <f t="shared" ca="1" si="80"/>
        <v>0</v>
      </c>
      <c r="U255" s="24">
        <f t="shared" ca="1" si="99"/>
        <v>0</v>
      </c>
      <c r="V255" s="25">
        <f t="shared" ca="1" si="81"/>
        <v>12.019885926014938</v>
      </c>
      <c r="W255" s="24">
        <f t="shared" ca="1" si="82"/>
        <v>0</v>
      </c>
      <c r="X255" s="24">
        <f t="shared" ca="1" si="83"/>
        <v>0</v>
      </c>
      <c r="Y255" s="25">
        <f t="shared" ca="1" si="84"/>
        <v>0.74452535743189341</v>
      </c>
      <c r="Z255" s="26">
        <f t="shared" si="85"/>
        <v>2</v>
      </c>
      <c r="AA255" s="25">
        <f t="shared" ca="1" si="95"/>
        <v>2.7445253574318933</v>
      </c>
      <c r="AB255" s="25">
        <f t="shared" ca="1" si="96"/>
        <v>9.2753605685830447</v>
      </c>
      <c r="AC255" s="25">
        <f t="shared" ca="1" si="97"/>
        <v>-57.549395044473506</v>
      </c>
      <c r="AD255" s="25">
        <f t="shared" ca="1" si="86"/>
        <v>242.4506049555265</v>
      </c>
    </row>
    <row r="256" spans="5:30" x14ac:dyDescent="0.2">
      <c r="E256" s="22">
        <v>252</v>
      </c>
      <c r="F256" s="24">
        <f t="shared" ca="1" si="91"/>
        <v>9.0363357195620004</v>
      </c>
      <c r="G256" s="24">
        <f t="shared" ca="1" si="87"/>
        <v>0</v>
      </c>
      <c r="H256" s="24">
        <f t="shared" ca="1" si="92"/>
        <v>9.0363357195620004</v>
      </c>
      <c r="I256" s="24">
        <f t="shared" ca="1" si="93"/>
        <v>0</v>
      </c>
      <c r="J256" s="24">
        <f t="shared" ca="1" si="94"/>
        <v>0</v>
      </c>
      <c r="K256" s="127">
        <f t="shared" ca="1" si="88"/>
        <v>0.3849391280619171</v>
      </c>
      <c r="L256" s="24">
        <f t="shared" ca="1" si="89"/>
        <v>7</v>
      </c>
      <c r="M256" s="24"/>
      <c r="N256" s="24">
        <f t="shared" ca="1" si="98"/>
        <v>0</v>
      </c>
      <c r="O256" s="24">
        <f t="shared" ca="1" si="76"/>
        <v>9.0363357195620004</v>
      </c>
      <c r="P256" s="24">
        <f t="shared" ca="1" si="90"/>
        <v>0.80394465461584441</v>
      </c>
      <c r="Q256" s="24">
        <f t="shared" ca="1" si="77"/>
        <v>0.62836938301957734</v>
      </c>
      <c r="R256" s="24">
        <f t="shared" ca="1" si="78"/>
        <v>0.62836938301957734</v>
      </c>
      <c r="S256" s="24">
        <f t="shared" ca="1" si="79"/>
        <v>8.4079663365424224</v>
      </c>
      <c r="T256" s="24">
        <f t="shared" ca="1" si="80"/>
        <v>0</v>
      </c>
      <c r="U256" s="24">
        <f t="shared" ca="1" si="99"/>
        <v>0</v>
      </c>
      <c r="V256" s="25">
        <f t="shared" ca="1" si="81"/>
        <v>13.974935078355399</v>
      </c>
      <c r="W256" s="24">
        <f t="shared" ca="1" si="82"/>
        <v>0</v>
      </c>
      <c r="X256" s="24">
        <f t="shared" ca="1" si="83"/>
        <v>0</v>
      </c>
      <c r="Y256" s="25">
        <f t="shared" ca="1" si="84"/>
        <v>0.69777208224417697</v>
      </c>
      <c r="Z256" s="26">
        <f t="shared" si="85"/>
        <v>2</v>
      </c>
      <c r="AA256" s="25">
        <f t="shared" ca="1" si="95"/>
        <v>2.6977720822441769</v>
      </c>
      <c r="AB256" s="25">
        <f t="shared" ca="1" si="96"/>
        <v>11.277162996111223</v>
      </c>
      <c r="AC256" s="25">
        <f t="shared" ca="1" si="97"/>
        <v>-46.272232048362284</v>
      </c>
      <c r="AD256" s="25">
        <f t="shared" ca="1" si="86"/>
        <v>253.7277679516377</v>
      </c>
    </row>
    <row r="257" spans="5:30" x14ac:dyDescent="0.2">
      <c r="E257" s="22">
        <v>253</v>
      </c>
      <c r="F257" s="24">
        <f t="shared" ca="1" si="91"/>
        <v>8.4079663365424224</v>
      </c>
      <c r="G257" s="24">
        <f t="shared" ca="1" si="87"/>
        <v>0</v>
      </c>
      <c r="H257" s="24">
        <f t="shared" ca="1" si="92"/>
        <v>8.4079663365424224</v>
      </c>
      <c r="I257" s="24">
        <f t="shared" ca="1" si="93"/>
        <v>0</v>
      </c>
      <c r="J257" s="24">
        <f t="shared" ca="1" si="94"/>
        <v>0</v>
      </c>
      <c r="K257" s="127">
        <f t="shared" ca="1" si="88"/>
        <v>0.96474687895118338</v>
      </c>
      <c r="L257" s="24">
        <f t="shared" ca="1" si="89"/>
        <v>9</v>
      </c>
      <c r="M257" s="24"/>
      <c r="N257" s="24">
        <f t="shared" ca="1" si="98"/>
        <v>0</v>
      </c>
      <c r="O257" s="24">
        <f t="shared" ca="1" si="76"/>
        <v>8.4079663365424224</v>
      </c>
      <c r="P257" s="24">
        <f t="shared" ca="1" si="90"/>
        <v>0.42749692908217096</v>
      </c>
      <c r="Q257" s="24">
        <f t="shared" ca="1" si="77"/>
        <v>0.47258743809342485</v>
      </c>
      <c r="R257" s="24">
        <f t="shared" ca="1" si="78"/>
        <v>0.47258743809342485</v>
      </c>
      <c r="S257" s="24">
        <f t="shared" ca="1" si="79"/>
        <v>7.9353788984489979</v>
      </c>
      <c r="T257" s="24">
        <f t="shared" ca="1" si="80"/>
        <v>0</v>
      </c>
      <c r="U257" s="24">
        <f t="shared" ca="1" si="99"/>
        <v>0</v>
      </c>
      <c r="V257" s="25">
        <f t="shared" ca="1" si="81"/>
        <v>10.510344623197767</v>
      </c>
      <c r="W257" s="24">
        <f t="shared" ca="1" si="82"/>
        <v>0</v>
      </c>
      <c r="X257" s="24">
        <f t="shared" ca="1" si="83"/>
        <v>0</v>
      </c>
      <c r="Y257" s="25">
        <f t="shared" ca="1" si="84"/>
        <v>0.65373380939965686</v>
      </c>
      <c r="Z257" s="26">
        <f t="shared" si="85"/>
        <v>2</v>
      </c>
      <c r="AA257" s="25">
        <f t="shared" ca="1" si="95"/>
        <v>2.653733809399657</v>
      </c>
      <c r="AB257" s="25">
        <f t="shared" ca="1" si="96"/>
        <v>7.8566108137981097</v>
      </c>
      <c r="AC257" s="25">
        <f t="shared" ca="1" si="97"/>
        <v>-38.415621234564171</v>
      </c>
      <c r="AD257" s="25">
        <f t="shared" ca="1" si="86"/>
        <v>261.58437876543582</v>
      </c>
    </row>
    <row r="258" spans="5:30" x14ac:dyDescent="0.2">
      <c r="E258" s="22">
        <v>254</v>
      </c>
      <c r="F258" s="24">
        <f t="shared" ca="1" si="91"/>
        <v>7.9353788984489979</v>
      </c>
      <c r="G258" s="24">
        <f t="shared" ca="1" si="87"/>
        <v>0</v>
      </c>
      <c r="H258" s="24">
        <f t="shared" ca="1" si="92"/>
        <v>7.9353788984489979</v>
      </c>
      <c r="I258" s="24">
        <f t="shared" ca="1" si="93"/>
        <v>0</v>
      </c>
      <c r="J258" s="24">
        <f t="shared" ca="1" si="94"/>
        <v>0</v>
      </c>
      <c r="K258" s="127">
        <f t="shared" ca="1" si="88"/>
        <v>0.25371108924392505</v>
      </c>
      <c r="L258" s="24">
        <f t="shared" ca="1" si="89"/>
        <v>7</v>
      </c>
      <c r="M258" s="24"/>
      <c r="N258" s="24">
        <f t="shared" ca="1" si="98"/>
        <v>0</v>
      </c>
      <c r="O258" s="24">
        <f t="shared" ca="1" si="76"/>
        <v>7.9353788984489979</v>
      </c>
      <c r="P258" s="24">
        <f t="shared" ca="1" si="90"/>
        <v>0.57383826161803309</v>
      </c>
      <c r="Q258" s="24">
        <f t="shared" ca="1" si="77"/>
        <v>0.52792319932801657</v>
      </c>
      <c r="R258" s="24">
        <f t="shared" ca="1" si="78"/>
        <v>0.52792319932801657</v>
      </c>
      <c r="S258" s="24">
        <f t="shared" ca="1" si="79"/>
        <v>7.4074556991209812</v>
      </c>
      <c r="T258" s="24">
        <f t="shared" ca="1" si="80"/>
        <v>0</v>
      </c>
      <c r="U258" s="24">
        <f t="shared" ca="1" si="99"/>
        <v>0</v>
      </c>
      <c r="V258" s="25">
        <f t="shared" ca="1" si="81"/>
        <v>11.741011953055088</v>
      </c>
      <c r="W258" s="24">
        <f t="shared" ca="1" si="82"/>
        <v>0</v>
      </c>
      <c r="X258" s="24">
        <f t="shared" ca="1" si="83"/>
        <v>0</v>
      </c>
      <c r="Y258" s="25">
        <f t="shared" ca="1" si="84"/>
        <v>0.61371338390279917</v>
      </c>
      <c r="Z258" s="26">
        <f t="shared" si="85"/>
        <v>2</v>
      </c>
      <c r="AA258" s="25">
        <f t="shared" ca="1" si="95"/>
        <v>2.6137133839027991</v>
      </c>
      <c r="AB258" s="25">
        <f t="shared" ca="1" si="96"/>
        <v>9.1272985691522877</v>
      </c>
      <c r="AC258" s="25">
        <f t="shared" ca="1" si="97"/>
        <v>-29.288322665411883</v>
      </c>
      <c r="AD258" s="25">
        <f t="shared" ca="1" si="86"/>
        <v>270.7116773345881</v>
      </c>
    </row>
    <row r="259" spans="5:30" x14ac:dyDescent="0.2">
      <c r="E259" s="22">
        <v>255</v>
      </c>
      <c r="F259" s="24">
        <f t="shared" ca="1" si="91"/>
        <v>7.4074556991209812</v>
      </c>
      <c r="G259" s="24">
        <f t="shared" ca="1" si="87"/>
        <v>0</v>
      </c>
      <c r="H259" s="24">
        <f t="shared" ca="1" si="92"/>
        <v>7.4074556991209812</v>
      </c>
      <c r="I259" s="24">
        <f t="shared" ca="1" si="93"/>
        <v>0</v>
      </c>
      <c r="J259" s="24">
        <f t="shared" ca="1" si="94"/>
        <v>0</v>
      </c>
      <c r="K259" s="127">
        <f t="shared" ca="1" si="88"/>
        <v>0.55395948945649032</v>
      </c>
      <c r="L259" s="24">
        <f t="shared" ca="1" si="89"/>
        <v>7</v>
      </c>
      <c r="M259" s="24"/>
      <c r="N259" s="24">
        <f t="shared" ca="1" si="98"/>
        <v>0</v>
      </c>
      <c r="O259" s="24">
        <f t="shared" ca="1" si="76"/>
        <v>7.4074556991209812</v>
      </c>
      <c r="P259" s="24">
        <f t="shared" ca="1" si="90"/>
        <v>0.48316882381947202</v>
      </c>
      <c r="Q259" s="24">
        <f t="shared" ca="1" si="77"/>
        <v>0.49366969612868955</v>
      </c>
      <c r="R259" s="24">
        <f t="shared" ca="1" si="78"/>
        <v>0.49366969612868955</v>
      </c>
      <c r="S259" s="24">
        <f t="shared" ca="1" si="79"/>
        <v>6.9137860029922917</v>
      </c>
      <c r="T259" s="24">
        <f t="shared" ca="1" si="80"/>
        <v>0</v>
      </c>
      <c r="U259" s="24">
        <f t="shared" ca="1" si="99"/>
        <v>0</v>
      </c>
      <c r="V259" s="25">
        <f t="shared" ca="1" si="81"/>
        <v>10.979214041902054</v>
      </c>
      <c r="W259" s="24">
        <f t="shared" ca="1" si="82"/>
        <v>0</v>
      </c>
      <c r="X259" s="24">
        <f t="shared" ca="1" si="83"/>
        <v>0</v>
      </c>
      <c r="Y259" s="25">
        <f t="shared" ca="1" si="84"/>
        <v>0.57284966808453097</v>
      </c>
      <c r="Z259" s="26">
        <f t="shared" si="85"/>
        <v>2</v>
      </c>
      <c r="AA259" s="25">
        <f t="shared" ca="1" si="95"/>
        <v>2.572849668084531</v>
      </c>
      <c r="AB259" s="25">
        <f t="shared" ca="1" si="96"/>
        <v>8.4063643738175227</v>
      </c>
      <c r="AC259" s="25">
        <f t="shared" ca="1" si="97"/>
        <v>-20.881958291594358</v>
      </c>
      <c r="AD259" s="25">
        <f t="shared" ca="1" si="86"/>
        <v>279.11804170840566</v>
      </c>
    </row>
    <row r="260" spans="5:30" x14ac:dyDescent="0.2">
      <c r="E260" s="22">
        <v>256</v>
      </c>
      <c r="F260" s="24">
        <f t="shared" ca="1" si="91"/>
        <v>6.9137860029922917</v>
      </c>
      <c r="G260" s="24">
        <f t="shared" ca="1" si="87"/>
        <v>0</v>
      </c>
      <c r="H260" s="24">
        <f t="shared" ca="1" si="92"/>
        <v>6.9137860029922917</v>
      </c>
      <c r="I260" s="24">
        <f t="shared" ca="1" si="93"/>
        <v>0</v>
      </c>
      <c r="J260" s="24">
        <f t="shared" ca="1" si="94"/>
        <v>0</v>
      </c>
      <c r="K260" s="127">
        <f t="shared" ca="1" si="88"/>
        <v>0.7927469901888643</v>
      </c>
      <c r="L260" s="24">
        <f t="shared" ca="1" si="89"/>
        <v>8</v>
      </c>
      <c r="M260" s="24"/>
      <c r="N260" s="24">
        <f t="shared" ca="1" si="98"/>
        <v>0</v>
      </c>
      <c r="O260" s="24">
        <f t="shared" ca="1" si="76"/>
        <v>6.9137860029922917</v>
      </c>
      <c r="P260" s="24">
        <f t="shared" ca="1" si="90"/>
        <v>0.26993256371072138</v>
      </c>
      <c r="Q260" s="24">
        <f t="shared" ca="1" si="77"/>
        <v>0.40804745642017354</v>
      </c>
      <c r="R260" s="24">
        <f t="shared" ca="1" si="78"/>
        <v>0.40804745642017354</v>
      </c>
      <c r="S260" s="24">
        <f t="shared" ca="1" si="79"/>
        <v>6.5057385465721183</v>
      </c>
      <c r="T260" s="24">
        <f t="shared" ca="1" si="80"/>
        <v>0</v>
      </c>
      <c r="U260" s="24">
        <f t="shared" ca="1" si="99"/>
        <v>0</v>
      </c>
      <c r="V260" s="25">
        <f t="shared" ca="1" si="81"/>
        <v>9.074975430784658</v>
      </c>
      <c r="W260" s="24">
        <f t="shared" ca="1" si="82"/>
        <v>0</v>
      </c>
      <c r="X260" s="24">
        <f t="shared" ca="1" si="83"/>
        <v>0</v>
      </c>
      <c r="Y260" s="25">
        <f t="shared" ca="1" si="84"/>
        <v>0.5367809819825764</v>
      </c>
      <c r="Z260" s="26">
        <f t="shared" si="85"/>
        <v>2</v>
      </c>
      <c r="AA260" s="25">
        <f t="shared" ca="1" si="95"/>
        <v>2.5367809819825764</v>
      </c>
      <c r="AB260" s="25">
        <f t="shared" ca="1" si="96"/>
        <v>6.5381944488020816</v>
      </c>
      <c r="AC260" s="25">
        <f t="shared" ca="1" si="97"/>
        <v>-14.343763842792278</v>
      </c>
      <c r="AD260" s="25">
        <f t="shared" ca="1" si="86"/>
        <v>285.65623615720773</v>
      </c>
    </row>
    <row r="261" spans="5:30" x14ac:dyDescent="0.2">
      <c r="E261" s="22">
        <v>257</v>
      </c>
      <c r="F261" s="24">
        <f t="shared" ca="1" si="91"/>
        <v>6.5057385465721183</v>
      </c>
      <c r="G261" s="24">
        <f t="shared" ca="1" si="87"/>
        <v>0</v>
      </c>
      <c r="H261" s="24">
        <f t="shared" ca="1" si="92"/>
        <v>6.5057385465721183</v>
      </c>
      <c r="I261" s="24">
        <f t="shared" ca="1" si="93"/>
        <v>0</v>
      </c>
      <c r="J261" s="24">
        <f t="shared" ca="1" si="94"/>
        <v>0</v>
      </c>
      <c r="K261" s="127">
        <f t="shared" ca="1" si="88"/>
        <v>0.26324198614216532</v>
      </c>
      <c r="L261" s="24">
        <f t="shared" ca="1" si="89"/>
        <v>7</v>
      </c>
      <c r="M261" s="24"/>
      <c r="N261" s="24">
        <f t="shared" ca="1" si="98"/>
        <v>0</v>
      </c>
      <c r="O261" s="24">
        <f t="shared" ref="O261:O324" ca="1" si="100">F261+N261</f>
        <v>6.5057385465721183</v>
      </c>
      <c r="P261" s="24">
        <f t="shared" ca="1" si="90"/>
        <v>0.3321451526266771</v>
      </c>
      <c r="Q261" s="24">
        <f t="shared" ref="Q261:Q324" ca="1" si="101">_xlfn.NORM.INV(P261,$C$20,$C$22)</f>
        <v>0.43490038507436912</v>
      </c>
      <c r="R261" s="24">
        <f t="shared" ref="R261:R324" ca="1" si="102">MIN(Q261,O261)</f>
        <v>0.43490038507436912</v>
      </c>
      <c r="S261" s="24">
        <f t="shared" ref="S261:S324" ca="1" si="103">O261-R261</f>
        <v>6.0708381614977487</v>
      </c>
      <c r="T261" s="24">
        <f t="shared" ref="T261:T324" ca="1" si="104">Q261-R261</f>
        <v>0</v>
      </c>
      <c r="U261" s="24">
        <f t="shared" ca="1" si="99"/>
        <v>0</v>
      </c>
      <c r="V261" s="25">
        <f t="shared" ref="V261:V324" ca="1" si="105">R261*C$9</f>
        <v>9.6721845640539694</v>
      </c>
      <c r="W261" s="24">
        <f t="shared" ref="W261:W324" ca="1" si="106">J261*C$8</f>
        <v>0</v>
      </c>
      <c r="X261" s="24">
        <f t="shared" ref="X261:X324" ca="1" si="107">IF(J261&gt;0,C$10,0)</f>
        <v>0</v>
      </c>
      <c r="Y261" s="25">
        <f t="shared" ref="Y261:Y324" ca="1" si="108">AVERAGE(O261,S261)*C$8*C$11</f>
        <v>0.50306306832279468</v>
      </c>
      <c r="Z261" s="26">
        <f t="shared" ref="Z261:Z324" si="109">C$12</f>
        <v>2</v>
      </c>
      <c r="AA261" s="25">
        <f t="shared" ca="1" si="95"/>
        <v>2.5030630683227946</v>
      </c>
      <c r="AB261" s="25">
        <f t="shared" ca="1" si="96"/>
        <v>7.1691214957311749</v>
      </c>
      <c r="AC261" s="25">
        <f t="shared" ca="1" si="97"/>
        <v>-7.1746423470611029</v>
      </c>
      <c r="AD261" s="25">
        <f t="shared" ref="AD261:AD324" ca="1" si="110">AC261+C$7</f>
        <v>292.82535765293892</v>
      </c>
    </row>
    <row r="262" spans="5:30" x14ac:dyDescent="0.2">
      <c r="E262" s="22">
        <v>258</v>
      </c>
      <c r="F262" s="24">
        <f t="shared" ca="1" si="91"/>
        <v>6.0708381614977487</v>
      </c>
      <c r="G262" s="24">
        <f t="shared" ref="G262:G325" ca="1" si="111">G261+J261-N261</f>
        <v>0</v>
      </c>
      <c r="H262" s="24">
        <f t="shared" ca="1" si="92"/>
        <v>6.0708381614977487</v>
      </c>
      <c r="I262" s="24">
        <f t="shared" ca="1" si="93"/>
        <v>0</v>
      </c>
      <c r="J262" s="24">
        <f t="shared" ca="1" si="94"/>
        <v>0</v>
      </c>
      <c r="K262" s="127">
        <f t="shared" ref="K262:K325" ca="1" si="112">RAND()</f>
        <v>0.59397099190044389</v>
      </c>
      <c r="L262" s="24">
        <f t="shared" ref="L262:L325" ca="1" si="113">INDEX($A$55:$A$58,MATCH(K262,$C$55:$C$59,1))</f>
        <v>7</v>
      </c>
      <c r="M262" s="24"/>
      <c r="N262" s="24">
        <f t="shared" ca="1" si="98"/>
        <v>0</v>
      </c>
      <c r="O262" s="24">
        <f t="shared" ca="1" si="100"/>
        <v>6.0708381614977487</v>
      </c>
      <c r="P262" s="24">
        <f t="shared" ref="P262:P325" ca="1" si="114">RAND()</f>
        <v>5.2505089240476921E-2</v>
      </c>
      <c r="Q262" s="24">
        <f t="shared" ca="1" si="101"/>
        <v>0.256844782050207</v>
      </c>
      <c r="R262" s="24">
        <f t="shared" ca="1" si="102"/>
        <v>0.256844782050207</v>
      </c>
      <c r="S262" s="24">
        <f t="shared" ca="1" si="103"/>
        <v>5.8139933794475418</v>
      </c>
      <c r="T262" s="24">
        <f t="shared" ca="1" si="104"/>
        <v>0</v>
      </c>
      <c r="U262" s="24">
        <f t="shared" ca="1" si="99"/>
        <v>0</v>
      </c>
      <c r="V262" s="25">
        <f t="shared" ca="1" si="105"/>
        <v>5.7122279527966029</v>
      </c>
      <c r="W262" s="24">
        <f t="shared" ca="1" si="106"/>
        <v>0</v>
      </c>
      <c r="X262" s="24">
        <f t="shared" ca="1" si="107"/>
        <v>0</v>
      </c>
      <c r="Y262" s="25">
        <f t="shared" ca="1" si="108"/>
        <v>0.47539326163781165</v>
      </c>
      <c r="Z262" s="26">
        <f t="shared" si="109"/>
        <v>2</v>
      </c>
      <c r="AA262" s="25">
        <f t="shared" ca="1" si="95"/>
        <v>2.4753932616378118</v>
      </c>
      <c r="AB262" s="25">
        <f t="shared" ca="1" si="96"/>
        <v>3.2368346911587911</v>
      </c>
      <c r="AC262" s="25">
        <f t="shared" ca="1" si="97"/>
        <v>-3.9378076559023119</v>
      </c>
      <c r="AD262" s="25">
        <f t="shared" ca="1" si="110"/>
        <v>296.0621923440977</v>
      </c>
    </row>
    <row r="263" spans="5:30" x14ac:dyDescent="0.2">
      <c r="E263" s="22">
        <v>259</v>
      </c>
      <c r="F263" s="24">
        <f t="shared" ref="F263:F326" ca="1" si="115">S262</f>
        <v>5.8139933794475418</v>
      </c>
      <c r="G263" s="24">
        <f t="shared" ca="1" si="111"/>
        <v>0</v>
      </c>
      <c r="H263" s="24">
        <f t="shared" ref="H263:H326" ca="1" si="116">F263+G263</f>
        <v>5.8139933794475418</v>
      </c>
      <c r="I263" s="24">
        <f t="shared" ref="I263:I326" ca="1" si="117">IF(H263&lt;=$C$27,1,0)</f>
        <v>0</v>
      </c>
      <c r="J263" s="24">
        <f t="shared" ref="J263:J326" ca="1" si="118">IF(I263=1,$C$15,0)</f>
        <v>0</v>
      </c>
      <c r="K263" s="127">
        <f t="shared" ca="1" si="112"/>
        <v>0.3723089685253248</v>
      </c>
      <c r="L263" s="24">
        <f t="shared" ca="1" si="113"/>
        <v>7</v>
      </c>
      <c r="M263" s="24"/>
      <c r="N263" s="24">
        <f t="shared" ca="1" si="98"/>
        <v>0</v>
      </c>
      <c r="O263" s="24">
        <f t="shared" ca="1" si="100"/>
        <v>5.8139933794475418</v>
      </c>
      <c r="P263" s="24">
        <f t="shared" ca="1" si="114"/>
        <v>0.80482626502578769</v>
      </c>
      <c r="Q263" s="24">
        <f t="shared" ca="1" si="101"/>
        <v>0.62884810936025937</v>
      </c>
      <c r="R263" s="24">
        <f t="shared" ca="1" si="102"/>
        <v>0.62884810936025937</v>
      </c>
      <c r="S263" s="24">
        <f t="shared" ca="1" si="103"/>
        <v>5.1851452700872827</v>
      </c>
      <c r="T263" s="24">
        <f t="shared" ca="1" si="104"/>
        <v>0</v>
      </c>
      <c r="U263" s="24">
        <f t="shared" ca="1" si="99"/>
        <v>0</v>
      </c>
      <c r="V263" s="25">
        <f t="shared" ca="1" si="105"/>
        <v>13.985581952172167</v>
      </c>
      <c r="W263" s="24">
        <f t="shared" ca="1" si="106"/>
        <v>0</v>
      </c>
      <c r="X263" s="24">
        <f t="shared" ca="1" si="107"/>
        <v>0</v>
      </c>
      <c r="Y263" s="25">
        <f t="shared" ca="1" si="108"/>
        <v>0.43996554598139298</v>
      </c>
      <c r="Z263" s="26">
        <f t="shared" si="109"/>
        <v>2</v>
      </c>
      <c r="AA263" s="25">
        <f t="shared" ref="AA263:AA326" ca="1" si="119">SUM(W263:Z263)</f>
        <v>2.4399655459813929</v>
      </c>
      <c r="AB263" s="25">
        <f t="shared" ref="AB263:AB326" ca="1" si="120">V263-AA263</f>
        <v>11.545616406190774</v>
      </c>
      <c r="AC263" s="25">
        <f t="shared" ref="AC263:AC326" ca="1" si="121">AB263+AC262</f>
        <v>7.6078087502884628</v>
      </c>
      <c r="AD263" s="25">
        <f t="shared" ca="1" si="110"/>
        <v>307.60780875028848</v>
      </c>
    </row>
    <row r="264" spans="5:30" x14ac:dyDescent="0.2">
      <c r="E264" s="22">
        <v>260</v>
      </c>
      <c r="F264" s="24">
        <f t="shared" ca="1" si="115"/>
        <v>5.1851452700872827</v>
      </c>
      <c r="G264" s="24">
        <f t="shared" ca="1" si="111"/>
        <v>0</v>
      </c>
      <c r="H264" s="24">
        <f t="shared" ca="1" si="116"/>
        <v>5.1851452700872827</v>
      </c>
      <c r="I264" s="24">
        <f t="shared" ca="1" si="117"/>
        <v>0</v>
      </c>
      <c r="J264" s="24">
        <f t="shared" ca="1" si="118"/>
        <v>0</v>
      </c>
      <c r="K264" s="127">
        <f t="shared" ca="1" si="112"/>
        <v>0.9075255062379759</v>
      </c>
      <c r="L264" s="24">
        <f t="shared" ca="1" si="113"/>
        <v>9</v>
      </c>
      <c r="M264" s="24"/>
      <c r="N264" s="24">
        <f t="shared" ca="1" si="98"/>
        <v>0</v>
      </c>
      <c r="O264" s="24">
        <f t="shared" ca="1" si="100"/>
        <v>5.1851452700872827</v>
      </c>
      <c r="P264" s="24">
        <f t="shared" ca="1" si="114"/>
        <v>3.8186828354858426E-2</v>
      </c>
      <c r="Q264" s="24">
        <f t="shared" ca="1" si="101"/>
        <v>0.2341811115867215</v>
      </c>
      <c r="R264" s="24">
        <f t="shared" ca="1" si="102"/>
        <v>0.2341811115867215</v>
      </c>
      <c r="S264" s="24">
        <f t="shared" ca="1" si="103"/>
        <v>4.950964158500561</v>
      </c>
      <c r="T264" s="24">
        <f t="shared" ca="1" si="104"/>
        <v>0</v>
      </c>
      <c r="U264" s="24">
        <f t="shared" ca="1" si="99"/>
        <v>0</v>
      </c>
      <c r="V264" s="25">
        <f t="shared" ca="1" si="105"/>
        <v>5.2081879216886859</v>
      </c>
      <c r="W264" s="24">
        <f t="shared" ca="1" si="106"/>
        <v>0</v>
      </c>
      <c r="X264" s="24">
        <f t="shared" ca="1" si="107"/>
        <v>0</v>
      </c>
      <c r="Y264" s="25">
        <f t="shared" ca="1" si="108"/>
        <v>0.40544437714351378</v>
      </c>
      <c r="Z264" s="26">
        <f t="shared" si="109"/>
        <v>2</v>
      </c>
      <c r="AA264" s="25">
        <f t="shared" ca="1" si="119"/>
        <v>2.4054443771435139</v>
      </c>
      <c r="AB264" s="25">
        <f t="shared" ca="1" si="120"/>
        <v>2.802743544545172</v>
      </c>
      <c r="AC264" s="25">
        <f t="shared" ca="1" si="121"/>
        <v>10.410552294833636</v>
      </c>
      <c r="AD264" s="25">
        <f t="shared" ca="1" si="110"/>
        <v>310.41055229483362</v>
      </c>
    </row>
    <row r="265" spans="5:30" x14ac:dyDescent="0.2">
      <c r="E265" s="22">
        <v>261</v>
      </c>
      <c r="F265" s="24">
        <f t="shared" ca="1" si="115"/>
        <v>4.950964158500561</v>
      </c>
      <c r="G265" s="24">
        <f t="shared" ca="1" si="111"/>
        <v>0</v>
      </c>
      <c r="H265" s="24">
        <f t="shared" ca="1" si="116"/>
        <v>4.950964158500561</v>
      </c>
      <c r="I265" s="24">
        <f t="shared" ca="1" si="117"/>
        <v>0</v>
      </c>
      <c r="J265" s="24">
        <f t="shared" ca="1" si="118"/>
        <v>0</v>
      </c>
      <c r="K265" s="127">
        <f t="shared" ca="1" si="112"/>
        <v>0.93645348031341558</v>
      </c>
      <c r="L265" s="24">
        <f t="shared" ca="1" si="113"/>
        <v>9</v>
      </c>
      <c r="M265" s="24"/>
      <c r="N265" s="24">
        <f t="shared" ca="1" si="98"/>
        <v>0</v>
      </c>
      <c r="O265" s="24">
        <f t="shared" ca="1" si="100"/>
        <v>4.950964158500561</v>
      </c>
      <c r="P265" s="24">
        <f t="shared" ca="1" si="114"/>
        <v>0.22120193796903032</v>
      </c>
      <c r="Q265" s="24">
        <f t="shared" ca="1" si="101"/>
        <v>0.38477896488292029</v>
      </c>
      <c r="R265" s="24">
        <f t="shared" ca="1" si="102"/>
        <v>0.38477896488292029</v>
      </c>
      <c r="S265" s="24">
        <f t="shared" ca="1" si="103"/>
        <v>4.566185193617641</v>
      </c>
      <c r="T265" s="24">
        <f t="shared" ca="1" si="104"/>
        <v>0</v>
      </c>
      <c r="U265" s="24">
        <f t="shared" ca="1" si="99"/>
        <v>0</v>
      </c>
      <c r="V265" s="25">
        <f t="shared" ca="1" si="105"/>
        <v>8.5574841789961464</v>
      </c>
      <c r="W265" s="24">
        <f t="shared" ca="1" si="106"/>
        <v>0</v>
      </c>
      <c r="X265" s="24">
        <f t="shared" ca="1" si="107"/>
        <v>0</v>
      </c>
      <c r="Y265" s="25">
        <f t="shared" ca="1" si="108"/>
        <v>0.38068597408472815</v>
      </c>
      <c r="Z265" s="26">
        <f t="shared" si="109"/>
        <v>2</v>
      </c>
      <c r="AA265" s="25">
        <f t="shared" ca="1" si="119"/>
        <v>2.3806859740847282</v>
      </c>
      <c r="AB265" s="25">
        <f t="shared" ca="1" si="120"/>
        <v>6.1767982049114183</v>
      </c>
      <c r="AC265" s="25">
        <f t="shared" ca="1" si="121"/>
        <v>16.587350499745053</v>
      </c>
      <c r="AD265" s="25">
        <f t="shared" ca="1" si="110"/>
        <v>316.58735049974507</v>
      </c>
    </row>
    <row r="266" spans="5:30" x14ac:dyDescent="0.2">
      <c r="E266" s="22">
        <v>262</v>
      </c>
      <c r="F266" s="24">
        <f t="shared" ca="1" si="115"/>
        <v>4.566185193617641</v>
      </c>
      <c r="G266" s="24">
        <f t="shared" ca="1" si="111"/>
        <v>0</v>
      </c>
      <c r="H266" s="24">
        <f t="shared" ca="1" si="116"/>
        <v>4.566185193617641</v>
      </c>
      <c r="I266" s="24">
        <f t="shared" ca="1" si="117"/>
        <v>0</v>
      </c>
      <c r="J266" s="24">
        <f t="shared" ca="1" si="118"/>
        <v>0</v>
      </c>
      <c r="K266" s="127">
        <f t="shared" ca="1" si="112"/>
        <v>0.93475131754325624</v>
      </c>
      <c r="L266" s="24">
        <f t="shared" ca="1" si="113"/>
        <v>9</v>
      </c>
      <c r="M266" s="24"/>
      <c r="N266" s="24">
        <f t="shared" ca="1" si="98"/>
        <v>0</v>
      </c>
      <c r="O266" s="24">
        <f t="shared" ca="1" si="100"/>
        <v>4.566185193617641</v>
      </c>
      <c r="P266" s="24">
        <f t="shared" ca="1" si="114"/>
        <v>0.51142894359873681</v>
      </c>
      <c r="Q266" s="24">
        <f t="shared" ca="1" si="101"/>
        <v>0.50429780494293541</v>
      </c>
      <c r="R266" s="24">
        <f t="shared" ca="1" si="102"/>
        <v>0.50429780494293541</v>
      </c>
      <c r="S266" s="24">
        <f t="shared" ca="1" si="103"/>
        <v>4.0618873886747053</v>
      </c>
      <c r="T266" s="24">
        <f t="shared" ca="1" si="104"/>
        <v>0</v>
      </c>
      <c r="U266" s="24">
        <f t="shared" ca="1" si="99"/>
        <v>0</v>
      </c>
      <c r="V266" s="25">
        <f t="shared" ca="1" si="105"/>
        <v>11.215583181930883</v>
      </c>
      <c r="W266" s="24">
        <f t="shared" ca="1" si="106"/>
        <v>0</v>
      </c>
      <c r="X266" s="24">
        <f t="shared" ca="1" si="107"/>
        <v>0</v>
      </c>
      <c r="Y266" s="25">
        <f t="shared" ca="1" si="108"/>
        <v>0.34512290329169387</v>
      </c>
      <c r="Z266" s="26">
        <f t="shared" si="109"/>
        <v>2</v>
      </c>
      <c r="AA266" s="25">
        <f t="shared" ca="1" si="119"/>
        <v>2.3451229032916938</v>
      </c>
      <c r="AB266" s="25">
        <f t="shared" ca="1" si="120"/>
        <v>8.8704602786391895</v>
      </c>
      <c r="AC266" s="25">
        <f t="shared" ca="1" si="121"/>
        <v>25.457810778384243</v>
      </c>
      <c r="AD266" s="25">
        <f t="shared" ca="1" si="110"/>
        <v>325.45781077838421</v>
      </c>
    </row>
    <row r="267" spans="5:30" x14ac:dyDescent="0.2">
      <c r="E267" s="22">
        <v>263</v>
      </c>
      <c r="F267" s="24">
        <f t="shared" ca="1" si="115"/>
        <v>4.0618873886747053</v>
      </c>
      <c r="G267" s="24">
        <f t="shared" ca="1" si="111"/>
        <v>0</v>
      </c>
      <c r="H267" s="24">
        <f t="shared" ca="1" si="116"/>
        <v>4.0618873886747053</v>
      </c>
      <c r="I267" s="24">
        <f t="shared" ca="1" si="117"/>
        <v>1</v>
      </c>
      <c r="J267" s="24">
        <f t="shared" ca="1" si="118"/>
        <v>14</v>
      </c>
      <c r="K267" s="127">
        <f t="shared" ca="1" si="112"/>
        <v>0.97162679474735514</v>
      </c>
      <c r="L267" s="24">
        <f t="shared" ca="1" si="113"/>
        <v>9</v>
      </c>
      <c r="M267" s="24"/>
      <c r="N267" s="24">
        <f t="shared" ca="1" si="98"/>
        <v>0</v>
      </c>
      <c r="O267" s="24">
        <f t="shared" ca="1" si="100"/>
        <v>4.0618873886747053</v>
      </c>
      <c r="P267" s="24">
        <f t="shared" ca="1" si="114"/>
        <v>0.98392829258769665</v>
      </c>
      <c r="Q267" s="24">
        <f t="shared" ca="1" si="101"/>
        <v>0.82139339019960134</v>
      </c>
      <c r="R267" s="24">
        <f t="shared" ca="1" si="102"/>
        <v>0.82139339019960134</v>
      </c>
      <c r="S267" s="24">
        <f t="shared" ca="1" si="103"/>
        <v>3.2404939984751042</v>
      </c>
      <c r="T267" s="24">
        <f t="shared" ca="1" si="104"/>
        <v>0</v>
      </c>
      <c r="U267" s="24">
        <f t="shared" ca="1" si="99"/>
        <v>0</v>
      </c>
      <c r="V267" s="25">
        <f t="shared" ca="1" si="105"/>
        <v>18.267788998039133</v>
      </c>
      <c r="W267" s="24">
        <f t="shared" ca="1" si="106"/>
        <v>224</v>
      </c>
      <c r="X267" s="24">
        <f t="shared" ca="1" si="107"/>
        <v>15.68</v>
      </c>
      <c r="Y267" s="25">
        <f t="shared" ca="1" si="108"/>
        <v>0.29209525548599241</v>
      </c>
      <c r="Z267" s="26">
        <f t="shared" si="109"/>
        <v>2</v>
      </c>
      <c r="AA267" s="25">
        <f t="shared" ca="1" si="119"/>
        <v>241.97209525548601</v>
      </c>
      <c r="AB267" s="25">
        <f t="shared" ca="1" si="120"/>
        <v>-223.70430625744689</v>
      </c>
      <c r="AC267" s="25">
        <f t="shared" ca="1" si="121"/>
        <v>-198.24649547906265</v>
      </c>
      <c r="AD267" s="25">
        <f t="shared" ca="1" si="110"/>
        <v>101.75350452093735</v>
      </c>
    </row>
    <row r="268" spans="5:30" x14ac:dyDescent="0.2">
      <c r="E268" s="22">
        <v>264</v>
      </c>
      <c r="F268" s="24">
        <f t="shared" ca="1" si="115"/>
        <v>3.2404939984751042</v>
      </c>
      <c r="G268" s="24">
        <f t="shared" ca="1" si="111"/>
        <v>14</v>
      </c>
      <c r="H268" s="24">
        <f t="shared" ca="1" si="116"/>
        <v>17.240493998475102</v>
      </c>
      <c r="I268" s="24">
        <f t="shared" ca="1" si="117"/>
        <v>0</v>
      </c>
      <c r="J268" s="24">
        <f t="shared" ca="1" si="118"/>
        <v>0</v>
      </c>
      <c r="K268" s="127">
        <f t="shared" ca="1" si="112"/>
        <v>0.1180209380045204</v>
      </c>
      <c r="L268" s="24">
        <f t="shared" ca="1" si="113"/>
        <v>7</v>
      </c>
      <c r="M268" s="24"/>
      <c r="N268" s="24">
        <f t="shared" ref="N268:N331" ca="1" si="122">J261</f>
        <v>0</v>
      </c>
      <c r="O268" s="24">
        <f t="shared" ca="1" si="100"/>
        <v>3.2404939984751042</v>
      </c>
      <c r="P268" s="24">
        <f t="shared" ca="1" si="114"/>
        <v>0.76760377606887942</v>
      </c>
      <c r="Q268" s="24">
        <f t="shared" ca="1" si="101"/>
        <v>0.60964673510927803</v>
      </c>
      <c r="R268" s="24">
        <f t="shared" ca="1" si="102"/>
        <v>0.60964673510927803</v>
      </c>
      <c r="S268" s="24">
        <f t="shared" ca="1" si="103"/>
        <v>2.6308472633658262</v>
      </c>
      <c r="T268" s="24">
        <f t="shared" ca="1" si="104"/>
        <v>0</v>
      </c>
      <c r="U268" s="24">
        <f t="shared" ca="1" si="99"/>
        <v>0</v>
      </c>
      <c r="V268" s="25">
        <f t="shared" ca="1" si="105"/>
        <v>13.558543388830342</v>
      </c>
      <c r="W268" s="24">
        <f t="shared" ca="1" si="106"/>
        <v>0</v>
      </c>
      <c r="X268" s="24">
        <f t="shared" ca="1" si="107"/>
        <v>0</v>
      </c>
      <c r="Y268" s="25">
        <f t="shared" ca="1" si="108"/>
        <v>0.23485365047363721</v>
      </c>
      <c r="Z268" s="26">
        <f t="shared" si="109"/>
        <v>2</v>
      </c>
      <c r="AA268" s="25">
        <f t="shared" ca="1" si="119"/>
        <v>2.2348536504736374</v>
      </c>
      <c r="AB268" s="25">
        <f t="shared" ca="1" si="120"/>
        <v>11.323689738356705</v>
      </c>
      <c r="AC268" s="25">
        <f t="shared" ca="1" si="121"/>
        <v>-186.92280574070594</v>
      </c>
      <c r="AD268" s="25">
        <f t="shared" ca="1" si="110"/>
        <v>113.07719425929406</v>
      </c>
    </row>
    <row r="269" spans="5:30" x14ac:dyDescent="0.2">
      <c r="E269" s="22">
        <v>265</v>
      </c>
      <c r="F269" s="24">
        <f t="shared" ca="1" si="115"/>
        <v>2.6308472633658262</v>
      </c>
      <c r="G269" s="24">
        <f t="shared" ca="1" si="111"/>
        <v>14</v>
      </c>
      <c r="H269" s="24">
        <f t="shared" ca="1" si="116"/>
        <v>16.630847263365826</v>
      </c>
      <c r="I269" s="24">
        <f t="shared" ca="1" si="117"/>
        <v>0</v>
      </c>
      <c r="J269" s="24">
        <f t="shared" ca="1" si="118"/>
        <v>0</v>
      </c>
      <c r="K269" s="127">
        <f t="shared" ca="1" si="112"/>
        <v>0.11761755017717557</v>
      </c>
      <c r="L269" s="24">
        <f t="shared" ca="1" si="113"/>
        <v>7</v>
      </c>
      <c r="M269" s="24"/>
      <c r="N269" s="24">
        <f t="shared" ca="1" si="122"/>
        <v>0</v>
      </c>
      <c r="O269" s="24">
        <f t="shared" ca="1" si="100"/>
        <v>2.6308472633658262</v>
      </c>
      <c r="P269" s="24">
        <f t="shared" ca="1" si="114"/>
        <v>0.34773177187108129</v>
      </c>
      <c r="Q269" s="24">
        <f t="shared" ca="1" si="101"/>
        <v>0.44128227746943272</v>
      </c>
      <c r="R269" s="24">
        <f t="shared" ca="1" si="102"/>
        <v>0.44128227746943272</v>
      </c>
      <c r="S269" s="24">
        <f t="shared" ca="1" si="103"/>
        <v>2.1895649858963937</v>
      </c>
      <c r="T269" s="24">
        <f t="shared" ca="1" si="104"/>
        <v>0</v>
      </c>
      <c r="U269" s="24">
        <f t="shared" ca="1" si="99"/>
        <v>0</v>
      </c>
      <c r="V269" s="25">
        <f t="shared" ca="1" si="105"/>
        <v>9.8141178509201836</v>
      </c>
      <c r="W269" s="24">
        <f t="shared" ca="1" si="106"/>
        <v>0</v>
      </c>
      <c r="X269" s="24">
        <f t="shared" ca="1" si="107"/>
        <v>0</v>
      </c>
      <c r="Y269" s="25">
        <f t="shared" ca="1" si="108"/>
        <v>0.19281648997048881</v>
      </c>
      <c r="Z269" s="26">
        <f t="shared" si="109"/>
        <v>2</v>
      </c>
      <c r="AA269" s="25">
        <f t="shared" ca="1" si="119"/>
        <v>2.1928164899704887</v>
      </c>
      <c r="AB269" s="25">
        <f t="shared" ca="1" si="120"/>
        <v>7.6213013609496949</v>
      </c>
      <c r="AC269" s="25">
        <f t="shared" ca="1" si="121"/>
        <v>-179.30150437975624</v>
      </c>
      <c r="AD269" s="25">
        <f t="shared" ca="1" si="110"/>
        <v>120.69849562024376</v>
      </c>
    </row>
    <row r="270" spans="5:30" x14ac:dyDescent="0.2">
      <c r="E270" s="22">
        <v>266</v>
      </c>
      <c r="F270" s="24">
        <f t="shared" ca="1" si="115"/>
        <v>2.1895649858963937</v>
      </c>
      <c r="G270" s="24">
        <f t="shared" ca="1" si="111"/>
        <v>14</v>
      </c>
      <c r="H270" s="24">
        <f t="shared" ca="1" si="116"/>
        <v>16.189564985896393</v>
      </c>
      <c r="I270" s="24">
        <f t="shared" ca="1" si="117"/>
        <v>0</v>
      </c>
      <c r="J270" s="24">
        <f t="shared" ca="1" si="118"/>
        <v>0</v>
      </c>
      <c r="K270" s="127">
        <f t="shared" ca="1" si="112"/>
        <v>0.87212474552478469</v>
      </c>
      <c r="L270" s="24">
        <f t="shared" ca="1" si="113"/>
        <v>8</v>
      </c>
      <c r="M270" s="24"/>
      <c r="N270" s="24">
        <f t="shared" ca="1" si="122"/>
        <v>0</v>
      </c>
      <c r="O270" s="24">
        <f t="shared" ca="1" si="100"/>
        <v>2.1895649858963937</v>
      </c>
      <c r="P270" s="24">
        <f t="shared" ca="1" si="114"/>
        <v>0.6993967212563329</v>
      </c>
      <c r="Q270" s="24">
        <f t="shared" ca="1" si="101"/>
        <v>0.57839993127856637</v>
      </c>
      <c r="R270" s="24">
        <f t="shared" ca="1" si="102"/>
        <v>0.57839993127856637</v>
      </c>
      <c r="S270" s="24">
        <f t="shared" ca="1" si="103"/>
        <v>1.6111650546178273</v>
      </c>
      <c r="T270" s="24">
        <f t="shared" ca="1" si="104"/>
        <v>0</v>
      </c>
      <c r="U270" s="24">
        <f t="shared" ca="1" si="99"/>
        <v>0</v>
      </c>
      <c r="V270" s="25">
        <f t="shared" ca="1" si="105"/>
        <v>12.863614471635316</v>
      </c>
      <c r="W270" s="24">
        <f t="shared" ca="1" si="106"/>
        <v>0</v>
      </c>
      <c r="X270" s="24">
        <f t="shared" ca="1" si="107"/>
        <v>0</v>
      </c>
      <c r="Y270" s="25">
        <f t="shared" ca="1" si="108"/>
        <v>0.15202920162056885</v>
      </c>
      <c r="Z270" s="26">
        <f t="shared" si="109"/>
        <v>2</v>
      </c>
      <c r="AA270" s="25">
        <f t="shared" ca="1" si="119"/>
        <v>2.1520292016205689</v>
      </c>
      <c r="AB270" s="25">
        <f t="shared" ca="1" si="120"/>
        <v>10.711585270014748</v>
      </c>
      <c r="AC270" s="25">
        <f t="shared" ca="1" si="121"/>
        <v>-168.58991910974149</v>
      </c>
      <c r="AD270" s="25">
        <f t="shared" ca="1" si="110"/>
        <v>131.41008089025851</v>
      </c>
    </row>
    <row r="271" spans="5:30" x14ac:dyDescent="0.2">
      <c r="E271" s="22">
        <v>267</v>
      </c>
      <c r="F271" s="24">
        <f t="shared" ca="1" si="115"/>
        <v>1.6111650546178273</v>
      </c>
      <c r="G271" s="24">
        <f t="shared" ca="1" si="111"/>
        <v>14</v>
      </c>
      <c r="H271" s="24">
        <f t="shared" ca="1" si="116"/>
        <v>15.611165054617828</v>
      </c>
      <c r="I271" s="24">
        <f t="shared" ca="1" si="117"/>
        <v>0</v>
      </c>
      <c r="J271" s="24">
        <f t="shared" ca="1" si="118"/>
        <v>0</v>
      </c>
      <c r="K271" s="127">
        <f t="shared" ca="1" si="112"/>
        <v>0.73159290588481596</v>
      </c>
      <c r="L271" s="24">
        <f t="shared" ca="1" si="113"/>
        <v>8</v>
      </c>
      <c r="M271" s="24"/>
      <c r="N271" s="24">
        <f t="shared" ca="1" si="122"/>
        <v>0</v>
      </c>
      <c r="O271" s="24">
        <f t="shared" ca="1" si="100"/>
        <v>1.6111650546178273</v>
      </c>
      <c r="P271" s="24">
        <f t="shared" ca="1" si="114"/>
        <v>0.58378945679147431</v>
      </c>
      <c r="Q271" s="24">
        <f t="shared" ca="1" si="101"/>
        <v>0.53173961989855389</v>
      </c>
      <c r="R271" s="24">
        <f t="shared" ca="1" si="102"/>
        <v>0.53173961989855389</v>
      </c>
      <c r="S271" s="24">
        <f t="shared" ca="1" si="103"/>
        <v>1.0794254347192735</v>
      </c>
      <c r="T271" s="24">
        <f t="shared" ca="1" si="104"/>
        <v>0</v>
      </c>
      <c r="U271" s="24">
        <f t="shared" ca="1" si="99"/>
        <v>0</v>
      </c>
      <c r="V271" s="25">
        <f t="shared" ca="1" si="105"/>
        <v>11.825889146543838</v>
      </c>
      <c r="W271" s="24">
        <f t="shared" ca="1" si="106"/>
        <v>0</v>
      </c>
      <c r="X271" s="24">
        <f t="shared" ca="1" si="107"/>
        <v>0</v>
      </c>
      <c r="Y271" s="25">
        <f t="shared" ca="1" si="108"/>
        <v>0.10762361957348404</v>
      </c>
      <c r="Z271" s="26">
        <f t="shared" si="109"/>
        <v>2</v>
      </c>
      <c r="AA271" s="25">
        <f t="shared" ca="1" si="119"/>
        <v>2.1076236195734839</v>
      </c>
      <c r="AB271" s="25">
        <f t="shared" ca="1" si="120"/>
        <v>9.7182655269703542</v>
      </c>
      <c r="AC271" s="25">
        <f t="shared" ca="1" si="121"/>
        <v>-158.87165358277113</v>
      </c>
      <c r="AD271" s="25">
        <f t="shared" ca="1" si="110"/>
        <v>141.12834641722887</v>
      </c>
    </row>
    <row r="272" spans="5:30" x14ac:dyDescent="0.2">
      <c r="E272" s="22">
        <v>268</v>
      </c>
      <c r="F272" s="24">
        <f t="shared" ca="1" si="115"/>
        <v>1.0794254347192735</v>
      </c>
      <c r="G272" s="24">
        <f t="shared" ca="1" si="111"/>
        <v>14</v>
      </c>
      <c r="H272" s="24">
        <f t="shared" ca="1" si="116"/>
        <v>15.079425434719273</v>
      </c>
      <c r="I272" s="24">
        <f t="shared" ca="1" si="117"/>
        <v>0</v>
      </c>
      <c r="J272" s="24">
        <f t="shared" ca="1" si="118"/>
        <v>0</v>
      </c>
      <c r="K272" s="127">
        <f t="shared" ca="1" si="112"/>
        <v>0.41151340981834938</v>
      </c>
      <c r="L272" s="24">
        <f t="shared" ca="1" si="113"/>
        <v>7</v>
      </c>
      <c r="M272" s="24"/>
      <c r="N272" s="24">
        <f t="shared" ca="1" si="122"/>
        <v>0</v>
      </c>
      <c r="O272" s="24">
        <f t="shared" ca="1" si="100"/>
        <v>1.0794254347192735</v>
      </c>
      <c r="P272" s="24">
        <f t="shared" ca="1" si="114"/>
        <v>0.83101712721580778</v>
      </c>
      <c r="Q272" s="24">
        <f t="shared" ca="1" si="101"/>
        <v>0.64372886097767468</v>
      </c>
      <c r="R272" s="24">
        <f t="shared" ca="1" si="102"/>
        <v>0.64372886097767468</v>
      </c>
      <c r="S272" s="24">
        <f t="shared" ca="1" si="103"/>
        <v>0.43569657374159887</v>
      </c>
      <c r="T272" s="24">
        <f t="shared" ca="1" si="104"/>
        <v>0</v>
      </c>
      <c r="U272" s="24">
        <f t="shared" ca="1" si="99"/>
        <v>0</v>
      </c>
      <c r="V272" s="25">
        <f t="shared" ca="1" si="105"/>
        <v>14.316529868143483</v>
      </c>
      <c r="W272" s="24">
        <f t="shared" ca="1" si="106"/>
        <v>0</v>
      </c>
      <c r="X272" s="24">
        <f t="shared" ca="1" si="107"/>
        <v>0</v>
      </c>
      <c r="Y272" s="25">
        <f t="shared" ca="1" si="108"/>
        <v>6.0604880338434891E-2</v>
      </c>
      <c r="Z272" s="26">
        <f t="shared" si="109"/>
        <v>2</v>
      </c>
      <c r="AA272" s="25">
        <f t="shared" ca="1" si="119"/>
        <v>2.0606048803384347</v>
      </c>
      <c r="AB272" s="25">
        <f t="shared" ca="1" si="120"/>
        <v>12.255924987805049</v>
      </c>
      <c r="AC272" s="25">
        <f t="shared" ca="1" si="121"/>
        <v>-146.61572859496607</v>
      </c>
      <c r="AD272" s="25">
        <f t="shared" ca="1" si="110"/>
        <v>153.38427140503393</v>
      </c>
    </row>
    <row r="273" spans="5:30" x14ac:dyDescent="0.2">
      <c r="E273" s="22">
        <v>269</v>
      </c>
      <c r="F273" s="24">
        <f t="shared" ca="1" si="115"/>
        <v>0.43569657374159887</v>
      </c>
      <c r="G273" s="24">
        <f t="shared" ca="1" si="111"/>
        <v>14</v>
      </c>
      <c r="H273" s="24">
        <f t="shared" ca="1" si="116"/>
        <v>14.435696573741598</v>
      </c>
      <c r="I273" s="24">
        <f t="shared" ca="1" si="117"/>
        <v>0</v>
      </c>
      <c r="J273" s="24">
        <f t="shared" ca="1" si="118"/>
        <v>0</v>
      </c>
      <c r="K273" s="127">
        <f t="shared" ca="1" si="112"/>
        <v>0.84475373207495796</v>
      </c>
      <c r="L273" s="24">
        <f t="shared" ca="1" si="113"/>
        <v>8</v>
      </c>
      <c r="M273" s="24"/>
      <c r="N273" s="24">
        <f t="shared" ca="1" si="122"/>
        <v>0</v>
      </c>
      <c r="O273" s="24">
        <f t="shared" ca="1" si="100"/>
        <v>0.43569657374159887</v>
      </c>
      <c r="P273" s="24">
        <f t="shared" ca="1" si="114"/>
        <v>0.43819401036979599</v>
      </c>
      <c r="Q273" s="24">
        <f t="shared" ca="1" si="101"/>
        <v>0.47666755355603946</v>
      </c>
      <c r="R273" s="24">
        <f t="shared" ca="1" si="102"/>
        <v>0.43569657374159887</v>
      </c>
      <c r="S273" s="24">
        <f t="shared" ca="1" si="103"/>
        <v>0</v>
      </c>
      <c r="T273" s="24">
        <f t="shared" ca="1" si="104"/>
        <v>4.0970979814440589E-2</v>
      </c>
      <c r="U273" s="24">
        <f t="shared" ca="1" si="99"/>
        <v>1</v>
      </c>
      <c r="V273" s="25">
        <f t="shared" ca="1" si="105"/>
        <v>9.6898918000131573</v>
      </c>
      <c r="W273" s="24">
        <f t="shared" ca="1" si="106"/>
        <v>0</v>
      </c>
      <c r="X273" s="24">
        <f t="shared" ca="1" si="107"/>
        <v>0</v>
      </c>
      <c r="Y273" s="25">
        <f t="shared" ca="1" si="108"/>
        <v>1.7427862949663954E-2</v>
      </c>
      <c r="Z273" s="26">
        <f t="shared" si="109"/>
        <v>2</v>
      </c>
      <c r="AA273" s="25">
        <f t="shared" ca="1" si="119"/>
        <v>2.0174278629496638</v>
      </c>
      <c r="AB273" s="25">
        <f t="shared" ca="1" si="120"/>
        <v>7.6724639370634939</v>
      </c>
      <c r="AC273" s="25">
        <f t="shared" ca="1" si="121"/>
        <v>-138.94326465790257</v>
      </c>
      <c r="AD273" s="25">
        <f t="shared" ca="1" si="110"/>
        <v>161.05673534209743</v>
      </c>
    </row>
    <row r="274" spans="5:30" x14ac:dyDescent="0.2">
      <c r="E274" s="22">
        <v>270</v>
      </c>
      <c r="F274" s="24">
        <f t="shared" ca="1" si="115"/>
        <v>0</v>
      </c>
      <c r="G274" s="24">
        <f t="shared" ca="1" si="111"/>
        <v>14</v>
      </c>
      <c r="H274" s="24">
        <f t="shared" ca="1" si="116"/>
        <v>14</v>
      </c>
      <c r="I274" s="24">
        <f t="shared" ca="1" si="117"/>
        <v>0</v>
      </c>
      <c r="J274" s="24">
        <f t="shared" ca="1" si="118"/>
        <v>0</v>
      </c>
      <c r="K274" s="127">
        <f t="shared" ca="1" si="112"/>
        <v>0.72614527165445142</v>
      </c>
      <c r="L274" s="24">
        <f t="shared" ca="1" si="113"/>
        <v>8</v>
      </c>
      <c r="M274" s="24"/>
      <c r="N274" s="24">
        <f t="shared" ca="1" si="122"/>
        <v>14</v>
      </c>
      <c r="O274" s="24">
        <f t="shared" ca="1" si="100"/>
        <v>14</v>
      </c>
      <c r="P274" s="24">
        <f t="shared" ca="1" si="114"/>
        <v>0.42987404589497513</v>
      </c>
      <c r="Q274" s="24">
        <f t="shared" ca="1" si="101"/>
        <v>0.47349577354230915</v>
      </c>
      <c r="R274" s="24">
        <f t="shared" ca="1" si="102"/>
        <v>0.47349577354230915</v>
      </c>
      <c r="S274" s="24">
        <f t="shared" ca="1" si="103"/>
        <v>13.526504226457691</v>
      </c>
      <c r="T274" s="24">
        <f t="shared" ca="1" si="104"/>
        <v>0</v>
      </c>
      <c r="U274" s="24">
        <f t="shared" ca="1" si="99"/>
        <v>0</v>
      </c>
      <c r="V274" s="25">
        <f t="shared" ca="1" si="105"/>
        <v>10.530546003580955</v>
      </c>
      <c r="W274" s="24">
        <f t="shared" ca="1" si="106"/>
        <v>0</v>
      </c>
      <c r="X274" s="24">
        <f t="shared" ca="1" si="107"/>
        <v>0</v>
      </c>
      <c r="Y274" s="25">
        <f t="shared" ca="1" si="108"/>
        <v>1.1010601690583075</v>
      </c>
      <c r="Z274" s="26">
        <f t="shared" si="109"/>
        <v>2</v>
      </c>
      <c r="AA274" s="25">
        <f t="shared" ca="1" si="119"/>
        <v>3.1010601690583073</v>
      </c>
      <c r="AB274" s="25">
        <f t="shared" ca="1" si="120"/>
        <v>7.429485834522648</v>
      </c>
      <c r="AC274" s="25">
        <f t="shared" ca="1" si="121"/>
        <v>-131.51377882337994</v>
      </c>
      <c r="AD274" s="25">
        <f t="shared" ca="1" si="110"/>
        <v>168.48622117662006</v>
      </c>
    </row>
    <row r="275" spans="5:30" x14ac:dyDescent="0.2">
      <c r="E275" s="22">
        <v>271</v>
      </c>
      <c r="F275" s="24">
        <f t="shared" ca="1" si="115"/>
        <v>13.526504226457691</v>
      </c>
      <c r="G275" s="24">
        <f t="shared" ca="1" si="111"/>
        <v>0</v>
      </c>
      <c r="H275" s="24">
        <f t="shared" ca="1" si="116"/>
        <v>13.526504226457691</v>
      </c>
      <c r="I275" s="24">
        <f t="shared" ca="1" si="117"/>
        <v>0</v>
      </c>
      <c r="J275" s="24">
        <f t="shared" ca="1" si="118"/>
        <v>0</v>
      </c>
      <c r="K275" s="127">
        <f t="shared" ca="1" si="112"/>
        <v>0.67694884863676941</v>
      </c>
      <c r="L275" s="24">
        <f t="shared" ca="1" si="113"/>
        <v>7</v>
      </c>
      <c r="M275" s="24"/>
      <c r="N275" s="24">
        <f t="shared" ca="1" si="122"/>
        <v>0</v>
      </c>
      <c r="O275" s="24">
        <f t="shared" ca="1" si="100"/>
        <v>13.526504226457691</v>
      </c>
      <c r="P275" s="24">
        <f t="shared" ca="1" si="114"/>
        <v>1.9921918331101018E-2</v>
      </c>
      <c r="Q275" s="24">
        <f t="shared" ca="1" si="101"/>
        <v>0.19169536382970337</v>
      </c>
      <c r="R275" s="24">
        <f t="shared" ca="1" si="102"/>
        <v>0.19169536382970337</v>
      </c>
      <c r="S275" s="24">
        <f t="shared" ca="1" si="103"/>
        <v>13.334808862627987</v>
      </c>
      <c r="T275" s="24">
        <f t="shared" ca="1" si="104"/>
        <v>0</v>
      </c>
      <c r="U275" s="24">
        <f t="shared" ca="1" si="99"/>
        <v>0</v>
      </c>
      <c r="V275" s="25">
        <f t="shared" ca="1" si="105"/>
        <v>4.2633048915726031</v>
      </c>
      <c r="W275" s="24">
        <f t="shared" ca="1" si="106"/>
        <v>0</v>
      </c>
      <c r="X275" s="24">
        <f t="shared" ca="1" si="107"/>
        <v>0</v>
      </c>
      <c r="Y275" s="25">
        <f t="shared" ca="1" si="108"/>
        <v>1.074452523563427</v>
      </c>
      <c r="Z275" s="26">
        <f t="shared" si="109"/>
        <v>2</v>
      </c>
      <c r="AA275" s="25">
        <f t="shared" ca="1" si="119"/>
        <v>3.0744525235634272</v>
      </c>
      <c r="AB275" s="25">
        <f t="shared" ca="1" si="120"/>
        <v>1.1888523680091758</v>
      </c>
      <c r="AC275" s="25">
        <f t="shared" ca="1" si="121"/>
        <v>-130.32492645537076</v>
      </c>
      <c r="AD275" s="25">
        <f t="shared" ca="1" si="110"/>
        <v>169.67507354462924</v>
      </c>
    </row>
    <row r="276" spans="5:30" x14ac:dyDescent="0.2">
      <c r="E276" s="22">
        <v>272</v>
      </c>
      <c r="F276" s="24">
        <f t="shared" ca="1" si="115"/>
        <v>13.334808862627987</v>
      </c>
      <c r="G276" s="24">
        <f t="shared" ca="1" si="111"/>
        <v>0</v>
      </c>
      <c r="H276" s="24">
        <f t="shared" ca="1" si="116"/>
        <v>13.334808862627987</v>
      </c>
      <c r="I276" s="24">
        <f t="shared" ca="1" si="117"/>
        <v>0</v>
      </c>
      <c r="J276" s="24">
        <f t="shared" ca="1" si="118"/>
        <v>0</v>
      </c>
      <c r="K276" s="127">
        <f t="shared" ca="1" si="112"/>
        <v>0.76312360341478369</v>
      </c>
      <c r="L276" s="24">
        <f t="shared" ca="1" si="113"/>
        <v>8</v>
      </c>
      <c r="M276" s="24"/>
      <c r="N276" s="24">
        <f t="shared" ca="1" si="122"/>
        <v>0</v>
      </c>
      <c r="O276" s="24">
        <f t="shared" ca="1" si="100"/>
        <v>13.334808862627987</v>
      </c>
      <c r="P276" s="24">
        <f t="shared" ca="1" si="114"/>
        <v>0.37147567448203389</v>
      </c>
      <c r="Q276" s="24">
        <f t="shared" ca="1" si="101"/>
        <v>0.45080787317823756</v>
      </c>
      <c r="R276" s="24">
        <f t="shared" ca="1" si="102"/>
        <v>0.45080787317823756</v>
      </c>
      <c r="S276" s="24">
        <f t="shared" ca="1" si="103"/>
        <v>12.884000989449749</v>
      </c>
      <c r="T276" s="24">
        <f t="shared" ca="1" si="104"/>
        <v>0</v>
      </c>
      <c r="U276" s="24">
        <f t="shared" ca="1" si="99"/>
        <v>0</v>
      </c>
      <c r="V276" s="25">
        <f t="shared" ca="1" si="105"/>
        <v>10.025967099484003</v>
      </c>
      <c r="W276" s="24">
        <f t="shared" ca="1" si="106"/>
        <v>0</v>
      </c>
      <c r="X276" s="24">
        <f t="shared" ca="1" si="107"/>
        <v>0</v>
      </c>
      <c r="Y276" s="25">
        <f t="shared" ca="1" si="108"/>
        <v>1.0487523940831094</v>
      </c>
      <c r="Z276" s="26">
        <f t="shared" si="109"/>
        <v>2</v>
      </c>
      <c r="AA276" s="25">
        <f t="shared" ca="1" si="119"/>
        <v>3.0487523940831096</v>
      </c>
      <c r="AB276" s="25">
        <f t="shared" ca="1" si="120"/>
        <v>6.9772147054008933</v>
      </c>
      <c r="AC276" s="25">
        <f t="shared" ca="1" si="121"/>
        <v>-123.34771174996986</v>
      </c>
      <c r="AD276" s="25">
        <f t="shared" ca="1" si="110"/>
        <v>176.65228825003015</v>
      </c>
    </row>
    <row r="277" spans="5:30" x14ac:dyDescent="0.2">
      <c r="E277" s="22">
        <v>273</v>
      </c>
      <c r="F277" s="24">
        <f t="shared" ca="1" si="115"/>
        <v>12.884000989449749</v>
      </c>
      <c r="G277" s="24">
        <f t="shared" ca="1" si="111"/>
        <v>0</v>
      </c>
      <c r="H277" s="24">
        <f t="shared" ca="1" si="116"/>
        <v>12.884000989449749</v>
      </c>
      <c r="I277" s="24">
        <f t="shared" ca="1" si="117"/>
        <v>0</v>
      </c>
      <c r="J277" s="24">
        <f t="shared" ca="1" si="118"/>
        <v>0</v>
      </c>
      <c r="K277" s="127">
        <f t="shared" ca="1" si="112"/>
        <v>0.39275806645496569</v>
      </c>
      <c r="L277" s="24">
        <f t="shared" ca="1" si="113"/>
        <v>7</v>
      </c>
      <c r="M277" s="24"/>
      <c r="N277" s="24">
        <f t="shared" ca="1" si="122"/>
        <v>0</v>
      </c>
      <c r="O277" s="24">
        <f t="shared" ca="1" si="100"/>
        <v>12.884000989449749</v>
      </c>
      <c r="P277" s="24">
        <f t="shared" ca="1" si="114"/>
        <v>0.57220594087115029</v>
      </c>
      <c r="Q277" s="24">
        <f t="shared" ca="1" si="101"/>
        <v>0.52729896932360754</v>
      </c>
      <c r="R277" s="24">
        <f t="shared" ca="1" si="102"/>
        <v>0.52729896932360754</v>
      </c>
      <c r="S277" s="24">
        <f t="shared" ca="1" si="103"/>
        <v>12.356702020126141</v>
      </c>
      <c r="T277" s="24">
        <f t="shared" ca="1" si="104"/>
        <v>0</v>
      </c>
      <c r="U277" s="24">
        <f t="shared" ca="1" si="99"/>
        <v>0</v>
      </c>
      <c r="V277" s="25">
        <f t="shared" ca="1" si="105"/>
        <v>11.727129077757031</v>
      </c>
      <c r="W277" s="24">
        <f t="shared" ca="1" si="106"/>
        <v>0</v>
      </c>
      <c r="X277" s="24">
        <f t="shared" ca="1" si="107"/>
        <v>0</v>
      </c>
      <c r="Y277" s="25">
        <f t="shared" ca="1" si="108"/>
        <v>1.0096281203830355</v>
      </c>
      <c r="Z277" s="26">
        <f t="shared" si="109"/>
        <v>2</v>
      </c>
      <c r="AA277" s="25">
        <f t="shared" ca="1" si="119"/>
        <v>3.0096281203830353</v>
      </c>
      <c r="AB277" s="25">
        <f t="shared" ca="1" si="120"/>
        <v>8.7175009573739963</v>
      </c>
      <c r="AC277" s="25">
        <f t="shared" ca="1" si="121"/>
        <v>-114.63021079259586</v>
      </c>
      <c r="AD277" s="25">
        <f t="shared" ca="1" si="110"/>
        <v>185.36978920740415</v>
      </c>
    </row>
    <row r="278" spans="5:30" x14ac:dyDescent="0.2">
      <c r="E278" s="22">
        <v>274</v>
      </c>
      <c r="F278" s="24">
        <f t="shared" ca="1" si="115"/>
        <v>12.356702020126141</v>
      </c>
      <c r="G278" s="24">
        <f t="shared" ca="1" si="111"/>
        <v>0</v>
      </c>
      <c r="H278" s="24">
        <f t="shared" ca="1" si="116"/>
        <v>12.356702020126141</v>
      </c>
      <c r="I278" s="24">
        <f t="shared" ca="1" si="117"/>
        <v>0</v>
      </c>
      <c r="J278" s="24">
        <f t="shared" ca="1" si="118"/>
        <v>0</v>
      </c>
      <c r="K278" s="127">
        <f t="shared" ca="1" si="112"/>
        <v>0.35287134256175812</v>
      </c>
      <c r="L278" s="24">
        <f t="shared" ca="1" si="113"/>
        <v>7</v>
      </c>
      <c r="M278" s="24"/>
      <c r="N278" s="24">
        <f t="shared" ca="1" si="122"/>
        <v>0</v>
      </c>
      <c r="O278" s="24">
        <f t="shared" ca="1" si="100"/>
        <v>12.356702020126141</v>
      </c>
      <c r="P278" s="24">
        <f t="shared" ca="1" si="114"/>
        <v>0.34863076746656196</v>
      </c>
      <c r="Q278" s="24">
        <f t="shared" ca="1" si="101"/>
        <v>0.44164703718052073</v>
      </c>
      <c r="R278" s="24">
        <f t="shared" ca="1" si="102"/>
        <v>0.44164703718052073</v>
      </c>
      <c r="S278" s="24">
        <f t="shared" ca="1" si="103"/>
        <v>11.91505498294562</v>
      </c>
      <c r="T278" s="24">
        <f t="shared" ca="1" si="104"/>
        <v>0</v>
      </c>
      <c r="U278" s="24">
        <f t="shared" ca="1" si="99"/>
        <v>0</v>
      </c>
      <c r="V278" s="25">
        <f t="shared" ca="1" si="105"/>
        <v>9.8222301068947804</v>
      </c>
      <c r="W278" s="24">
        <f t="shared" ca="1" si="106"/>
        <v>0</v>
      </c>
      <c r="X278" s="24">
        <f t="shared" ca="1" si="107"/>
        <v>0</v>
      </c>
      <c r="Y278" s="25">
        <f t="shared" ca="1" si="108"/>
        <v>0.97087028012287047</v>
      </c>
      <c r="Z278" s="26">
        <f t="shared" si="109"/>
        <v>2</v>
      </c>
      <c r="AA278" s="25">
        <f t="shared" ca="1" si="119"/>
        <v>2.9708702801228704</v>
      </c>
      <c r="AB278" s="25">
        <f t="shared" ca="1" si="120"/>
        <v>6.85135982677191</v>
      </c>
      <c r="AC278" s="25">
        <f t="shared" ca="1" si="121"/>
        <v>-107.77885096582395</v>
      </c>
      <c r="AD278" s="25">
        <f t="shared" ca="1" si="110"/>
        <v>192.22114903417605</v>
      </c>
    </row>
    <row r="279" spans="5:30" x14ac:dyDescent="0.2">
      <c r="E279" s="22">
        <v>275</v>
      </c>
      <c r="F279" s="24">
        <f t="shared" ca="1" si="115"/>
        <v>11.91505498294562</v>
      </c>
      <c r="G279" s="24">
        <f t="shared" ca="1" si="111"/>
        <v>0</v>
      </c>
      <c r="H279" s="24">
        <f t="shared" ca="1" si="116"/>
        <v>11.91505498294562</v>
      </c>
      <c r="I279" s="24">
        <f t="shared" ca="1" si="117"/>
        <v>0</v>
      </c>
      <c r="J279" s="24">
        <f t="shared" ca="1" si="118"/>
        <v>0</v>
      </c>
      <c r="K279" s="127">
        <f t="shared" ca="1" si="112"/>
        <v>9.7356752792919998E-2</v>
      </c>
      <c r="L279" s="24">
        <f t="shared" ca="1" si="113"/>
        <v>7</v>
      </c>
      <c r="M279" s="24"/>
      <c r="N279" s="24">
        <f t="shared" ca="1" si="122"/>
        <v>0</v>
      </c>
      <c r="O279" s="24">
        <f t="shared" ca="1" si="100"/>
        <v>11.91505498294562</v>
      </c>
      <c r="P279" s="24">
        <f t="shared" ca="1" si="114"/>
        <v>0.8974426119983534</v>
      </c>
      <c r="Q279" s="24">
        <f t="shared" ca="1" si="101"/>
        <v>0.69006699692560836</v>
      </c>
      <c r="R279" s="24">
        <f t="shared" ca="1" si="102"/>
        <v>0.69006699692560836</v>
      </c>
      <c r="S279" s="24">
        <f t="shared" ca="1" si="103"/>
        <v>11.224987986020011</v>
      </c>
      <c r="T279" s="24">
        <f t="shared" ca="1" si="104"/>
        <v>0</v>
      </c>
      <c r="U279" s="24">
        <f t="shared" ref="U279:U342" ca="1" si="123">IF(OR(T279=0,AND(T279&gt;0, T280&gt;0)),0,1)</f>
        <v>0</v>
      </c>
      <c r="V279" s="25">
        <f t="shared" ca="1" si="105"/>
        <v>15.347090011625529</v>
      </c>
      <c r="W279" s="24">
        <f t="shared" ca="1" si="106"/>
        <v>0</v>
      </c>
      <c r="X279" s="24">
        <f t="shared" ca="1" si="107"/>
        <v>0</v>
      </c>
      <c r="Y279" s="25">
        <f t="shared" ca="1" si="108"/>
        <v>0.92560171875862529</v>
      </c>
      <c r="Z279" s="26">
        <f t="shared" si="109"/>
        <v>2</v>
      </c>
      <c r="AA279" s="25">
        <f t="shared" ca="1" si="119"/>
        <v>2.9256017187586254</v>
      </c>
      <c r="AB279" s="25">
        <f t="shared" ca="1" si="120"/>
        <v>12.421488292866904</v>
      </c>
      <c r="AC279" s="25">
        <f t="shared" ca="1" si="121"/>
        <v>-95.357362672957038</v>
      </c>
      <c r="AD279" s="25">
        <f t="shared" ca="1" si="110"/>
        <v>204.64263732704296</v>
      </c>
    </row>
    <row r="280" spans="5:30" x14ac:dyDescent="0.2">
      <c r="E280" s="22">
        <v>276</v>
      </c>
      <c r="F280" s="24">
        <f t="shared" ca="1" si="115"/>
        <v>11.224987986020011</v>
      </c>
      <c r="G280" s="24">
        <f t="shared" ca="1" si="111"/>
        <v>0</v>
      </c>
      <c r="H280" s="24">
        <f t="shared" ca="1" si="116"/>
        <v>11.224987986020011</v>
      </c>
      <c r="I280" s="24">
        <f t="shared" ca="1" si="117"/>
        <v>0</v>
      </c>
      <c r="J280" s="24">
        <f t="shared" ca="1" si="118"/>
        <v>0</v>
      </c>
      <c r="K280" s="127">
        <f t="shared" ca="1" si="112"/>
        <v>6.9318993381612404E-2</v>
      </c>
      <c r="L280" s="24">
        <f t="shared" ca="1" si="113"/>
        <v>7</v>
      </c>
      <c r="M280" s="24"/>
      <c r="N280" s="24">
        <f t="shared" ca="1" si="122"/>
        <v>0</v>
      </c>
      <c r="O280" s="24">
        <f t="shared" ca="1" si="100"/>
        <v>11.224987986020011</v>
      </c>
      <c r="P280" s="24">
        <f t="shared" ca="1" si="114"/>
        <v>0.7807498647761616</v>
      </c>
      <c r="Q280" s="24">
        <f t="shared" ca="1" si="101"/>
        <v>0.61620923340520983</v>
      </c>
      <c r="R280" s="24">
        <f t="shared" ca="1" si="102"/>
        <v>0.61620923340520983</v>
      </c>
      <c r="S280" s="24">
        <f t="shared" ca="1" si="103"/>
        <v>10.608778752614802</v>
      </c>
      <c r="T280" s="24">
        <f t="shared" ca="1" si="104"/>
        <v>0</v>
      </c>
      <c r="U280" s="24">
        <f t="shared" ca="1" si="123"/>
        <v>0</v>
      </c>
      <c r="V280" s="25">
        <f t="shared" ca="1" si="105"/>
        <v>13.704493350931866</v>
      </c>
      <c r="W280" s="24">
        <f t="shared" ca="1" si="106"/>
        <v>0</v>
      </c>
      <c r="X280" s="24">
        <f t="shared" ca="1" si="107"/>
        <v>0</v>
      </c>
      <c r="Y280" s="25">
        <f t="shared" ca="1" si="108"/>
        <v>0.87335066954539264</v>
      </c>
      <c r="Z280" s="26">
        <f t="shared" si="109"/>
        <v>2</v>
      </c>
      <c r="AA280" s="25">
        <f t="shared" ca="1" si="119"/>
        <v>2.8733506695453928</v>
      </c>
      <c r="AB280" s="25">
        <f t="shared" ca="1" si="120"/>
        <v>10.831142681386474</v>
      </c>
      <c r="AC280" s="25">
        <f t="shared" ca="1" si="121"/>
        <v>-84.526219991570571</v>
      </c>
      <c r="AD280" s="25">
        <f t="shared" ca="1" si="110"/>
        <v>215.47378000842943</v>
      </c>
    </row>
    <row r="281" spans="5:30" x14ac:dyDescent="0.2">
      <c r="E281" s="22">
        <v>277</v>
      </c>
      <c r="F281" s="24">
        <f t="shared" ca="1" si="115"/>
        <v>10.608778752614802</v>
      </c>
      <c r="G281" s="24">
        <f t="shared" ca="1" si="111"/>
        <v>0</v>
      </c>
      <c r="H281" s="24">
        <f t="shared" ca="1" si="116"/>
        <v>10.608778752614802</v>
      </c>
      <c r="I281" s="24">
        <f t="shared" ca="1" si="117"/>
        <v>0</v>
      </c>
      <c r="J281" s="24">
        <f t="shared" ca="1" si="118"/>
        <v>0</v>
      </c>
      <c r="K281" s="127">
        <f t="shared" ca="1" si="112"/>
        <v>0.18712419677462322</v>
      </c>
      <c r="L281" s="24">
        <f t="shared" ca="1" si="113"/>
        <v>7</v>
      </c>
      <c r="M281" s="24"/>
      <c r="N281" s="24">
        <f t="shared" ca="1" si="122"/>
        <v>0</v>
      </c>
      <c r="O281" s="24">
        <f t="shared" ca="1" si="100"/>
        <v>10.608778752614802</v>
      </c>
      <c r="P281" s="24">
        <f t="shared" ca="1" si="114"/>
        <v>9.7812431664540012E-2</v>
      </c>
      <c r="Q281" s="24">
        <f t="shared" ca="1" si="101"/>
        <v>0.30588238614970592</v>
      </c>
      <c r="R281" s="24">
        <f t="shared" ca="1" si="102"/>
        <v>0.30588238614970592</v>
      </c>
      <c r="S281" s="24">
        <f t="shared" ca="1" si="103"/>
        <v>10.302896366465095</v>
      </c>
      <c r="T281" s="24">
        <f t="shared" ca="1" si="104"/>
        <v>0</v>
      </c>
      <c r="U281" s="24">
        <f t="shared" ca="1" si="123"/>
        <v>0</v>
      </c>
      <c r="V281" s="25">
        <f t="shared" ca="1" si="105"/>
        <v>6.8028242679694593</v>
      </c>
      <c r="W281" s="24">
        <f t="shared" ca="1" si="106"/>
        <v>0</v>
      </c>
      <c r="X281" s="24">
        <f t="shared" ca="1" si="107"/>
        <v>0</v>
      </c>
      <c r="Y281" s="25">
        <f t="shared" ca="1" si="108"/>
        <v>0.8364670047631958</v>
      </c>
      <c r="Z281" s="26">
        <f t="shared" si="109"/>
        <v>2</v>
      </c>
      <c r="AA281" s="25">
        <f t="shared" ca="1" si="119"/>
        <v>2.8364670047631959</v>
      </c>
      <c r="AB281" s="25">
        <f t="shared" ca="1" si="120"/>
        <v>3.9663572632062634</v>
      </c>
      <c r="AC281" s="25">
        <f t="shared" ca="1" si="121"/>
        <v>-80.559862728364308</v>
      </c>
      <c r="AD281" s="25">
        <f t="shared" ca="1" si="110"/>
        <v>219.44013727163571</v>
      </c>
    </row>
    <row r="282" spans="5:30" x14ac:dyDescent="0.2">
      <c r="E282" s="22">
        <v>278</v>
      </c>
      <c r="F282" s="24">
        <f t="shared" ca="1" si="115"/>
        <v>10.302896366465095</v>
      </c>
      <c r="G282" s="24">
        <f t="shared" ca="1" si="111"/>
        <v>0</v>
      </c>
      <c r="H282" s="24">
        <f t="shared" ca="1" si="116"/>
        <v>10.302896366465095</v>
      </c>
      <c r="I282" s="24">
        <f t="shared" ca="1" si="117"/>
        <v>0</v>
      </c>
      <c r="J282" s="24">
        <f t="shared" ca="1" si="118"/>
        <v>0</v>
      </c>
      <c r="K282" s="127">
        <f t="shared" ca="1" si="112"/>
        <v>0.44084816865866649</v>
      </c>
      <c r="L282" s="24">
        <f t="shared" ca="1" si="113"/>
        <v>7</v>
      </c>
      <c r="M282" s="24"/>
      <c r="N282" s="24">
        <f t="shared" ca="1" si="122"/>
        <v>0</v>
      </c>
      <c r="O282" s="24">
        <f t="shared" ca="1" si="100"/>
        <v>10.302896366465095</v>
      </c>
      <c r="P282" s="24">
        <f t="shared" ca="1" si="114"/>
        <v>0.4742632239212129</v>
      </c>
      <c r="Q282" s="24">
        <f t="shared" ca="1" si="101"/>
        <v>0.49031639829866064</v>
      </c>
      <c r="R282" s="24">
        <f t="shared" ca="1" si="102"/>
        <v>0.49031639829866064</v>
      </c>
      <c r="S282" s="24">
        <f t="shared" ca="1" si="103"/>
        <v>9.8125799681664354</v>
      </c>
      <c r="T282" s="24">
        <f t="shared" ca="1" si="104"/>
        <v>0</v>
      </c>
      <c r="U282" s="24">
        <f t="shared" ca="1" si="123"/>
        <v>0</v>
      </c>
      <c r="V282" s="25">
        <f t="shared" ca="1" si="105"/>
        <v>10.904636698162212</v>
      </c>
      <c r="W282" s="24">
        <f t="shared" ca="1" si="106"/>
        <v>0</v>
      </c>
      <c r="X282" s="24">
        <f t="shared" ca="1" si="107"/>
        <v>0</v>
      </c>
      <c r="Y282" s="25">
        <f t="shared" ca="1" si="108"/>
        <v>0.8046190533852613</v>
      </c>
      <c r="Z282" s="26">
        <f t="shared" si="109"/>
        <v>2</v>
      </c>
      <c r="AA282" s="25">
        <f t="shared" ca="1" si="119"/>
        <v>2.8046190533852613</v>
      </c>
      <c r="AB282" s="25">
        <f t="shared" ca="1" si="120"/>
        <v>8.1000176447769512</v>
      </c>
      <c r="AC282" s="25">
        <f t="shared" ca="1" si="121"/>
        <v>-72.459845083587354</v>
      </c>
      <c r="AD282" s="25">
        <f t="shared" ca="1" si="110"/>
        <v>227.54015491641263</v>
      </c>
    </row>
    <row r="283" spans="5:30" x14ac:dyDescent="0.2">
      <c r="E283" s="22">
        <v>279</v>
      </c>
      <c r="F283" s="24">
        <f t="shared" ca="1" si="115"/>
        <v>9.8125799681664354</v>
      </c>
      <c r="G283" s="24">
        <f t="shared" ca="1" si="111"/>
        <v>0</v>
      </c>
      <c r="H283" s="24">
        <f t="shared" ca="1" si="116"/>
        <v>9.8125799681664354</v>
      </c>
      <c r="I283" s="24">
        <f t="shared" ca="1" si="117"/>
        <v>0</v>
      </c>
      <c r="J283" s="24">
        <f t="shared" ca="1" si="118"/>
        <v>0</v>
      </c>
      <c r="K283" s="127">
        <f t="shared" ca="1" si="112"/>
        <v>0.79202557248322147</v>
      </c>
      <c r="L283" s="24">
        <f t="shared" ca="1" si="113"/>
        <v>8</v>
      </c>
      <c r="M283" s="24"/>
      <c r="N283" s="24">
        <f t="shared" ca="1" si="122"/>
        <v>0</v>
      </c>
      <c r="O283" s="24">
        <f t="shared" ca="1" si="100"/>
        <v>9.8125799681664354</v>
      </c>
      <c r="P283" s="24">
        <f t="shared" ca="1" si="114"/>
        <v>0.24895965909260076</v>
      </c>
      <c r="Q283" s="24">
        <f t="shared" ca="1" si="101"/>
        <v>0.39833492173860124</v>
      </c>
      <c r="R283" s="24">
        <f t="shared" ca="1" si="102"/>
        <v>0.39833492173860124</v>
      </c>
      <c r="S283" s="24">
        <f t="shared" ca="1" si="103"/>
        <v>9.4142450464278333</v>
      </c>
      <c r="T283" s="24">
        <f t="shared" ca="1" si="104"/>
        <v>0</v>
      </c>
      <c r="U283" s="24">
        <f t="shared" ca="1" si="123"/>
        <v>0</v>
      </c>
      <c r="V283" s="25">
        <f t="shared" ca="1" si="105"/>
        <v>8.8589686594664911</v>
      </c>
      <c r="W283" s="24">
        <f t="shared" ca="1" si="106"/>
        <v>0</v>
      </c>
      <c r="X283" s="24">
        <f t="shared" ca="1" si="107"/>
        <v>0</v>
      </c>
      <c r="Y283" s="25">
        <f t="shared" ca="1" si="108"/>
        <v>0.76907300058377082</v>
      </c>
      <c r="Z283" s="26">
        <f t="shared" si="109"/>
        <v>2</v>
      </c>
      <c r="AA283" s="25">
        <f t="shared" ca="1" si="119"/>
        <v>2.7690730005837709</v>
      </c>
      <c r="AB283" s="25">
        <f t="shared" ca="1" si="120"/>
        <v>6.0898956588827202</v>
      </c>
      <c r="AC283" s="25">
        <f t="shared" ca="1" si="121"/>
        <v>-66.369949424704629</v>
      </c>
      <c r="AD283" s="25">
        <f t="shared" ca="1" si="110"/>
        <v>233.63005057529537</v>
      </c>
    </row>
    <row r="284" spans="5:30" x14ac:dyDescent="0.2">
      <c r="E284" s="22">
        <v>280</v>
      </c>
      <c r="F284" s="24">
        <f t="shared" ca="1" si="115"/>
        <v>9.4142450464278333</v>
      </c>
      <c r="G284" s="24">
        <f t="shared" ca="1" si="111"/>
        <v>0</v>
      </c>
      <c r="H284" s="24">
        <f t="shared" ca="1" si="116"/>
        <v>9.4142450464278333</v>
      </c>
      <c r="I284" s="24">
        <f t="shared" ca="1" si="117"/>
        <v>0</v>
      </c>
      <c r="J284" s="24">
        <f t="shared" ca="1" si="118"/>
        <v>0</v>
      </c>
      <c r="K284" s="127">
        <f t="shared" ca="1" si="112"/>
        <v>0.769350910875233</v>
      </c>
      <c r="L284" s="24">
        <f t="shared" ca="1" si="113"/>
        <v>8</v>
      </c>
      <c r="M284" s="24"/>
      <c r="N284" s="24">
        <f t="shared" ca="1" si="122"/>
        <v>0</v>
      </c>
      <c r="O284" s="24">
        <f t="shared" ca="1" si="100"/>
        <v>9.4142450464278333</v>
      </c>
      <c r="P284" s="24">
        <f t="shared" ca="1" si="114"/>
        <v>0.26269562905092958</v>
      </c>
      <c r="Q284" s="24">
        <f t="shared" ca="1" si="101"/>
        <v>0.40474145410247586</v>
      </c>
      <c r="R284" s="24">
        <f t="shared" ca="1" si="102"/>
        <v>0.40474145410247586</v>
      </c>
      <c r="S284" s="24">
        <f t="shared" ca="1" si="103"/>
        <v>9.0095035923253572</v>
      </c>
      <c r="T284" s="24">
        <f t="shared" ca="1" si="104"/>
        <v>0</v>
      </c>
      <c r="U284" s="24">
        <f t="shared" ca="1" si="123"/>
        <v>0</v>
      </c>
      <c r="V284" s="25">
        <f t="shared" ca="1" si="105"/>
        <v>9.0014499392390626</v>
      </c>
      <c r="W284" s="24">
        <f t="shared" ca="1" si="106"/>
        <v>0</v>
      </c>
      <c r="X284" s="24">
        <f t="shared" ca="1" si="107"/>
        <v>0</v>
      </c>
      <c r="Y284" s="25">
        <f t="shared" ca="1" si="108"/>
        <v>0.73694994555012761</v>
      </c>
      <c r="Z284" s="26">
        <f t="shared" si="109"/>
        <v>2</v>
      </c>
      <c r="AA284" s="25">
        <f t="shared" ca="1" si="119"/>
        <v>2.7369499455501276</v>
      </c>
      <c r="AB284" s="25">
        <f t="shared" ca="1" si="120"/>
        <v>6.2644999936889345</v>
      </c>
      <c r="AC284" s="25">
        <f t="shared" ca="1" si="121"/>
        <v>-60.105449431015693</v>
      </c>
      <c r="AD284" s="25">
        <f t="shared" ca="1" si="110"/>
        <v>239.8945505689843</v>
      </c>
    </row>
    <row r="285" spans="5:30" x14ac:dyDescent="0.2">
      <c r="E285" s="22">
        <v>281</v>
      </c>
      <c r="F285" s="24">
        <f t="shared" ca="1" si="115"/>
        <v>9.0095035923253572</v>
      </c>
      <c r="G285" s="24">
        <f t="shared" ca="1" si="111"/>
        <v>0</v>
      </c>
      <c r="H285" s="24">
        <f t="shared" ca="1" si="116"/>
        <v>9.0095035923253572</v>
      </c>
      <c r="I285" s="24">
        <f t="shared" ca="1" si="117"/>
        <v>0</v>
      </c>
      <c r="J285" s="24">
        <f t="shared" ca="1" si="118"/>
        <v>0</v>
      </c>
      <c r="K285" s="127">
        <f t="shared" ca="1" si="112"/>
        <v>0.28011618077666689</v>
      </c>
      <c r="L285" s="24">
        <f t="shared" ca="1" si="113"/>
        <v>7</v>
      </c>
      <c r="M285" s="24"/>
      <c r="N285" s="24">
        <f t="shared" ca="1" si="122"/>
        <v>0</v>
      </c>
      <c r="O285" s="24">
        <f t="shared" ca="1" si="100"/>
        <v>9.0095035923253572</v>
      </c>
      <c r="P285" s="24">
        <f t="shared" ca="1" si="114"/>
        <v>0.93456449126731722</v>
      </c>
      <c r="Q285" s="24">
        <f t="shared" ca="1" si="101"/>
        <v>0.7266014015199852</v>
      </c>
      <c r="R285" s="24">
        <f t="shared" ca="1" si="102"/>
        <v>0.7266014015199852</v>
      </c>
      <c r="S285" s="24">
        <f t="shared" ca="1" si="103"/>
        <v>8.2829021908053715</v>
      </c>
      <c r="T285" s="24">
        <f t="shared" ca="1" si="104"/>
        <v>0</v>
      </c>
      <c r="U285" s="24">
        <f t="shared" ca="1" si="123"/>
        <v>0</v>
      </c>
      <c r="V285" s="25">
        <f t="shared" ca="1" si="105"/>
        <v>16.159615169804471</v>
      </c>
      <c r="W285" s="24">
        <f t="shared" ca="1" si="106"/>
        <v>0</v>
      </c>
      <c r="X285" s="24">
        <f t="shared" ca="1" si="107"/>
        <v>0</v>
      </c>
      <c r="Y285" s="25">
        <f t="shared" ca="1" si="108"/>
        <v>0.69169623132522917</v>
      </c>
      <c r="Z285" s="26">
        <f t="shared" si="109"/>
        <v>2</v>
      </c>
      <c r="AA285" s="25">
        <f t="shared" ca="1" si="119"/>
        <v>2.6916962313252291</v>
      </c>
      <c r="AB285" s="25">
        <f t="shared" ca="1" si="120"/>
        <v>13.467918938479242</v>
      </c>
      <c r="AC285" s="25">
        <f t="shared" ca="1" si="121"/>
        <v>-46.637530492536449</v>
      </c>
      <c r="AD285" s="25">
        <f t="shared" ca="1" si="110"/>
        <v>253.36246950746354</v>
      </c>
    </row>
    <row r="286" spans="5:30" x14ac:dyDescent="0.2">
      <c r="E286" s="22">
        <v>282</v>
      </c>
      <c r="F286" s="24">
        <f t="shared" ca="1" si="115"/>
        <v>8.2829021908053715</v>
      </c>
      <c r="G286" s="24">
        <f t="shared" ca="1" si="111"/>
        <v>0</v>
      </c>
      <c r="H286" s="24">
        <f t="shared" ca="1" si="116"/>
        <v>8.2829021908053715</v>
      </c>
      <c r="I286" s="24">
        <f t="shared" ca="1" si="117"/>
        <v>0</v>
      </c>
      <c r="J286" s="24">
        <f t="shared" ca="1" si="118"/>
        <v>0</v>
      </c>
      <c r="K286" s="127">
        <f t="shared" ca="1" si="112"/>
        <v>0.88731124897995772</v>
      </c>
      <c r="L286" s="24">
        <f t="shared" ca="1" si="113"/>
        <v>8</v>
      </c>
      <c r="M286" s="24"/>
      <c r="N286" s="24">
        <f t="shared" ca="1" si="122"/>
        <v>0</v>
      </c>
      <c r="O286" s="24">
        <f t="shared" ca="1" si="100"/>
        <v>8.2829021908053715</v>
      </c>
      <c r="P286" s="24">
        <f t="shared" ca="1" si="114"/>
        <v>0.72738231400072118</v>
      </c>
      <c r="Q286" s="24">
        <f t="shared" ca="1" si="101"/>
        <v>0.59073727346327365</v>
      </c>
      <c r="R286" s="24">
        <f t="shared" ca="1" si="102"/>
        <v>0.59073727346327365</v>
      </c>
      <c r="S286" s="24">
        <f t="shared" ca="1" si="103"/>
        <v>7.6921649173420974</v>
      </c>
      <c r="T286" s="24">
        <f t="shared" ca="1" si="104"/>
        <v>0</v>
      </c>
      <c r="U286" s="24">
        <f t="shared" ca="1" si="123"/>
        <v>0</v>
      </c>
      <c r="V286" s="25">
        <f t="shared" ca="1" si="105"/>
        <v>13.137996961823205</v>
      </c>
      <c r="W286" s="24">
        <f t="shared" ca="1" si="106"/>
        <v>0</v>
      </c>
      <c r="X286" s="24">
        <f t="shared" ca="1" si="107"/>
        <v>0</v>
      </c>
      <c r="Y286" s="25">
        <f t="shared" ca="1" si="108"/>
        <v>0.6390026843258988</v>
      </c>
      <c r="Z286" s="26">
        <f t="shared" si="109"/>
        <v>2</v>
      </c>
      <c r="AA286" s="25">
        <f t="shared" ca="1" si="119"/>
        <v>2.6390026843258987</v>
      </c>
      <c r="AB286" s="25">
        <f t="shared" ca="1" si="120"/>
        <v>10.498994277497307</v>
      </c>
      <c r="AC286" s="25">
        <f t="shared" ca="1" si="121"/>
        <v>-36.138536215039139</v>
      </c>
      <c r="AD286" s="25">
        <f t="shared" ca="1" si="110"/>
        <v>263.86146378496085</v>
      </c>
    </row>
    <row r="287" spans="5:30" x14ac:dyDescent="0.2">
      <c r="E287" s="22">
        <v>283</v>
      </c>
      <c r="F287" s="24">
        <f t="shared" ca="1" si="115"/>
        <v>7.6921649173420974</v>
      </c>
      <c r="G287" s="24">
        <f t="shared" ca="1" si="111"/>
        <v>0</v>
      </c>
      <c r="H287" s="24">
        <f t="shared" ca="1" si="116"/>
        <v>7.6921649173420974</v>
      </c>
      <c r="I287" s="24">
        <f t="shared" ca="1" si="117"/>
        <v>0</v>
      </c>
      <c r="J287" s="24">
        <f t="shared" ca="1" si="118"/>
        <v>0</v>
      </c>
      <c r="K287" s="127">
        <f t="shared" ca="1" si="112"/>
        <v>0.16827672248376857</v>
      </c>
      <c r="L287" s="24">
        <f t="shared" ca="1" si="113"/>
        <v>7</v>
      </c>
      <c r="M287" s="24"/>
      <c r="N287" s="24">
        <f t="shared" ca="1" si="122"/>
        <v>0</v>
      </c>
      <c r="O287" s="24">
        <f t="shared" ca="1" si="100"/>
        <v>7.6921649173420974</v>
      </c>
      <c r="P287" s="24">
        <f t="shared" ca="1" si="114"/>
        <v>0.61275656011923441</v>
      </c>
      <c r="Q287" s="24">
        <f t="shared" ca="1" si="101"/>
        <v>0.54297662843541261</v>
      </c>
      <c r="R287" s="24">
        <f t="shared" ca="1" si="102"/>
        <v>0.54297662843541261</v>
      </c>
      <c r="S287" s="24">
        <f t="shared" ca="1" si="103"/>
        <v>7.1491882889066849</v>
      </c>
      <c r="T287" s="24">
        <f t="shared" ca="1" si="104"/>
        <v>0</v>
      </c>
      <c r="U287" s="24">
        <f t="shared" ca="1" si="123"/>
        <v>0</v>
      </c>
      <c r="V287" s="25">
        <f t="shared" ca="1" si="105"/>
        <v>12.075800216403575</v>
      </c>
      <c r="W287" s="24">
        <f t="shared" ca="1" si="106"/>
        <v>0</v>
      </c>
      <c r="X287" s="24">
        <f t="shared" ca="1" si="107"/>
        <v>0</v>
      </c>
      <c r="Y287" s="25">
        <f t="shared" ca="1" si="108"/>
        <v>0.59365412824995134</v>
      </c>
      <c r="Z287" s="26">
        <f t="shared" si="109"/>
        <v>2</v>
      </c>
      <c r="AA287" s="25">
        <f t="shared" ca="1" si="119"/>
        <v>2.5936541282499515</v>
      </c>
      <c r="AB287" s="25">
        <f t="shared" ca="1" si="120"/>
        <v>9.4821460881536233</v>
      </c>
      <c r="AC287" s="25">
        <f t="shared" ca="1" si="121"/>
        <v>-26.656390126885515</v>
      </c>
      <c r="AD287" s="25">
        <f t="shared" ca="1" si="110"/>
        <v>273.34360987311447</v>
      </c>
    </row>
    <row r="288" spans="5:30" x14ac:dyDescent="0.2">
      <c r="E288" s="22">
        <v>284</v>
      </c>
      <c r="F288" s="24">
        <f t="shared" ca="1" si="115"/>
        <v>7.1491882889066849</v>
      </c>
      <c r="G288" s="24">
        <f t="shared" ca="1" si="111"/>
        <v>0</v>
      </c>
      <c r="H288" s="24">
        <f t="shared" ca="1" si="116"/>
        <v>7.1491882889066849</v>
      </c>
      <c r="I288" s="24">
        <f t="shared" ca="1" si="117"/>
        <v>0</v>
      </c>
      <c r="J288" s="24">
        <f t="shared" ca="1" si="118"/>
        <v>0</v>
      </c>
      <c r="K288" s="127">
        <f t="shared" ca="1" si="112"/>
        <v>0.2481895633240575</v>
      </c>
      <c r="L288" s="24">
        <f t="shared" ca="1" si="113"/>
        <v>7</v>
      </c>
      <c r="M288" s="24"/>
      <c r="N288" s="24">
        <f t="shared" ca="1" si="122"/>
        <v>0</v>
      </c>
      <c r="O288" s="24">
        <f t="shared" ca="1" si="100"/>
        <v>7.1491882889066849</v>
      </c>
      <c r="P288" s="24">
        <f t="shared" ca="1" si="114"/>
        <v>8.2888822801201356E-2</v>
      </c>
      <c r="Q288" s="24">
        <f t="shared" ca="1" si="101"/>
        <v>0.29211510057850643</v>
      </c>
      <c r="R288" s="24">
        <f t="shared" ca="1" si="102"/>
        <v>0.29211510057850643</v>
      </c>
      <c r="S288" s="24">
        <f t="shared" ca="1" si="103"/>
        <v>6.8570731883281786</v>
      </c>
      <c r="T288" s="24">
        <f t="shared" ca="1" si="104"/>
        <v>0</v>
      </c>
      <c r="U288" s="24">
        <f t="shared" ca="1" si="123"/>
        <v>0</v>
      </c>
      <c r="V288" s="25">
        <f t="shared" ca="1" si="105"/>
        <v>6.4966398368659828</v>
      </c>
      <c r="W288" s="24">
        <f t="shared" ca="1" si="106"/>
        <v>0</v>
      </c>
      <c r="X288" s="24">
        <f t="shared" ca="1" si="107"/>
        <v>0</v>
      </c>
      <c r="Y288" s="25">
        <f t="shared" ca="1" si="108"/>
        <v>0.56025045908939453</v>
      </c>
      <c r="Z288" s="26">
        <f t="shared" si="109"/>
        <v>2</v>
      </c>
      <c r="AA288" s="25">
        <f t="shared" ca="1" si="119"/>
        <v>2.5602504590893944</v>
      </c>
      <c r="AB288" s="25">
        <f t="shared" ca="1" si="120"/>
        <v>3.9363893777765884</v>
      </c>
      <c r="AC288" s="25">
        <f t="shared" ca="1" si="121"/>
        <v>-22.720000749108927</v>
      </c>
      <c r="AD288" s="25">
        <f t="shared" ca="1" si="110"/>
        <v>277.27999925089108</v>
      </c>
    </row>
    <row r="289" spans="5:30" x14ac:dyDescent="0.2">
      <c r="E289" s="22">
        <v>285</v>
      </c>
      <c r="F289" s="24">
        <f t="shared" ca="1" si="115"/>
        <v>6.8570731883281786</v>
      </c>
      <c r="G289" s="24">
        <f t="shared" ca="1" si="111"/>
        <v>0</v>
      </c>
      <c r="H289" s="24">
        <f t="shared" ca="1" si="116"/>
        <v>6.8570731883281786</v>
      </c>
      <c r="I289" s="24">
        <f t="shared" ca="1" si="117"/>
        <v>0</v>
      </c>
      <c r="J289" s="24">
        <f t="shared" ca="1" si="118"/>
        <v>0</v>
      </c>
      <c r="K289" s="127">
        <f t="shared" ca="1" si="112"/>
        <v>0.93027163057118067</v>
      </c>
      <c r="L289" s="24">
        <f t="shared" ca="1" si="113"/>
        <v>9</v>
      </c>
      <c r="M289" s="24"/>
      <c r="N289" s="24">
        <f t="shared" ca="1" si="122"/>
        <v>0</v>
      </c>
      <c r="O289" s="24">
        <f t="shared" ca="1" si="100"/>
        <v>6.8570731883281786</v>
      </c>
      <c r="P289" s="24">
        <f t="shared" ca="1" si="114"/>
        <v>0.44643351277986676</v>
      </c>
      <c r="Q289" s="24">
        <f t="shared" ca="1" si="101"/>
        <v>0.47979840574595484</v>
      </c>
      <c r="R289" s="24">
        <f t="shared" ca="1" si="102"/>
        <v>0.47979840574595484</v>
      </c>
      <c r="S289" s="24">
        <f t="shared" ca="1" si="103"/>
        <v>6.3772747825822238</v>
      </c>
      <c r="T289" s="24">
        <f t="shared" ca="1" si="104"/>
        <v>0</v>
      </c>
      <c r="U289" s="24">
        <f t="shared" ca="1" si="123"/>
        <v>0</v>
      </c>
      <c r="V289" s="25">
        <f t="shared" ca="1" si="105"/>
        <v>10.670716543790034</v>
      </c>
      <c r="W289" s="24">
        <f t="shared" ca="1" si="106"/>
        <v>0</v>
      </c>
      <c r="X289" s="24">
        <f t="shared" ca="1" si="107"/>
        <v>0</v>
      </c>
      <c r="Y289" s="25">
        <f t="shared" ca="1" si="108"/>
        <v>0.52937391883641616</v>
      </c>
      <c r="Z289" s="26">
        <f t="shared" si="109"/>
        <v>2</v>
      </c>
      <c r="AA289" s="25">
        <f t="shared" ca="1" si="119"/>
        <v>2.5293739188364164</v>
      </c>
      <c r="AB289" s="25">
        <f t="shared" ca="1" si="120"/>
        <v>8.1413426249536176</v>
      </c>
      <c r="AC289" s="25">
        <f t="shared" ca="1" si="121"/>
        <v>-14.578658124155309</v>
      </c>
      <c r="AD289" s="25">
        <f t="shared" ca="1" si="110"/>
        <v>285.42134187584469</v>
      </c>
    </row>
    <row r="290" spans="5:30" x14ac:dyDescent="0.2">
      <c r="E290" s="22">
        <v>286</v>
      </c>
      <c r="F290" s="24">
        <f t="shared" ca="1" si="115"/>
        <v>6.3772747825822238</v>
      </c>
      <c r="G290" s="24">
        <f t="shared" ca="1" si="111"/>
        <v>0</v>
      </c>
      <c r="H290" s="24">
        <f t="shared" ca="1" si="116"/>
        <v>6.3772747825822238</v>
      </c>
      <c r="I290" s="24">
        <f t="shared" ca="1" si="117"/>
        <v>0</v>
      </c>
      <c r="J290" s="24">
        <f t="shared" ca="1" si="118"/>
        <v>0</v>
      </c>
      <c r="K290" s="127">
        <f t="shared" ca="1" si="112"/>
        <v>0.63344557623095343</v>
      </c>
      <c r="L290" s="24">
        <f t="shared" ca="1" si="113"/>
        <v>7</v>
      </c>
      <c r="M290" s="24"/>
      <c r="N290" s="24">
        <f t="shared" ca="1" si="122"/>
        <v>0</v>
      </c>
      <c r="O290" s="24">
        <f t="shared" ca="1" si="100"/>
        <v>6.3772747825822238</v>
      </c>
      <c r="P290" s="24">
        <f t="shared" ca="1" si="114"/>
        <v>0.74071657789443124</v>
      </c>
      <c r="Q290" s="24">
        <f t="shared" ca="1" si="101"/>
        <v>0.59683342228337155</v>
      </c>
      <c r="R290" s="24">
        <f t="shared" ca="1" si="102"/>
        <v>0.59683342228337155</v>
      </c>
      <c r="S290" s="24">
        <f t="shared" ca="1" si="103"/>
        <v>5.7804413602988518</v>
      </c>
      <c r="T290" s="24">
        <f t="shared" ca="1" si="104"/>
        <v>0</v>
      </c>
      <c r="U290" s="24">
        <f t="shared" ca="1" si="123"/>
        <v>0</v>
      </c>
      <c r="V290" s="25">
        <f t="shared" ca="1" si="105"/>
        <v>13.273575311582182</v>
      </c>
      <c r="W290" s="24">
        <f t="shared" ca="1" si="106"/>
        <v>0</v>
      </c>
      <c r="X290" s="24">
        <f t="shared" ca="1" si="107"/>
        <v>0</v>
      </c>
      <c r="Y290" s="25">
        <f t="shared" ca="1" si="108"/>
        <v>0.48630864571524302</v>
      </c>
      <c r="Z290" s="26">
        <f t="shared" si="109"/>
        <v>2</v>
      </c>
      <c r="AA290" s="25">
        <f t="shared" ca="1" si="119"/>
        <v>2.4863086457152432</v>
      </c>
      <c r="AB290" s="25">
        <f t="shared" ca="1" si="120"/>
        <v>10.787266665866937</v>
      </c>
      <c r="AC290" s="25">
        <f t="shared" ca="1" si="121"/>
        <v>-3.7913914582883717</v>
      </c>
      <c r="AD290" s="25">
        <f t="shared" ca="1" si="110"/>
        <v>296.20860854171161</v>
      </c>
    </row>
    <row r="291" spans="5:30" x14ac:dyDescent="0.2">
      <c r="E291" s="22">
        <v>287</v>
      </c>
      <c r="F291" s="24">
        <f t="shared" ca="1" si="115"/>
        <v>5.7804413602988518</v>
      </c>
      <c r="G291" s="24">
        <f t="shared" ca="1" si="111"/>
        <v>0</v>
      </c>
      <c r="H291" s="24">
        <f t="shared" ca="1" si="116"/>
        <v>5.7804413602988518</v>
      </c>
      <c r="I291" s="24">
        <f t="shared" ca="1" si="117"/>
        <v>0</v>
      </c>
      <c r="J291" s="24">
        <f t="shared" ca="1" si="118"/>
        <v>0</v>
      </c>
      <c r="K291" s="127">
        <f t="shared" ca="1" si="112"/>
        <v>0.79344396029496478</v>
      </c>
      <c r="L291" s="24">
        <f t="shared" ca="1" si="113"/>
        <v>8</v>
      </c>
      <c r="M291" s="24"/>
      <c r="N291" s="24">
        <f t="shared" ca="1" si="122"/>
        <v>0</v>
      </c>
      <c r="O291" s="24">
        <f t="shared" ca="1" si="100"/>
        <v>5.7804413602988518</v>
      </c>
      <c r="P291" s="24">
        <f t="shared" ca="1" si="114"/>
        <v>0.60035581301659269</v>
      </c>
      <c r="Q291" s="24">
        <f t="shared" ca="1" si="101"/>
        <v>0.5381402283257124</v>
      </c>
      <c r="R291" s="24">
        <f t="shared" ca="1" si="102"/>
        <v>0.5381402283257124</v>
      </c>
      <c r="S291" s="24">
        <f t="shared" ca="1" si="103"/>
        <v>5.2423011319731394</v>
      </c>
      <c r="T291" s="24">
        <f t="shared" ca="1" si="104"/>
        <v>0</v>
      </c>
      <c r="U291" s="24">
        <f t="shared" ca="1" si="123"/>
        <v>0</v>
      </c>
      <c r="V291" s="25">
        <f t="shared" ca="1" si="105"/>
        <v>11.968238677963843</v>
      </c>
      <c r="W291" s="24">
        <f t="shared" ca="1" si="106"/>
        <v>0</v>
      </c>
      <c r="X291" s="24">
        <f t="shared" ca="1" si="107"/>
        <v>0</v>
      </c>
      <c r="Y291" s="25">
        <f t="shared" ca="1" si="108"/>
        <v>0.44090969969087968</v>
      </c>
      <c r="Z291" s="26">
        <f t="shared" si="109"/>
        <v>2</v>
      </c>
      <c r="AA291" s="25">
        <f t="shared" ca="1" si="119"/>
        <v>2.4409096996908799</v>
      </c>
      <c r="AB291" s="25">
        <f t="shared" ca="1" si="120"/>
        <v>9.527328978272962</v>
      </c>
      <c r="AC291" s="25">
        <f t="shared" ca="1" si="121"/>
        <v>5.7359375199845903</v>
      </c>
      <c r="AD291" s="25">
        <f t="shared" ca="1" si="110"/>
        <v>305.73593751998459</v>
      </c>
    </row>
    <row r="292" spans="5:30" x14ac:dyDescent="0.2">
      <c r="E292" s="22">
        <v>288</v>
      </c>
      <c r="F292" s="24">
        <f t="shared" ca="1" si="115"/>
        <v>5.2423011319731394</v>
      </c>
      <c r="G292" s="24">
        <f t="shared" ca="1" si="111"/>
        <v>0</v>
      </c>
      <c r="H292" s="24">
        <f t="shared" ca="1" si="116"/>
        <v>5.2423011319731394</v>
      </c>
      <c r="I292" s="24">
        <f t="shared" ca="1" si="117"/>
        <v>0</v>
      </c>
      <c r="J292" s="24">
        <f t="shared" ca="1" si="118"/>
        <v>0</v>
      </c>
      <c r="K292" s="127">
        <f t="shared" ca="1" si="112"/>
        <v>0.43398425597024159</v>
      </c>
      <c r="L292" s="24">
        <f t="shared" ca="1" si="113"/>
        <v>7</v>
      </c>
      <c r="M292" s="24"/>
      <c r="N292" s="24">
        <f t="shared" ca="1" si="122"/>
        <v>0</v>
      </c>
      <c r="O292" s="24">
        <f t="shared" ca="1" si="100"/>
        <v>5.2423011319731394</v>
      </c>
      <c r="P292" s="24">
        <f t="shared" ca="1" si="114"/>
        <v>0.43308089810734418</v>
      </c>
      <c r="Q292" s="24">
        <f t="shared" ca="1" si="101"/>
        <v>0.47471963268665313</v>
      </c>
      <c r="R292" s="24">
        <f t="shared" ca="1" si="102"/>
        <v>0.47471963268665313</v>
      </c>
      <c r="S292" s="24">
        <f t="shared" ca="1" si="103"/>
        <v>4.7675814992864867</v>
      </c>
      <c r="T292" s="24">
        <f t="shared" ca="1" si="104"/>
        <v>0</v>
      </c>
      <c r="U292" s="24">
        <f t="shared" ca="1" si="123"/>
        <v>0</v>
      </c>
      <c r="V292" s="25">
        <f t="shared" ca="1" si="105"/>
        <v>10.557764630951164</v>
      </c>
      <c r="W292" s="24">
        <f t="shared" ca="1" si="106"/>
        <v>0</v>
      </c>
      <c r="X292" s="24">
        <f t="shared" ca="1" si="107"/>
        <v>0</v>
      </c>
      <c r="Y292" s="25">
        <f t="shared" ca="1" si="108"/>
        <v>0.40039530525038503</v>
      </c>
      <c r="Z292" s="26">
        <f t="shared" si="109"/>
        <v>2</v>
      </c>
      <c r="AA292" s="25">
        <f t="shared" ca="1" si="119"/>
        <v>2.400395305250385</v>
      </c>
      <c r="AB292" s="25">
        <f t="shared" ca="1" si="120"/>
        <v>8.1573693257007793</v>
      </c>
      <c r="AC292" s="25">
        <f t="shared" ca="1" si="121"/>
        <v>13.89330684568537</v>
      </c>
      <c r="AD292" s="25">
        <f t="shared" ca="1" si="110"/>
        <v>313.89330684568534</v>
      </c>
    </row>
    <row r="293" spans="5:30" x14ac:dyDescent="0.2">
      <c r="E293" s="22">
        <v>289</v>
      </c>
      <c r="F293" s="24">
        <f t="shared" ca="1" si="115"/>
        <v>4.7675814992864867</v>
      </c>
      <c r="G293" s="24">
        <f t="shared" ca="1" si="111"/>
        <v>0</v>
      </c>
      <c r="H293" s="24">
        <f t="shared" ca="1" si="116"/>
        <v>4.7675814992864867</v>
      </c>
      <c r="I293" s="24">
        <f t="shared" ca="1" si="117"/>
        <v>0</v>
      </c>
      <c r="J293" s="24">
        <f t="shared" ca="1" si="118"/>
        <v>0</v>
      </c>
      <c r="K293" s="127">
        <f t="shared" ca="1" si="112"/>
        <v>0.44853120783682454</v>
      </c>
      <c r="L293" s="24">
        <f t="shared" ca="1" si="113"/>
        <v>7</v>
      </c>
      <c r="M293" s="24"/>
      <c r="N293" s="24">
        <f t="shared" ca="1" si="122"/>
        <v>0</v>
      </c>
      <c r="O293" s="24">
        <f t="shared" ca="1" si="100"/>
        <v>4.7675814992864867</v>
      </c>
      <c r="P293" s="24">
        <f t="shared" ca="1" si="114"/>
        <v>0.28578650304225273</v>
      </c>
      <c r="Q293" s="24">
        <f t="shared" ca="1" si="101"/>
        <v>0.41513954423578037</v>
      </c>
      <c r="R293" s="24">
        <f t="shared" ca="1" si="102"/>
        <v>0.41513954423578037</v>
      </c>
      <c r="S293" s="24">
        <f t="shared" ca="1" si="103"/>
        <v>4.3524419550507059</v>
      </c>
      <c r="T293" s="24">
        <f t="shared" ca="1" si="104"/>
        <v>0</v>
      </c>
      <c r="U293" s="24">
        <f t="shared" ca="1" si="123"/>
        <v>0</v>
      </c>
      <c r="V293" s="25">
        <f t="shared" ca="1" si="105"/>
        <v>9.2327034638037553</v>
      </c>
      <c r="W293" s="24">
        <f t="shared" ca="1" si="106"/>
        <v>0</v>
      </c>
      <c r="X293" s="24">
        <f t="shared" ca="1" si="107"/>
        <v>0</v>
      </c>
      <c r="Y293" s="25">
        <f t="shared" ca="1" si="108"/>
        <v>0.36480093817348774</v>
      </c>
      <c r="Z293" s="26">
        <f t="shared" si="109"/>
        <v>2</v>
      </c>
      <c r="AA293" s="25">
        <f t="shared" ca="1" si="119"/>
        <v>2.3648009381734876</v>
      </c>
      <c r="AB293" s="25">
        <f t="shared" ca="1" si="120"/>
        <v>6.8679025256302673</v>
      </c>
      <c r="AC293" s="25">
        <f t="shared" ca="1" si="121"/>
        <v>20.761209371315637</v>
      </c>
      <c r="AD293" s="25">
        <f t="shared" ca="1" si="110"/>
        <v>320.76120937131566</v>
      </c>
    </row>
    <row r="294" spans="5:30" x14ac:dyDescent="0.2">
      <c r="E294" s="22">
        <v>290</v>
      </c>
      <c r="F294" s="24">
        <f t="shared" ca="1" si="115"/>
        <v>4.3524419550507059</v>
      </c>
      <c r="G294" s="24">
        <f t="shared" ca="1" si="111"/>
        <v>0</v>
      </c>
      <c r="H294" s="24">
        <f t="shared" ca="1" si="116"/>
        <v>4.3524419550507059</v>
      </c>
      <c r="I294" s="24">
        <f t="shared" ca="1" si="117"/>
        <v>1</v>
      </c>
      <c r="J294" s="24">
        <f t="shared" ca="1" si="118"/>
        <v>14</v>
      </c>
      <c r="K294" s="127">
        <f t="shared" ca="1" si="112"/>
        <v>0.29377021562426309</v>
      </c>
      <c r="L294" s="24">
        <f t="shared" ca="1" si="113"/>
        <v>7</v>
      </c>
      <c r="M294" s="24"/>
      <c r="N294" s="24">
        <f t="shared" ca="1" si="122"/>
        <v>0</v>
      </c>
      <c r="O294" s="24">
        <f t="shared" ca="1" si="100"/>
        <v>4.3524419550507059</v>
      </c>
      <c r="P294" s="24">
        <f t="shared" ca="1" si="114"/>
        <v>0.59647810500054876</v>
      </c>
      <c r="Q294" s="24">
        <f t="shared" ca="1" si="101"/>
        <v>0.5366362245635673</v>
      </c>
      <c r="R294" s="24">
        <f t="shared" ca="1" si="102"/>
        <v>0.5366362245635673</v>
      </c>
      <c r="S294" s="24">
        <f t="shared" ca="1" si="103"/>
        <v>3.8158057304871384</v>
      </c>
      <c r="T294" s="24">
        <f t="shared" ca="1" si="104"/>
        <v>0</v>
      </c>
      <c r="U294" s="24">
        <f t="shared" ca="1" si="123"/>
        <v>0</v>
      </c>
      <c r="V294" s="25">
        <f t="shared" ca="1" si="105"/>
        <v>11.934789634293736</v>
      </c>
      <c r="W294" s="24">
        <f t="shared" ca="1" si="106"/>
        <v>224</v>
      </c>
      <c r="X294" s="24">
        <f t="shared" ca="1" si="107"/>
        <v>15.68</v>
      </c>
      <c r="Y294" s="25">
        <f t="shared" ca="1" si="108"/>
        <v>0.32672990742151375</v>
      </c>
      <c r="Z294" s="26">
        <f t="shared" si="109"/>
        <v>2</v>
      </c>
      <c r="AA294" s="25">
        <f t="shared" ca="1" si="119"/>
        <v>242.00672990742152</v>
      </c>
      <c r="AB294" s="25">
        <f t="shared" ca="1" si="120"/>
        <v>-230.07194027312778</v>
      </c>
      <c r="AC294" s="25">
        <f t="shared" ca="1" si="121"/>
        <v>-209.31073090181215</v>
      </c>
      <c r="AD294" s="25">
        <f t="shared" ca="1" si="110"/>
        <v>90.68926909818785</v>
      </c>
    </row>
    <row r="295" spans="5:30" x14ac:dyDescent="0.2">
      <c r="E295" s="22">
        <v>291</v>
      </c>
      <c r="F295" s="24">
        <f t="shared" ca="1" si="115"/>
        <v>3.8158057304871384</v>
      </c>
      <c r="G295" s="24">
        <f t="shared" ca="1" si="111"/>
        <v>14</v>
      </c>
      <c r="H295" s="24">
        <f t="shared" ca="1" si="116"/>
        <v>17.815805730487138</v>
      </c>
      <c r="I295" s="24">
        <f t="shared" ca="1" si="117"/>
        <v>0</v>
      </c>
      <c r="J295" s="24">
        <f t="shared" ca="1" si="118"/>
        <v>0</v>
      </c>
      <c r="K295" s="127">
        <f t="shared" ca="1" si="112"/>
        <v>0.11876404727892087</v>
      </c>
      <c r="L295" s="24">
        <f t="shared" ca="1" si="113"/>
        <v>7</v>
      </c>
      <c r="M295" s="24"/>
      <c r="N295" s="24">
        <f t="shared" ca="1" si="122"/>
        <v>0</v>
      </c>
      <c r="O295" s="24">
        <f t="shared" ca="1" si="100"/>
        <v>3.8158057304871384</v>
      </c>
      <c r="P295" s="24">
        <f t="shared" ca="1" si="114"/>
        <v>0.66255892828385021</v>
      </c>
      <c r="Q295" s="24">
        <f t="shared" ca="1" si="101"/>
        <v>0.56291855631117405</v>
      </c>
      <c r="R295" s="24">
        <f t="shared" ca="1" si="102"/>
        <v>0.56291855631117405</v>
      </c>
      <c r="S295" s="24">
        <f t="shared" ca="1" si="103"/>
        <v>3.2528871741759646</v>
      </c>
      <c r="T295" s="24">
        <f t="shared" ca="1" si="104"/>
        <v>0</v>
      </c>
      <c r="U295" s="24">
        <f t="shared" ca="1" si="123"/>
        <v>0</v>
      </c>
      <c r="V295" s="25">
        <f t="shared" ca="1" si="105"/>
        <v>12.519308692360509</v>
      </c>
      <c r="W295" s="24">
        <f t="shared" ca="1" si="106"/>
        <v>0</v>
      </c>
      <c r="X295" s="24">
        <f t="shared" ca="1" si="107"/>
        <v>0</v>
      </c>
      <c r="Y295" s="25">
        <f t="shared" ca="1" si="108"/>
        <v>0.28274771618652411</v>
      </c>
      <c r="Z295" s="26">
        <f t="shared" si="109"/>
        <v>2</v>
      </c>
      <c r="AA295" s="25">
        <f t="shared" ca="1" si="119"/>
        <v>2.2827477161865239</v>
      </c>
      <c r="AB295" s="25">
        <f t="shared" ca="1" si="120"/>
        <v>10.236560976173985</v>
      </c>
      <c r="AC295" s="25">
        <f t="shared" ca="1" si="121"/>
        <v>-199.07416992563816</v>
      </c>
      <c r="AD295" s="25">
        <f t="shared" ca="1" si="110"/>
        <v>100.92583007436184</v>
      </c>
    </row>
    <row r="296" spans="5:30" x14ac:dyDescent="0.2">
      <c r="E296" s="22">
        <v>292</v>
      </c>
      <c r="F296" s="24">
        <f t="shared" ca="1" si="115"/>
        <v>3.2528871741759646</v>
      </c>
      <c r="G296" s="24">
        <f t="shared" ca="1" si="111"/>
        <v>14</v>
      </c>
      <c r="H296" s="24">
        <f t="shared" ca="1" si="116"/>
        <v>17.252887174175964</v>
      </c>
      <c r="I296" s="24">
        <f t="shared" ca="1" si="117"/>
        <v>0</v>
      </c>
      <c r="J296" s="24">
        <f t="shared" ca="1" si="118"/>
        <v>0</v>
      </c>
      <c r="K296" s="127">
        <f t="shared" ca="1" si="112"/>
        <v>0.27248098187581959</v>
      </c>
      <c r="L296" s="24">
        <f t="shared" ca="1" si="113"/>
        <v>7</v>
      </c>
      <c r="M296" s="24"/>
      <c r="N296" s="24">
        <f t="shared" ca="1" si="122"/>
        <v>0</v>
      </c>
      <c r="O296" s="24">
        <f t="shared" ca="1" si="100"/>
        <v>3.2528871741759646</v>
      </c>
      <c r="P296" s="24">
        <f t="shared" ca="1" si="114"/>
        <v>0.95472316194810747</v>
      </c>
      <c r="Q296" s="24">
        <f t="shared" ca="1" si="101"/>
        <v>0.75387264106232543</v>
      </c>
      <c r="R296" s="24">
        <f t="shared" ca="1" si="102"/>
        <v>0.75387264106232543</v>
      </c>
      <c r="S296" s="24">
        <f t="shared" ca="1" si="103"/>
        <v>2.4990145331136393</v>
      </c>
      <c r="T296" s="24">
        <f t="shared" ca="1" si="104"/>
        <v>0</v>
      </c>
      <c r="U296" s="24">
        <f t="shared" ca="1" si="123"/>
        <v>0</v>
      </c>
      <c r="V296" s="25">
        <f t="shared" ca="1" si="105"/>
        <v>16.766127537226115</v>
      </c>
      <c r="W296" s="24">
        <f t="shared" ca="1" si="106"/>
        <v>0</v>
      </c>
      <c r="X296" s="24">
        <f t="shared" ca="1" si="107"/>
        <v>0</v>
      </c>
      <c r="Y296" s="25">
        <f t="shared" ca="1" si="108"/>
        <v>0.23007606829158417</v>
      </c>
      <c r="Z296" s="26">
        <f t="shared" si="109"/>
        <v>2</v>
      </c>
      <c r="AA296" s="25">
        <f t="shared" ca="1" si="119"/>
        <v>2.2300760682915843</v>
      </c>
      <c r="AB296" s="25">
        <f t="shared" ca="1" si="120"/>
        <v>14.536051468934531</v>
      </c>
      <c r="AC296" s="25">
        <f t="shared" ca="1" si="121"/>
        <v>-184.53811845670361</v>
      </c>
      <c r="AD296" s="25">
        <f t="shared" ca="1" si="110"/>
        <v>115.46188154329639</v>
      </c>
    </row>
    <row r="297" spans="5:30" x14ac:dyDescent="0.2">
      <c r="E297" s="22">
        <v>293</v>
      </c>
      <c r="F297" s="24">
        <f t="shared" ca="1" si="115"/>
        <v>2.4990145331136393</v>
      </c>
      <c r="G297" s="24">
        <f t="shared" ca="1" si="111"/>
        <v>14</v>
      </c>
      <c r="H297" s="24">
        <f t="shared" ca="1" si="116"/>
        <v>16.499014533113638</v>
      </c>
      <c r="I297" s="24">
        <f t="shared" ca="1" si="117"/>
        <v>0</v>
      </c>
      <c r="J297" s="24">
        <f t="shared" ca="1" si="118"/>
        <v>0</v>
      </c>
      <c r="K297" s="127">
        <f t="shared" ca="1" si="112"/>
        <v>0.70005018856586387</v>
      </c>
      <c r="L297" s="24">
        <f t="shared" ca="1" si="113"/>
        <v>8</v>
      </c>
      <c r="M297" s="24"/>
      <c r="N297" s="24">
        <f t="shared" ca="1" si="122"/>
        <v>0</v>
      </c>
      <c r="O297" s="24">
        <f t="shared" ca="1" si="100"/>
        <v>2.4990145331136393</v>
      </c>
      <c r="P297" s="24">
        <f t="shared" ca="1" si="114"/>
        <v>0.47876914924426484</v>
      </c>
      <c r="Q297" s="24">
        <f t="shared" ca="1" si="101"/>
        <v>0.4920135506309446</v>
      </c>
      <c r="R297" s="24">
        <f t="shared" ca="1" si="102"/>
        <v>0.4920135506309446</v>
      </c>
      <c r="S297" s="24">
        <f t="shared" ca="1" si="103"/>
        <v>2.0070009824826949</v>
      </c>
      <c r="T297" s="24">
        <f t="shared" ca="1" si="104"/>
        <v>0</v>
      </c>
      <c r="U297" s="24">
        <f t="shared" ca="1" si="123"/>
        <v>0</v>
      </c>
      <c r="V297" s="25">
        <f t="shared" ca="1" si="105"/>
        <v>10.942381366032206</v>
      </c>
      <c r="W297" s="24">
        <f t="shared" ca="1" si="106"/>
        <v>0</v>
      </c>
      <c r="X297" s="24">
        <f t="shared" ca="1" si="107"/>
        <v>0</v>
      </c>
      <c r="Y297" s="25">
        <f t="shared" ca="1" si="108"/>
        <v>0.18024062062385338</v>
      </c>
      <c r="Z297" s="26">
        <f t="shared" si="109"/>
        <v>2</v>
      </c>
      <c r="AA297" s="25">
        <f t="shared" ca="1" si="119"/>
        <v>2.1802406206238532</v>
      </c>
      <c r="AB297" s="25">
        <f t="shared" ca="1" si="120"/>
        <v>8.7621407454083524</v>
      </c>
      <c r="AC297" s="25">
        <f t="shared" ca="1" si="121"/>
        <v>-175.77597771129527</v>
      </c>
      <c r="AD297" s="25">
        <f t="shared" ca="1" si="110"/>
        <v>124.22402228870473</v>
      </c>
    </row>
    <row r="298" spans="5:30" x14ac:dyDescent="0.2">
      <c r="E298" s="22">
        <v>294</v>
      </c>
      <c r="F298" s="24">
        <f t="shared" ca="1" si="115"/>
        <v>2.0070009824826949</v>
      </c>
      <c r="G298" s="24">
        <f t="shared" ca="1" si="111"/>
        <v>14</v>
      </c>
      <c r="H298" s="24">
        <f t="shared" ca="1" si="116"/>
        <v>16.007000982482694</v>
      </c>
      <c r="I298" s="24">
        <f t="shared" ca="1" si="117"/>
        <v>0</v>
      </c>
      <c r="J298" s="24">
        <f t="shared" ca="1" si="118"/>
        <v>0</v>
      </c>
      <c r="K298" s="127">
        <f t="shared" ca="1" si="112"/>
        <v>0.3869781921051938</v>
      </c>
      <c r="L298" s="24">
        <f t="shared" ca="1" si="113"/>
        <v>7</v>
      </c>
      <c r="M298" s="24"/>
      <c r="N298" s="24">
        <f t="shared" ca="1" si="122"/>
        <v>0</v>
      </c>
      <c r="O298" s="24">
        <f t="shared" ca="1" si="100"/>
        <v>2.0070009824826949</v>
      </c>
      <c r="P298" s="24">
        <f t="shared" ca="1" si="114"/>
        <v>0.42096043799096883</v>
      </c>
      <c r="Q298" s="24">
        <f t="shared" ca="1" si="101"/>
        <v>0.47008444156568863</v>
      </c>
      <c r="R298" s="24">
        <f t="shared" ca="1" si="102"/>
        <v>0.47008444156568863</v>
      </c>
      <c r="S298" s="24">
        <f t="shared" ca="1" si="103"/>
        <v>1.5369165409170062</v>
      </c>
      <c r="T298" s="24">
        <f t="shared" ca="1" si="104"/>
        <v>0</v>
      </c>
      <c r="U298" s="24">
        <f t="shared" ca="1" si="123"/>
        <v>0</v>
      </c>
      <c r="V298" s="25">
        <f t="shared" ca="1" si="105"/>
        <v>10.454677980420914</v>
      </c>
      <c r="W298" s="24">
        <f t="shared" ca="1" si="106"/>
        <v>0</v>
      </c>
      <c r="X298" s="24">
        <f t="shared" ca="1" si="107"/>
        <v>0</v>
      </c>
      <c r="Y298" s="25">
        <f t="shared" ca="1" si="108"/>
        <v>0.14175670093598805</v>
      </c>
      <c r="Z298" s="26">
        <f t="shared" si="109"/>
        <v>2</v>
      </c>
      <c r="AA298" s="25">
        <f t="shared" ca="1" si="119"/>
        <v>2.1417567009359879</v>
      </c>
      <c r="AB298" s="25">
        <f t="shared" ca="1" si="120"/>
        <v>8.312921279484927</v>
      </c>
      <c r="AC298" s="25">
        <f t="shared" ca="1" si="121"/>
        <v>-167.46305643181034</v>
      </c>
      <c r="AD298" s="25">
        <f t="shared" ca="1" si="110"/>
        <v>132.53694356818966</v>
      </c>
    </row>
    <row r="299" spans="5:30" x14ac:dyDescent="0.2">
      <c r="E299" s="22">
        <v>295</v>
      </c>
      <c r="F299" s="24">
        <f t="shared" ca="1" si="115"/>
        <v>1.5369165409170062</v>
      </c>
      <c r="G299" s="24">
        <f t="shared" ca="1" si="111"/>
        <v>14</v>
      </c>
      <c r="H299" s="24">
        <f t="shared" ca="1" si="116"/>
        <v>15.536916540917007</v>
      </c>
      <c r="I299" s="24">
        <f t="shared" ca="1" si="117"/>
        <v>0</v>
      </c>
      <c r="J299" s="24">
        <f t="shared" ca="1" si="118"/>
        <v>0</v>
      </c>
      <c r="K299" s="127">
        <f t="shared" ca="1" si="112"/>
        <v>5.6702923506840364E-2</v>
      </c>
      <c r="L299" s="24">
        <f t="shared" ca="1" si="113"/>
        <v>7</v>
      </c>
      <c r="M299" s="24"/>
      <c r="N299" s="24">
        <f t="shared" ca="1" si="122"/>
        <v>0</v>
      </c>
      <c r="O299" s="24">
        <f t="shared" ca="1" si="100"/>
        <v>1.5369165409170062</v>
      </c>
      <c r="P299" s="24">
        <f t="shared" ca="1" si="114"/>
        <v>0.81263144085606975</v>
      </c>
      <c r="Q299" s="24">
        <f t="shared" ca="1" si="101"/>
        <v>0.63314525059154692</v>
      </c>
      <c r="R299" s="24">
        <f t="shared" ca="1" si="102"/>
        <v>0.63314525059154692</v>
      </c>
      <c r="S299" s="24">
        <f t="shared" ca="1" si="103"/>
        <v>0.90377129032545933</v>
      </c>
      <c r="T299" s="24">
        <f t="shared" ca="1" si="104"/>
        <v>0</v>
      </c>
      <c r="U299" s="24">
        <f t="shared" ca="1" si="123"/>
        <v>0</v>
      </c>
      <c r="V299" s="25">
        <f t="shared" ca="1" si="105"/>
        <v>14.081150373156003</v>
      </c>
      <c r="W299" s="24">
        <f t="shared" ca="1" si="106"/>
        <v>0</v>
      </c>
      <c r="X299" s="24">
        <f t="shared" ca="1" si="107"/>
        <v>0</v>
      </c>
      <c r="Y299" s="25">
        <f t="shared" ca="1" si="108"/>
        <v>9.7627513249698622E-2</v>
      </c>
      <c r="Z299" s="26">
        <f t="shared" si="109"/>
        <v>2</v>
      </c>
      <c r="AA299" s="25">
        <f t="shared" ca="1" si="119"/>
        <v>2.0976275132496984</v>
      </c>
      <c r="AB299" s="25">
        <f t="shared" ca="1" si="120"/>
        <v>11.983522859906305</v>
      </c>
      <c r="AC299" s="25">
        <f t="shared" ca="1" si="121"/>
        <v>-155.47953357190403</v>
      </c>
      <c r="AD299" s="25">
        <f t="shared" ca="1" si="110"/>
        <v>144.52046642809597</v>
      </c>
    </row>
    <row r="300" spans="5:30" x14ac:dyDescent="0.2">
      <c r="E300" s="22">
        <v>296</v>
      </c>
      <c r="F300" s="24">
        <f t="shared" ca="1" si="115"/>
        <v>0.90377129032545933</v>
      </c>
      <c r="G300" s="24">
        <f t="shared" ca="1" si="111"/>
        <v>14</v>
      </c>
      <c r="H300" s="24">
        <f t="shared" ca="1" si="116"/>
        <v>14.903771290325459</v>
      </c>
      <c r="I300" s="24">
        <f t="shared" ca="1" si="117"/>
        <v>0</v>
      </c>
      <c r="J300" s="24">
        <f t="shared" ca="1" si="118"/>
        <v>0</v>
      </c>
      <c r="K300" s="127">
        <f t="shared" ca="1" si="112"/>
        <v>0.13213185729896204</v>
      </c>
      <c r="L300" s="24">
        <f t="shared" ca="1" si="113"/>
        <v>7</v>
      </c>
      <c r="M300" s="24"/>
      <c r="N300" s="24">
        <f t="shared" ca="1" si="122"/>
        <v>0</v>
      </c>
      <c r="O300" s="24">
        <f t="shared" ca="1" si="100"/>
        <v>0.90377129032545933</v>
      </c>
      <c r="P300" s="24">
        <f t="shared" ca="1" si="114"/>
        <v>0.96941660157937148</v>
      </c>
      <c r="Q300" s="24">
        <f t="shared" ca="1" si="101"/>
        <v>0.78084317092573741</v>
      </c>
      <c r="R300" s="24">
        <f t="shared" ca="1" si="102"/>
        <v>0.78084317092573741</v>
      </c>
      <c r="S300" s="24">
        <f t="shared" ca="1" si="103"/>
        <v>0.12292811939972192</v>
      </c>
      <c r="T300" s="24">
        <f t="shared" ca="1" si="104"/>
        <v>0</v>
      </c>
      <c r="U300" s="24">
        <f t="shared" ca="1" si="123"/>
        <v>0</v>
      </c>
      <c r="V300" s="25">
        <f t="shared" ca="1" si="105"/>
        <v>17.3659521213884</v>
      </c>
      <c r="W300" s="24">
        <f t="shared" ca="1" si="106"/>
        <v>0</v>
      </c>
      <c r="X300" s="24">
        <f t="shared" ca="1" si="107"/>
        <v>0</v>
      </c>
      <c r="Y300" s="25">
        <f t="shared" ca="1" si="108"/>
        <v>4.1067976389007249E-2</v>
      </c>
      <c r="Z300" s="26">
        <f t="shared" si="109"/>
        <v>2</v>
      </c>
      <c r="AA300" s="25">
        <f t="shared" ca="1" si="119"/>
        <v>2.0410679763890074</v>
      </c>
      <c r="AB300" s="25">
        <f t="shared" ca="1" si="120"/>
        <v>15.324884144999393</v>
      </c>
      <c r="AC300" s="25">
        <f t="shared" ca="1" si="121"/>
        <v>-140.15464942690463</v>
      </c>
      <c r="AD300" s="25">
        <f t="shared" ca="1" si="110"/>
        <v>159.84535057309537</v>
      </c>
    </row>
    <row r="301" spans="5:30" x14ac:dyDescent="0.2">
      <c r="E301" s="22">
        <v>297</v>
      </c>
      <c r="F301" s="24">
        <f t="shared" ca="1" si="115"/>
        <v>0.12292811939972192</v>
      </c>
      <c r="G301" s="24">
        <f t="shared" ca="1" si="111"/>
        <v>14</v>
      </c>
      <c r="H301" s="24">
        <f t="shared" ca="1" si="116"/>
        <v>14.122928119399722</v>
      </c>
      <c r="I301" s="24">
        <f t="shared" ca="1" si="117"/>
        <v>0</v>
      </c>
      <c r="J301" s="24">
        <f t="shared" ca="1" si="118"/>
        <v>0</v>
      </c>
      <c r="K301" s="127">
        <f t="shared" ca="1" si="112"/>
        <v>0.62043186149801099</v>
      </c>
      <c r="L301" s="24">
        <f t="shared" ca="1" si="113"/>
        <v>7</v>
      </c>
      <c r="M301" s="24"/>
      <c r="N301" s="24">
        <f t="shared" ca="1" si="122"/>
        <v>14</v>
      </c>
      <c r="O301" s="24">
        <f t="shared" ca="1" si="100"/>
        <v>14.122928119399722</v>
      </c>
      <c r="P301" s="24">
        <f t="shared" ca="1" si="114"/>
        <v>0.39212702490306506</v>
      </c>
      <c r="Q301" s="24">
        <f t="shared" ca="1" si="101"/>
        <v>0.45893306939084305</v>
      </c>
      <c r="R301" s="24">
        <f t="shared" ca="1" si="102"/>
        <v>0.45893306939084305</v>
      </c>
      <c r="S301" s="24">
        <f t="shared" ca="1" si="103"/>
        <v>13.663995050008879</v>
      </c>
      <c r="T301" s="24">
        <f t="shared" ca="1" si="104"/>
        <v>0</v>
      </c>
      <c r="U301" s="24">
        <f t="shared" ca="1" si="123"/>
        <v>0</v>
      </c>
      <c r="V301" s="25">
        <f t="shared" ca="1" si="105"/>
        <v>10.206671463252349</v>
      </c>
      <c r="W301" s="24">
        <f t="shared" ca="1" si="106"/>
        <v>0</v>
      </c>
      <c r="X301" s="24">
        <f t="shared" ca="1" si="107"/>
        <v>0</v>
      </c>
      <c r="Y301" s="25">
        <f t="shared" ca="1" si="108"/>
        <v>1.111476926776344</v>
      </c>
      <c r="Z301" s="26">
        <f t="shared" si="109"/>
        <v>2</v>
      </c>
      <c r="AA301" s="25">
        <f t="shared" ca="1" si="119"/>
        <v>3.1114769267763442</v>
      </c>
      <c r="AB301" s="25">
        <f t="shared" ca="1" si="120"/>
        <v>7.0951945364760043</v>
      </c>
      <c r="AC301" s="25">
        <f t="shared" ca="1" si="121"/>
        <v>-133.05945489042861</v>
      </c>
      <c r="AD301" s="25">
        <f t="shared" ca="1" si="110"/>
        <v>166.94054510957139</v>
      </c>
    </row>
    <row r="302" spans="5:30" x14ac:dyDescent="0.2">
      <c r="E302" s="22">
        <v>298</v>
      </c>
      <c r="F302" s="24">
        <f t="shared" ca="1" si="115"/>
        <v>13.663995050008879</v>
      </c>
      <c r="G302" s="24">
        <f t="shared" ca="1" si="111"/>
        <v>0</v>
      </c>
      <c r="H302" s="24">
        <f t="shared" ca="1" si="116"/>
        <v>13.663995050008879</v>
      </c>
      <c r="I302" s="24">
        <f t="shared" ca="1" si="117"/>
        <v>0</v>
      </c>
      <c r="J302" s="24">
        <f t="shared" ca="1" si="118"/>
        <v>0</v>
      </c>
      <c r="K302" s="127">
        <f t="shared" ca="1" si="112"/>
        <v>0.32977611761067016</v>
      </c>
      <c r="L302" s="24">
        <f t="shared" ca="1" si="113"/>
        <v>7</v>
      </c>
      <c r="M302" s="24"/>
      <c r="N302" s="24">
        <f t="shared" ca="1" si="122"/>
        <v>0</v>
      </c>
      <c r="O302" s="24">
        <f t="shared" ca="1" si="100"/>
        <v>13.663995050008879</v>
      </c>
      <c r="P302" s="24">
        <f t="shared" ca="1" si="114"/>
        <v>0.10057350308138979</v>
      </c>
      <c r="Q302" s="24">
        <f t="shared" ca="1" si="101"/>
        <v>0.30825642070919479</v>
      </c>
      <c r="R302" s="24">
        <f t="shared" ca="1" si="102"/>
        <v>0.30825642070919479</v>
      </c>
      <c r="S302" s="24">
        <f t="shared" ca="1" si="103"/>
        <v>13.355738629299683</v>
      </c>
      <c r="T302" s="24">
        <f t="shared" ca="1" si="104"/>
        <v>0</v>
      </c>
      <c r="U302" s="24">
        <f t="shared" ca="1" si="123"/>
        <v>0</v>
      </c>
      <c r="V302" s="25">
        <f t="shared" ca="1" si="105"/>
        <v>6.8556227965724919</v>
      </c>
      <c r="W302" s="24">
        <f t="shared" ca="1" si="106"/>
        <v>0</v>
      </c>
      <c r="X302" s="24">
        <f t="shared" ca="1" si="107"/>
        <v>0</v>
      </c>
      <c r="Y302" s="25">
        <f t="shared" ca="1" si="108"/>
        <v>1.0807893471723424</v>
      </c>
      <c r="Z302" s="26">
        <f t="shared" si="109"/>
        <v>2</v>
      </c>
      <c r="AA302" s="25">
        <f t="shared" ca="1" si="119"/>
        <v>3.0807893471723427</v>
      </c>
      <c r="AB302" s="25">
        <f t="shared" ca="1" si="120"/>
        <v>3.7748334494001492</v>
      </c>
      <c r="AC302" s="25">
        <f t="shared" ca="1" si="121"/>
        <v>-129.28462144102846</v>
      </c>
      <c r="AD302" s="25">
        <f t="shared" ca="1" si="110"/>
        <v>170.71537855897154</v>
      </c>
    </row>
    <row r="303" spans="5:30" x14ac:dyDescent="0.2">
      <c r="E303" s="22">
        <v>299</v>
      </c>
      <c r="F303" s="24">
        <f t="shared" ca="1" si="115"/>
        <v>13.355738629299683</v>
      </c>
      <c r="G303" s="24">
        <f t="shared" ca="1" si="111"/>
        <v>0</v>
      </c>
      <c r="H303" s="24">
        <f t="shared" ca="1" si="116"/>
        <v>13.355738629299683</v>
      </c>
      <c r="I303" s="24">
        <f t="shared" ca="1" si="117"/>
        <v>0</v>
      </c>
      <c r="J303" s="24">
        <f t="shared" ca="1" si="118"/>
        <v>0</v>
      </c>
      <c r="K303" s="127">
        <f t="shared" ca="1" si="112"/>
        <v>0.72524280859820522</v>
      </c>
      <c r="L303" s="24">
        <f t="shared" ca="1" si="113"/>
        <v>8</v>
      </c>
      <c r="M303" s="24"/>
      <c r="N303" s="24">
        <f t="shared" ca="1" si="122"/>
        <v>0</v>
      </c>
      <c r="O303" s="24">
        <f t="shared" ca="1" si="100"/>
        <v>13.355738629299683</v>
      </c>
      <c r="P303" s="24">
        <f t="shared" ca="1" si="114"/>
        <v>0.94151690180099012</v>
      </c>
      <c r="Q303" s="24">
        <f t="shared" ca="1" si="101"/>
        <v>0.7351453416391116</v>
      </c>
      <c r="R303" s="24">
        <f t="shared" ca="1" si="102"/>
        <v>0.7351453416391116</v>
      </c>
      <c r="S303" s="24">
        <f t="shared" ca="1" si="103"/>
        <v>12.620593287660572</v>
      </c>
      <c r="T303" s="24">
        <f t="shared" ca="1" si="104"/>
        <v>0</v>
      </c>
      <c r="U303" s="24">
        <f t="shared" ca="1" si="123"/>
        <v>0</v>
      </c>
      <c r="V303" s="25">
        <f t="shared" ca="1" si="105"/>
        <v>16.349632398053842</v>
      </c>
      <c r="W303" s="24">
        <f t="shared" ca="1" si="106"/>
        <v>0</v>
      </c>
      <c r="X303" s="24">
        <f t="shared" ca="1" si="107"/>
        <v>0</v>
      </c>
      <c r="Y303" s="25">
        <f t="shared" ca="1" si="108"/>
        <v>1.0390532766784102</v>
      </c>
      <c r="Z303" s="26">
        <f t="shared" si="109"/>
        <v>2</v>
      </c>
      <c r="AA303" s="25">
        <f t="shared" ca="1" si="119"/>
        <v>3.03905327667841</v>
      </c>
      <c r="AB303" s="25">
        <f t="shared" ca="1" si="120"/>
        <v>13.310579121375433</v>
      </c>
      <c r="AC303" s="25">
        <f t="shared" ca="1" si="121"/>
        <v>-115.97404231965302</v>
      </c>
      <c r="AD303" s="25">
        <f t="shared" ca="1" si="110"/>
        <v>184.02595768034698</v>
      </c>
    </row>
    <row r="304" spans="5:30" x14ac:dyDescent="0.2">
      <c r="E304" s="22">
        <v>300</v>
      </c>
      <c r="F304" s="24">
        <f t="shared" ca="1" si="115"/>
        <v>12.620593287660572</v>
      </c>
      <c r="G304" s="24">
        <f t="shared" ca="1" si="111"/>
        <v>0</v>
      </c>
      <c r="H304" s="24">
        <f t="shared" ca="1" si="116"/>
        <v>12.620593287660572</v>
      </c>
      <c r="I304" s="24">
        <f t="shared" ca="1" si="117"/>
        <v>0</v>
      </c>
      <c r="J304" s="24">
        <f t="shared" ca="1" si="118"/>
        <v>0</v>
      </c>
      <c r="K304" s="127">
        <f t="shared" ca="1" si="112"/>
        <v>0.7683154309944592</v>
      </c>
      <c r="L304" s="24">
        <f t="shared" ca="1" si="113"/>
        <v>8</v>
      </c>
      <c r="M304" s="24"/>
      <c r="N304" s="24">
        <f t="shared" ca="1" si="122"/>
        <v>0</v>
      </c>
      <c r="O304" s="24">
        <f t="shared" ca="1" si="100"/>
        <v>12.620593287660572</v>
      </c>
      <c r="P304" s="24">
        <f t="shared" ca="1" si="114"/>
        <v>4.4947089040491495E-2</v>
      </c>
      <c r="Q304" s="24">
        <f t="shared" ca="1" si="101"/>
        <v>0.2456065722677494</v>
      </c>
      <c r="R304" s="24">
        <f t="shared" ca="1" si="102"/>
        <v>0.2456065722677494</v>
      </c>
      <c r="S304" s="24">
        <f t="shared" ca="1" si="103"/>
        <v>12.374986715392822</v>
      </c>
      <c r="T304" s="24">
        <f t="shared" ca="1" si="104"/>
        <v>0</v>
      </c>
      <c r="U304" s="24">
        <f t="shared" ca="1" si="123"/>
        <v>0</v>
      </c>
      <c r="V304" s="25">
        <f t="shared" ca="1" si="105"/>
        <v>5.4622901672347464</v>
      </c>
      <c r="W304" s="24">
        <f t="shared" ca="1" si="106"/>
        <v>0</v>
      </c>
      <c r="X304" s="24">
        <f t="shared" ca="1" si="107"/>
        <v>0</v>
      </c>
      <c r="Y304" s="25">
        <f t="shared" ca="1" si="108"/>
        <v>0.99982320012213577</v>
      </c>
      <c r="Z304" s="26">
        <f t="shared" si="109"/>
        <v>2</v>
      </c>
      <c r="AA304" s="25">
        <f t="shared" ca="1" si="119"/>
        <v>2.9998232001221359</v>
      </c>
      <c r="AB304" s="25">
        <f t="shared" ca="1" si="120"/>
        <v>2.4624669671126105</v>
      </c>
      <c r="AC304" s="25">
        <f t="shared" ca="1" si="121"/>
        <v>-113.51157535254042</v>
      </c>
      <c r="AD304" s="25">
        <f t="shared" ca="1" si="110"/>
        <v>186.48842464745957</v>
      </c>
    </row>
    <row r="305" spans="5:30" x14ac:dyDescent="0.2">
      <c r="E305" s="22">
        <v>301</v>
      </c>
      <c r="F305" s="24">
        <f t="shared" ca="1" si="115"/>
        <v>12.374986715392822</v>
      </c>
      <c r="G305" s="24">
        <f t="shared" ca="1" si="111"/>
        <v>0</v>
      </c>
      <c r="H305" s="24">
        <f t="shared" ca="1" si="116"/>
        <v>12.374986715392822</v>
      </c>
      <c r="I305" s="24">
        <f t="shared" ca="1" si="117"/>
        <v>0</v>
      </c>
      <c r="J305" s="24">
        <f t="shared" ca="1" si="118"/>
        <v>0</v>
      </c>
      <c r="K305" s="127">
        <f t="shared" ca="1" si="112"/>
        <v>0.57976353555933624</v>
      </c>
      <c r="L305" s="24">
        <f t="shared" ca="1" si="113"/>
        <v>7</v>
      </c>
      <c r="M305" s="24"/>
      <c r="N305" s="24">
        <f t="shared" ca="1" si="122"/>
        <v>0</v>
      </c>
      <c r="O305" s="24">
        <f t="shared" ca="1" si="100"/>
        <v>12.374986715392822</v>
      </c>
      <c r="P305" s="24">
        <f t="shared" ca="1" si="114"/>
        <v>0.31686206378023141</v>
      </c>
      <c r="Q305" s="24">
        <f t="shared" ca="1" si="101"/>
        <v>0.4285262467847486</v>
      </c>
      <c r="R305" s="24">
        <f t="shared" ca="1" si="102"/>
        <v>0.4285262467847486</v>
      </c>
      <c r="S305" s="24">
        <f t="shared" ca="1" si="103"/>
        <v>11.946460468608073</v>
      </c>
      <c r="T305" s="24">
        <f t="shared" ca="1" si="104"/>
        <v>0</v>
      </c>
      <c r="U305" s="24">
        <f t="shared" ca="1" si="123"/>
        <v>0</v>
      </c>
      <c r="V305" s="25">
        <f t="shared" ca="1" si="105"/>
        <v>9.5304237284928082</v>
      </c>
      <c r="W305" s="24">
        <f t="shared" ca="1" si="106"/>
        <v>0</v>
      </c>
      <c r="X305" s="24">
        <f t="shared" ca="1" si="107"/>
        <v>0</v>
      </c>
      <c r="Y305" s="25">
        <f t="shared" ca="1" si="108"/>
        <v>0.97285788736003587</v>
      </c>
      <c r="Z305" s="26">
        <f t="shared" si="109"/>
        <v>2</v>
      </c>
      <c r="AA305" s="25">
        <f t="shared" ca="1" si="119"/>
        <v>2.972857887360036</v>
      </c>
      <c r="AB305" s="25">
        <f t="shared" ca="1" si="120"/>
        <v>6.5575658411327726</v>
      </c>
      <c r="AC305" s="25">
        <f t="shared" ca="1" si="121"/>
        <v>-106.95400951140765</v>
      </c>
      <c r="AD305" s="25">
        <f t="shared" ca="1" si="110"/>
        <v>193.04599048859234</v>
      </c>
    </row>
    <row r="306" spans="5:30" x14ac:dyDescent="0.2">
      <c r="E306" s="22">
        <v>302</v>
      </c>
      <c r="F306" s="24">
        <f t="shared" ca="1" si="115"/>
        <v>11.946460468608073</v>
      </c>
      <c r="G306" s="24">
        <f t="shared" ca="1" si="111"/>
        <v>0</v>
      </c>
      <c r="H306" s="24">
        <f t="shared" ca="1" si="116"/>
        <v>11.946460468608073</v>
      </c>
      <c r="I306" s="24">
        <f t="shared" ca="1" si="117"/>
        <v>0</v>
      </c>
      <c r="J306" s="24">
        <f t="shared" ca="1" si="118"/>
        <v>0</v>
      </c>
      <c r="K306" s="127">
        <f t="shared" ca="1" si="112"/>
        <v>0.57249975311154455</v>
      </c>
      <c r="L306" s="24">
        <f t="shared" ca="1" si="113"/>
        <v>7</v>
      </c>
      <c r="M306" s="24"/>
      <c r="N306" s="24">
        <f t="shared" ca="1" si="122"/>
        <v>0</v>
      </c>
      <c r="O306" s="24">
        <f t="shared" ca="1" si="100"/>
        <v>11.946460468608073</v>
      </c>
      <c r="P306" s="24">
        <f t="shared" ca="1" si="114"/>
        <v>0.77228422568651545</v>
      </c>
      <c r="Q306" s="24">
        <f t="shared" ca="1" si="101"/>
        <v>0.61195857691282451</v>
      </c>
      <c r="R306" s="24">
        <f t="shared" ca="1" si="102"/>
        <v>0.61195857691282451</v>
      </c>
      <c r="S306" s="24">
        <f t="shared" ca="1" si="103"/>
        <v>11.334501891695249</v>
      </c>
      <c r="T306" s="24">
        <f t="shared" ca="1" si="104"/>
        <v>0</v>
      </c>
      <c r="U306" s="24">
        <f t="shared" ca="1" si="123"/>
        <v>0</v>
      </c>
      <c r="V306" s="25">
        <f t="shared" ca="1" si="105"/>
        <v>13.609958750541216</v>
      </c>
      <c r="W306" s="24">
        <f t="shared" ca="1" si="106"/>
        <v>0</v>
      </c>
      <c r="X306" s="24">
        <f t="shared" ca="1" si="107"/>
        <v>0</v>
      </c>
      <c r="Y306" s="25">
        <f t="shared" ca="1" si="108"/>
        <v>0.9312384944121328</v>
      </c>
      <c r="Z306" s="26">
        <f t="shared" si="109"/>
        <v>2</v>
      </c>
      <c r="AA306" s="25">
        <f t="shared" ca="1" si="119"/>
        <v>2.931238494412133</v>
      </c>
      <c r="AB306" s="25">
        <f t="shared" ca="1" si="120"/>
        <v>10.678720256129083</v>
      </c>
      <c r="AC306" s="25">
        <f t="shared" ca="1" si="121"/>
        <v>-96.275289255278565</v>
      </c>
      <c r="AD306" s="25">
        <f t="shared" ca="1" si="110"/>
        <v>203.72471074472145</v>
      </c>
    </row>
    <row r="307" spans="5:30" x14ac:dyDescent="0.2">
      <c r="E307" s="22">
        <v>303</v>
      </c>
      <c r="F307" s="24">
        <f t="shared" ca="1" si="115"/>
        <v>11.334501891695249</v>
      </c>
      <c r="G307" s="24">
        <f t="shared" ca="1" si="111"/>
        <v>0</v>
      </c>
      <c r="H307" s="24">
        <f t="shared" ca="1" si="116"/>
        <v>11.334501891695249</v>
      </c>
      <c r="I307" s="24">
        <f t="shared" ca="1" si="117"/>
        <v>0</v>
      </c>
      <c r="J307" s="24">
        <f t="shared" ca="1" si="118"/>
        <v>0</v>
      </c>
      <c r="K307" s="127">
        <f t="shared" ca="1" si="112"/>
        <v>0.25302903337088067</v>
      </c>
      <c r="L307" s="24">
        <f t="shared" ca="1" si="113"/>
        <v>7</v>
      </c>
      <c r="M307" s="24"/>
      <c r="N307" s="24">
        <f t="shared" ca="1" si="122"/>
        <v>0</v>
      </c>
      <c r="O307" s="24">
        <f t="shared" ca="1" si="100"/>
        <v>11.334501891695249</v>
      </c>
      <c r="P307" s="24">
        <f t="shared" ca="1" si="114"/>
        <v>4.4357021498080185E-2</v>
      </c>
      <c r="Q307" s="24">
        <f t="shared" ca="1" si="101"/>
        <v>0.24466692640560045</v>
      </c>
      <c r="R307" s="24">
        <f t="shared" ca="1" si="102"/>
        <v>0.24466692640560045</v>
      </c>
      <c r="S307" s="24">
        <f t="shared" ca="1" si="103"/>
        <v>11.089834965289649</v>
      </c>
      <c r="T307" s="24">
        <f t="shared" ca="1" si="104"/>
        <v>0</v>
      </c>
      <c r="U307" s="24">
        <f t="shared" ca="1" si="123"/>
        <v>0</v>
      </c>
      <c r="V307" s="25">
        <f t="shared" ca="1" si="105"/>
        <v>5.4413924432605532</v>
      </c>
      <c r="W307" s="24">
        <f t="shared" ca="1" si="106"/>
        <v>0</v>
      </c>
      <c r="X307" s="24">
        <f t="shared" ca="1" si="107"/>
        <v>0</v>
      </c>
      <c r="Y307" s="25">
        <f t="shared" ca="1" si="108"/>
        <v>0.89697347427939589</v>
      </c>
      <c r="Z307" s="26">
        <f t="shared" si="109"/>
        <v>2</v>
      </c>
      <c r="AA307" s="25">
        <f t="shared" ca="1" si="119"/>
        <v>2.8969734742793958</v>
      </c>
      <c r="AB307" s="25">
        <f t="shared" ca="1" si="120"/>
        <v>2.5444189689811574</v>
      </c>
      <c r="AC307" s="25">
        <f t="shared" ca="1" si="121"/>
        <v>-93.730870286297403</v>
      </c>
      <c r="AD307" s="25">
        <f t="shared" ca="1" si="110"/>
        <v>206.2691297137026</v>
      </c>
    </row>
    <row r="308" spans="5:30" x14ac:dyDescent="0.2">
      <c r="E308" s="22">
        <v>304</v>
      </c>
      <c r="F308" s="24">
        <f t="shared" ca="1" si="115"/>
        <v>11.089834965289649</v>
      </c>
      <c r="G308" s="24">
        <f t="shared" ca="1" si="111"/>
        <v>0</v>
      </c>
      <c r="H308" s="24">
        <f t="shared" ca="1" si="116"/>
        <v>11.089834965289649</v>
      </c>
      <c r="I308" s="24">
        <f t="shared" ca="1" si="117"/>
        <v>0</v>
      </c>
      <c r="J308" s="24">
        <f t="shared" ca="1" si="118"/>
        <v>0</v>
      </c>
      <c r="K308" s="127">
        <f t="shared" ca="1" si="112"/>
        <v>8.4676899961146135E-2</v>
      </c>
      <c r="L308" s="24">
        <f t="shared" ca="1" si="113"/>
        <v>7</v>
      </c>
      <c r="M308" s="24"/>
      <c r="N308" s="24">
        <f t="shared" ca="1" si="122"/>
        <v>0</v>
      </c>
      <c r="O308" s="24">
        <f t="shared" ca="1" si="100"/>
        <v>11.089834965289649</v>
      </c>
      <c r="P308" s="24">
        <f t="shared" ca="1" si="114"/>
        <v>0.31333370293256368</v>
      </c>
      <c r="Q308" s="24">
        <f t="shared" ca="1" si="101"/>
        <v>0.42703657522523436</v>
      </c>
      <c r="R308" s="24">
        <f t="shared" ca="1" si="102"/>
        <v>0.42703657522523436</v>
      </c>
      <c r="S308" s="24">
        <f t="shared" ca="1" si="103"/>
        <v>10.662798390064415</v>
      </c>
      <c r="T308" s="24">
        <f t="shared" ca="1" si="104"/>
        <v>0</v>
      </c>
      <c r="U308" s="24">
        <f t="shared" ca="1" si="123"/>
        <v>0</v>
      </c>
      <c r="V308" s="25">
        <f t="shared" ca="1" si="105"/>
        <v>9.4972934330092116</v>
      </c>
      <c r="W308" s="24">
        <f t="shared" ca="1" si="106"/>
        <v>0</v>
      </c>
      <c r="X308" s="24">
        <f t="shared" ca="1" si="107"/>
        <v>0</v>
      </c>
      <c r="Y308" s="25">
        <f t="shared" ca="1" si="108"/>
        <v>0.87010533421416258</v>
      </c>
      <c r="Z308" s="26">
        <f t="shared" si="109"/>
        <v>2</v>
      </c>
      <c r="AA308" s="25">
        <f t="shared" ca="1" si="119"/>
        <v>2.8701053342141627</v>
      </c>
      <c r="AB308" s="25">
        <f t="shared" ca="1" si="120"/>
        <v>6.6271880987950489</v>
      </c>
      <c r="AC308" s="25">
        <f t="shared" ca="1" si="121"/>
        <v>-87.103682187502358</v>
      </c>
      <c r="AD308" s="25">
        <f t="shared" ca="1" si="110"/>
        <v>212.89631781249764</v>
      </c>
    </row>
    <row r="309" spans="5:30" x14ac:dyDescent="0.2">
      <c r="E309" s="22">
        <v>305</v>
      </c>
      <c r="F309" s="24">
        <f t="shared" ca="1" si="115"/>
        <v>10.662798390064415</v>
      </c>
      <c r="G309" s="24">
        <f t="shared" ca="1" si="111"/>
        <v>0</v>
      </c>
      <c r="H309" s="24">
        <f t="shared" ca="1" si="116"/>
        <v>10.662798390064415</v>
      </c>
      <c r="I309" s="24">
        <f t="shared" ca="1" si="117"/>
        <v>0</v>
      </c>
      <c r="J309" s="24">
        <f t="shared" ca="1" si="118"/>
        <v>0</v>
      </c>
      <c r="K309" s="127">
        <f t="shared" ca="1" si="112"/>
        <v>0.44211861029474586</v>
      </c>
      <c r="L309" s="24">
        <f t="shared" ca="1" si="113"/>
        <v>7</v>
      </c>
      <c r="M309" s="24"/>
      <c r="N309" s="24">
        <f t="shared" ca="1" si="122"/>
        <v>0</v>
      </c>
      <c r="O309" s="24">
        <f t="shared" ca="1" si="100"/>
        <v>10.662798390064415</v>
      </c>
      <c r="P309" s="24">
        <f t="shared" ca="1" si="114"/>
        <v>0.76161919694737279</v>
      </c>
      <c r="Q309" s="24">
        <f t="shared" ca="1" si="101"/>
        <v>0.60672811032510288</v>
      </c>
      <c r="R309" s="24">
        <f t="shared" ca="1" si="102"/>
        <v>0.60672811032510288</v>
      </c>
      <c r="S309" s="24">
        <f t="shared" ca="1" si="103"/>
        <v>10.056070279739313</v>
      </c>
      <c r="T309" s="24">
        <f t="shared" ca="1" si="104"/>
        <v>0</v>
      </c>
      <c r="U309" s="24">
        <f t="shared" ca="1" si="123"/>
        <v>0</v>
      </c>
      <c r="V309" s="25">
        <f t="shared" ca="1" si="105"/>
        <v>13.493633173630286</v>
      </c>
      <c r="W309" s="24">
        <f t="shared" ca="1" si="106"/>
        <v>0</v>
      </c>
      <c r="X309" s="24">
        <f t="shared" ca="1" si="107"/>
        <v>0</v>
      </c>
      <c r="Y309" s="25">
        <f t="shared" ca="1" si="108"/>
        <v>0.828754746792149</v>
      </c>
      <c r="Z309" s="26">
        <f t="shared" si="109"/>
        <v>2</v>
      </c>
      <c r="AA309" s="25">
        <f t="shared" ca="1" si="119"/>
        <v>2.828754746792149</v>
      </c>
      <c r="AB309" s="25">
        <f t="shared" ca="1" si="120"/>
        <v>10.664878426838136</v>
      </c>
      <c r="AC309" s="25">
        <f t="shared" ca="1" si="121"/>
        <v>-76.438803760664229</v>
      </c>
      <c r="AD309" s="25">
        <f t="shared" ca="1" si="110"/>
        <v>223.56119623933577</v>
      </c>
    </row>
    <row r="310" spans="5:30" x14ac:dyDescent="0.2">
      <c r="E310" s="22">
        <v>306</v>
      </c>
      <c r="F310" s="24">
        <f t="shared" ca="1" si="115"/>
        <v>10.056070279739313</v>
      </c>
      <c r="G310" s="24">
        <f t="shared" ca="1" si="111"/>
        <v>0</v>
      </c>
      <c r="H310" s="24">
        <f t="shared" ca="1" si="116"/>
        <v>10.056070279739313</v>
      </c>
      <c r="I310" s="24">
        <f t="shared" ca="1" si="117"/>
        <v>0</v>
      </c>
      <c r="J310" s="24">
        <f t="shared" ca="1" si="118"/>
        <v>0</v>
      </c>
      <c r="K310" s="127">
        <f t="shared" ca="1" si="112"/>
        <v>3.0307982566226244E-2</v>
      </c>
      <c r="L310" s="24">
        <f t="shared" ca="1" si="113"/>
        <v>6</v>
      </c>
      <c r="M310" s="24"/>
      <c r="N310" s="24">
        <f t="shared" ca="1" si="122"/>
        <v>0</v>
      </c>
      <c r="O310" s="24">
        <f t="shared" ca="1" si="100"/>
        <v>10.056070279739313</v>
      </c>
      <c r="P310" s="24">
        <f t="shared" ca="1" si="114"/>
        <v>0.67887209313557806</v>
      </c>
      <c r="Q310" s="24">
        <f t="shared" ca="1" si="101"/>
        <v>0.56968206687402223</v>
      </c>
      <c r="R310" s="24">
        <f t="shared" ca="1" si="102"/>
        <v>0.56968206687402223</v>
      </c>
      <c r="S310" s="24">
        <f t="shared" ca="1" si="103"/>
        <v>9.4863882128652897</v>
      </c>
      <c r="T310" s="24">
        <f t="shared" ca="1" si="104"/>
        <v>0</v>
      </c>
      <c r="U310" s="24">
        <f t="shared" ca="1" si="123"/>
        <v>0</v>
      </c>
      <c r="V310" s="25">
        <f t="shared" ca="1" si="105"/>
        <v>12.669729167278254</v>
      </c>
      <c r="W310" s="24">
        <f t="shared" ca="1" si="106"/>
        <v>0</v>
      </c>
      <c r="X310" s="24">
        <f t="shared" ca="1" si="107"/>
        <v>0</v>
      </c>
      <c r="Y310" s="25">
        <f t="shared" ca="1" si="108"/>
        <v>0.78169833970418412</v>
      </c>
      <c r="Z310" s="26">
        <f t="shared" si="109"/>
        <v>2</v>
      </c>
      <c r="AA310" s="25">
        <f t="shared" ca="1" si="119"/>
        <v>2.7816983397041843</v>
      </c>
      <c r="AB310" s="25">
        <f t="shared" ca="1" si="120"/>
        <v>9.8880308275740703</v>
      </c>
      <c r="AC310" s="25">
        <f t="shared" ca="1" si="121"/>
        <v>-66.550772933090158</v>
      </c>
      <c r="AD310" s="25">
        <f t="shared" ca="1" si="110"/>
        <v>233.44922706690983</v>
      </c>
    </row>
    <row r="311" spans="5:30" x14ac:dyDescent="0.2">
      <c r="E311" s="22">
        <v>307</v>
      </c>
      <c r="F311" s="24">
        <f t="shared" ca="1" si="115"/>
        <v>9.4863882128652897</v>
      </c>
      <c r="G311" s="24">
        <f t="shared" ca="1" si="111"/>
        <v>0</v>
      </c>
      <c r="H311" s="24">
        <f t="shared" ca="1" si="116"/>
        <v>9.4863882128652897</v>
      </c>
      <c r="I311" s="24">
        <f t="shared" ca="1" si="117"/>
        <v>0</v>
      </c>
      <c r="J311" s="24">
        <f t="shared" ca="1" si="118"/>
        <v>0</v>
      </c>
      <c r="K311" s="127">
        <f t="shared" ca="1" si="112"/>
        <v>0.16329229374097998</v>
      </c>
      <c r="L311" s="24">
        <f t="shared" ca="1" si="113"/>
        <v>7</v>
      </c>
      <c r="M311" s="24"/>
      <c r="N311" s="24">
        <f t="shared" ca="1" si="122"/>
        <v>0</v>
      </c>
      <c r="O311" s="24">
        <f t="shared" ca="1" si="100"/>
        <v>9.4863882128652897</v>
      </c>
      <c r="P311" s="24">
        <f t="shared" ca="1" si="114"/>
        <v>0.36838180317823521</v>
      </c>
      <c r="Q311" s="24">
        <f t="shared" ca="1" si="101"/>
        <v>0.44957866390702156</v>
      </c>
      <c r="R311" s="24">
        <f t="shared" ca="1" si="102"/>
        <v>0.44957866390702156</v>
      </c>
      <c r="S311" s="24">
        <f t="shared" ca="1" si="103"/>
        <v>9.0368095489582689</v>
      </c>
      <c r="T311" s="24">
        <f t="shared" ca="1" si="104"/>
        <v>0</v>
      </c>
      <c r="U311" s="24">
        <f t="shared" ca="1" si="123"/>
        <v>0</v>
      </c>
      <c r="V311" s="25">
        <f t="shared" ca="1" si="105"/>
        <v>9.9986294852921596</v>
      </c>
      <c r="W311" s="24">
        <f t="shared" ca="1" si="106"/>
        <v>0</v>
      </c>
      <c r="X311" s="24">
        <f t="shared" ca="1" si="107"/>
        <v>0</v>
      </c>
      <c r="Y311" s="25">
        <f t="shared" ca="1" si="108"/>
        <v>0.74092791047294237</v>
      </c>
      <c r="Z311" s="26">
        <f t="shared" si="109"/>
        <v>2</v>
      </c>
      <c r="AA311" s="25">
        <f t="shared" ca="1" si="119"/>
        <v>2.7409279104729425</v>
      </c>
      <c r="AB311" s="25">
        <f t="shared" ca="1" si="120"/>
        <v>7.2577015748192171</v>
      </c>
      <c r="AC311" s="25">
        <f t="shared" ca="1" si="121"/>
        <v>-59.293071358270943</v>
      </c>
      <c r="AD311" s="25">
        <f t="shared" ca="1" si="110"/>
        <v>240.70692864172906</v>
      </c>
    </row>
    <row r="312" spans="5:30" x14ac:dyDescent="0.2">
      <c r="E312" s="22">
        <v>308</v>
      </c>
      <c r="F312" s="24">
        <f t="shared" ca="1" si="115"/>
        <v>9.0368095489582689</v>
      </c>
      <c r="G312" s="24">
        <f t="shared" ca="1" si="111"/>
        <v>0</v>
      </c>
      <c r="H312" s="24">
        <f t="shared" ca="1" si="116"/>
        <v>9.0368095489582689</v>
      </c>
      <c r="I312" s="24">
        <f t="shared" ca="1" si="117"/>
        <v>0</v>
      </c>
      <c r="J312" s="24">
        <f t="shared" ca="1" si="118"/>
        <v>0</v>
      </c>
      <c r="K312" s="127">
        <f t="shared" ca="1" si="112"/>
        <v>0.57603181953432891</v>
      </c>
      <c r="L312" s="24">
        <f t="shared" ca="1" si="113"/>
        <v>7</v>
      </c>
      <c r="M312" s="24"/>
      <c r="N312" s="24">
        <f t="shared" ca="1" si="122"/>
        <v>0</v>
      </c>
      <c r="O312" s="24">
        <f t="shared" ca="1" si="100"/>
        <v>9.0368095489582689</v>
      </c>
      <c r="P312" s="24">
        <f t="shared" ca="1" si="114"/>
        <v>0.29316142213170748</v>
      </c>
      <c r="Q312" s="24">
        <f t="shared" ca="1" si="101"/>
        <v>0.41837414035264858</v>
      </c>
      <c r="R312" s="24">
        <f t="shared" ca="1" si="102"/>
        <v>0.41837414035264858</v>
      </c>
      <c r="S312" s="24">
        <f t="shared" ca="1" si="103"/>
        <v>8.6184354086056203</v>
      </c>
      <c r="T312" s="24">
        <f t="shared" ca="1" si="104"/>
        <v>0</v>
      </c>
      <c r="U312" s="24">
        <f t="shared" ca="1" si="123"/>
        <v>0</v>
      </c>
      <c r="V312" s="25">
        <f t="shared" ca="1" si="105"/>
        <v>9.3046408814429036</v>
      </c>
      <c r="W312" s="24">
        <f t="shared" ca="1" si="106"/>
        <v>0</v>
      </c>
      <c r="X312" s="24">
        <f t="shared" ca="1" si="107"/>
        <v>0</v>
      </c>
      <c r="Y312" s="25">
        <f t="shared" ca="1" si="108"/>
        <v>0.70620979830255548</v>
      </c>
      <c r="Z312" s="26">
        <f t="shared" si="109"/>
        <v>2</v>
      </c>
      <c r="AA312" s="25">
        <f t="shared" ca="1" si="119"/>
        <v>2.7062097983025555</v>
      </c>
      <c r="AB312" s="25">
        <f t="shared" ca="1" si="120"/>
        <v>6.5984310831403477</v>
      </c>
      <c r="AC312" s="25">
        <f t="shared" ca="1" si="121"/>
        <v>-52.694640275130595</v>
      </c>
      <c r="AD312" s="25">
        <f t="shared" ca="1" si="110"/>
        <v>247.30535972486939</v>
      </c>
    </row>
    <row r="313" spans="5:30" x14ac:dyDescent="0.2">
      <c r="E313" s="22">
        <v>309</v>
      </c>
      <c r="F313" s="24">
        <f t="shared" ca="1" si="115"/>
        <v>8.6184354086056203</v>
      </c>
      <c r="G313" s="24">
        <f t="shared" ca="1" si="111"/>
        <v>0</v>
      </c>
      <c r="H313" s="24">
        <f t="shared" ca="1" si="116"/>
        <v>8.6184354086056203</v>
      </c>
      <c r="I313" s="24">
        <f t="shared" ca="1" si="117"/>
        <v>0</v>
      </c>
      <c r="J313" s="24">
        <f t="shared" ca="1" si="118"/>
        <v>0</v>
      </c>
      <c r="K313" s="127">
        <f t="shared" ca="1" si="112"/>
        <v>0.8940528434887236</v>
      </c>
      <c r="L313" s="24">
        <f t="shared" ca="1" si="113"/>
        <v>8</v>
      </c>
      <c r="M313" s="24"/>
      <c r="N313" s="24">
        <f t="shared" ca="1" si="122"/>
        <v>0</v>
      </c>
      <c r="O313" s="24">
        <f t="shared" ca="1" si="100"/>
        <v>8.6184354086056203</v>
      </c>
      <c r="P313" s="24">
        <f t="shared" ca="1" si="114"/>
        <v>0.66399197094916851</v>
      </c>
      <c r="Q313" s="24">
        <f t="shared" ca="1" si="101"/>
        <v>0.56350740639993879</v>
      </c>
      <c r="R313" s="24">
        <f t="shared" ca="1" si="102"/>
        <v>0.56350740639993879</v>
      </c>
      <c r="S313" s="24">
        <f t="shared" ca="1" si="103"/>
        <v>8.0549280022056813</v>
      </c>
      <c r="T313" s="24">
        <f t="shared" ca="1" si="104"/>
        <v>0</v>
      </c>
      <c r="U313" s="24">
        <f t="shared" ca="1" si="123"/>
        <v>0</v>
      </c>
      <c r="V313" s="25">
        <f t="shared" ca="1" si="105"/>
        <v>12.532404718334638</v>
      </c>
      <c r="W313" s="24">
        <f t="shared" ca="1" si="106"/>
        <v>0</v>
      </c>
      <c r="X313" s="24">
        <f t="shared" ca="1" si="107"/>
        <v>0</v>
      </c>
      <c r="Y313" s="25">
        <f t="shared" ca="1" si="108"/>
        <v>0.66693453643245204</v>
      </c>
      <c r="Z313" s="26">
        <f t="shared" si="109"/>
        <v>2</v>
      </c>
      <c r="AA313" s="25">
        <f t="shared" ca="1" si="119"/>
        <v>2.6669345364324522</v>
      </c>
      <c r="AB313" s="25">
        <f t="shared" ca="1" si="120"/>
        <v>9.8654701819021859</v>
      </c>
      <c r="AC313" s="25">
        <f t="shared" ca="1" si="121"/>
        <v>-42.829170093228413</v>
      </c>
      <c r="AD313" s="25">
        <f t="shared" ca="1" si="110"/>
        <v>257.17082990677159</v>
      </c>
    </row>
    <row r="314" spans="5:30" x14ac:dyDescent="0.2">
      <c r="E314" s="22">
        <v>310</v>
      </c>
      <c r="F314" s="24">
        <f t="shared" ca="1" si="115"/>
        <v>8.0549280022056813</v>
      </c>
      <c r="G314" s="24">
        <f t="shared" ca="1" si="111"/>
        <v>0</v>
      </c>
      <c r="H314" s="24">
        <f t="shared" ca="1" si="116"/>
        <v>8.0549280022056813</v>
      </c>
      <c r="I314" s="24">
        <f t="shared" ca="1" si="117"/>
        <v>0</v>
      </c>
      <c r="J314" s="24">
        <f t="shared" ca="1" si="118"/>
        <v>0</v>
      </c>
      <c r="K314" s="127">
        <f t="shared" ca="1" si="112"/>
        <v>0.30069801740240354</v>
      </c>
      <c r="L314" s="24">
        <f t="shared" ca="1" si="113"/>
        <v>7</v>
      </c>
      <c r="M314" s="24"/>
      <c r="N314" s="24">
        <f t="shared" ca="1" si="122"/>
        <v>0</v>
      </c>
      <c r="O314" s="24">
        <f t="shared" ca="1" si="100"/>
        <v>8.0549280022056813</v>
      </c>
      <c r="P314" s="24">
        <f t="shared" ca="1" si="114"/>
        <v>0.42533034204220466</v>
      </c>
      <c r="Q314" s="24">
        <f t="shared" ca="1" si="101"/>
        <v>0.47175867385542736</v>
      </c>
      <c r="R314" s="24">
        <f t="shared" ca="1" si="102"/>
        <v>0.47175867385542736</v>
      </c>
      <c r="S314" s="24">
        <f t="shared" ca="1" si="103"/>
        <v>7.5831693283502535</v>
      </c>
      <c r="T314" s="24">
        <f t="shared" ca="1" si="104"/>
        <v>0</v>
      </c>
      <c r="U314" s="24">
        <f t="shared" ca="1" si="123"/>
        <v>0</v>
      </c>
      <c r="V314" s="25">
        <f t="shared" ca="1" si="105"/>
        <v>10.491912906544703</v>
      </c>
      <c r="W314" s="24">
        <f t="shared" ca="1" si="106"/>
        <v>0</v>
      </c>
      <c r="X314" s="24">
        <f t="shared" ca="1" si="107"/>
        <v>0</v>
      </c>
      <c r="Y314" s="25">
        <f t="shared" ca="1" si="108"/>
        <v>0.62552389322223745</v>
      </c>
      <c r="Z314" s="26">
        <f t="shared" si="109"/>
        <v>2</v>
      </c>
      <c r="AA314" s="25">
        <f t="shared" ca="1" si="119"/>
        <v>2.6255238932222373</v>
      </c>
      <c r="AB314" s="25">
        <f t="shared" ca="1" si="120"/>
        <v>7.8663890133224665</v>
      </c>
      <c r="AC314" s="25">
        <f t="shared" ca="1" si="121"/>
        <v>-34.962781079905945</v>
      </c>
      <c r="AD314" s="25">
        <f t="shared" ca="1" si="110"/>
        <v>265.03721892009406</v>
      </c>
    </row>
    <row r="315" spans="5:30" x14ac:dyDescent="0.2">
      <c r="E315" s="22">
        <v>311</v>
      </c>
      <c r="F315" s="24">
        <f t="shared" ca="1" si="115"/>
        <v>7.5831693283502535</v>
      </c>
      <c r="G315" s="24">
        <f t="shared" ca="1" si="111"/>
        <v>0</v>
      </c>
      <c r="H315" s="24">
        <f t="shared" ca="1" si="116"/>
        <v>7.5831693283502535</v>
      </c>
      <c r="I315" s="24">
        <f t="shared" ca="1" si="117"/>
        <v>0</v>
      </c>
      <c r="J315" s="24">
        <f t="shared" ca="1" si="118"/>
        <v>0</v>
      </c>
      <c r="K315" s="127">
        <f t="shared" ca="1" si="112"/>
        <v>0.60967457226845567</v>
      </c>
      <c r="L315" s="24">
        <f t="shared" ca="1" si="113"/>
        <v>7</v>
      </c>
      <c r="M315" s="24"/>
      <c r="N315" s="24">
        <f t="shared" ca="1" si="122"/>
        <v>0</v>
      </c>
      <c r="O315" s="24">
        <f t="shared" ca="1" si="100"/>
        <v>7.5831693283502535</v>
      </c>
      <c r="P315" s="24">
        <f t="shared" ca="1" si="114"/>
        <v>0.27962258897951298</v>
      </c>
      <c r="Q315" s="24">
        <f t="shared" ca="1" si="101"/>
        <v>0.41240554383655714</v>
      </c>
      <c r="R315" s="24">
        <f t="shared" ca="1" si="102"/>
        <v>0.41240554383655714</v>
      </c>
      <c r="S315" s="24">
        <f t="shared" ca="1" si="103"/>
        <v>7.1707637845136967</v>
      </c>
      <c r="T315" s="24">
        <f t="shared" ca="1" si="104"/>
        <v>0</v>
      </c>
      <c r="U315" s="24">
        <f t="shared" ca="1" si="123"/>
        <v>0</v>
      </c>
      <c r="V315" s="25">
        <f t="shared" ca="1" si="105"/>
        <v>9.17189929492503</v>
      </c>
      <c r="W315" s="24">
        <f t="shared" ca="1" si="106"/>
        <v>0</v>
      </c>
      <c r="X315" s="24">
        <f t="shared" ca="1" si="107"/>
        <v>0</v>
      </c>
      <c r="Y315" s="25">
        <f t="shared" ca="1" si="108"/>
        <v>0.59015732451455805</v>
      </c>
      <c r="Z315" s="26">
        <f t="shared" si="109"/>
        <v>2</v>
      </c>
      <c r="AA315" s="25">
        <f t="shared" ca="1" si="119"/>
        <v>2.5901573245145579</v>
      </c>
      <c r="AB315" s="25">
        <f t="shared" ca="1" si="120"/>
        <v>6.581741970410472</v>
      </c>
      <c r="AC315" s="25">
        <f t="shared" ca="1" si="121"/>
        <v>-28.381039109495472</v>
      </c>
      <c r="AD315" s="25">
        <f t="shared" ca="1" si="110"/>
        <v>271.61896089050452</v>
      </c>
    </row>
    <row r="316" spans="5:30" x14ac:dyDescent="0.2">
      <c r="E316" s="22">
        <v>312</v>
      </c>
      <c r="F316" s="24">
        <f t="shared" ca="1" si="115"/>
        <v>7.1707637845136967</v>
      </c>
      <c r="G316" s="24">
        <f t="shared" ca="1" si="111"/>
        <v>0</v>
      </c>
      <c r="H316" s="24">
        <f t="shared" ca="1" si="116"/>
        <v>7.1707637845136967</v>
      </c>
      <c r="I316" s="24">
        <f t="shared" ca="1" si="117"/>
        <v>0</v>
      </c>
      <c r="J316" s="24">
        <f t="shared" ca="1" si="118"/>
        <v>0</v>
      </c>
      <c r="K316" s="127">
        <f t="shared" ca="1" si="112"/>
        <v>4.3511551315683628E-3</v>
      </c>
      <c r="L316" s="24">
        <f t="shared" ca="1" si="113"/>
        <v>6</v>
      </c>
      <c r="M316" s="24"/>
      <c r="N316" s="24">
        <f t="shared" ca="1" si="122"/>
        <v>0</v>
      </c>
      <c r="O316" s="24">
        <f t="shared" ca="1" si="100"/>
        <v>7.1707637845136967</v>
      </c>
      <c r="P316" s="24">
        <f t="shared" ca="1" si="114"/>
        <v>0.21158392162431505</v>
      </c>
      <c r="Q316" s="24">
        <f t="shared" ca="1" si="101"/>
        <v>0.37985937863381636</v>
      </c>
      <c r="R316" s="24">
        <f t="shared" ca="1" si="102"/>
        <v>0.37985937863381636</v>
      </c>
      <c r="S316" s="24">
        <f t="shared" ca="1" si="103"/>
        <v>6.7909044058798802</v>
      </c>
      <c r="T316" s="24">
        <f t="shared" ca="1" si="104"/>
        <v>0</v>
      </c>
      <c r="U316" s="24">
        <f t="shared" ca="1" si="123"/>
        <v>0</v>
      </c>
      <c r="V316" s="25">
        <f t="shared" ca="1" si="105"/>
        <v>8.4480725808160759</v>
      </c>
      <c r="W316" s="24">
        <f t="shared" ca="1" si="106"/>
        <v>0</v>
      </c>
      <c r="X316" s="24">
        <f t="shared" ca="1" si="107"/>
        <v>0</v>
      </c>
      <c r="Y316" s="25">
        <f t="shared" ca="1" si="108"/>
        <v>0.55846672761574312</v>
      </c>
      <c r="Z316" s="26">
        <f t="shared" si="109"/>
        <v>2</v>
      </c>
      <c r="AA316" s="25">
        <f t="shared" ca="1" si="119"/>
        <v>2.5584667276157429</v>
      </c>
      <c r="AB316" s="25">
        <f t="shared" ca="1" si="120"/>
        <v>5.889605853200333</v>
      </c>
      <c r="AC316" s="25">
        <f t="shared" ca="1" si="121"/>
        <v>-22.491433256295139</v>
      </c>
      <c r="AD316" s="25">
        <f t="shared" ca="1" si="110"/>
        <v>277.50856674370488</v>
      </c>
    </row>
    <row r="317" spans="5:30" x14ac:dyDescent="0.2">
      <c r="E317" s="22">
        <v>313</v>
      </c>
      <c r="F317" s="24">
        <f t="shared" ca="1" si="115"/>
        <v>6.7909044058798802</v>
      </c>
      <c r="G317" s="24">
        <f t="shared" ca="1" si="111"/>
        <v>0</v>
      </c>
      <c r="H317" s="24">
        <f t="shared" ca="1" si="116"/>
        <v>6.7909044058798802</v>
      </c>
      <c r="I317" s="24">
        <f t="shared" ca="1" si="117"/>
        <v>0</v>
      </c>
      <c r="J317" s="24">
        <f t="shared" ca="1" si="118"/>
        <v>0</v>
      </c>
      <c r="K317" s="127">
        <f t="shared" ca="1" si="112"/>
        <v>0.23053151659531956</v>
      </c>
      <c r="L317" s="24">
        <f t="shared" ca="1" si="113"/>
        <v>7</v>
      </c>
      <c r="M317" s="24"/>
      <c r="N317" s="24">
        <f t="shared" ca="1" si="122"/>
        <v>0</v>
      </c>
      <c r="O317" s="24">
        <f t="shared" ca="1" si="100"/>
        <v>6.7909044058798802</v>
      </c>
      <c r="P317" s="24">
        <f t="shared" ca="1" si="114"/>
        <v>0.44697468270837803</v>
      </c>
      <c r="Q317" s="24">
        <f t="shared" ca="1" si="101"/>
        <v>0.48000371738329117</v>
      </c>
      <c r="R317" s="24">
        <f t="shared" ca="1" si="102"/>
        <v>0.48000371738329117</v>
      </c>
      <c r="S317" s="24">
        <f t="shared" ca="1" si="103"/>
        <v>6.3109006884965888</v>
      </c>
      <c r="T317" s="24">
        <f t="shared" ca="1" si="104"/>
        <v>0</v>
      </c>
      <c r="U317" s="24">
        <f t="shared" ca="1" si="123"/>
        <v>0</v>
      </c>
      <c r="V317" s="25">
        <f t="shared" ca="1" si="105"/>
        <v>10.675282674604395</v>
      </c>
      <c r="W317" s="24">
        <f t="shared" ca="1" si="106"/>
        <v>0</v>
      </c>
      <c r="X317" s="24">
        <f t="shared" ca="1" si="107"/>
        <v>0</v>
      </c>
      <c r="Y317" s="25">
        <f t="shared" ca="1" si="108"/>
        <v>0.52407220377505881</v>
      </c>
      <c r="Z317" s="26">
        <f t="shared" si="109"/>
        <v>2</v>
      </c>
      <c r="AA317" s="25">
        <f t="shared" ca="1" si="119"/>
        <v>2.5240722037750589</v>
      </c>
      <c r="AB317" s="25">
        <f t="shared" ca="1" si="120"/>
        <v>8.1512104708293354</v>
      </c>
      <c r="AC317" s="25">
        <f t="shared" ca="1" si="121"/>
        <v>-14.340222785465803</v>
      </c>
      <c r="AD317" s="25">
        <f t="shared" ca="1" si="110"/>
        <v>285.65977721453419</v>
      </c>
    </row>
    <row r="318" spans="5:30" x14ac:dyDescent="0.2">
      <c r="E318" s="22">
        <v>314</v>
      </c>
      <c r="F318" s="24">
        <f t="shared" ca="1" si="115"/>
        <v>6.3109006884965888</v>
      </c>
      <c r="G318" s="24">
        <f t="shared" ca="1" si="111"/>
        <v>0</v>
      </c>
      <c r="H318" s="24">
        <f t="shared" ca="1" si="116"/>
        <v>6.3109006884965888</v>
      </c>
      <c r="I318" s="24">
        <f t="shared" ca="1" si="117"/>
        <v>0</v>
      </c>
      <c r="J318" s="24">
        <f t="shared" ca="1" si="118"/>
        <v>0</v>
      </c>
      <c r="K318" s="127">
        <f t="shared" ca="1" si="112"/>
        <v>0.48618157708161891</v>
      </c>
      <c r="L318" s="24">
        <f t="shared" ca="1" si="113"/>
        <v>7</v>
      </c>
      <c r="M318" s="24"/>
      <c r="N318" s="24">
        <f t="shared" ca="1" si="122"/>
        <v>0</v>
      </c>
      <c r="O318" s="24">
        <f t="shared" ca="1" si="100"/>
        <v>6.3109006884965888</v>
      </c>
      <c r="P318" s="24">
        <f t="shared" ca="1" si="114"/>
        <v>0.4845298536734749</v>
      </c>
      <c r="Q318" s="24">
        <f t="shared" ca="1" si="101"/>
        <v>0.49418185551939892</v>
      </c>
      <c r="R318" s="24">
        <f t="shared" ca="1" si="102"/>
        <v>0.49418185551939892</v>
      </c>
      <c r="S318" s="24">
        <f t="shared" ca="1" si="103"/>
        <v>5.8167188329771902</v>
      </c>
      <c r="T318" s="24">
        <f t="shared" ca="1" si="104"/>
        <v>0</v>
      </c>
      <c r="U318" s="24">
        <f t="shared" ca="1" si="123"/>
        <v>0</v>
      </c>
      <c r="V318" s="25">
        <f t="shared" ca="1" si="105"/>
        <v>10.990604466751432</v>
      </c>
      <c r="W318" s="24">
        <f t="shared" ca="1" si="106"/>
        <v>0</v>
      </c>
      <c r="X318" s="24">
        <f t="shared" ca="1" si="107"/>
        <v>0</v>
      </c>
      <c r="Y318" s="25">
        <f t="shared" ca="1" si="108"/>
        <v>0.48510478085895115</v>
      </c>
      <c r="Z318" s="26">
        <f t="shared" si="109"/>
        <v>2</v>
      </c>
      <c r="AA318" s="25">
        <f t="shared" ca="1" si="119"/>
        <v>2.485104780858951</v>
      </c>
      <c r="AB318" s="25">
        <f t="shared" ca="1" si="120"/>
        <v>8.505499685892481</v>
      </c>
      <c r="AC318" s="25">
        <f t="shared" ca="1" si="121"/>
        <v>-5.8347230995733224</v>
      </c>
      <c r="AD318" s="25">
        <f t="shared" ca="1" si="110"/>
        <v>294.1652769004267</v>
      </c>
    </row>
    <row r="319" spans="5:30" x14ac:dyDescent="0.2">
      <c r="E319" s="22">
        <v>315</v>
      </c>
      <c r="F319" s="24">
        <f t="shared" ca="1" si="115"/>
        <v>5.8167188329771902</v>
      </c>
      <c r="G319" s="24">
        <f t="shared" ca="1" si="111"/>
        <v>0</v>
      </c>
      <c r="H319" s="24">
        <f t="shared" ca="1" si="116"/>
        <v>5.8167188329771902</v>
      </c>
      <c r="I319" s="24">
        <f t="shared" ca="1" si="117"/>
        <v>0</v>
      </c>
      <c r="J319" s="24">
        <f t="shared" ca="1" si="118"/>
        <v>0</v>
      </c>
      <c r="K319" s="127">
        <f t="shared" ca="1" si="112"/>
        <v>0.89002679693293463</v>
      </c>
      <c r="L319" s="24">
        <f t="shared" ca="1" si="113"/>
        <v>8</v>
      </c>
      <c r="M319" s="24"/>
      <c r="N319" s="24">
        <f t="shared" ca="1" si="122"/>
        <v>0</v>
      </c>
      <c r="O319" s="24">
        <f t="shared" ca="1" si="100"/>
        <v>5.8167188329771902</v>
      </c>
      <c r="P319" s="24">
        <f t="shared" ca="1" si="114"/>
        <v>0.85325553117154973</v>
      </c>
      <c r="Q319" s="24">
        <f t="shared" ca="1" si="101"/>
        <v>0.65757478889989307</v>
      </c>
      <c r="R319" s="24">
        <f t="shared" ca="1" si="102"/>
        <v>0.65757478889989307</v>
      </c>
      <c r="S319" s="24">
        <f t="shared" ca="1" si="103"/>
        <v>5.1591440440772969</v>
      </c>
      <c r="T319" s="24">
        <f t="shared" ca="1" si="104"/>
        <v>0</v>
      </c>
      <c r="U319" s="24">
        <f t="shared" ca="1" si="123"/>
        <v>0</v>
      </c>
      <c r="V319" s="25">
        <f t="shared" ca="1" si="105"/>
        <v>14.62446330513362</v>
      </c>
      <c r="W319" s="24">
        <f t="shared" ca="1" si="106"/>
        <v>0</v>
      </c>
      <c r="X319" s="24">
        <f t="shared" ca="1" si="107"/>
        <v>0</v>
      </c>
      <c r="Y319" s="25">
        <f t="shared" ca="1" si="108"/>
        <v>0.4390345150821795</v>
      </c>
      <c r="Z319" s="26">
        <f t="shared" si="109"/>
        <v>2</v>
      </c>
      <c r="AA319" s="25">
        <f t="shared" ca="1" si="119"/>
        <v>2.4390345150821795</v>
      </c>
      <c r="AB319" s="25">
        <f t="shared" ca="1" si="120"/>
        <v>12.185428790051441</v>
      </c>
      <c r="AC319" s="25">
        <f t="shared" ca="1" si="121"/>
        <v>6.3507056904781187</v>
      </c>
      <c r="AD319" s="25">
        <f t="shared" ca="1" si="110"/>
        <v>306.35070569047809</v>
      </c>
    </row>
    <row r="320" spans="5:30" x14ac:dyDescent="0.2">
      <c r="E320" s="22">
        <v>316</v>
      </c>
      <c r="F320" s="24">
        <f t="shared" ca="1" si="115"/>
        <v>5.1591440440772969</v>
      </c>
      <c r="G320" s="24">
        <f t="shared" ca="1" si="111"/>
        <v>0</v>
      </c>
      <c r="H320" s="24">
        <f t="shared" ca="1" si="116"/>
        <v>5.1591440440772969</v>
      </c>
      <c r="I320" s="24">
        <f t="shared" ca="1" si="117"/>
        <v>0</v>
      </c>
      <c r="J320" s="24">
        <f t="shared" ca="1" si="118"/>
        <v>0</v>
      </c>
      <c r="K320" s="127">
        <f t="shared" ca="1" si="112"/>
        <v>0.45566272219516291</v>
      </c>
      <c r="L320" s="24">
        <f t="shared" ca="1" si="113"/>
        <v>7</v>
      </c>
      <c r="M320" s="24"/>
      <c r="N320" s="24">
        <f t="shared" ca="1" si="122"/>
        <v>0</v>
      </c>
      <c r="O320" s="24">
        <f t="shared" ca="1" si="100"/>
        <v>5.1591440440772969</v>
      </c>
      <c r="P320" s="24">
        <f t="shared" ca="1" si="114"/>
        <v>4.6958173822439608E-2</v>
      </c>
      <c r="Q320" s="24">
        <f t="shared" ca="1" si="101"/>
        <v>0.24873632639134069</v>
      </c>
      <c r="R320" s="24">
        <f t="shared" ca="1" si="102"/>
        <v>0.24873632639134069</v>
      </c>
      <c r="S320" s="24">
        <f t="shared" ca="1" si="103"/>
        <v>4.9104077176859562</v>
      </c>
      <c r="T320" s="24">
        <f t="shared" ca="1" si="104"/>
        <v>0</v>
      </c>
      <c r="U320" s="24">
        <f t="shared" ca="1" si="123"/>
        <v>0</v>
      </c>
      <c r="V320" s="25">
        <f t="shared" ca="1" si="105"/>
        <v>5.5318958989434162</v>
      </c>
      <c r="W320" s="24">
        <f t="shared" ca="1" si="106"/>
        <v>0</v>
      </c>
      <c r="X320" s="24">
        <f t="shared" ca="1" si="107"/>
        <v>0</v>
      </c>
      <c r="Y320" s="25">
        <f t="shared" ca="1" si="108"/>
        <v>0.40278207047053016</v>
      </c>
      <c r="Z320" s="26">
        <f t="shared" si="109"/>
        <v>2</v>
      </c>
      <c r="AA320" s="25">
        <f t="shared" ca="1" si="119"/>
        <v>2.4027820704705301</v>
      </c>
      <c r="AB320" s="25">
        <f t="shared" ca="1" si="120"/>
        <v>3.1291138284728861</v>
      </c>
      <c r="AC320" s="25">
        <f t="shared" ca="1" si="121"/>
        <v>9.4798195189510039</v>
      </c>
      <c r="AD320" s="25">
        <f t="shared" ca="1" si="110"/>
        <v>309.47981951895099</v>
      </c>
    </row>
    <row r="321" spans="5:30" x14ac:dyDescent="0.2">
      <c r="E321" s="22">
        <v>317</v>
      </c>
      <c r="F321" s="24">
        <f t="shared" ca="1" si="115"/>
        <v>4.9104077176859562</v>
      </c>
      <c r="G321" s="24">
        <f t="shared" ca="1" si="111"/>
        <v>0</v>
      </c>
      <c r="H321" s="24">
        <f t="shared" ca="1" si="116"/>
        <v>4.9104077176859562</v>
      </c>
      <c r="I321" s="24">
        <f t="shared" ca="1" si="117"/>
        <v>0</v>
      </c>
      <c r="J321" s="24">
        <f t="shared" ca="1" si="118"/>
        <v>0</v>
      </c>
      <c r="K321" s="127">
        <f t="shared" ca="1" si="112"/>
        <v>0.3411482915812728</v>
      </c>
      <c r="L321" s="24">
        <f t="shared" ca="1" si="113"/>
        <v>7</v>
      </c>
      <c r="M321" s="24"/>
      <c r="N321" s="24">
        <f t="shared" ca="1" si="122"/>
        <v>0</v>
      </c>
      <c r="O321" s="24">
        <f t="shared" ca="1" si="100"/>
        <v>4.9104077176859562</v>
      </c>
      <c r="P321" s="24">
        <f t="shared" ca="1" si="114"/>
        <v>0.599616402555326</v>
      </c>
      <c r="Q321" s="24">
        <f t="shared" ca="1" si="101"/>
        <v>0.53785314997332367</v>
      </c>
      <c r="R321" s="24">
        <f t="shared" ca="1" si="102"/>
        <v>0.53785314997332367</v>
      </c>
      <c r="S321" s="24">
        <f t="shared" ca="1" si="103"/>
        <v>4.3725545677126325</v>
      </c>
      <c r="T321" s="24">
        <f t="shared" ca="1" si="104"/>
        <v>0</v>
      </c>
      <c r="U321" s="24">
        <f t="shared" ca="1" si="123"/>
        <v>0</v>
      </c>
      <c r="V321" s="25">
        <f t="shared" ca="1" si="105"/>
        <v>11.961854055406718</v>
      </c>
      <c r="W321" s="24">
        <f t="shared" ca="1" si="106"/>
        <v>0</v>
      </c>
      <c r="X321" s="24">
        <f t="shared" ca="1" si="107"/>
        <v>0</v>
      </c>
      <c r="Y321" s="25">
        <f t="shared" ca="1" si="108"/>
        <v>0.37131849141594359</v>
      </c>
      <c r="Z321" s="26">
        <f t="shared" si="109"/>
        <v>2</v>
      </c>
      <c r="AA321" s="25">
        <f t="shared" ca="1" si="119"/>
        <v>2.3713184914159435</v>
      </c>
      <c r="AB321" s="25">
        <f t="shared" ca="1" si="120"/>
        <v>9.590535563990775</v>
      </c>
      <c r="AC321" s="25">
        <f t="shared" ca="1" si="121"/>
        <v>19.070355082941781</v>
      </c>
      <c r="AD321" s="25">
        <f t="shared" ca="1" si="110"/>
        <v>319.07035508294177</v>
      </c>
    </row>
    <row r="322" spans="5:30" x14ac:dyDescent="0.2">
      <c r="E322" s="22">
        <v>318</v>
      </c>
      <c r="F322" s="24">
        <f t="shared" ca="1" si="115"/>
        <v>4.3725545677126325</v>
      </c>
      <c r="G322" s="24">
        <f t="shared" ca="1" si="111"/>
        <v>0</v>
      </c>
      <c r="H322" s="24">
        <f t="shared" ca="1" si="116"/>
        <v>4.3725545677126325</v>
      </c>
      <c r="I322" s="24">
        <f t="shared" ca="1" si="117"/>
        <v>1</v>
      </c>
      <c r="J322" s="24">
        <f t="shared" ca="1" si="118"/>
        <v>14</v>
      </c>
      <c r="K322" s="127">
        <f t="shared" ca="1" si="112"/>
        <v>0.70967569522356644</v>
      </c>
      <c r="L322" s="24">
        <f t="shared" ca="1" si="113"/>
        <v>8</v>
      </c>
      <c r="M322" s="24"/>
      <c r="N322" s="24">
        <f t="shared" ca="1" si="122"/>
        <v>0</v>
      </c>
      <c r="O322" s="24">
        <f t="shared" ca="1" si="100"/>
        <v>4.3725545677126325</v>
      </c>
      <c r="P322" s="24">
        <f t="shared" ca="1" si="114"/>
        <v>0.82324165196036547</v>
      </c>
      <c r="Q322" s="24">
        <f t="shared" ca="1" si="101"/>
        <v>0.63916844685826069</v>
      </c>
      <c r="R322" s="24">
        <f t="shared" ca="1" si="102"/>
        <v>0.63916844685826069</v>
      </c>
      <c r="S322" s="24">
        <f t="shared" ca="1" si="103"/>
        <v>3.7333861208543717</v>
      </c>
      <c r="T322" s="24">
        <f t="shared" ca="1" si="104"/>
        <v>0</v>
      </c>
      <c r="U322" s="24">
        <f t="shared" ca="1" si="123"/>
        <v>0</v>
      </c>
      <c r="V322" s="25">
        <f t="shared" ca="1" si="105"/>
        <v>14.215106258127717</v>
      </c>
      <c r="W322" s="24">
        <f t="shared" ca="1" si="106"/>
        <v>224</v>
      </c>
      <c r="X322" s="24">
        <f t="shared" ca="1" si="107"/>
        <v>15.68</v>
      </c>
      <c r="Y322" s="25">
        <f t="shared" ca="1" si="108"/>
        <v>0.32423762754268021</v>
      </c>
      <c r="Z322" s="26">
        <f t="shared" si="109"/>
        <v>2</v>
      </c>
      <c r="AA322" s="25">
        <f t="shared" ca="1" si="119"/>
        <v>242.00423762754269</v>
      </c>
      <c r="AB322" s="25">
        <f t="shared" ca="1" si="120"/>
        <v>-227.78913136941497</v>
      </c>
      <c r="AC322" s="25">
        <f t="shared" ca="1" si="121"/>
        <v>-208.7187762864732</v>
      </c>
      <c r="AD322" s="25">
        <f t="shared" ca="1" si="110"/>
        <v>91.281223713526799</v>
      </c>
    </row>
    <row r="323" spans="5:30" x14ac:dyDescent="0.2">
      <c r="E323" s="22">
        <v>319</v>
      </c>
      <c r="F323" s="24">
        <f t="shared" ca="1" si="115"/>
        <v>3.7333861208543717</v>
      </c>
      <c r="G323" s="24">
        <f t="shared" ca="1" si="111"/>
        <v>14</v>
      </c>
      <c r="H323" s="24">
        <f t="shared" ca="1" si="116"/>
        <v>17.733386120854373</v>
      </c>
      <c r="I323" s="24">
        <f t="shared" ca="1" si="117"/>
        <v>0</v>
      </c>
      <c r="J323" s="24">
        <f t="shared" ca="1" si="118"/>
        <v>0</v>
      </c>
      <c r="K323" s="127">
        <f t="shared" ca="1" si="112"/>
        <v>0.72286332272700182</v>
      </c>
      <c r="L323" s="24">
        <f t="shared" ca="1" si="113"/>
        <v>8</v>
      </c>
      <c r="M323" s="24"/>
      <c r="N323" s="24">
        <f t="shared" ca="1" si="122"/>
        <v>0</v>
      </c>
      <c r="O323" s="24">
        <f t="shared" ca="1" si="100"/>
        <v>3.7333861208543717</v>
      </c>
      <c r="P323" s="24">
        <f t="shared" ca="1" si="114"/>
        <v>0.19633573934773108</v>
      </c>
      <c r="Q323" s="24">
        <f t="shared" ca="1" si="101"/>
        <v>0.37178260079893088</v>
      </c>
      <c r="R323" s="24">
        <f t="shared" ca="1" si="102"/>
        <v>0.37178260079893088</v>
      </c>
      <c r="S323" s="24">
        <f t="shared" ca="1" si="103"/>
        <v>3.3616035200554411</v>
      </c>
      <c r="T323" s="24">
        <f t="shared" ca="1" si="104"/>
        <v>0</v>
      </c>
      <c r="U323" s="24">
        <f t="shared" ca="1" si="123"/>
        <v>0</v>
      </c>
      <c r="V323" s="25">
        <f t="shared" ca="1" si="105"/>
        <v>8.2684450417682225</v>
      </c>
      <c r="W323" s="24">
        <f t="shared" ca="1" si="106"/>
        <v>0</v>
      </c>
      <c r="X323" s="24">
        <f t="shared" ca="1" si="107"/>
        <v>0</v>
      </c>
      <c r="Y323" s="25">
        <f t="shared" ca="1" si="108"/>
        <v>0.28379958563639252</v>
      </c>
      <c r="Z323" s="26">
        <f t="shared" si="109"/>
        <v>2</v>
      </c>
      <c r="AA323" s="25">
        <f t="shared" ca="1" si="119"/>
        <v>2.2837995856363924</v>
      </c>
      <c r="AB323" s="25">
        <f t="shared" ca="1" si="120"/>
        <v>5.9846454561318296</v>
      </c>
      <c r="AC323" s="25">
        <f t="shared" ca="1" si="121"/>
        <v>-202.73413083034137</v>
      </c>
      <c r="AD323" s="25">
        <f t="shared" ca="1" si="110"/>
        <v>97.265869169658629</v>
      </c>
    </row>
    <row r="324" spans="5:30" x14ac:dyDescent="0.2">
      <c r="E324" s="22">
        <v>320</v>
      </c>
      <c r="F324" s="24">
        <f t="shared" ca="1" si="115"/>
        <v>3.3616035200554411</v>
      </c>
      <c r="G324" s="24">
        <f t="shared" ca="1" si="111"/>
        <v>14</v>
      </c>
      <c r="H324" s="24">
        <f t="shared" ca="1" si="116"/>
        <v>17.361603520055439</v>
      </c>
      <c r="I324" s="24">
        <f t="shared" ca="1" si="117"/>
        <v>0</v>
      </c>
      <c r="J324" s="24">
        <f t="shared" ca="1" si="118"/>
        <v>0</v>
      </c>
      <c r="K324" s="127">
        <f t="shared" ca="1" si="112"/>
        <v>0.57071390670555255</v>
      </c>
      <c r="L324" s="24">
        <f t="shared" ca="1" si="113"/>
        <v>7</v>
      </c>
      <c r="M324" s="24"/>
      <c r="N324" s="24">
        <f t="shared" ca="1" si="122"/>
        <v>0</v>
      </c>
      <c r="O324" s="24">
        <f t="shared" ca="1" si="100"/>
        <v>3.3616035200554411</v>
      </c>
      <c r="P324" s="24">
        <f t="shared" ca="1" si="114"/>
        <v>0.64301180361538168</v>
      </c>
      <c r="Q324" s="24">
        <f t="shared" ca="1" si="101"/>
        <v>0.55497814048809002</v>
      </c>
      <c r="R324" s="24">
        <f t="shared" ca="1" si="102"/>
        <v>0.55497814048809002</v>
      </c>
      <c r="S324" s="24">
        <f t="shared" ca="1" si="103"/>
        <v>2.8066253795673513</v>
      </c>
      <c r="T324" s="24">
        <f t="shared" ca="1" si="104"/>
        <v>0</v>
      </c>
      <c r="U324" s="24">
        <f t="shared" ca="1" si="123"/>
        <v>0</v>
      </c>
      <c r="V324" s="25">
        <f t="shared" ca="1" si="105"/>
        <v>12.342713844455121</v>
      </c>
      <c r="W324" s="24">
        <f t="shared" ca="1" si="106"/>
        <v>0</v>
      </c>
      <c r="X324" s="24">
        <f t="shared" ca="1" si="107"/>
        <v>0</v>
      </c>
      <c r="Y324" s="25">
        <f t="shared" ca="1" si="108"/>
        <v>0.24672915598491169</v>
      </c>
      <c r="Z324" s="26">
        <f t="shared" si="109"/>
        <v>2</v>
      </c>
      <c r="AA324" s="25">
        <f t="shared" ca="1" si="119"/>
        <v>2.2467291559849119</v>
      </c>
      <c r="AB324" s="25">
        <f t="shared" ca="1" si="120"/>
        <v>10.095984688470208</v>
      </c>
      <c r="AC324" s="25">
        <f t="shared" ca="1" si="121"/>
        <v>-192.63814614187118</v>
      </c>
      <c r="AD324" s="25">
        <f t="shared" ca="1" si="110"/>
        <v>107.36185385812882</v>
      </c>
    </row>
    <row r="325" spans="5:30" x14ac:dyDescent="0.2">
      <c r="E325" s="22">
        <v>321</v>
      </c>
      <c r="F325" s="24">
        <f t="shared" ca="1" si="115"/>
        <v>2.8066253795673513</v>
      </c>
      <c r="G325" s="24">
        <f t="shared" ca="1" si="111"/>
        <v>14</v>
      </c>
      <c r="H325" s="24">
        <f t="shared" ca="1" si="116"/>
        <v>16.80662537956735</v>
      </c>
      <c r="I325" s="24">
        <f t="shared" ca="1" si="117"/>
        <v>0</v>
      </c>
      <c r="J325" s="24">
        <f t="shared" ca="1" si="118"/>
        <v>0</v>
      </c>
      <c r="K325" s="127">
        <f t="shared" ca="1" si="112"/>
        <v>4.8372104393052062E-2</v>
      </c>
      <c r="L325" s="24">
        <f t="shared" ca="1" si="113"/>
        <v>6</v>
      </c>
      <c r="M325" s="24"/>
      <c r="N325" s="24">
        <f t="shared" ca="1" si="122"/>
        <v>0</v>
      </c>
      <c r="O325" s="24">
        <f t="shared" ref="O325:O388" ca="1" si="124">F325+N325</f>
        <v>2.8066253795673513</v>
      </c>
      <c r="P325" s="24">
        <f t="shared" ca="1" si="114"/>
        <v>0.57390235006156876</v>
      </c>
      <c r="Q325" s="24">
        <f t="shared" ref="Q325:Q388" ca="1" si="125">_xlfn.NORM.INV(P325,$C$20,$C$22)</f>
        <v>0.52794771774639193</v>
      </c>
      <c r="R325" s="24">
        <f t="shared" ref="R325:R388" ca="1" si="126">MIN(Q325,O325)</f>
        <v>0.52794771774639193</v>
      </c>
      <c r="S325" s="24">
        <f t="shared" ref="S325:S388" ca="1" si="127">O325-R325</f>
        <v>2.2786776618209594</v>
      </c>
      <c r="T325" s="24">
        <f t="shared" ref="T325:T369" ca="1" si="128">Q325-R325</f>
        <v>0</v>
      </c>
      <c r="U325" s="24">
        <f t="shared" ca="1" si="123"/>
        <v>0</v>
      </c>
      <c r="V325" s="25">
        <f t="shared" ref="V325:V369" ca="1" si="129">R325*C$9</f>
        <v>11.741557242679756</v>
      </c>
      <c r="W325" s="24">
        <f t="shared" ref="W325:W369" ca="1" si="130">J325*C$8</f>
        <v>0</v>
      </c>
      <c r="X325" s="24">
        <f t="shared" ref="X325:X369" ca="1" si="131">IF(J325&gt;0,C$10,0)</f>
        <v>0</v>
      </c>
      <c r="Y325" s="25">
        <f t="shared" ref="Y325:Y369" ca="1" si="132">AVERAGE(O325,S325)*C$8*C$11</f>
        <v>0.20341212165553246</v>
      </c>
      <c r="Z325" s="26">
        <f t="shared" ref="Z325:Z369" si="133">C$12</f>
        <v>2</v>
      </c>
      <c r="AA325" s="25">
        <f t="shared" ca="1" si="119"/>
        <v>2.2034121216555325</v>
      </c>
      <c r="AB325" s="25">
        <f t="shared" ca="1" si="120"/>
        <v>9.5381451210242236</v>
      </c>
      <c r="AC325" s="25">
        <f t="shared" ca="1" si="121"/>
        <v>-183.10000102084695</v>
      </c>
      <c r="AD325" s="25">
        <f t="shared" ref="AD325:AD388" ca="1" si="134">AC325+C$7</f>
        <v>116.89999897915305</v>
      </c>
    </row>
    <row r="326" spans="5:30" x14ac:dyDescent="0.2">
      <c r="E326" s="22">
        <v>322</v>
      </c>
      <c r="F326" s="24">
        <f t="shared" ca="1" si="115"/>
        <v>2.2786776618209594</v>
      </c>
      <c r="G326" s="24">
        <f t="shared" ref="G326:G369" ca="1" si="135">G325+J325-N325</f>
        <v>14</v>
      </c>
      <c r="H326" s="24">
        <f t="shared" ca="1" si="116"/>
        <v>16.278677661820961</v>
      </c>
      <c r="I326" s="24">
        <f t="shared" ca="1" si="117"/>
        <v>0</v>
      </c>
      <c r="J326" s="24">
        <f t="shared" ca="1" si="118"/>
        <v>0</v>
      </c>
      <c r="K326" s="127">
        <f t="shared" ref="K326:K369" ca="1" si="136">RAND()</f>
        <v>0.44859483162850988</v>
      </c>
      <c r="L326" s="24">
        <f t="shared" ref="L326:L369" ca="1" si="137">INDEX($A$55:$A$58,MATCH(K326,$C$55:$C$59,1))</f>
        <v>7</v>
      </c>
      <c r="M326" s="24"/>
      <c r="N326" s="24">
        <f t="shared" ca="1" si="122"/>
        <v>0</v>
      </c>
      <c r="O326" s="24">
        <f t="shared" ca="1" si="124"/>
        <v>2.2786776618209594</v>
      </c>
      <c r="P326" s="24">
        <f t="shared" ref="P326:P369" ca="1" si="138">RAND()</f>
        <v>1.788822357651465E-2</v>
      </c>
      <c r="Q326" s="24">
        <f t="shared" ca="1" si="125"/>
        <v>0.18508113081291616</v>
      </c>
      <c r="R326" s="24">
        <f t="shared" ca="1" si="126"/>
        <v>0.18508113081291616</v>
      </c>
      <c r="S326" s="24">
        <f t="shared" ca="1" si="127"/>
        <v>2.0935965310080431</v>
      </c>
      <c r="T326" s="24">
        <f t="shared" ca="1" si="128"/>
        <v>0</v>
      </c>
      <c r="U326" s="24">
        <f t="shared" ca="1" si="123"/>
        <v>0</v>
      </c>
      <c r="V326" s="25">
        <f t="shared" ca="1" si="129"/>
        <v>4.116204349279255</v>
      </c>
      <c r="W326" s="24">
        <f t="shared" ca="1" si="130"/>
        <v>0</v>
      </c>
      <c r="X326" s="24">
        <f t="shared" ca="1" si="131"/>
        <v>0</v>
      </c>
      <c r="Y326" s="25">
        <f t="shared" ca="1" si="132"/>
        <v>0.17489096771316009</v>
      </c>
      <c r="Z326" s="26">
        <f t="shared" si="133"/>
        <v>2</v>
      </c>
      <c r="AA326" s="25">
        <f t="shared" ca="1" si="119"/>
        <v>2.1748909677131603</v>
      </c>
      <c r="AB326" s="25">
        <f t="shared" ca="1" si="120"/>
        <v>1.9413133815660948</v>
      </c>
      <c r="AC326" s="25">
        <f t="shared" ca="1" si="121"/>
        <v>-181.15868763928086</v>
      </c>
      <c r="AD326" s="25">
        <f t="shared" ca="1" si="134"/>
        <v>118.84131236071914</v>
      </c>
    </row>
    <row r="327" spans="5:30" x14ac:dyDescent="0.2">
      <c r="E327" s="22">
        <v>323</v>
      </c>
      <c r="F327" s="24">
        <f t="shared" ref="F327:F369" ca="1" si="139">S326</f>
        <v>2.0935965310080431</v>
      </c>
      <c r="G327" s="24">
        <f t="shared" ca="1" si="135"/>
        <v>14</v>
      </c>
      <c r="H327" s="24">
        <f t="shared" ref="H327:H369" ca="1" si="140">F327+G327</f>
        <v>16.093596531008043</v>
      </c>
      <c r="I327" s="24">
        <f t="shared" ref="I327:I369" ca="1" si="141">IF(H327&lt;=$C$27,1,0)</f>
        <v>0</v>
      </c>
      <c r="J327" s="24">
        <f t="shared" ref="J327:J369" ca="1" si="142">IF(I327=1,$C$15,0)</f>
        <v>0</v>
      </c>
      <c r="K327" s="127">
        <f t="shared" ca="1" si="136"/>
        <v>0.58286537294312968</v>
      </c>
      <c r="L327" s="24">
        <f t="shared" ca="1" si="137"/>
        <v>7</v>
      </c>
      <c r="M327" s="24"/>
      <c r="N327" s="24">
        <f t="shared" ca="1" si="122"/>
        <v>0</v>
      </c>
      <c r="O327" s="24">
        <f t="shared" ca="1" si="124"/>
        <v>2.0935965310080431</v>
      </c>
      <c r="P327" s="24">
        <f t="shared" ca="1" si="138"/>
        <v>0.32158700024890097</v>
      </c>
      <c r="Q327" s="24">
        <f t="shared" ca="1" si="125"/>
        <v>0.43051016009360904</v>
      </c>
      <c r="R327" s="24">
        <f t="shared" ca="1" si="126"/>
        <v>0.43051016009360904</v>
      </c>
      <c r="S327" s="24">
        <f t="shared" ca="1" si="127"/>
        <v>1.6630863709144341</v>
      </c>
      <c r="T327" s="24">
        <f t="shared" ca="1" si="128"/>
        <v>0</v>
      </c>
      <c r="U327" s="24">
        <f t="shared" ca="1" si="123"/>
        <v>0</v>
      </c>
      <c r="V327" s="25">
        <f t="shared" ca="1" si="129"/>
        <v>9.5745459604818652</v>
      </c>
      <c r="W327" s="24">
        <f t="shared" ca="1" si="130"/>
        <v>0</v>
      </c>
      <c r="X327" s="24">
        <f t="shared" ca="1" si="131"/>
        <v>0</v>
      </c>
      <c r="Y327" s="25">
        <f t="shared" ca="1" si="132"/>
        <v>0.15026731607689908</v>
      </c>
      <c r="Z327" s="26">
        <f t="shared" si="133"/>
        <v>2</v>
      </c>
      <c r="AA327" s="25">
        <f t="shared" ref="AA327:AA369" ca="1" si="143">SUM(W327:Z327)</f>
        <v>2.1502673160768992</v>
      </c>
      <c r="AB327" s="25">
        <f t="shared" ref="AB327:AB369" ca="1" si="144">V327-AA327</f>
        <v>7.424278644404966</v>
      </c>
      <c r="AC327" s="25">
        <f t="shared" ref="AC327:AC369" ca="1" si="145">AB327+AC326</f>
        <v>-173.73440899487588</v>
      </c>
      <c r="AD327" s="25">
        <f t="shared" ca="1" si="134"/>
        <v>126.26559100512412</v>
      </c>
    </row>
    <row r="328" spans="5:30" x14ac:dyDescent="0.2">
      <c r="E328" s="22">
        <v>324</v>
      </c>
      <c r="F328" s="24">
        <f t="shared" ca="1" si="139"/>
        <v>1.6630863709144341</v>
      </c>
      <c r="G328" s="24">
        <f t="shared" ca="1" si="135"/>
        <v>14</v>
      </c>
      <c r="H328" s="24">
        <f t="shared" ca="1" si="140"/>
        <v>15.663086370914435</v>
      </c>
      <c r="I328" s="24">
        <f t="shared" ca="1" si="141"/>
        <v>0</v>
      </c>
      <c r="J328" s="24">
        <f t="shared" ca="1" si="142"/>
        <v>0</v>
      </c>
      <c r="K328" s="127">
        <f t="shared" ca="1" si="136"/>
        <v>0.49778619214154707</v>
      </c>
      <c r="L328" s="24">
        <f t="shared" ca="1" si="137"/>
        <v>7</v>
      </c>
      <c r="M328" s="24"/>
      <c r="N328" s="24">
        <f t="shared" ca="1" si="122"/>
        <v>0</v>
      </c>
      <c r="O328" s="24">
        <f t="shared" ca="1" si="124"/>
        <v>1.6630863709144341</v>
      </c>
      <c r="P328" s="24">
        <f t="shared" ca="1" si="138"/>
        <v>0.85684466242053847</v>
      </c>
      <c r="Q328" s="24">
        <f t="shared" ca="1" si="125"/>
        <v>0.65993749006990488</v>
      </c>
      <c r="R328" s="24">
        <f t="shared" ca="1" si="126"/>
        <v>0.65993749006990488</v>
      </c>
      <c r="S328" s="24">
        <f t="shared" ca="1" si="127"/>
        <v>1.0031488808445292</v>
      </c>
      <c r="T328" s="24">
        <f t="shared" ca="1" si="128"/>
        <v>0</v>
      </c>
      <c r="U328" s="24">
        <f t="shared" ca="1" si="123"/>
        <v>0</v>
      </c>
      <c r="V328" s="25">
        <f t="shared" ca="1" si="129"/>
        <v>14.677009779154684</v>
      </c>
      <c r="W328" s="24">
        <f t="shared" ca="1" si="130"/>
        <v>0</v>
      </c>
      <c r="X328" s="24">
        <f t="shared" ca="1" si="131"/>
        <v>0</v>
      </c>
      <c r="Y328" s="25">
        <f t="shared" ca="1" si="132"/>
        <v>0.10664941007035854</v>
      </c>
      <c r="Z328" s="26">
        <f t="shared" si="133"/>
        <v>2</v>
      </c>
      <c r="AA328" s="25">
        <f t="shared" ca="1" si="143"/>
        <v>2.1066494100703586</v>
      </c>
      <c r="AB328" s="25">
        <f t="shared" ca="1" si="144"/>
        <v>12.570360369084325</v>
      </c>
      <c r="AC328" s="25">
        <f t="shared" ca="1" si="145"/>
        <v>-161.16404862579157</v>
      </c>
      <c r="AD328" s="25">
        <f t="shared" ca="1" si="134"/>
        <v>138.83595137420843</v>
      </c>
    </row>
    <row r="329" spans="5:30" x14ac:dyDescent="0.2">
      <c r="E329" s="22">
        <v>325</v>
      </c>
      <c r="F329" s="24">
        <f t="shared" ca="1" si="139"/>
        <v>1.0031488808445292</v>
      </c>
      <c r="G329" s="24">
        <f t="shared" ca="1" si="135"/>
        <v>14</v>
      </c>
      <c r="H329" s="24">
        <f t="shared" ca="1" si="140"/>
        <v>15.003148880844529</v>
      </c>
      <c r="I329" s="24">
        <f t="shared" ca="1" si="141"/>
        <v>0</v>
      </c>
      <c r="J329" s="24">
        <f t="shared" ca="1" si="142"/>
        <v>0</v>
      </c>
      <c r="K329" s="127">
        <f t="shared" ca="1" si="136"/>
        <v>0.63342624043948714</v>
      </c>
      <c r="L329" s="24">
        <f t="shared" ca="1" si="137"/>
        <v>7</v>
      </c>
      <c r="M329" s="24"/>
      <c r="N329" s="24">
        <f t="shared" ca="1" si="122"/>
        <v>14</v>
      </c>
      <c r="O329" s="24">
        <f t="shared" ca="1" si="124"/>
        <v>15.003148880844529</v>
      </c>
      <c r="P329" s="24">
        <f t="shared" ca="1" si="138"/>
        <v>0.51047120556561232</v>
      </c>
      <c r="Q329" s="24">
        <f t="shared" ca="1" si="125"/>
        <v>0.50393756516401378</v>
      </c>
      <c r="R329" s="24">
        <f t="shared" ca="1" si="126"/>
        <v>0.50393756516401378</v>
      </c>
      <c r="S329" s="24">
        <f t="shared" ca="1" si="127"/>
        <v>14.499211315680515</v>
      </c>
      <c r="T329" s="24">
        <f t="shared" ca="1" si="128"/>
        <v>0</v>
      </c>
      <c r="U329" s="24">
        <f t="shared" ca="1" si="123"/>
        <v>0</v>
      </c>
      <c r="V329" s="25">
        <f t="shared" ca="1" si="129"/>
        <v>11.207571449247666</v>
      </c>
      <c r="W329" s="24">
        <f t="shared" ca="1" si="130"/>
        <v>0</v>
      </c>
      <c r="X329" s="24">
        <f t="shared" ca="1" si="131"/>
        <v>0</v>
      </c>
      <c r="Y329" s="25">
        <f t="shared" ca="1" si="132"/>
        <v>1.1800944078610018</v>
      </c>
      <c r="Z329" s="26">
        <f t="shared" si="133"/>
        <v>2</v>
      </c>
      <c r="AA329" s="25">
        <f t="shared" ca="1" si="143"/>
        <v>3.1800944078610018</v>
      </c>
      <c r="AB329" s="25">
        <f t="shared" ca="1" si="144"/>
        <v>8.0274770413866641</v>
      </c>
      <c r="AC329" s="25">
        <f t="shared" ca="1" si="145"/>
        <v>-153.13657158440489</v>
      </c>
      <c r="AD329" s="25">
        <f t="shared" ca="1" si="134"/>
        <v>146.86342841559511</v>
      </c>
    </row>
    <row r="330" spans="5:30" x14ac:dyDescent="0.2">
      <c r="E330" s="22">
        <v>326</v>
      </c>
      <c r="F330" s="24">
        <f t="shared" ca="1" si="139"/>
        <v>14.499211315680515</v>
      </c>
      <c r="G330" s="24">
        <f t="shared" ca="1" si="135"/>
        <v>0</v>
      </c>
      <c r="H330" s="24">
        <f t="shared" ca="1" si="140"/>
        <v>14.499211315680515</v>
      </c>
      <c r="I330" s="24">
        <f t="shared" ca="1" si="141"/>
        <v>0</v>
      </c>
      <c r="J330" s="24">
        <f t="shared" ca="1" si="142"/>
        <v>0</v>
      </c>
      <c r="K330" s="127">
        <f t="shared" ca="1" si="136"/>
        <v>0.8946754927842272</v>
      </c>
      <c r="L330" s="24">
        <f t="shared" ca="1" si="137"/>
        <v>8</v>
      </c>
      <c r="M330" s="24"/>
      <c r="N330" s="24">
        <f t="shared" ca="1" si="122"/>
        <v>0</v>
      </c>
      <c r="O330" s="24">
        <f t="shared" ca="1" si="124"/>
        <v>14.499211315680515</v>
      </c>
      <c r="P330" s="24">
        <f t="shared" ca="1" si="138"/>
        <v>0.8715788612262354</v>
      </c>
      <c r="Q330" s="24">
        <f t="shared" ca="1" si="125"/>
        <v>0.67008293319501033</v>
      </c>
      <c r="R330" s="24">
        <f t="shared" ca="1" si="126"/>
        <v>0.67008293319501033</v>
      </c>
      <c r="S330" s="24">
        <f t="shared" ca="1" si="127"/>
        <v>13.829128382485505</v>
      </c>
      <c r="T330" s="24">
        <f t="shared" ca="1" si="128"/>
        <v>0</v>
      </c>
      <c r="U330" s="24">
        <f t="shared" ca="1" si="123"/>
        <v>0</v>
      </c>
      <c r="V330" s="25">
        <f t="shared" ca="1" si="129"/>
        <v>14.902644434257029</v>
      </c>
      <c r="W330" s="24">
        <f t="shared" ca="1" si="130"/>
        <v>0</v>
      </c>
      <c r="X330" s="24">
        <f t="shared" ca="1" si="131"/>
        <v>0</v>
      </c>
      <c r="Y330" s="25">
        <f t="shared" ca="1" si="132"/>
        <v>1.1331335879266409</v>
      </c>
      <c r="Z330" s="26">
        <f t="shared" si="133"/>
        <v>2</v>
      </c>
      <c r="AA330" s="25">
        <f t="shared" ca="1" si="143"/>
        <v>3.1331335879266407</v>
      </c>
      <c r="AB330" s="25">
        <f t="shared" ca="1" si="144"/>
        <v>11.769510846330387</v>
      </c>
      <c r="AC330" s="25">
        <f t="shared" ca="1" si="145"/>
        <v>-141.36706073807451</v>
      </c>
      <c r="AD330" s="25">
        <f t="shared" ca="1" si="134"/>
        <v>158.63293926192549</v>
      </c>
    </row>
    <row r="331" spans="5:30" x14ac:dyDescent="0.2">
      <c r="E331" s="22">
        <v>327</v>
      </c>
      <c r="F331" s="24">
        <f t="shared" ca="1" si="139"/>
        <v>13.829128382485505</v>
      </c>
      <c r="G331" s="24">
        <f t="shared" ca="1" si="135"/>
        <v>0</v>
      </c>
      <c r="H331" s="24">
        <f t="shared" ca="1" si="140"/>
        <v>13.829128382485505</v>
      </c>
      <c r="I331" s="24">
        <f t="shared" ca="1" si="141"/>
        <v>0</v>
      </c>
      <c r="J331" s="24">
        <f t="shared" ca="1" si="142"/>
        <v>0</v>
      </c>
      <c r="K331" s="127">
        <f t="shared" ca="1" si="136"/>
        <v>0.79763120203881099</v>
      </c>
      <c r="L331" s="24">
        <f t="shared" ca="1" si="137"/>
        <v>8</v>
      </c>
      <c r="M331" s="24"/>
      <c r="N331" s="24">
        <f t="shared" ca="1" si="122"/>
        <v>0</v>
      </c>
      <c r="O331" s="24">
        <f t="shared" ca="1" si="124"/>
        <v>13.829128382485505</v>
      </c>
      <c r="P331" s="24">
        <f t="shared" ca="1" si="138"/>
        <v>1.0511198874013084E-2</v>
      </c>
      <c r="Q331" s="24">
        <f t="shared" ca="1" si="125"/>
        <v>0.15386270305522021</v>
      </c>
      <c r="R331" s="24">
        <f t="shared" ca="1" si="126"/>
        <v>0.15386270305522021</v>
      </c>
      <c r="S331" s="24">
        <f t="shared" ca="1" si="127"/>
        <v>13.675265679430286</v>
      </c>
      <c r="T331" s="24">
        <f t="shared" ca="1" si="128"/>
        <v>0</v>
      </c>
      <c r="U331" s="24">
        <f t="shared" ca="1" si="123"/>
        <v>0</v>
      </c>
      <c r="V331" s="25">
        <f t="shared" ca="1" si="129"/>
        <v>3.421906515948097</v>
      </c>
      <c r="W331" s="24">
        <f t="shared" ca="1" si="130"/>
        <v>0</v>
      </c>
      <c r="X331" s="24">
        <f t="shared" ca="1" si="131"/>
        <v>0</v>
      </c>
      <c r="Y331" s="25">
        <f t="shared" ca="1" si="132"/>
        <v>1.1001757624766315</v>
      </c>
      <c r="Z331" s="26">
        <f t="shared" si="133"/>
        <v>2</v>
      </c>
      <c r="AA331" s="25">
        <f t="shared" ca="1" si="143"/>
        <v>3.1001757624766313</v>
      </c>
      <c r="AB331" s="25">
        <f t="shared" ca="1" si="144"/>
        <v>0.32173075347146574</v>
      </c>
      <c r="AC331" s="25">
        <f t="shared" ca="1" si="145"/>
        <v>-141.04532998460306</v>
      </c>
      <c r="AD331" s="25">
        <f t="shared" ca="1" si="134"/>
        <v>158.95467001539694</v>
      </c>
    </row>
    <row r="332" spans="5:30" x14ac:dyDescent="0.2">
      <c r="E332" s="22">
        <v>328</v>
      </c>
      <c r="F332" s="24">
        <f t="shared" ca="1" si="139"/>
        <v>13.675265679430286</v>
      </c>
      <c r="G332" s="24">
        <f t="shared" ca="1" si="135"/>
        <v>0</v>
      </c>
      <c r="H332" s="24">
        <f t="shared" ca="1" si="140"/>
        <v>13.675265679430286</v>
      </c>
      <c r="I332" s="24">
        <f t="shared" ca="1" si="141"/>
        <v>0</v>
      </c>
      <c r="J332" s="24">
        <f t="shared" ca="1" si="142"/>
        <v>0</v>
      </c>
      <c r="K332" s="127">
        <f t="shared" ca="1" si="136"/>
        <v>0.28436944878298154</v>
      </c>
      <c r="L332" s="24">
        <f t="shared" ca="1" si="137"/>
        <v>7</v>
      </c>
      <c r="M332" s="24"/>
      <c r="N332" s="24">
        <f t="shared" ref="N332:N395" ca="1" si="146">J325</f>
        <v>0</v>
      </c>
      <c r="O332" s="24">
        <f t="shared" ca="1" si="124"/>
        <v>13.675265679430286</v>
      </c>
      <c r="P332" s="24">
        <f t="shared" ca="1" si="138"/>
        <v>0.27043717693356351</v>
      </c>
      <c r="Q332" s="24">
        <f t="shared" ca="1" si="125"/>
        <v>0.40827629993274483</v>
      </c>
      <c r="R332" s="24">
        <f t="shared" ca="1" si="126"/>
        <v>0.40827629993274483</v>
      </c>
      <c r="S332" s="24">
        <f t="shared" ca="1" si="127"/>
        <v>13.266989379497542</v>
      </c>
      <c r="T332" s="24">
        <f t="shared" ca="1" si="128"/>
        <v>0</v>
      </c>
      <c r="U332" s="24">
        <f t="shared" ca="1" si="123"/>
        <v>0</v>
      </c>
      <c r="V332" s="25">
        <f t="shared" ca="1" si="129"/>
        <v>9.0800649105042446</v>
      </c>
      <c r="W332" s="24">
        <f t="shared" ca="1" si="130"/>
        <v>0</v>
      </c>
      <c r="X332" s="24">
        <f t="shared" ca="1" si="131"/>
        <v>0</v>
      </c>
      <c r="Y332" s="25">
        <f t="shared" ca="1" si="132"/>
        <v>1.0776902023571131</v>
      </c>
      <c r="Z332" s="26">
        <f t="shared" si="133"/>
        <v>2</v>
      </c>
      <c r="AA332" s="25">
        <f t="shared" ca="1" si="143"/>
        <v>3.0776902023571129</v>
      </c>
      <c r="AB332" s="25">
        <f t="shared" ca="1" si="144"/>
        <v>6.0023747081471317</v>
      </c>
      <c r="AC332" s="25">
        <f t="shared" ca="1" si="145"/>
        <v>-135.04295527645593</v>
      </c>
      <c r="AD332" s="25">
        <f t="shared" ca="1" si="134"/>
        <v>164.95704472354407</v>
      </c>
    </row>
    <row r="333" spans="5:30" x14ac:dyDescent="0.2">
      <c r="E333" s="22">
        <v>329</v>
      </c>
      <c r="F333" s="24">
        <f t="shared" ca="1" si="139"/>
        <v>13.266989379497542</v>
      </c>
      <c r="G333" s="24">
        <f t="shared" ca="1" si="135"/>
        <v>0</v>
      </c>
      <c r="H333" s="24">
        <f t="shared" ca="1" si="140"/>
        <v>13.266989379497542</v>
      </c>
      <c r="I333" s="24">
        <f t="shared" ca="1" si="141"/>
        <v>0</v>
      </c>
      <c r="J333" s="24">
        <f t="shared" ca="1" si="142"/>
        <v>0</v>
      </c>
      <c r="K333" s="127">
        <f t="shared" ca="1" si="136"/>
        <v>0.11711217985460465</v>
      </c>
      <c r="L333" s="24">
        <f t="shared" ca="1" si="137"/>
        <v>7</v>
      </c>
      <c r="M333" s="24"/>
      <c r="N333" s="24">
        <f t="shared" ca="1" si="146"/>
        <v>0</v>
      </c>
      <c r="O333" s="24">
        <f t="shared" ca="1" si="124"/>
        <v>13.266989379497542</v>
      </c>
      <c r="P333" s="24">
        <f t="shared" ca="1" si="138"/>
        <v>0.89084149054337491</v>
      </c>
      <c r="Q333" s="24">
        <f t="shared" ca="1" si="125"/>
        <v>0.68465234435723832</v>
      </c>
      <c r="R333" s="24">
        <f t="shared" ca="1" si="126"/>
        <v>0.68465234435723832</v>
      </c>
      <c r="S333" s="24">
        <f t="shared" ca="1" si="127"/>
        <v>12.582337035140304</v>
      </c>
      <c r="T333" s="24">
        <f t="shared" ca="1" si="128"/>
        <v>0</v>
      </c>
      <c r="U333" s="24">
        <f t="shared" ca="1" si="123"/>
        <v>0</v>
      </c>
      <c r="V333" s="25">
        <f t="shared" ca="1" si="129"/>
        <v>15.226668138504978</v>
      </c>
      <c r="W333" s="24">
        <f t="shared" ca="1" si="130"/>
        <v>0</v>
      </c>
      <c r="X333" s="24">
        <f t="shared" ca="1" si="131"/>
        <v>0</v>
      </c>
      <c r="Y333" s="25">
        <f t="shared" ca="1" si="132"/>
        <v>1.0339730565855139</v>
      </c>
      <c r="Z333" s="26">
        <f t="shared" si="133"/>
        <v>2</v>
      </c>
      <c r="AA333" s="25">
        <f t="shared" ca="1" si="143"/>
        <v>3.0339730565855136</v>
      </c>
      <c r="AB333" s="25">
        <f t="shared" ca="1" si="144"/>
        <v>12.192695081919464</v>
      </c>
      <c r="AC333" s="25">
        <f t="shared" ca="1" si="145"/>
        <v>-122.85026019453646</v>
      </c>
      <c r="AD333" s="25">
        <f t="shared" ca="1" si="134"/>
        <v>177.14973980546353</v>
      </c>
    </row>
    <row r="334" spans="5:30" x14ac:dyDescent="0.2">
      <c r="E334" s="22">
        <v>330</v>
      </c>
      <c r="F334" s="24">
        <f t="shared" ca="1" si="139"/>
        <v>12.582337035140304</v>
      </c>
      <c r="G334" s="24">
        <f t="shared" ca="1" si="135"/>
        <v>0</v>
      </c>
      <c r="H334" s="24">
        <f t="shared" ca="1" si="140"/>
        <v>12.582337035140304</v>
      </c>
      <c r="I334" s="24">
        <f t="shared" ca="1" si="141"/>
        <v>0</v>
      </c>
      <c r="J334" s="24">
        <f t="shared" ca="1" si="142"/>
        <v>0</v>
      </c>
      <c r="K334" s="127">
        <f t="shared" ca="1" si="136"/>
        <v>0.14147675234791579</v>
      </c>
      <c r="L334" s="24">
        <f t="shared" ca="1" si="137"/>
        <v>7</v>
      </c>
      <c r="M334" s="24"/>
      <c r="N334" s="24">
        <f t="shared" ca="1" si="146"/>
        <v>0</v>
      </c>
      <c r="O334" s="24">
        <f t="shared" ca="1" si="124"/>
        <v>12.582337035140304</v>
      </c>
      <c r="P334" s="24">
        <f t="shared" ca="1" si="138"/>
        <v>0.87765846445834161</v>
      </c>
      <c r="Q334" s="24">
        <f t="shared" ca="1" si="125"/>
        <v>0.67450414807587944</v>
      </c>
      <c r="R334" s="24">
        <f t="shared" ca="1" si="126"/>
        <v>0.67450414807587944</v>
      </c>
      <c r="S334" s="24">
        <f t="shared" ca="1" si="127"/>
        <v>11.907832887064425</v>
      </c>
      <c r="T334" s="24">
        <f t="shared" ca="1" si="128"/>
        <v>0</v>
      </c>
      <c r="U334" s="24">
        <f t="shared" ca="1" si="123"/>
        <v>0</v>
      </c>
      <c r="V334" s="25">
        <f t="shared" ca="1" si="129"/>
        <v>15.000972253207557</v>
      </c>
      <c r="W334" s="24">
        <f t="shared" ca="1" si="130"/>
        <v>0</v>
      </c>
      <c r="X334" s="24">
        <f t="shared" ca="1" si="131"/>
        <v>0</v>
      </c>
      <c r="Y334" s="25">
        <f t="shared" ca="1" si="132"/>
        <v>0.97960679688818919</v>
      </c>
      <c r="Z334" s="26">
        <f t="shared" si="133"/>
        <v>2</v>
      </c>
      <c r="AA334" s="25">
        <f t="shared" ca="1" si="143"/>
        <v>2.9796067968881892</v>
      </c>
      <c r="AB334" s="25">
        <f t="shared" ca="1" si="144"/>
        <v>12.021365456319367</v>
      </c>
      <c r="AC334" s="25">
        <f t="shared" ca="1" si="145"/>
        <v>-110.82889473821709</v>
      </c>
      <c r="AD334" s="25">
        <f t="shared" ca="1" si="134"/>
        <v>189.17110526178291</v>
      </c>
    </row>
    <row r="335" spans="5:30" x14ac:dyDescent="0.2">
      <c r="E335" s="22">
        <v>331</v>
      </c>
      <c r="F335" s="24">
        <f t="shared" ca="1" si="139"/>
        <v>11.907832887064425</v>
      </c>
      <c r="G335" s="24">
        <f t="shared" ca="1" si="135"/>
        <v>0</v>
      </c>
      <c r="H335" s="24">
        <f t="shared" ca="1" si="140"/>
        <v>11.907832887064425</v>
      </c>
      <c r="I335" s="24">
        <f t="shared" ca="1" si="141"/>
        <v>0</v>
      </c>
      <c r="J335" s="24">
        <f t="shared" ca="1" si="142"/>
        <v>0</v>
      </c>
      <c r="K335" s="127">
        <f t="shared" ca="1" si="136"/>
        <v>0.22241435183647307</v>
      </c>
      <c r="L335" s="24">
        <f t="shared" ca="1" si="137"/>
        <v>7</v>
      </c>
      <c r="M335" s="24"/>
      <c r="N335" s="24">
        <f t="shared" ca="1" si="146"/>
        <v>0</v>
      </c>
      <c r="O335" s="24">
        <f t="shared" ca="1" si="124"/>
        <v>11.907832887064425</v>
      </c>
      <c r="P335" s="24">
        <f t="shared" ca="1" si="138"/>
        <v>0.72455711821635183</v>
      </c>
      <c r="Q335" s="24">
        <f t="shared" ca="1" si="125"/>
        <v>0.58946500320269535</v>
      </c>
      <c r="R335" s="24">
        <f t="shared" ca="1" si="126"/>
        <v>0.58946500320269535</v>
      </c>
      <c r="S335" s="24">
        <f t="shared" ca="1" si="127"/>
        <v>11.318367883861729</v>
      </c>
      <c r="T335" s="24">
        <f t="shared" ca="1" si="128"/>
        <v>0</v>
      </c>
      <c r="U335" s="24">
        <f t="shared" ca="1" si="123"/>
        <v>0</v>
      </c>
      <c r="V335" s="25">
        <f t="shared" ca="1" si="129"/>
        <v>13.109701671227944</v>
      </c>
      <c r="W335" s="24">
        <f t="shared" ca="1" si="130"/>
        <v>0</v>
      </c>
      <c r="X335" s="24">
        <f t="shared" ca="1" si="131"/>
        <v>0</v>
      </c>
      <c r="Y335" s="25">
        <f t="shared" ca="1" si="132"/>
        <v>0.92904803083704623</v>
      </c>
      <c r="Z335" s="26">
        <f t="shared" si="133"/>
        <v>2</v>
      </c>
      <c r="AA335" s="25">
        <f t="shared" ca="1" si="143"/>
        <v>2.9290480308370461</v>
      </c>
      <c r="AB335" s="25">
        <f t="shared" ca="1" si="144"/>
        <v>10.180653640390897</v>
      </c>
      <c r="AC335" s="25">
        <f t="shared" ca="1" si="145"/>
        <v>-100.64824109782619</v>
      </c>
      <c r="AD335" s="25">
        <f t="shared" ca="1" si="134"/>
        <v>199.3517589021738</v>
      </c>
    </row>
    <row r="336" spans="5:30" x14ac:dyDescent="0.2">
      <c r="E336" s="22">
        <v>332</v>
      </c>
      <c r="F336" s="24">
        <f t="shared" ca="1" si="139"/>
        <v>11.318367883861729</v>
      </c>
      <c r="G336" s="24">
        <f t="shared" ca="1" si="135"/>
        <v>0</v>
      </c>
      <c r="H336" s="24">
        <f t="shared" ca="1" si="140"/>
        <v>11.318367883861729</v>
      </c>
      <c r="I336" s="24">
        <f t="shared" ca="1" si="141"/>
        <v>0</v>
      </c>
      <c r="J336" s="24">
        <f t="shared" ca="1" si="142"/>
        <v>0</v>
      </c>
      <c r="K336" s="127">
        <f t="shared" ca="1" si="136"/>
        <v>0.44875985980836486</v>
      </c>
      <c r="L336" s="24">
        <f t="shared" ca="1" si="137"/>
        <v>7</v>
      </c>
      <c r="M336" s="24"/>
      <c r="N336" s="24">
        <f t="shared" ca="1" si="146"/>
        <v>0</v>
      </c>
      <c r="O336" s="24">
        <f t="shared" ca="1" si="124"/>
        <v>11.318367883861729</v>
      </c>
      <c r="P336" s="24">
        <f t="shared" ca="1" si="138"/>
        <v>0.52601981735525094</v>
      </c>
      <c r="Q336" s="24">
        <f t="shared" ca="1" si="125"/>
        <v>0.50979024804357598</v>
      </c>
      <c r="R336" s="24">
        <f t="shared" ca="1" si="126"/>
        <v>0.50979024804357598</v>
      </c>
      <c r="S336" s="24">
        <f t="shared" ca="1" si="127"/>
        <v>10.808577635818153</v>
      </c>
      <c r="T336" s="24">
        <f t="shared" ca="1" si="128"/>
        <v>0</v>
      </c>
      <c r="U336" s="24">
        <f t="shared" ca="1" si="123"/>
        <v>0</v>
      </c>
      <c r="V336" s="25">
        <f t="shared" ca="1" si="129"/>
        <v>11.33773511648913</v>
      </c>
      <c r="W336" s="24">
        <f t="shared" ca="1" si="130"/>
        <v>0</v>
      </c>
      <c r="X336" s="24">
        <f t="shared" ca="1" si="131"/>
        <v>0</v>
      </c>
      <c r="Y336" s="25">
        <f t="shared" ca="1" si="132"/>
        <v>0.88507782078719532</v>
      </c>
      <c r="Z336" s="26">
        <f t="shared" si="133"/>
        <v>2</v>
      </c>
      <c r="AA336" s="25">
        <f t="shared" ca="1" si="143"/>
        <v>2.8850778207871954</v>
      </c>
      <c r="AB336" s="25">
        <f t="shared" ca="1" si="144"/>
        <v>8.4526572957019344</v>
      </c>
      <c r="AC336" s="25">
        <f t="shared" ca="1" si="145"/>
        <v>-92.195583802124247</v>
      </c>
      <c r="AD336" s="25">
        <f t="shared" ca="1" si="134"/>
        <v>207.80441619787575</v>
      </c>
    </row>
    <row r="337" spans="5:30" x14ac:dyDescent="0.2">
      <c r="E337" s="22">
        <v>333</v>
      </c>
      <c r="F337" s="24">
        <f t="shared" ca="1" si="139"/>
        <v>10.808577635818153</v>
      </c>
      <c r="G337" s="24">
        <f t="shared" ca="1" si="135"/>
        <v>0</v>
      </c>
      <c r="H337" s="24">
        <f t="shared" ca="1" si="140"/>
        <v>10.808577635818153</v>
      </c>
      <c r="I337" s="24">
        <f t="shared" ca="1" si="141"/>
        <v>0</v>
      </c>
      <c r="J337" s="24">
        <f t="shared" ca="1" si="142"/>
        <v>0</v>
      </c>
      <c r="K337" s="127">
        <f t="shared" ca="1" si="136"/>
        <v>0.38643919490681844</v>
      </c>
      <c r="L337" s="24">
        <f t="shared" ca="1" si="137"/>
        <v>7</v>
      </c>
      <c r="M337" s="24"/>
      <c r="N337" s="24">
        <f t="shared" ca="1" si="146"/>
        <v>0</v>
      </c>
      <c r="O337" s="24">
        <f t="shared" ca="1" si="124"/>
        <v>10.808577635818153</v>
      </c>
      <c r="P337" s="24">
        <f t="shared" ca="1" si="138"/>
        <v>0.73314035887492091</v>
      </c>
      <c r="Q337" s="24">
        <f t="shared" ca="1" si="125"/>
        <v>0.59335078145049858</v>
      </c>
      <c r="R337" s="24">
        <f t="shared" ca="1" si="126"/>
        <v>0.59335078145049858</v>
      </c>
      <c r="S337" s="24">
        <f t="shared" ca="1" si="127"/>
        <v>10.215226854367655</v>
      </c>
      <c r="T337" s="24">
        <f t="shared" ca="1" si="128"/>
        <v>0</v>
      </c>
      <c r="U337" s="24">
        <f t="shared" ca="1" si="123"/>
        <v>0</v>
      </c>
      <c r="V337" s="25">
        <f t="shared" ca="1" si="129"/>
        <v>13.196121379459088</v>
      </c>
      <c r="W337" s="24">
        <f t="shared" ca="1" si="130"/>
        <v>0</v>
      </c>
      <c r="X337" s="24">
        <f t="shared" ca="1" si="131"/>
        <v>0</v>
      </c>
      <c r="Y337" s="25">
        <f t="shared" ca="1" si="132"/>
        <v>0.8409521796074324</v>
      </c>
      <c r="Z337" s="26">
        <f t="shared" si="133"/>
        <v>2</v>
      </c>
      <c r="AA337" s="25">
        <f t="shared" ca="1" si="143"/>
        <v>2.8409521796074326</v>
      </c>
      <c r="AB337" s="25">
        <f t="shared" ca="1" si="144"/>
        <v>10.355169199851655</v>
      </c>
      <c r="AC337" s="25">
        <f t="shared" ca="1" si="145"/>
        <v>-81.840414602272588</v>
      </c>
      <c r="AD337" s="25">
        <f t="shared" ca="1" si="134"/>
        <v>218.15958539772743</v>
      </c>
    </row>
    <row r="338" spans="5:30" x14ac:dyDescent="0.2">
      <c r="E338" s="22">
        <v>334</v>
      </c>
      <c r="F338" s="24">
        <f t="shared" ca="1" si="139"/>
        <v>10.215226854367655</v>
      </c>
      <c r="G338" s="24">
        <f t="shared" ca="1" si="135"/>
        <v>0</v>
      </c>
      <c r="H338" s="24">
        <f t="shared" ca="1" si="140"/>
        <v>10.215226854367655</v>
      </c>
      <c r="I338" s="24">
        <f t="shared" ca="1" si="141"/>
        <v>0</v>
      </c>
      <c r="J338" s="24">
        <f t="shared" ca="1" si="142"/>
        <v>0</v>
      </c>
      <c r="K338" s="127">
        <f t="shared" ca="1" si="136"/>
        <v>0.25936562711685784</v>
      </c>
      <c r="L338" s="24">
        <f t="shared" ca="1" si="137"/>
        <v>7</v>
      </c>
      <c r="M338" s="24"/>
      <c r="N338" s="24">
        <f t="shared" ca="1" si="146"/>
        <v>0</v>
      </c>
      <c r="O338" s="24">
        <f t="shared" ca="1" si="124"/>
        <v>10.215226854367655</v>
      </c>
      <c r="P338" s="24">
        <f t="shared" ca="1" si="138"/>
        <v>7.212321234661645E-3</v>
      </c>
      <c r="Q338" s="24">
        <f t="shared" ca="1" si="125"/>
        <v>0.13302336087445416</v>
      </c>
      <c r="R338" s="24">
        <f t="shared" ca="1" si="126"/>
        <v>0.13302336087445416</v>
      </c>
      <c r="S338" s="24">
        <f t="shared" ca="1" si="127"/>
        <v>10.082203493493202</v>
      </c>
      <c r="T338" s="24">
        <f t="shared" ca="1" si="128"/>
        <v>0</v>
      </c>
      <c r="U338" s="24">
        <f t="shared" ca="1" si="123"/>
        <v>0</v>
      </c>
      <c r="V338" s="25">
        <f t="shared" ca="1" si="129"/>
        <v>2.9584395458478601</v>
      </c>
      <c r="W338" s="24">
        <f t="shared" ca="1" si="130"/>
        <v>0</v>
      </c>
      <c r="X338" s="24">
        <f t="shared" ca="1" si="131"/>
        <v>0</v>
      </c>
      <c r="Y338" s="25">
        <f t="shared" ca="1" si="132"/>
        <v>0.81189721391443426</v>
      </c>
      <c r="Z338" s="26">
        <f t="shared" si="133"/>
        <v>2</v>
      </c>
      <c r="AA338" s="25">
        <f t="shared" ca="1" si="143"/>
        <v>2.8118972139144343</v>
      </c>
      <c r="AB338" s="25">
        <f t="shared" ca="1" si="144"/>
        <v>0.14654233193342581</v>
      </c>
      <c r="AC338" s="25">
        <f t="shared" ca="1" si="145"/>
        <v>-81.693872270339156</v>
      </c>
      <c r="AD338" s="25">
        <f t="shared" ca="1" si="134"/>
        <v>218.30612772966083</v>
      </c>
    </row>
    <row r="339" spans="5:30" x14ac:dyDescent="0.2">
      <c r="E339" s="22">
        <v>335</v>
      </c>
      <c r="F339" s="24">
        <f t="shared" ca="1" si="139"/>
        <v>10.082203493493202</v>
      </c>
      <c r="G339" s="24">
        <f t="shared" ca="1" si="135"/>
        <v>0</v>
      </c>
      <c r="H339" s="24">
        <f t="shared" ca="1" si="140"/>
        <v>10.082203493493202</v>
      </c>
      <c r="I339" s="24">
        <f t="shared" ca="1" si="141"/>
        <v>0</v>
      </c>
      <c r="J339" s="24">
        <f t="shared" ca="1" si="142"/>
        <v>0</v>
      </c>
      <c r="K339" s="127">
        <f t="shared" ca="1" si="136"/>
        <v>0.89667939481840786</v>
      </c>
      <c r="L339" s="24">
        <f t="shared" ca="1" si="137"/>
        <v>8</v>
      </c>
      <c r="M339" s="24"/>
      <c r="N339" s="24">
        <f t="shared" ca="1" si="146"/>
        <v>0</v>
      </c>
      <c r="O339" s="24">
        <f t="shared" ca="1" si="124"/>
        <v>10.082203493493202</v>
      </c>
      <c r="P339" s="24">
        <f t="shared" ca="1" si="138"/>
        <v>0.98210295657631863</v>
      </c>
      <c r="Q339" s="24">
        <f t="shared" ca="1" si="125"/>
        <v>0.81488883076826713</v>
      </c>
      <c r="R339" s="24">
        <f t="shared" ca="1" si="126"/>
        <v>0.81488883076826713</v>
      </c>
      <c r="S339" s="24">
        <f t="shared" ca="1" si="127"/>
        <v>9.2673146627249352</v>
      </c>
      <c r="T339" s="24">
        <f t="shared" ca="1" si="128"/>
        <v>0</v>
      </c>
      <c r="U339" s="24">
        <f t="shared" ca="1" si="123"/>
        <v>0</v>
      </c>
      <c r="V339" s="25">
        <f t="shared" ca="1" si="129"/>
        <v>18.12312759628626</v>
      </c>
      <c r="W339" s="24">
        <f t="shared" ca="1" si="130"/>
        <v>0</v>
      </c>
      <c r="X339" s="24">
        <f t="shared" ca="1" si="131"/>
        <v>0</v>
      </c>
      <c r="Y339" s="25">
        <f t="shared" ca="1" si="132"/>
        <v>0.7739807262487256</v>
      </c>
      <c r="Z339" s="26">
        <f t="shared" si="133"/>
        <v>2</v>
      </c>
      <c r="AA339" s="25">
        <f t="shared" ca="1" si="143"/>
        <v>2.7739807262487255</v>
      </c>
      <c r="AB339" s="25">
        <f t="shared" ca="1" si="144"/>
        <v>15.349146870037535</v>
      </c>
      <c r="AC339" s="25">
        <f t="shared" ca="1" si="145"/>
        <v>-66.344725400301627</v>
      </c>
      <c r="AD339" s="25">
        <f t="shared" ca="1" si="134"/>
        <v>233.65527459969837</v>
      </c>
    </row>
    <row r="340" spans="5:30" x14ac:dyDescent="0.2">
      <c r="E340" s="22">
        <v>336</v>
      </c>
      <c r="F340" s="24">
        <f t="shared" ca="1" si="139"/>
        <v>9.2673146627249352</v>
      </c>
      <c r="G340" s="24">
        <f t="shared" ca="1" si="135"/>
        <v>0</v>
      </c>
      <c r="H340" s="24">
        <f t="shared" ca="1" si="140"/>
        <v>9.2673146627249352</v>
      </c>
      <c r="I340" s="24">
        <f t="shared" ca="1" si="141"/>
        <v>0</v>
      </c>
      <c r="J340" s="24">
        <f t="shared" ca="1" si="142"/>
        <v>0</v>
      </c>
      <c r="K340" s="127">
        <f t="shared" ca="1" si="136"/>
        <v>0.75200708177355513</v>
      </c>
      <c r="L340" s="24">
        <f t="shared" ca="1" si="137"/>
        <v>8</v>
      </c>
      <c r="M340" s="24"/>
      <c r="N340" s="24">
        <f t="shared" ca="1" si="146"/>
        <v>0</v>
      </c>
      <c r="O340" s="24">
        <f t="shared" ca="1" si="124"/>
        <v>9.2673146627249352</v>
      </c>
      <c r="P340" s="24">
        <f t="shared" ca="1" si="138"/>
        <v>0.64229870157449376</v>
      </c>
      <c r="Q340" s="24">
        <f t="shared" ca="1" si="125"/>
        <v>0.55469149040498178</v>
      </c>
      <c r="R340" s="24">
        <f t="shared" ca="1" si="126"/>
        <v>0.55469149040498178</v>
      </c>
      <c r="S340" s="24">
        <f t="shared" ca="1" si="127"/>
        <v>8.7126231723199528</v>
      </c>
      <c r="T340" s="24">
        <f t="shared" ca="1" si="128"/>
        <v>0</v>
      </c>
      <c r="U340" s="24">
        <f t="shared" ca="1" si="123"/>
        <v>0</v>
      </c>
      <c r="V340" s="25">
        <f t="shared" ca="1" si="129"/>
        <v>12.336338746606794</v>
      </c>
      <c r="W340" s="24">
        <f t="shared" ca="1" si="130"/>
        <v>0</v>
      </c>
      <c r="X340" s="24">
        <f t="shared" ca="1" si="131"/>
        <v>0</v>
      </c>
      <c r="Y340" s="25">
        <f t="shared" ca="1" si="132"/>
        <v>0.7191975134017955</v>
      </c>
      <c r="Z340" s="26">
        <f t="shared" si="133"/>
        <v>2</v>
      </c>
      <c r="AA340" s="25">
        <f t="shared" ca="1" si="143"/>
        <v>2.7191975134017956</v>
      </c>
      <c r="AB340" s="25">
        <f t="shared" ca="1" si="144"/>
        <v>9.6171412332049986</v>
      </c>
      <c r="AC340" s="25">
        <f t="shared" ca="1" si="145"/>
        <v>-56.72758416709663</v>
      </c>
      <c r="AD340" s="25">
        <f t="shared" ca="1" si="134"/>
        <v>243.27241583290336</v>
      </c>
    </row>
    <row r="341" spans="5:30" x14ac:dyDescent="0.2">
      <c r="E341" s="22">
        <v>337</v>
      </c>
      <c r="F341" s="24">
        <f t="shared" ca="1" si="139"/>
        <v>8.7126231723199528</v>
      </c>
      <c r="G341" s="24">
        <f t="shared" ca="1" si="135"/>
        <v>0</v>
      </c>
      <c r="H341" s="24">
        <f t="shared" ca="1" si="140"/>
        <v>8.7126231723199528</v>
      </c>
      <c r="I341" s="24">
        <f t="shared" ca="1" si="141"/>
        <v>0</v>
      </c>
      <c r="J341" s="24">
        <f t="shared" ca="1" si="142"/>
        <v>0</v>
      </c>
      <c r="K341" s="127">
        <f t="shared" ca="1" si="136"/>
        <v>0.81167451993400042</v>
      </c>
      <c r="L341" s="24">
        <f t="shared" ca="1" si="137"/>
        <v>8</v>
      </c>
      <c r="M341" s="24"/>
      <c r="N341" s="24">
        <f t="shared" ca="1" si="146"/>
        <v>0</v>
      </c>
      <c r="O341" s="24">
        <f t="shared" ca="1" si="124"/>
        <v>8.7126231723199528</v>
      </c>
      <c r="P341" s="24">
        <f t="shared" ca="1" si="138"/>
        <v>1.215115390404875E-2</v>
      </c>
      <c r="Q341" s="24">
        <f t="shared" ca="1" si="125"/>
        <v>0.16215259535224585</v>
      </c>
      <c r="R341" s="24">
        <f t="shared" ca="1" si="126"/>
        <v>0.16215259535224585</v>
      </c>
      <c r="S341" s="24">
        <f t="shared" ca="1" si="127"/>
        <v>8.5504705769677063</v>
      </c>
      <c r="T341" s="24">
        <f t="shared" ca="1" si="128"/>
        <v>0</v>
      </c>
      <c r="U341" s="24">
        <f t="shared" ca="1" si="123"/>
        <v>0</v>
      </c>
      <c r="V341" s="25">
        <f t="shared" ca="1" si="129"/>
        <v>3.6062737206339475</v>
      </c>
      <c r="W341" s="24">
        <f t="shared" ca="1" si="130"/>
        <v>0</v>
      </c>
      <c r="X341" s="24">
        <f t="shared" ca="1" si="131"/>
        <v>0</v>
      </c>
      <c r="Y341" s="25">
        <f t="shared" ca="1" si="132"/>
        <v>0.69052374997150634</v>
      </c>
      <c r="Z341" s="26">
        <f t="shared" si="133"/>
        <v>2</v>
      </c>
      <c r="AA341" s="25">
        <f t="shared" ca="1" si="143"/>
        <v>2.6905237499715065</v>
      </c>
      <c r="AB341" s="25">
        <f t="shared" ca="1" si="144"/>
        <v>0.91574997066244102</v>
      </c>
      <c r="AC341" s="25">
        <f t="shared" ca="1" si="145"/>
        <v>-55.811834196434191</v>
      </c>
      <c r="AD341" s="25">
        <f t="shared" ca="1" si="134"/>
        <v>244.18816580356582</v>
      </c>
    </row>
    <row r="342" spans="5:30" x14ac:dyDescent="0.2">
      <c r="E342" s="22">
        <v>338</v>
      </c>
      <c r="F342" s="24">
        <f t="shared" ca="1" si="139"/>
        <v>8.5504705769677063</v>
      </c>
      <c r="G342" s="24">
        <f t="shared" ca="1" si="135"/>
        <v>0</v>
      </c>
      <c r="H342" s="24">
        <f t="shared" ca="1" si="140"/>
        <v>8.5504705769677063</v>
      </c>
      <c r="I342" s="24">
        <f t="shared" ca="1" si="141"/>
        <v>0</v>
      </c>
      <c r="J342" s="24">
        <f t="shared" ca="1" si="142"/>
        <v>0</v>
      </c>
      <c r="K342" s="127">
        <f t="shared" ca="1" si="136"/>
        <v>0.22094459228037611</v>
      </c>
      <c r="L342" s="24">
        <f t="shared" ca="1" si="137"/>
        <v>7</v>
      </c>
      <c r="M342" s="24"/>
      <c r="N342" s="24">
        <f t="shared" ca="1" si="146"/>
        <v>0</v>
      </c>
      <c r="O342" s="24">
        <f t="shared" ca="1" si="124"/>
        <v>8.5504705769677063</v>
      </c>
      <c r="P342" s="24">
        <f t="shared" ca="1" si="138"/>
        <v>0.29070724053094876</v>
      </c>
      <c r="Q342" s="24">
        <f t="shared" ca="1" si="125"/>
        <v>0.41730203292199597</v>
      </c>
      <c r="R342" s="24">
        <f t="shared" ca="1" si="126"/>
        <v>0.41730203292199597</v>
      </c>
      <c r="S342" s="24">
        <f t="shared" ca="1" si="127"/>
        <v>8.1331685440457111</v>
      </c>
      <c r="T342" s="24">
        <f t="shared" ca="1" si="128"/>
        <v>0</v>
      </c>
      <c r="U342" s="24">
        <f t="shared" ca="1" si="123"/>
        <v>0</v>
      </c>
      <c r="V342" s="25">
        <f t="shared" ca="1" si="129"/>
        <v>9.28079721218519</v>
      </c>
      <c r="W342" s="24">
        <f t="shared" ca="1" si="130"/>
        <v>0</v>
      </c>
      <c r="X342" s="24">
        <f t="shared" ca="1" si="131"/>
        <v>0</v>
      </c>
      <c r="Y342" s="25">
        <f t="shared" ca="1" si="132"/>
        <v>0.66734556484053675</v>
      </c>
      <c r="Z342" s="26">
        <f t="shared" si="133"/>
        <v>2</v>
      </c>
      <c r="AA342" s="25">
        <f t="shared" ca="1" si="143"/>
        <v>2.6673455648405366</v>
      </c>
      <c r="AB342" s="25">
        <f t="shared" ca="1" si="144"/>
        <v>6.6134516473446538</v>
      </c>
      <c r="AC342" s="25">
        <f t="shared" ca="1" si="145"/>
        <v>-49.198382549089537</v>
      </c>
      <c r="AD342" s="25">
        <f t="shared" ca="1" si="134"/>
        <v>250.80161745091047</v>
      </c>
    </row>
    <row r="343" spans="5:30" x14ac:dyDescent="0.2">
      <c r="E343" s="22">
        <v>339</v>
      </c>
      <c r="F343" s="24">
        <f t="shared" ca="1" si="139"/>
        <v>8.1331685440457111</v>
      </c>
      <c r="G343" s="24">
        <f t="shared" ca="1" si="135"/>
        <v>0</v>
      </c>
      <c r="H343" s="24">
        <f t="shared" ca="1" si="140"/>
        <v>8.1331685440457111</v>
      </c>
      <c r="I343" s="24">
        <f t="shared" ca="1" si="141"/>
        <v>0</v>
      </c>
      <c r="J343" s="24">
        <f t="shared" ca="1" si="142"/>
        <v>0</v>
      </c>
      <c r="K343" s="127">
        <f t="shared" ca="1" si="136"/>
        <v>0.19377398426007064</v>
      </c>
      <c r="L343" s="24">
        <f t="shared" ca="1" si="137"/>
        <v>7</v>
      </c>
      <c r="M343" s="24"/>
      <c r="N343" s="24">
        <f t="shared" ca="1" si="146"/>
        <v>0</v>
      </c>
      <c r="O343" s="24">
        <f t="shared" ca="1" si="124"/>
        <v>8.1331685440457111</v>
      </c>
      <c r="P343" s="24">
        <f t="shared" ca="1" si="138"/>
        <v>0.51089501410786531</v>
      </c>
      <c r="Q343" s="24">
        <f t="shared" ca="1" si="125"/>
        <v>0.50409697190089287</v>
      </c>
      <c r="R343" s="24">
        <f t="shared" ca="1" si="126"/>
        <v>0.50409697190089287</v>
      </c>
      <c r="S343" s="24">
        <f t="shared" ca="1" si="127"/>
        <v>7.6290715721448183</v>
      </c>
      <c r="T343" s="24">
        <f t="shared" ca="1" si="128"/>
        <v>0</v>
      </c>
      <c r="U343" s="24">
        <f t="shared" ref="U343:U369" ca="1" si="147">IF(OR(T343=0,AND(T343&gt;0, T344&gt;0)),0,1)</f>
        <v>0</v>
      </c>
      <c r="V343" s="25">
        <f t="shared" ca="1" si="129"/>
        <v>11.211116655075857</v>
      </c>
      <c r="W343" s="24">
        <f t="shared" ca="1" si="130"/>
        <v>0</v>
      </c>
      <c r="X343" s="24">
        <f t="shared" ca="1" si="131"/>
        <v>0</v>
      </c>
      <c r="Y343" s="25">
        <f t="shared" ca="1" si="132"/>
        <v>0.63048960464762116</v>
      </c>
      <c r="Z343" s="26">
        <f t="shared" si="133"/>
        <v>2</v>
      </c>
      <c r="AA343" s="25">
        <f t="shared" ca="1" si="143"/>
        <v>2.6304896046476212</v>
      </c>
      <c r="AB343" s="25">
        <f t="shared" ca="1" si="144"/>
        <v>8.5806270504282356</v>
      </c>
      <c r="AC343" s="25">
        <f t="shared" ca="1" si="145"/>
        <v>-40.617755498661303</v>
      </c>
      <c r="AD343" s="25">
        <f t="shared" ca="1" si="134"/>
        <v>259.38224450133868</v>
      </c>
    </row>
    <row r="344" spans="5:30" x14ac:dyDescent="0.2">
      <c r="E344" s="22">
        <v>340</v>
      </c>
      <c r="F344" s="24">
        <f t="shared" ca="1" si="139"/>
        <v>7.6290715721448183</v>
      </c>
      <c r="G344" s="24">
        <f t="shared" ca="1" si="135"/>
        <v>0</v>
      </c>
      <c r="H344" s="24">
        <f t="shared" ca="1" si="140"/>
        <v>7.6290715721448183</v>
      </c>
      <c r="I344" s="24">
        <f t="shared" ca="1" si="141"/>
        <v>0</v>
      </c>
      <c r="J344" s="24">
        <f t="shared" ca="1" si="142"/>
        <v>0</v>
      </c>
      <c r="K344" s="127">
        <f t="shared" ca="1" si="136"/>
        <v>0.61051093596134587</v>
      </c>
      <c r="L344" s="24">
        <f t="shared" ca="1" si="137"/>
        <v>7</v>
      </c>
      <c r="M344" s="24"/>
      <c r="N344" s="24">
        <f t="shared" ca="1" si="146"/>
        <v>0</v>
      </c>
      <c r="O344" s="24">
        <f t="shared" ca="1" si="124"/>
        <v>7.6290715721448183</v>
      </c>
      <c r="P344" s="24">
        <f t="shared" ca="1" si="138"/>
        <v>0.36969290740651761</v>
      </c>
      <c r="Q344" s="24">
        <f t="shared" ca="1" si="125"/>
        <v>0.45009998031690784</v>
      </c>
      <c r="R344" s="24">
        <f t="shared" ca="1" si="126"/>
        <v>0.45009998031690784</v>
      </c>
      <c r="S344" s="24">
        <f t="shared" ca="1" si="127"/>
        <v>7.1789715918279109</v>
      </c>
      <c r="T344" s="24">
        <f t="shared" ca="1" si="128"/>
        <v>0</v>
      </c>
      <c r="U344" s="24">
        <f t="shared" ca="1" si="147"/>
        <v>0</v>
      </c>
      <c r="V344" s="25">
        <f t="shared" ca="1" si="129"/>
        <v>10.010223562248029</v>
      </c>
      <c r="W344" s="24">
        <f t="shared" ca="1" si="130"/>
        <v>0</v>
      </c>
      <c r="X344" s="24">
        <f t="shared" ca="1" si="131"/>
        <v>0</v>
      </c>
      <c r="Y344" s="25">
        <f t="shared" ca="1" si="132"/>
        <v>0.59232172655890925</v>
      </c>
      <c r="Z344" s="26">
        <f t="shared" si="133"/>
        <v>2</v>
      </c>
      <c r="AA344" s="25">
        <f t="shared" ca="1" si="143"/>
        <v>2.5923217265589091</v>
      </c>
      <c r="AB344" s="25">
        <f t="shared" ca="1" si="144"/>
        <v>7.4179018356891202</v>
      </c>
      <c r="AC344" s="25">
        <f t="shared" ca="1" si="145"/>
        <v>-33.199853662972181</v>
      </c>
      <c r="AD344" s="25">
        <f t="shared" ca="1" si="134"/>
        <v>266.8001463370278</v>
      </c>
    </row>
    <row r="345" spans="5:30" x14ac:dyDescent="0.2">
      <c r="E345" s="22">
        <v>341</v>
      </c>
      <c r="F345" s="24">
        <f t="shared" ca="1" si="139"/>
        <v>7.1789715918279109</v>
      </c>
      <c r="G345" s="24">
        <f t="shared" ca="1" si="135"/>
        <v>0</v>
      </c>
      <c r="H345" s="24">
        <f t="shared" ca="1" si="140"/>
        <v>7.1789715918279109</v>
      </c>
      <c r="I345" s="24">
        <f t="shared" ca="1" si="141"/>
        <v>0</v>
      </c>
      <c r="J345" s="24">
        <f t="shared" ca="1" si="142"/>
        <v>0</v>
      </c>
      <c r="K345" s="127">
        <f t="shared" ca="1" si="136"/>
        <v>0.16285947633995246</v>
      </c>
      <c r="L345" s="24">
        <f t="shared" ca="1" si="137"/>
        <v>7</v>
      </c>
      <c r="M345" s="24"/>
      <c r="N345" s="24">
        <f t="shared" ca="1" si="146"/>
        <v>0</v>
      </c>
      <c r="O345" s="24">
        <f t="shared" ca="1" si="124"/>
        <v>7.1789715918279109</v>
      </c>
      <c r="P345" s="24">
        <f t="shared" ca="1" si="138"/>
        <v>0.80061134745553841</v>
      </c>
      <c r="Q345" s="24">
        <f t="shared" ca="1" si="125"/>
        <v>0.62657103877135645</v>
      </c>
      <c r="R345" s="24">
        <f t="shared" ca="1" si="126"/>
        <v>0.62657103877135645</v>
      </c>
      <c r="S345" s="24">
        <f t="shared" ca="1" si="127"/>
        <v>6.5524005530565548</v>
      </c>
      <c r="T345" s="24">
        <f t="shared" ca="1" si="128"/>
        <v>0</v>
      </c>
      <c r="U345" s="24">
        <f t="shared" ca="1" si="147"/>
        <v>0</v>
      </c>
      <c r="V345" s="25">
        <f t="shared" ca="1" si="129"/>
        <v>13.934939902274966</v>
      </c>
      <c r="W345" s="24">
        <f t="shared" ca="1" si="130"/>
        <v>0</v>
      </c>
      <c r="X345" s="24">
        <f t="shared" ca="1" si="131"/>
        <v>0</v>
      </c>
      <c r="Y345" s="25">
        <f t="shared" ca="1" si="132"/>
        <v>0.54925488579537862</v>
      </c>
      <c r="Z345" s="26">
        <f t="shared" si="133"/>
        <v>2</v>
      </c>
      <c r="AA345" s="25">
        <f t="shared" ca="1" si="143"/>
        <v>2.5492548857953787</v>
      </c>
      <c r="AB345" s="25">
        <f t="shared" ca="1" si="144"/>
        <v>11.385685016479588</v>
      </c>
      <c r="AC345" s="25">
        <f t="shared" ca="1" si="145"/>
        <v>-21.814168646492593</v>
      </c>
      <c r="AD345" s="25">
        <f t="shared" ca="1" si="134"/>
        <v>278.18583135350741</v>
      </c>
    </row>
    <row r="346" spans="5:30" x14ac:dyDescent="0.2">
      <c r="E346" s="22">
        <v>342</v>
      </c>
      <c r="F346" s="24">
        <f t="shared" ca="1" si="139"/>
        <v>6.5524005530565548</v>
      </c>
      <c r="G346" s="24">
        <f t="shared" ca="1" si="135"/>
        <v>0</v>
      </c>
      <c r="H346" s="24">
        <f t="shared" ca="1" si="140"/>
        <v>6.5524005530565548</v>
      </c>
      <c r="I346" s="24">
        <f t="shared" ca="1" si="141"/>
        <v>0</v>
      </c>
      <c r="J346" s="24">
        <f t="shared" ca="1" si="142"/>
        <v>0</v>
      </c>
      <c r="K346" s="127">
        <f t="shared" ca="1" si="136"/>
        <v>0.64280573173465594</v>
      </c>
      <c r="L346" s="24">
        <f t="shared" ca="1" si="137"/>
        <v>7</v>
      </c>
      <c r="M346" s="24"/>
      <c r="N346" s="24">
        <f t="shared" ca="1" si="146"/>
        <v>0</v>
      </c>
      <c r="O346" s="24">
        <f t="shared" ca="1" si="124"/>
        <v>6.5524005530565548</v>
      </c>
      <c r="P346" s="24">
        <f t="shared" ca="1" si="138"/>
        <v>0.63357699333322937</v>
      </c>
      <c r="Q346" s="24">
        <f t="shared" ca="1" si="125"/>
        <v>0.55120132385005927</v>
      </c>
      <c r="R346" s="24">
        <f t="shared" ca="1" si="126"/>
        <v>0.55120132385005927</v>
      </c>
      <c r="S346" s="24">
        <f t="shared" ca="1" si="127"/>
        <v>6.0011992292064953</v>
      </c>
      <c r="T346" s="24">
        <f t="shared" ca="1" si="128"/>
        <v>0</v>
      </c>
      <c r="U346" s="24">
        <f t="shared" ca="1" si="147"/>
        <v>0</v>
      </c>
      <c r="V346" s="25">
        <f t="shared" ca="1" si="129"/>
        <v>12.258717442425317</v>
      </c>
      <c r="W346" s="24">
        <f t="shared" ca="1" si="130"/>
        <v>0</v>
      </c>
      <c r="X346" s="24">
        <f t="shared" ca="1" si="131"/>
        <v>0</v>
      </c>
      <c r="Y346" s="25">
        <f t="shared" ca="1" si="132"/>
        <v>0.50214399129052201</v>
      </c>
      <c r="Z346" s="26">
        <f t="shared" si="133"/>
        <v>2</v>
      </c>
      <c r="AA346" s="25">
        <f t="shared" ca="1" si="143"/>
        <v>2.5021439912905219</v>
      </c>
      <c r="AB346" s="25">
        <f t="shared" ca="1" si="144"/>
        <v>9.7565734511347948</v>
      </c>
      <c r="AC346" s="25">
        <f t="shared" ca="1" si="145"/>
        <v>-12.057595195357798</v>
      </c>
      <c r="AD346" s="25">
        <f t="shared" ca="1" si="134"/>
        <v>287.94240480464219</v>
      </c>
    </row>
    <row r="347" spans="5:30" x14ac:dyDescent="0.2">
      <c r="E347" s="22">
        <v>343</v>
      </c>
      <c r="F347" s="24">
        <f t="shared" ca="1" si="139"/>
        <v>6.0011992292064953</v>
      </c>
      <c r="G347" s="24">
        <f t="shared" ca="1" si="135"/>
        <v>0</v>
      </c>
      <c r="H347" s="24">
        <f t="shared" ca="1" si="140"/>
        <v>6.0011992292064953</v>
      </c>
      <c r="I347" s="24">
        <f t="shared" ca="1" si="141"/>
        <v>0</v>
      </c>
      <c r="J347" s="24">
        <f t="shared" ca="1" si="142"/>
        <v>0</v>
      </c>
      <c r="K347" s="127">
        <f t="shared" ca="1" si="136"/>
        <v>0.13160556406370916</v>
      </c>
      <c r="L347" s="24">
        <f t="shared" ca="1" si="137"/>
        <v>7</v>
      </c>
      <c r="M347" s="24"/>
      <c r="N347" s="24">
        <f t="shared" ca="1" si="146"/>
        <v>0</v>
      </c>
      <c r="O347" s="24">
        <f t="shared" ca="1" si="124"/>
        <v>6.0011992292064953</v>
      </c>
      <c r="P347" s="24">
        <f t="shared" ca="1" si="138"/>
        <v>0.95949909871767747</v>
      </c>
      <c r="Q347" s="24">
        <f t="shared" ca="1" si="125"/>
        <v>0.76173540908787141</v>
      </c>
      <c r="R347" s="24">
        <f t="shared" ca="1" si="126"/>
        <v>0.76173540908787141</v>
      </c>
      <c r="S347" s="24">
        <f t="shared" ca="1" si="127"/>
        <v>5.2394638201186243</v>
      </c>
      <c r="T347" s="24">
        <f t="shared" ca="1" si="128"/>
        <v>0</v>
      </c>
      <c r="U347" s="24">
        <f t="shared" ca="1" si="147"/>
        <v>0</v>
      </c>
      <c r="V347" s="25">
        <f t="shared" ca="1" si="129"/>
        <v>16.940995498114258</v>
      </c>
      <c r="W347" s="24">
        <f t="shared" ca="1" si="130"/>
        <v>0</v>
      </c>
      <c r="X347" s="24">
        <f t="shared" ca="1" si="131"/>
        <v>0</v>
      </c>
      <c r="Y347" s="25">
        <f t="shared" ca="1" si="132"/>
        <v>0.44962652197300479</v>
      </c>
      <c r="Z347" s="26">
        <f t="shared" si="133"/>
        <v>2</v>
      </c>
      <c r="AA347" s="25">
        <f t="shared" ca="1" si="143"/>
        <v>2.4496265219730047</v>
      </c>
      <c r="AB347" s="25">
        <f t="shared" ca="1" si="144"/>
        <v>14.491368976141253</v>
      </c>
      <c r="AC347" s="25">
        <f t="shared" ca="1" si="145"/>
        <v>2.4337737807834543</v>
      </c>
      <c r="AD347" s="25">
        <f t="shared" ca="1" si="134"/>
        <v>302.43377378078344</v>
      </c>
    </row>
    <row r="348" spans="5:30" x14ac:dyDescent="0.2">
      <c r="E348" s="22">
        <v>344</v>
      </c>
      <c r="F348" s="24">
        <f t="shared" ca="1" si="139"/>
        <v>5.2394638201186243</v>
      </c>
      <c r="G348" s="24">
        <f t="shared" ca="1" si="135"/>
        <v>0</v>
      </c>
      <c r="H348" s="24">
        <f t="shared" ca="1" si="140"/>
        <v>5.2394638201186243</v>
      </c>
      <c r="I348" s="24">
        <f t="shared" ca="1" si="141"/>
        <v>0</v>
      </c>
      <c r="J348" s="24">
        <f t="shared" ca="1" si="142"/>
        <v>0</v>
      </c>
      <c r="K348" s="127">
        <f t="shared" ca="1" si="136"/>
        <v>0.16718120491179267</v>
      </c>
      <c r="L348" s="24">
        <f t="shared" ca="1" si="137"/>
        <v>7</v>
      </c>
      <c r="M348" s="24"/>
      <c r="N348" s="24">
        <f t="shared" ca="1" si="146"/>
        <v>0</v>
      </c>
      <c r="O348" s="24">
        <f t="shared" ca="1" si="124"/>
        <v>5.2394638201186243</v>
      </c>
      <c r="P348" s="24">
        <f t="shared" ca="1" si="138"/>
        <v>0.68027906779552794</v>
      </c>
      <c r="Q348" s="24">
        <f t="shared" ca="1" si="125"/>
        <v>0.57027189630033337</v>
      </c>
      <c r="R348" s="24">
        <f t="shared" ca="1" si="126"/>
        <v>0.57027189630033337</v>
      </c>
      <c r="S348" s="24">
        <f t="shared" ca="1" si="127"/>
        <v>4.6691919238182908</v>
      </c>
      <c r="T348" s="24">
        <f t="shared" ca="1" si="128"/>
        <v>0</v>
      </c>
      <c r="U348" s="24">
        <f t="shared" ca="1" si="147"/>
        <v>0</v>
      </c>
      <c r="V348" s="25">
        <f t="shared" ca="1" si="129"/>
        <v>12.682846973719414</v>
      </c>
      <c r="W348" s="24">
        <f t="shared" ca="1" si="130"/>
        <v>0</v>
      </c>
      <c r="X348" s="24">
        <f t="shared" ca="1" si="131"/>
        <v>0</v>
      </c>
      <c r="Y348" s="25">
        <f t="shared" ca="1" si="132"/>
        <v>0.39634622975747663</v>
      </c>
      <c r="Z348" s="26">
        <f t="shared" si="133"/>
        <v>2</v>
      </c>
      <c r="AA348" s="25">
        <f t="shared" ca="1" si="143"/>
        <v>2.3963462297574765</v>
      </c>
      <c r="AB348" s="25">
        <f t="shared" ca="1" si="144"/>
        <v>10.286500743961938</v>
      </c>
      <c r="AC348" s="25">
        <f t="shared" ca="1" si="145"/>
        <v>12.720274524745392</v>
      </c>
      <c r="AD348" s="25">
        <f t="shared" ca="1" si="134"/>
        <v>312.72027452474538</v>
      </c>
    </row>
    <row r="349" spans="5:30" x14ac:dyDescent="0.2">
      <c r="E349" s="22">
        <v>345</v>
      </c>
      <c r="F349" s="24">
        <f t="shared" ca="1" si="139"/>
        <v>4.6691919238182908</v>
      </c>
      <c r="G349" s="24">
        <f t="shared" ca="1" si="135"/>
        <v>0</v>
      </c>
      <c r="H349" s="24">
        <f t="shared" ca="1" si="140"/>
        <v>4.6691919238182908</v>
      </c>
      <c r="I349" s="24">
        <f t="shared" ca="1" si="141"/>
        <v>0</v>
      </c>
      <c r="J349" s="24">
        <f t="shared" ca="1" si="142"/>
        <v>0</v>
      </c>
      <c r="K349" s="127">
        <f t="shared" ca="1" si="136"/>
        <v>0.86561398642350551</v>
      </c>
      <c r="L349" s="24">
        <f t="shared" ca="1" si="137"/>
        <v>8</v>
      </c>
      <c r="M349" s="24"/>
      <c r="N349" s="24">
        <f t="shared" ca="1" si="146"/>
        <v>0</v>
      </c>
      <c r="O349" s="24">
        <f t="shared" ca="1" si="124"/>
        <v>4.6691919238182908</v>
      </c>
      <c r="P349" s="24">
        <f t="shared" ca="1" si="138"/>
        <v>0.54861566895842639</v>
      </c>
      <c r="Q349" s="24">
        <f t="shared" ca="1" si="125"/>
        <v>0.51832468989431646</v>
      </c>
      <c r="R349" s="24">
        <f t="shared" ca="1" si="126"/>
        <v>0.51832468989431646</v>
      </c>
      <c r="S349" s="24">
        <f t="shared" ca="1" si="127"/>
        <v>4.1508672339239743</v>
      </c>
      <c r="T349" s="24">
        <f t="shared" ca="1" si="128"/>
        <v>0</v>
      </c>
      <c r="U349" s="24">
        <f t="shared" ca="1" si="147"/>
        <v>0</v>
      </c>
      <c r="V349" s="25">
        <f t="shared" ca="1" si="129"/>
        <v>11.527541103249597</v>
      </c>
      <c r="W349" s="24">
        <f t="shared" ca="1" si="130"/>
        <v>0</v>
      </c>
      <c r="X349" s="24">
        <f t="shared" ca="1" si="131"/>
        <v>0</v>
      </c>
      <c r="Y349" s="25">
        <f t="shared" ca="1" si="132"/>
        <v>0.35280236630969058</v>
      </c>
      <c r="Z349" s="26">
        <f t="shared" si="133"/>
        <v>2</v>
      </c>
      <c r="AA349" s="25">
        <f t="shared" ca="1" si="143"/>
        <v>2.3528023663096906</v>
      </c>
      <c r="AB349" s="25">
        <f t="shared" ca="1" si="144"/>
        <v>9.174738736939906</v>
      </c>
      <c r="AC349" s="25">
        <f t="shared" ca="1" si="145"/>
        <v>21.8950132616853</v>
      </c>
      <c r="AD349" s="25">
        <f t="shared" ca="1" si="134"/>
        <v>321.89501326168528</v>
      </c>
    </row>
    <row r="350" spans="5:30" x14ac:dyDescent="0.2">
      <c r="E350" s="22">
        <v>346</v>
      </c>
      <c r="F350" s="24">
        <f t="shared" ca="1" si="139"/>
        <v>4.1508672339239743</v>
      </c>
      <c r="G350" s="24">
        <f t="shared" ca="1" si="135"/>
        <v>0</v>
      </c>
      <c r="H350" s="24">
        <f t="shared" ca="1" si="140"/>
        <v>4.1508672339239743</v>
      </c>
      <c r="I350" s="24">
        <f t="shared" ca="1" si="141"/>
        <v>1</v>
      </c>
      <c r="J350" s="24">
        <f t="shared" ca="1" si="142"/>
        <v>14</v>
      </c>
      <c r="K350" s="127">
        <f t="shared" ca="1" si="136"/>
        <v>0.97227940759057907</v>
      </c>
      <c r="L350" s="24">
        <f t="shared" ca="1" si="137"/>
        <v>9</v>
      </c>
      <c r="M350" s="24"/>
      <c r="N350" s="24">
        <f t="shared" ca="1" si="146"/>
        <v>0</v>
      </c>
      <c r="O350" s="24">
        <f t="shared" ca="1" si="124"/>
        <v>4.1508672339239743</v>
      </c>
      <c r="P350" s="24">
        <f t="shared" ca="1" si="138"/>
        <v>0.83777979553058424</v>
      </c>
      <c r="Q350" s="24">
        <f t="shared" ca="1" si="125"/>
        <v>0.64780609604523809</v>
      </c>
      <c r="R350" s="24">
        <f t="shared" ca="1" si="126"/>
        <v>0.64780609604523809</v>
      </c>
      <c r="S350" s="24">
        <f t="shared" ca="1" si="127"/>
        <v>3.5030611378787362</v>
      </c>
      <c r="T350" s="24">
        <f t="shared" ca="1" si="128"/>
        <v>0</v>
      </c>
      <c r="U350" s="24">
        <f t="shared" ca="1" si="147"/>
        <v>0</v>
      </c>
      <c r="V350" s="25">
        <f t="shared" ca="1" si="129"/>
        <v>14.407207576046094</v>
      </c>
      <c r="W350" s="24">
        <f t="shared" ca="1" si="130"/>
        <v>224</v>
      </c>
      <c r="X350" s="24">
        <f t="shared" ca="1" si="131"/>
        <v>15.68</v>
      </c>
      <c r="Y350" s="25">
        <f t="shared" ca="1" si="132"/>
        <v>0.30615713487210838</v>
      </c>
      <c r="Z350" s="26">
        <f t="shared" si="133"/>
        <v>2</v>
      </c>
      <c r="AA350" s="25">
        <f t="shared" ca="1" si="143"/>
        <v>241.98615713487212</v>
      </c>
      <c r="AB350" s="25">
        <f t="shared" ca="1" si="144"/>
        <v>-227.57894955882603</v>
      </c>
      <c r="AC350" s="25">
        <f t="shared" ca="1" si="145"/>
        <v>-205.68393629714072</v>
      </c>
      <c r="AD350" s="25">
        <f t="shared" ca="1" si="134"/>
        <v>94.316063702859282</v>
      </c>
    </row>
    <row r="351" spans="5:30" x14ac:dyDescent="0.2">
      <c r="E351" s="22">
        <v>347</v>
      </c>
      <c r="F351" s="24">
        <f t="shared" ca="1" si="139"/>
        <v>3.5030611378787362</v>
      </c>
      <c r="G351" s="24">
        <f t="shared" ca="1" si="135"/>
        <v>14</v>
      </c>
      <c r="H351" s="24">
        <f t="shared" ca="1" si="140"/>
        <v>17.503061137878735</v>
      </c>
      <c r="I351" s="24">
        <f t="shared" ca="1" si="141"/>
        <v>0</v>
      </c>
      <c r="J351" s="24">
        <f t="shared" ca="1" si="142"/>
        <v>0</v>
      </c>
      <c r="K351" s="127">
        <f t="shared" ca="1" si="136"/>
        <v>0.71488577686248389</v>
      </c>
      <c r="L351" s="24">
        <f t="shared" ca="1" si="137"/>
        <v>8</v>
      </c>
      <c r="M351" s="24"/>
      <c r="N351" s="24">
        <f t="shared" ca="1" si="146"/>
        <v>0</v>
      </c>
      <c r="O351" s="24">
        <f t="shared" ca="1" si="124"/>
        <v>3.5030611378787362</v>
      </c>
      <c r="P351" s="24">
        <f t="shared" ca="1" si="138"/>
        <v>0.46178096625248655</v>
      </c>
      <c r="Q351" s="24">
        <f t="shared" ca="1" si="125"/>
        <v>0.48560781144276038</v>
      </c>
      <c r="R351" s="24">
        <f t="shared" ca="1" si="126"/>
        <v>0.48560781144276038</v>
      </c>
      <c r="S351" s="24">
        <f t="shared" ca="1" si="127"/>
        <v>3.0174533264359757</v>
      </c>
      <c r="T351" s="24">
        <f t="shared" ca="1" si="128"/>
        <v>0</v>
      </c>
      <c r="U351" s="24">
        <f t="shared" ca="1" si="147"/>
        <v>0</v>
      </c>
      <c r="V351" s="25">
        <f t="shared" ca="1" si="129"/>
        <v>10.79991772648699</v>
      </c>
      <c r="W351" s="24">
        <f t="shared" ca="1" si="130"/>
        <v>0</v>
      </c>
      <c r="X351" s="24">
        <f t="shared" ca="1" si="131"/>
        <v>0</v>
      </c>
      <c r="Y351" s="25">
        <f t="shared" ca="1" si="132"/>
        <v>0.26082057857258845</v>
      </c>
      <c r="Z351" s="26">
        <f t="shared" si="133"/>
        <v>2</v>
      </c>
      <c r="AA351" s="25">
        <f t="shared" ca="1" si="143"/>
        <v>2.2608205785725883</v>
      </c>
      <c r="AB351" s="25">
        <f t="shared" ca="1" si="144"/>
        <v>8.5390971479144024</v>
      </c>
      <c r="AC351" s="25">
        <f t="shared" ca="1" si="145"/>
        <v>-197.14483914922633</v>
      </c>
      <c r="AD351" s="25">
        <f t="shared" ca="1" si="134"/>
        <v>102.85516085077367</v>
      </c>
    </row>
    <row r="352" spans="5:30" x14ac:dyDescent="0.2">
      <c r="E352" s="22">
        <v>348</v>
      </c>
      <c r="F352" s="24">
        <f t="shared" ca="1" si="139"/>
        <v>3.0174533264359757</v>
      </c>
      <c r="G352" s="24">
        <f t="shared" ca="1" si="135"/>
        <v>14</v>
      </c>
      <c r="H352" s="24">
        <f t="shared" ca="1" si="140"/>
        <v>17.017453326435977</v>
      </c>
      <c r="I352" s="24">
        <f t="shared" ca="1" si="141"/>
        <v>0</v>
      </c>
      <c r="J352" s="24">
        <f t="shared" ca="1" si="142"/>
        <v>0</v>
      </c>
      <c r="K352" s="127">
        <f t="shared" ca="1" si="136"/>
        <v>0.98311040047268394</v>
      </c>
      <c r="L352" s="24">
        <f t="shared" ca="1" si="137"/>
        <v>9</v>
      </c>
      <c r="M352" s="24"/>
      <c r="N352" s="24">
        <f t="shared" ca="1" si="146"/>
        <v>0</v>
      </c>
      <c r="O352" s="24">
        <f t="shared" ca="1" si="124"/>
        <v>3.0174533264359757</v>
      </c>
      <c r="P352" s="24">
        <f t="shared" ca="1" si="138"/>
        <v>0.17166758070258348</v>
      </c>
      <c r="Q352" s="24">
        <f t="shared" ca="1" si="125"/>
        <v>0.35786059944385096</v>
      </c>
      <c r="R352" s="24">
        <f t="shared" ca="1" si="126"/>
        <v>0.35786059944385096</v>
      </c>
      <c r="S352" s="24">
        <f t="shared" ca="1" si="127"/>
        <v>2.6595927269921247</v>
      </c>
      <c r="T352" s="24">
        <f t="shared" ca="1" si="128"/>
        <v>0</v>
      </c>
      <c r="U352" s="24">
        <f t="shared" ca="1" si="147"/>
        <v>0</v>
      </c>
      <c r="V352" s="25">
        <f t="shared" ca="1" si="129"/>
        <v>7.9588197316312446</v>
      </c>
      <c r="W352" s="24">
        <f t="shared" ca="1" si="130"/>
        <v>0</v>
      </c>
      <c r="X352" s="24">
        <f t="shared" ca="1" si="131"/>
        <v>0</v>
      </c>
      <c r="Y352" s="25">
        <f t="shared" ca="1" si="132"/>
        <v>0.22708184213712401</v>
      </c>
      <c r="Z352" s="26">
        <f t="shared" si="133"/>
        <v>2</v>
      </c>
      <c r="AA352" s="25">
        <f t="shared" ca="1" si="143"/>
        <v>2.2270818421371241</v>
      </c>
      <c r="AB352" s="25">
        <f t="shared" ca="1" si="144"/>
        <v>5.73173788949412</v>
      </c>
      <c r="AC352" s="25">
        <f t="shared" ca="1" si="145"/>
        <v>-191.4131012597322</v>
      </c>
      <c r="AD352" s="25">
        <f t="shared" ca="1" si="134"/>
        <v>108.5868987402678</v>
      </c>
    </row>
    <row r="353" spans="5:30" x14ac:dyDescent="0.2">
      <c r="E353" s="22">
        <v>349</v>
      </c>
      <c r="F353" s="24">
        <f t="shared" ca="1" si="139"/>
        <v>2.6595927269921247</v>
      </c>
      <c r="G353" s="24">
        <f t="shared" ca="1" si="135"/>
        <v>14</v>
      </c>
      <c r="H353" s="24">
        <f t="shared" ca="1" si="140"/>
        <v>16.659592726992123</v>
      </c>
      <c r="I353" s="24">
        <f t="shared" ca="1" si="141"/>
        <v>0</v>
      </c>
      <c r="J353" s="24">
        <f t="shared" ca="1" si="142"/>
        <v>0</v>
      </c>
      <c r="K353" s="127">
        <f t="shared" ca="1" si="136"/>
        <v>0.20030695653477026</v>
      </c>
      <c r="L353" s="24">
        <f t="shared" ca="1" si="137"/>
        <v>7</v>
      </c>
      <c r="M353" s="24"/>
      <c r="N353" s="24">
        <f t="shared" ca="1" si="146"/>
        <v>0</v>
      </c>
      <c r="O353" s="24">
        <f t="shared" ca="1" si="124"/>
        <v>2.6595927269921247</v>
      </c>
      <c r="P353" s="24">
        <f t="shared" ca="1" si="138"/>
        <v>0.66478553761432169</v>
      </c>
      <c r="Q353" s="24">
        <f t="shared" ca="1" si="125"/>
        <v>0.56383391102044</v>
      </c>
      <c r="R353" s="24">
        <f t="shared" ca="1" si="126"/>
        <v>0.56383391102044</v>
      </c>
      <c r="S353" s="24">
        <f t="shared" ca="1" si="127"/>
        <v>2.0957588159716849</v>
      </c>
      <c r="T353" s="24">
        <f t="shared" ca="1" si="128"/>
        <v>0</v>
      </c>
      <c r="U353" s="24">
        <f t="shared" ca="1" si="147"/>
        <v>0</v>
      </c>
      <c r="V353" s="25">
        <f t="shared" ca="1" si="129"/>
        <v>12.539666181094585</v>
      </c>
      <c r="W353" s="24">
        <f t="shared" ca="1" si="130"/>
        <v>0</v>
      </c>
      <c r="X353" s="24">
        <f t="shared" ca="1" si="131"/>
        <v>0</v>
      </c>
      <c r="Y353" s="25">
        <f t="shared" ca="1" si="132"/>
        <v>0.1902140617185524</v>
      </c>
      <c r="Z353" s="26">
        <f t="shared" si="133"/>
        <v>2</v>
      </c>
      <c r="AA353" s="25">
        <f t="shared" ca="1" si="143"/>
        <v>2.1902140617185526</v>
      </c>
      <c r="AB353" s="25">
        <f t="shared" ca="1" si="144"/>
        <v>10.349452119376032</v>
      </c>
      <c r="AC353" s="25">
        <f t="shared" ca="1" si="145"/>
        <v>-181.06364914035618</v>
      </c>
      <c r="AD353" s="25">
        <f t="shared" ca="1" si="134"/>
        <v>118.93635085964382</v>
      </c>
    </row>
    <row r="354" spans="5:30" x14ac:dyDescent="0.2">
      <c r="E354" s="22">
        <v>350</v>
      </c>
      <c r="F354" s="24">
        <f t="shared" ca="1" si="139"/>
        <v>2.0957588159716849</v>
      </c>
      <c r="G354" s="24">
        <f t="shared" ca="1" si="135"/>
        <v>14</v>
      </c>
      <c r="H354" s="24">
        <f t="shared" ca="1" si="140"/>
        <v>16.095758815971685</v>
      </c>
      <c r="I354" s="24">
        <f t="shared" ca="1" si="141"/>
        <v>0</v>
      </c>
      <c r="J354" s="24">
        <f t="shared" ca="1" si="142"/>
        <v>0</v>
      </c>
      <c r="K354" s="127">
        <f t="shared" ca="1" si="136"/>
        <v>0.96833814461240764</v>
      </c>
      <c r="L354" s="24">
        <f t="shared" ca="1" si="137"/>
        <v>9</v>
      </c>
      <c r="M354" s="24"/>
      <c r="N354" s="24">
        <f t="shared" ca="1" si="146"/>
        <v>0</v>
      </c>
      <c r="O354" s="24">
        <f t="shared" ca="1" si="124"/>
        <v>2.0957588159716849</v>
      </c>
      <c r="P354" s="24">
        <f t="shared" ca="1" si="138"/>
        <v>0.8267504575413579</v>
      </c>
      <c r="Q354" s="24">
        <f t="shared" ca="1" si="125"/>
        <v>0.64121024265234361</v>
      </c>
      <c r="R354" s="24">
        <f t="shared" ca="1" si="126"/>
        <v>0.64121024265234361</v>
      </c>
      <c r="S354" s="24">
        <f t="shared" ca="1" si="127"/>
        <v>1.4545485733193413</v>
      </c>
      <c r="T354" s="24">
        <f t="shared" ca="1" si="128"/>
        <v>0</v>
      </c>
      <c r="U354" s="24">
        <f t="shared" ca="1" si="147"/>
        <v>0</v>
      </c>
      <c r="V354" s="25">
        <f t="shared" ca="1" si="129"/>
        <v>14.260515796588122</v>
      </c>
      <c r="W354" s="24">
        <f t="shared" ca="1" si="130"/>
        <v>0</v>
      </c>
      <c r="X354" s="24">
        <f t="shared" ca="1" si="131"/>
        <v>0</v>
      </c>
      <c r="Y354" s="25">
        <f t="shared" ca="1" si="132"/>
        <v>0.14201229557164105</v>
      </c>
      <c r="Z354" s="26">
        <f t="shared" si="133"/>
        <v>2</v>
      </c>
      <c r="AA354" s="25">
        <f t="shared" ca="1" si="143"/>
        <v>2.1420122955716412</v>
      </c>
      <c r="AB354" s="25">
        <f t="shared" ca="1" si="144"/>
        <v>12.11850350101648</v>
      </c>
      <c r="AC354" s="25">
        <f t="shared" ca="1" si="145"/>
        <v>-168.9451456393397</v>
      </c>
      <c r="AD354" s="25">
        <f t="shared" ca="1" si="134"/>
        <v>131.0548543606603</v>
      </c>
    </row>
    <row r="355" spans="5:30" x14ac:dyDescent="0.2">
      <c r="E355" s="22">
        <v>351</v>
      </c>
      <c r="F355" s="24">
        <f t="shared" ca="1" si="139"/>
        <v>1.4545485733193413</v>
      </c>
      <c r="G355" s="24">
        <f t="shared" ca="1" si="135"/>
        <v>14</v>
      </c>
      <c r="H355" s="24">
        <f t="shared" ca="1" si="140"/>
        <v>15.454548573319341</v>
      </c>
      <c r="I355" s="24">
        <f t="shared" ca="1" si="141"/>
        <v>0</v>
      </c>
      <c r="J355" s="24">
        <f t="shared" ca="1" si="142"/>
        <v>0</v>
      </c>
      <c r="K355" s="127">
        <f t="shared" ca="1" si="136"/>
        <v>0.61024570470030737</v>
      </c>
      <c r="L355" s="24">
        <f t="shared" ca="1" si="137"/>
        <v>7</v>
      </c>
      <c r="M355" s="24"/>
      <c r="N355" s="24">
        <f t="shared" ca="1" si="146"/>
        <v>0</v>
      </c>
      <c r="O355" s="24">
        <f t="shared" ca="1" si="124"/>
        <v>1.4545485733193413</v>
      </c>
      <c r="P355" s="24">
        <f t="shared" ca="1" si="138"/>
        <v>8.3191985028735482E-3</v>
      </c>
      <c r="Q355" s="24">
        <f t="shared" ca="1" si="125"/>
        <v>0.14080964085613107</v>
      </c>
      <c r="R355" s="24">
        <f t="shared" ca="1" si="126"/>
        <v>0.14080964085613107</v>
      </c>
      <c r="S355" s="24">
        <f t="shared" ca="1" si="127"/>
        <v>1.3137389324632103</v>
      </c>
      <c r="T355" s="24">
        <f t="shared" ca="1" si="128"/>
        <v>0</v>
      </c>
      <c r="U355" s="24">
        <f t="shared" ca="1" si="147"/>
        <v>0</v>
      </c>
      <c r="V355" s="25">
        <f t="shared" ca="1" si="129"/>
        <v>3.1316064126403549</v>
      </c>
      <c r="W355" s="24">
        <f t="shared" ca="1" si="130"/>
        <v>0</v>
      </c>
      <c r="X355" s="24">
        <f t="shared" ca="1" si="131"/>
        <v>0</v>
      </c>
      <c r="Y355" s="25">
        <f t="shared" ca="1" si="132"/>
        <v>0.11073150023130207</v>
      </c>
      <c r="Z355" s="26">
        <f t="shared" si="133"/>
        <v>2</v>
      </c>
      <c r="AA355" s="25">
        <f t="shared" ca="1" si="143"/>
        <v>2.1107315002313021</v>
      </c>
      <c r="AB355" s="25">
        <f t="shared" ca="1" si="144"/>
        <v>1.0208749124090528</v>
      </c>
      <c r="AC355" s="25">
        <f t="shared" ca="1" si="145"/>
        <v>-167.92427072693064</v>
      </c>
      <c r="AD355" s="25">
        <f t="shared" ca="1" si="134"/>
        <v>132.07572927306936</v>
      </c>
    </row>
    <row r="356" spans="5:30" x14ac:dyDescent="0.2">
      <c r="E356" s="22">
        <v>352</v>
      </c>
      <c r="F356" s="24">
        <f t="shared" ca="1" si="139"/>
        <v>1.3137389324632103</v>
      </c>
      <c r="G356" s="24">
        <f t="shared" ca="1" si="135"/>
        <v>14</v>
      </c>
      <c r="H356" s="24">
        <f t="shared" ca="1" si="140"/>
        <v>15.31373893246321</v>
      </c>
      <c r="I356" s="24">
        <f t="shared" ca="1" si="141"/>
        <v>0</v>
      </c>
      <c r="J356" s="24">
        <f t="shared" ca="1" si="142"/>
        <v>0</v>
      </c>
      <c r="K356" s="127">
        <f t="shared" ca="1" si="136"/>
        <v>0.90871779097636107</v>
      </c>
      <c r="L356" s="24">
        <f t="shared" ca="1" si="137"/>
        <v>9</v>
      </c>
      <c r="M356" s="24"/>
      <c r="N356" s="24">
        <f t="shared" ca="1" si="146"/>
        <v>0</v>
      </c>
      <c r="O356" s="24">
        <f t="shared" ca="1" si="124"/>
        <v>1.3137389324632103</v>
      </c>
      <c r="P356" s="24">
        <f t="shared" ca="1" si="138"/>
        <v>0.72768632553711954</v>
      </c>
      <c r="Q356" s="24">
        <f t="shared" ca="1" si="125"/>
        <v>0.59087456715060538</v>
      </c>
      <c r="R356" s="24">
        <f t="shared" ca="1" si="126"/>
        <v>0.59087456715060538</v>
      </c>
      <c r="S356" s="24">
        <f t="shared" ca="1" si="127"/>
        <v>0.7228643653126049</v>
      </c>
      <c r="T356" s="24">
        <f t="shared" ca="1" si="128"/>
        <v>0</v>
      </c>
      <c r="U356" s="24">
        <f t="shared" ca="1" si="147"/>
        <v>0</v>
      </c>
      <c r="V356" s="25">
        <f t="shared" ca="1" si="129"/>
        <v>13.141050373429463</v>
      </c>
      <c r="W356" s="24">
        <f t="shared" ca="1" si="130"/>
        <v>0</v>
      </c>
      <c r="X356" s="24">
        <f t="shared" ca="1" si="131"/>
        <v>0</v>
      </c>
      <c r="Y356" s="25">
        <f t="shared" ca="1" si="132"/>
        <v>8.1464131911032606E-2</v>
      </c>
      <c r="Z356" s="26">
        <f t="shared" si="133"/>
        <v>2</v>
      </c>
      <c r="AA356" s="25">
        <f t="shared" ca="1" si="143"/>
        <v>2.0814641319110327</v>
      </c>
      <c r="AB356" s="25">
        <f t="shared" ca="1" si="144"/>
        <v>11.059586241518431</v>
      </c>
      <c r="AC356" s="25">
        <f t="shared" ca="1" si="145"/>
        <v>-156.86468448541223</v>
      </c>
      <c r="AD356" s="25">
        <f t="shared" ca="1" si="134"/>
        <v>143.13531551458777</v>
      </c>
    </row>
    <row r="357" spans="5:30" x14ac:dyDescent="0.2">
      <c r="E357" s="22">
        <v>353</v>
      </c>
      <c r="F357" s="24">
        <f t="shared" ca="1" si="139"/>
        <v>0.7228643653126049</v>
      </c>
      <c r="G357" s="24">
        <f t="shared" ca="1" si="135"/>
        <v>14</v>
      </c>
      <c r="H357" s="24">
        <f t="shared" ca="1" si="140"/>
        <v>14.722864365312605</v>
      </c>
      <c r="I357" s="24">
        <f t="shared" ca="1" si="141"/>
        <v>0</v>
      </c>
      <c r="J357" s="24">
        <f t="shared" ca="1" si="142"/>
        <v>0</v>
      </c>
      <c r="K357" s="127">
        <f t="shared" ca="1" si="136"/>
        <v>0.28081085123232752</v>
      </c>
      <c r="L357" s="24">
        <f t="shared" ca="1" si="137"/>
        <v>7</v>
      </c>
      <c r="M357" s="24"/>
      <c r="N357" s="24">
        <f t="shared" ca="1" si="146"/>
        <v>14</v>
      </c>
      <c r="O357" s="24">
        <f t="shared" ca="1" si="124"/>
        <v>14.722864365312605</v>
      </c>
      <c r="P357" s="24">
        <f t="shared" ca="1" si="138"/>
        <v>0.56937280398579948</v>
      </c>
      <c r="Q357" s="24">
        <f t="shared" ca="1" si="125"/>
        <v>0.52621663961511711</v>
      </c>
      <c r="R357" s="24">
        <f t="shared" ca="1" si="126"/>
        <v>0.52621663961511711</v>
      </c>
      <c r="S357" s="24">
        <f t="shared" ca="1" si="127"/>
        <v>14.196647725697488</v>
      </c>
      <c r="T357" s="24">
        <f t="shared" ca="1" si="128"/>
        <v>0</v>
      </c>
      <c r="U357" s="24">
        <f t="shared" ca="1" si="147"/>
        <v>0</v>
      </c>
      <c r="V357" s="25">
        <f t="shared" ca="1" si="129"/>
        <v>11.703058065040203</v>
      </c>
      <c r="W357" s="24">
        <f t="shared" ca="1" si="130"/>
        <v>0</v>
      </c>
      <c r="X357" s="24">
        <f t="shared" ca="1" si="131"/>
        <v>0</v>
      </c>
      <c r="Y357" s="25">
        <f t="shared" ca="1" si="132"/>
        <v>1.1567804836404036</v>
      </c>
      <c r="Z357" s="26">
        <f t="shared" si="133"/>
        <v>2</v>
      </c>
      <c r="AA357" s="25">
        <f t="shared" ca="1" si="143"/>
        <v>3.1567804836404036</v>
      </c>
      <c r="AB357" s="25">
        <f t="shared" ca="1" si="144"/>
        <v>8.5462775813997993</v>
      </c>
      <c r="AC357" s="25">
        <f t="shared" ca="1" si="145"/>
        <v>-148.31840690401242</v>
      </c>
      <c r="AD357" s="25">
        <f t="shared" ca="1" si="134"/>
        <v>151.68159309598758</v>
      </c>
    </row>
    <row r="358" spans="5:30" x14ac:dyDescent="0.2">
      <c r="E358" s="22">
        <v>354</v>
      </c>
      <c r="F358" s="24">
        <f t="shared" ca="1" si="139"/>
        <v>14.196647725697488</v>
      </c>
      <c r="G358" s="24">
        <f t="shared" ca="1" si="135"/>
        <v>0</v>
      </c>
      <c r="H358" s="24">
        <f t="shared" ca="1" si="140"/>
        <v>14.196647725697488</v>
      </c>
      <c r="I358" s="24">
        <f t="shared" ca="1" si="141"/>
        <v>0</v>
      </c>
      <c r="J358" s="24">
        <f t="shared" ca="1" si="142"/>
        <v>0</v>
      </c>
      <c r="K358" s="127">
        <f t="shared" ca="1" si="136"/>
        <v>0.83728921688011693</v>
      </c>
      <c r="L358" s="24">
        <f t="shared" ca="1" si="137"/>
        <v>8</v>
      </c>
      <c r="M358" s="24"/>
      <c r="N358" s="24">
        <f t="shared" ca="1" si="146"/>
        <v>0</v>
      </c>
      <c r="O358" s="24">
        <f t="shared" ca="1" si="124"/>
        <v>14.196647725697488</v>
      </c>
      <c r="P358" s="24">
        <f t="shared" ca="1" si="138"/>
        <v>0.82453061004846173</v>
      </c>
      <c r="Q358" s="24">
        <f t="shared" ca="1" si="125"/>
        <v>0.63991548661655318</v>
      </c>
      <c r="R358" s="24">
        <f t="shared" ca="1" si="126"/>
        <v>0.63991548661655318</v>
      </c>
      <c r="S358" s="24">
        <f t="shared" ca="1" si="127"/>
        <v>13.556732239080935</v>
      </c>
      <c r="T358" s="24">
        <f t="shared" ca="1" si="128"/>
        <v>0</v>
      </c>
      <c r="U358" s="24">
        <f t="shared" ca="1" si="147"/>
        <v>0</v>
      </c>
      <c r="V358" s="25">
        <f t="shared" ca="1" si="129"/>
        <v>14.231720422352142</v>
      </c>
      <c r="W358" s="24">
        <f t="shared" ca="1" si="130"/>
        <v>0</v>
      </c>
      <c r="X358" s="24">
        <f t="shared" ca="1" si="131"/>
        <v>0</v>
      </c>
      <c r="Y358" s="25">
        <f t="shared" ca="1" si="132"/>
        <v>1.110135198591137</v>
      </c>
      <c r="Z358" s="26">
        <f t="shared" si="133"/>
        <v>2</v>
      </c>
      <c r="AA358" s="25">
        <f t="shared" ca="1" si="143"/>
        <v>3.110135198591137</v>
      </c>
      <c r="AB358" s="25">
        <f t="shared" ca="1" si="144"/>
        <v>11.121585223761006</v>
      </c>
      <c r="AC358" s="25">
        <f t="shared" ca="1" si="145"/>
        <v>-137.19682168025142</v>
      </c>
      <c r="AD358" s="25">
        <f t="shared" ca="1" si="134"/>
        <v>162.80317831974858</v>
      </c>
    </row>
    <row r="359" spans="5:30" x14ac:dyDescent="0.2">
      <c r="E359" s="22">
        <v>355</v>
      </c>
      <c r="F359" s="24">
        <f t="shared" ca="1" si="139"/>
        <v>13.556732239080935</v>
      </c>
      <c r="G359" s="24">
        <f t="shared" ca="1" si="135"/>
        <v>0</v>
      </c>
      <c r="H359" s="24">
        <f t="shared" ca="1" si="140"/>
        <v>13.556732239080935</v>
      </c>
      <c r="I359" s="24">
        <f t="shared" ca="1" si="141"/>
        <v>0</v>
      </c>
      <c r="J359" s="24">
        <f t="shared" ca="1" si="142"/>
        <v>0</v>
      </c>
      <c r="K359" s="127">
        <f t="shared" ca="1" si="136"/>
        <v>0.45126586614780984</v>
      </c>
      <c r="L359" s="24">
        <f t="shared" ca="1" si="137"/>
        <v>7</v>
      </c>
      <c r="M359" s="24"/>
      <c r="N359" s="24">
        <f t="shared" ca="1" si="146"/>
        <v>0</v>
      </c>
      <c r="O359" s="24">
        <f t="shared" ca="1" si="124"/>
        <v>13.556732239080935</v>
      </c>
      <c r="P359" s="24">
        <f t="shared" ca="1" si="138"/>
        <v>0.39869151393796409</v>
      </c>
      <c r="Q359" s="24">
        <f t="shared" ca="1" si="125"/>
        <v>0.4614896872561608</v>
      </c>
      <c r="R359" s="24">
        <f t="shared" ca="1" si="126"/>
        <v>0.4614896872561608</v>
      </c>
      <c r="S359" s="24">
        <f t="shared" ca="1" si="127"/>
        <v>13.095242551824773</v>
      </c>
      <c r="T359" s="24">
        <f t="shared" ca="1" si="128"/>
        <v>0</v>
      </c>
      <c r="U359" s="24">
        <f t="shared" ca="1" si="147"/>
        <v>0</v>
      </c>
      <c r="V359" s="25">
        <f t="shared" ca="1" si="129"/>
        <v>10.263530644577015</v>
      </c>
      <c r="W359" s="24">
        <f t="shared" ca="1" si="130"/>
        <v>0</v>
      </c>
      <c r="X359" s="24">
        <f t="shared" ca="1" si="131"/>
        <v>0</v>
      </c>
      <c r="Y359" s="25">
        <f t="shared" ca="1" si="132"/>
        <v>1.0660789916362283</v>
      </c>
      <c r="Z359" s="26">
        <f t="shared" si="133"/>
        <v>2</v>
      </c>
      <c r="AA359" s="25">
        <f t="shared" ca="1" si="143"/>
        <v>3.0660789916362283</v>
      </c>
      <c r="AB359" s="25">
        <f t="shared" ca="1" si="144"/>
        <v>7.1974516529407868</v>
      </c>
      <c r="AC359" s="25">
        <f t="shared" ca="1" si="145"/>
        <v>-129.99937002731062</v>
      </c>
      <c r="AD359" s="25">
        <f t="shared" ca="1" si="134"/>
        <v>170.00062997268938</v>
      </c>
    </row>
    <row r="360" spans="5:30" x14ac:dyDescent="0.2">
      <c r="E360" s="22">
        <v>356</v>
      </c>
      <c r="F360" s="24">
        <f t="shared" ca="1" si="139"/>
        <v>13.095242551824773</v>
      </c>
      <c r="G360" s="24">
        <f t="shared" ca="1" si="135"/>
        <v>0</v>
      </c>
      <c r="H360" s="24">
        <f t="shared" ca="1" si="140"/>
        <v>13.095242551824773</v>
      </c>
      <c r="I360" s="24">
        <f t="shared" ca="1" si="141"/>
        <v>0</v>
      </c>
      <c r="J360" s="24">
        <f t="shared" ca="1" si="142"/>
        <v>0</v>
      </c>
      <c r="K360" s="127">
        <f t="shared" ca="1" si="136"/>
        <v>0.20187896903531866</v>
      </c>
      <c r="L360" s="24">
        <f t="shared" ca="1" si="137"/>
        <v>7</v>
      </c>
      <c r="M360" s="24"/>
      <c r="N360" s="24">
        <f t="shared" ca="1" si="146"/>
        <v>0</v>
      </c>
      <c r="O360" s="24">
        <f t="shared" ca="1" si="124"/>
        <v>13.095242551824773</v>
      </c>
      <c r="P360" s="24">
        <f t="shared" ca="1" si="138"/>
        <v>0.35092114275693953</v>
      </c>
      <c r="Q360" s="24">
        <f t="shared" ca="1" si="125"/>
        <v>0.44257478578337461</v>
      </c>
      <c r="R360" s="24">
        <f t="shared" ca="1" si="126"/>
        <v>0.44257478578337461</v>
      </c>
      <c r="S360" s="24">
        <f t="shared" ca="1" si="127"/>
        <v>12.652667766041398</v>
      </c>
      <c r="T360" s="24">
        <f t="shared" ca="1" si="128"/>
        <v>0</v>
      </c>
      <c r="U360" s="24">
        <f t="shared" ca="1" si="147"/>
        <v>0</v>
      </c>
      <c r="V360" s="25">
        <f t="shared" ca="1" si="129"/>
        <v>9.8428632358222501</v>
      </c>
      <c r="W360" s="24">
        <f t="shared" ca="1" si="130"/>
        <v>0</v>
      </c>
      <c r="X360" s="24">
        <f t="shared" ca="1" si="131"/>
        <v>0</v>
      </c>
      <c r="Y360" s="25">
        <f t="shared" ca="1" si="132"/>
        <v>1.029916412714647</v>
      </c>
      <c r="Z360" s="26">
        <f t="shared" si="133"/>
        <v>2</v>
      </c>
      <c r="AA360" s="25">
        <f t="shared" ca="1" si="143"/>
        <v>3.029916412714647</v>
      </c>
      <c r="AB360" s="25">
        <f t="shared" ca="1" si="144"/>
        <v>6.8129468231076036</v>
      </c>
      <c r="AC360" s="25">
        <f t="shared" ca="1" si="145"/>
        <v>-123.18642320420301</v>
      </c>
      <c r="AD360" s="25">
        <f t="shared" ca="1" si="134"/>
        <v>176.81357679579699</v>
      </c>
    </row>
    <row r="361" spans="5:30" x14ac:dyDescent="0.2">
      <c r="E361" s="22">
        <v>357</v>
      </c>
      <c r="F361" s="24">
        <f t="shared" ca="1" si="139"/>
        <v>12.652667766041398</v>
      </c>
      <c r="G361" s="24">
        <f t="shared" ca="1" si="135"/>
        <v>0</v>
      </c>
      <c r="H361" s="24">
        <f t="shared" ca="1" si="140"/>
        <v>12.652667766041398</v>
      </c>
      <c r="I361" s="24">
        <f t="shared" ca="1" si="141"/>
        <v>0</v>
      </c>
      <c r="J361" s="24">
        <f t="shared" ca="1" si="142"/>
        <v>0</v>
      </c>
      <c r="K361" s="127">
        <f t="shared" ca="1" si="136"/>
        <v>0.85383331809461804</v>
      </c>
      <c r="L361" s="24">
        <f t="shared" ca="1" si="137"/>
        <v>8</v>
      </c>
      <c r="M361" s="24"/>
      <c r="N361" s="24">
        <f t="shared" ca="1" si="146"/>
        <v>0</v>
      </c>
      <c r="O361" s="24">
        <f t="shared" ca="1" si="124"/>
        <v>12.652667766041398</v>
      </c>
      <c r="P361" s="24">
        <f t="shared" ca="1" si="138"/>
        <v>0.4137150047020377</v>
      </c>
      <c r="Q361" s="24">
        <f t="shared" ca="1" si="125"/>
        <v>0.4673001728767997</v>
      </c>
      <c r="R361" s="24">
        <f t="shared" ca="1" si="126"/>
        <v>0.4673001728767997</v>
      </c>
      <c r="S361" s="24">
        <f t="shared" ca="1" si="127"/>
        <v>12.185367593164599</v>
      </c>
      <c r="T361" s="24">
        <f t="shared" ca="1" si="128"/>
        <v>0</v>
      </c>
      <c r="U361" s="24">
        <f t="shared" ca="1" si="147"/>
        <v>0</v>
      </c>
      <c r="V361" s="25">
        <f t="shared" ca="1" si="129"/>
        <v>10.392755844780025</v>
      </c>
      <c r="W361" s="24">
        <f t="shared" ca="1" si="130"/>
        <v>0</v>
      </c>
      <c r="X361" s="24">
        <f t="shared" ca="1" si="131"/>
        <v>0</v>
      </c>
      <c r="Y361" s="25">
        <f t="shared" ca="1" si="132"/>
        <v>0.99352141436823982</v>
      </c>
      <c r="Z361" s="26">
        <f t="shared" si="133"/>
        <v>2</v>
      </c>
      <c r="AA361" s="25">
        <f t="shared" ca="1" si="143"/>
        <v>2.9935214143682396</v>
      </c>
      <c r="AB361" s="25">
        <f t="shared" ca="1" si="144"/>
        <v>7.3992344304117852</v>
      </c>
      <c r="AC361" s="25">
        <f t="shared" ca="1" si="145"/>
        <v>-115.78718877379123</v>
      </c>
      <c r="AD361" s="25">
        <f t="shared" ca="1" si="134"/>
        <v>184.21281122620877</v>
      </c>
    </row>
    <row r="362" spans="5:30" x14ac:dyDescent="0.2">
      <c r="E362" s="22">
        <v>358</v>
      </c>
      <c r="F362" s="24">
        <f t="shared" ca="1" si="139"/>
        <v>12.185367593164599</v>
      </c>
      <c r="G362" s="24">
        <f t="shared" ca="1" si="135"/>
        <v>0</v>
      </c>
      <c r="H362" s="24">
        <f t="shared" ca="1" si="140"/>
        <v>12.185367593164599</v>
      </c>
      <c r="I362" s="24">
        <f t="shared" ca="1" si="141"/>
        <v>0</v>
      </c>
      <c r="J362" s="24">
        <f t="shared" ca="1" si="142"/>
        <v>0</v>
      </c>
      <c r="K362" s="127">
        <f t="shared" ca="1" si="136"/>
        <v>0.80561290870453783</v>
      </c>
      <c r="L362" s="24">
        <f t="shared" ca="1" si="137"/>
        <v>8</v>
      </c>
      <c r="M362" s="24"/>
      <c r="N362" s="24">
        <f t="shared" ca="1" si="146"/>
        <v>0</v>
      </c>
      <c r="O362" s="24">
        <f t="shared" ca="1" si="124"/>
        <v>12.185367593164599</v>
      </c>
      <c r="P362" s="24">
        <f t="shared" ca="1" si="138"/>
        <v>0.76226096280659283</v>
      </c>
      <c r="Q362" s="24">
        <f t="shared" ca="1" si="125"/>
        <v>0.60703914714015561</v>
      </c>
      <c r="R362" s="24">
        <f t="shared" ca="1" si="126"/>
        <v>0.60703914714015561</v>
      </c>
      <c r="S362" s="24">
        <f t="shared" ca="1" si="127"/>
        <v>11.578328446024443</v>
      </c>
      <c r="T362" s="24">
        <f t="shared" ca="1" si="128"/>
        <v>0</v>
      </c>
      <c r="U362" s="24">
        <f t="shared" ca="1" si="147"/>
        <v>0</v>
      </c>
      <c r="V362" s="25">
        <f t="shared" ca="1" si="129"/>
        <v>13.50055063239706</v>
      </c>
      <c r="W362" s="24">
        <f t="shared" ca="1" si="130"/>
        <v>0</v>
      </c>
      <c r="X362" s="24">
        <f t="shared" ca="1" si="131"/>
        <v>0</v>
      </c>
      <c r="Y362" s="25">
        <f t="shared" ca="1" si="132"/>
        <v>0.95054784156756167</v>
      </c>
      <c r="Z362" s="26">
        <f t="shared" si="133"/>
        <v>2</v>
      </c>
      <c r="AA362" s="25">
        <f t="shared" ca="1" si="143"/>
        <v>2.9505478415675617</v>
      </c>
      <c r="AB362" s="25">
        <f t="shared" ca="1" si="144"/>
        <v>10.550002790829499</v>
      </c>
      <c r="AC362" s="25">
        <f t="shared" ca="1" si="145"/>
        <v>-105.23718598296173</v>
      </c>
      <c r="AD362" s="25">
        <f t="shared" ca="1" si="134"/>
        <v>194.76281401703827</v>
      </c>
    </row>
    <row r="363" spans="5:30" x14ac:dyDescent="0.2">
      <c r="E363" s="22">
        <v>359</v>
      </c>
      <c r="F363" s="24">
        <f t="shared" ca="1" si="139"/>
        <v>11.578328446024443</v>
      </c>
      <c r="G363" s="24">
        <f t="shared" ca="1" si="135"/>
        <v>0</v>
      </c>
      <c r="H363" s="24">
        <f t="shared" ca="1" si="140"/>
        <v>11.578328446024443</v>
      </c>
      <c r="I363" s="24">
        <f t="shared" ca="1" si="141"/>
        <v>0</v>
      </c>
      <c r="J363" s="24">
        <f t="shared" ca="1" si="142"/>
        <v>0</v>
      </c>
      <c r="K363" s="127">
        <f t="shared" ca="1" si="136"/>
        <v>3.9073520706196185E-2</v>
      </c>
      <c r="L363" s="24">
        <f t="shared" ca="1" si="137"/>
        <v>6</v>
      </c>
      <c r="M363" s="24"/>
      <c r="N363" s="24">
        <f t="shared" ca="1" si="146"/>
        <v>0</v>
      </c>
      <c r="O363" s="24">
        <f t="shared" ca="1" si="124"/>
        <v>11.578328446024443</v>
      </c>
      <c r="P363" s="24">
        <f t="shared" ca="1" si="138"/>
        <v>0.48525628385607811</v>
      </c>
      <c r="Q363" s="24">
        <f t="shared" ca="1" si="125"/>
        <v>0.49445518511575898</v>
      </c>
      <c r="R363" s="24">
        <f t="shared" ca="1" si="126"/>
        <v>0.49445518511575898</v>
      </c>
      <c r="S363" s="24">
        <f t="shared" ca="1" si="127"/>
        <v>11.083873260908684</v>
      </c>
      <c r="T363" s="24">
        <f t="shared" ca="1" si="128"/>
        <v>0</v>
      </c>
      <c r="U363" s="24">
        <f t="shared" ca="1" si="147"/>
        <v>0</v>
      </c>
      <c r="V363" s="25">
        <f t="shared" ca="1" si="129"/>
        <v>10.99668331697448</v>
      </c>
      <c r="W363" s="24">
        <f t="shared" ca="1" si="130"/>
        <v>0</v>
      </c>
      <c r="X363" s="24">
        <f t="shared" ca="1" si="131"/>
        <v>0</v>
      </c>
      <c r="Y363" s="25">
        <f t="shared" ca="1" si="132"/>
        <v>0.90648806827732498</v>
      </c>
      <c r="Z363" s="26">
        <f t="shared" si="133"/>
        <v>2</v>
      </c>
      <c r="AA363" s="25">
        <f t="shared" ca="1" si="143"/>
        <v>2.9064880682773251</v>
      </c>
      <c r="AB363" s="25">
        <f t="shared" ca="1" si="144"/>
        <v>8.0901952486971549</v>
      </c>
      <c r="AC363" s="25">
        <f t="shared" ca="1" si="145"/>
        <v>-97.146990734264577</v>
      </c>
      <c r="AD363" s="25">
        <f t="shared" ca="1" si="134"/>
        <v>202.85300926573541</v>
      </c>
    </row>
    <row r="364" spans="5:30" x14ac:dyDescent="0.2">
      <c r="E364" s="22">
        <v>360</v>
      </c>
      <c r="F364" s="24">
        <f t="shared" ca="1" si="139"/>
        <v>11.083873260908684</v>
      </c>
      <c r="G364" s="24">
        <f t="shared" ca="1" si="135"/>
        <v>0</v>
      </c>
      <c r="H364" s="24">
        <f t="shared" ca="1" si="140"/>
        <v>11.083873260908684</v>
      </c>
      <c r="I364" s="24">
        <f t="shared" ca="1" si="141"/>
        <v>0</v>
      </c>
      <c r="J364" s="24">
        <f t="shared" ca="1" si="142"/>
        <v>0</v>
      </c>
      <c r="K364" s="127">
        <f t="shared" ca="1" si="136"/>
        <v>9.5307138911306932E-2</v>
      </c>
      <c r="L364" s="24">
        <f t="shared" ca="1" si="137"/>
        <v>7</v>
      </c>
      <c r="M364" s="24"/>
      <c r="N364" s="24">
        <f t="shared" ca="1" si="146"/>
        <v>0</v>
      </c>
      <c r="O364" s="24">
        <f t="shared" ca="1" si="124"/>
        <v>11.083873260908684</v>
      </c>
      <c r="P364" s="24">
        <f t="shared" ca="1" si="138"/>
        <v>0.11437670231560748</v>
      </c>
      <c r="Q364" s="24">
        <f t="shared" ca="1" si="125"/>
        <v>0.31946356288311684</v>
      </c>
      <c r="R364" s="24">
        <f t="shared" ca="1" si="126"/>
        <v>0.31946356288311684</v>
      </c>
      <c r="S364" s="24">
        <f t="shared" ca="1" si="127"/>
        <v>10.764409698025567</v>
      </c>
      <c r="T364" s="24">
        <f t="shared" ca="1" si="128"/>
        <v>0</v>
      </c>
      <c r="U364" s="24">
        <f t="shared" ca="1" si="147"/>
        <v>0</v>
      </c>
      <c r="V364" s="25">
        <f t="shared" ca="1" si="129"/>
        <v>7.1048696385205181</v>
      </c>
      <c r="W364" s="24">
        <f t="shared" ca="1" si="130"/>
        <v>0</v>
      </c>
      <c r="X364" s="24">
        <f t="shared" ca="1" si="131"/>
        <v>0</v>
      </c>
      <c r="Y364" s="25">
        <f t="shared" ca="1" si="132"/>
        <v>0.87393131835736992</v>
      </c>
      <c r="Z364" s="26">
        <f t="shared" si="133"/>
        <v>2</v>
      </c>
      <c r="AA364" s="25">
        <f t="shared" ca="1" si="143"/>
        <v>2.87393131835737</v>
      </c>
      <c r="AB364" s="25">
        <f t="shared" ca="1" si="144"/>
        <v>4.2309383201631476</v>
      </c>
      <c r="AC364" s="25">
        <f t="shared" ca="1" si="145"/>
        <v>-92.916052414101429</v>
      </c>
      <c r="AD364" s="25">
        <f t="shared" ca="1" si="134"/>
        <v>207.08394758589856</v>
      </c>
    </row>
    <row r="365" spans="5:30" x14ac:dyDescent="0.2">
      <c r="E365" s="22">
        <v>361</v>
      </c>
      <c r="F365" s="24">
        <f t="shared" ca="1" si="139"/>
        <v>10.764409698025567</v>
      </c>
      <c r="G365" s="24">
        <f t="shared" ca="1" si="135"/>
        <v>0</v>
      </c>
      <c r="H365" s="24">
        <f t="shared" ca="1" si="140"/>
        <v>10.764409698025567</v>
      </c>
      <c r="I365" s="24">
        <f t="shared" ca="1" si="141"/>
        <v>0</v>
      </c>
      <c r="J365" s="24">
        <f t="shared" ca="1" si="142"/>
        <v>0</v>
      </c>
      <c r="K365" s="127">
        <f t="shared" ca="1" si="136"/>
        <v>0.45805974131273508</v>
      </c>
      <c r="L365" s="24">
        <f t="shared" ca="1" si="137"/>
        <v>7</v>
      </c>
      <c r="M365" s="24"/>
      <c r="N365" s="24">
        <f t="shared" ca="1" si="146"/>
        <v>0</v>
      </c>
      <c r="O365" s="24">
        <f t="shared" ca="1" si="124"/>
        <v>10.764409698025567</v>
      </c>
      <c r="P365" s="24">
        <f t="shared" ca="1" si="138"/>
        <v>0.41400462613273215</v>
      </c>
      <c r="Q365" s="24">
        <f t="shared" ca="1" si="125"/>
        <v>0.46741167838827624</v>
      </c>
      <c r="R365" s="24">
        <f t="shared" ca="1" si="126"/>
        <v>0.46741167838827624</v>
      </c>
      <c r="S365" s="24">
        <f t="shared" ca="1" si="127"/>
        <v>10.296998019637291</v>
      </c>
      <c r="T365" s="24">
        <f t="shared" ca="1" si="128"/>
        <v>0</v>
      </c>
      <c r="U365" s="24">
        <f t="shared" ca="1" si="147"/>
        <v>0</v>
      </c>
      <c r="V365" s="25">
        <f t="shared" ca="1" si="129"/>
        <v>10.395235727355264</v>
      </c>
      <c r="W365" s="24">
        <f t="shared" ca="1" si="130"/>
        <v>0</v>
      </c>
      <c r="X365" s="24">
        <f t="shared" ca="1" si="131"/>
        <v>0</v>
      </c>
      <c r="Y365" s="25">
        <f t="shared" ca="1" si="132"/>
        <v>0.84245630870651445</v>
      </c>
      <c r="Z365" s="26">
        <f t="shared" si="133"/>
        <v>2</v>
      </c>
      <c r="AA365" s="25">
        <f t="shared" ca="1" si="143"/>
        <v>2.8424563087065144</v>
      </c>
      <c r="AB365" s="25">
        <f t="shared" ca="1" si="144"/>
        <v>7.5527794186487487</v>
      </c>
      <c r="AC365" s="25">
        <f t="shared" ca="1" si="145"/>
        <v>-85.363272995452675</v>
      </c>
      <c r="AD365" s="25">
        <f t="shared" ca="1" si="134"/>
        <v>214.63672700454731</v>
      </c>
    </row>
    <row r="366" spans="5:30" x14ac:dyDescent="0.2">
      <c r="E366" s="22">
        <v>362</v>
      </c>
      <c r="F366" s="24">
        <f t="shared" ca="1" si="139"/>
        <v>10.296998019637291</v>
      </c>
      <c r="G366" s="24">
        <f t="shared" ca="1" si="135"/>
        <v>0</v>
      </c>
      <c r="H366" s="24">
        <f t="shared" ca="1" si="140"/>
        <v>10.296998019637291</v>
      </c>
      <c r="I366" s="24">
        <f t="shared" ca="1" si="141"/>
        <v>0</v>
      </c>
      <c r="J366" s="24">
        <f t="shared" ca="1" si="142"/>
        <v>0</v>
      </c>
      <c r="K366" s="127">
        <f t="shared" ca="1" si="136"/>
        <v>0.20161516786703504</v>
      </c>
      <c r="L366" s="24">
        <f t="shared" ca="1" si="137"/>
        <v>7</v>
      </c>
      <c r="M366" s="24"/>
      <c r="N366" s="24">
        <f t="shared" ca="1" si="146"/>
        <v>0</v>
      </c>
      <c r="O366" s="24">
        <f t="shared" ca="1" si="124"/>
        <v>10.296998019637291</v>
      </c>
      <c r="P366" s="24">
        <f t="shared" ca="1" si="138"/>
        <v>0.32094854582031906</v>
      </c>
      <c r="Q366" s="24">
        <f t="shared" ca="1" si="125"/>
        <v>0.43024280179074947</v>
      </c>
      <c r="R366" s="24">
        <f t="shared" ca="1" si="126"/>
        <v>0.43024280179074947</v>
      </c>
      <c r="S366" s="24">
        <f t="shared" ca="1" si="127"/>
        <v>9.8667552178465421</v>
      </c>
      <c r="T366" s="24">
        <f t="shared" ca="1" si="128"/>
        <v>0</v>
      </c>
      <c r="U366" s="24">
        <f t="shared" ca="1" si="147"/>
        <v>0</v>
      </c>
      <c r="V366" s="25">
        <f t="shared" ca="1" si="129"/>
        <v>9.5685999118262668</v>
      </c>
      <c r="W366" s="24">
        <f t="shared" ca="1" si="130"/>
        <v>0</v>
      </c>
      <c r="X366" s="24">
        <f t="shared" ca="1" si="131"/>
        <v>0</v>
      </c>
      <c r="Y366" s="25">
        <f t="shared" ca="1" si="132"/>
        <v>0.80655012949935323</v>
      </c>
      <c r="Z366" s="26">
        <f t="shared" si="133"/>
        <v>2</v>
      </c>
      <c r="AA366" s="25">
        <f t="shared" ca="1" si="143"/>
        <v>2.8065501294993531</v>
      </c>
      <c r="AB366" s="25">
        <f t="shared" ca="1" si="144"/>
        <v>6.7620497823269137</v>
      </c>
      <c r="AC366" s="25">
        <f t="shared" ca="1" si="145"/>
        <v>-78.601223213125763</v>
      </c>
      <c r="AD366" s="25">
        <f t="shared" ca="1" si="134"/>
        <v>221.39877678687424</v>
      </c>
    </row>
    <row r="367" spans="5:30" x14ac:dyDescent="0.2">
      <c r="E367" s="22">
        <v>363</v>
      </c>
      <c r="F367" s="24">
        <f t="shared" ca="1" si="139"/>
        <v>9.8667552178465421</v>
      </c>
      <c r="G367" s="24">
        <f t="shared" ca="1" si="135"/>
        <v>0</v>
      </c>
      <c r="H367" s="24">
        <f t="shared" ca="1" si="140"/>
        <v>9.8667552178465421</v>
      </c>
      <c r="I367" s="24">
        <f t="shared" ca="1" si="141"/>
        <v>0</v>
      </c>
      <c r="J367" s="24">
        <f t="shared" ca="1" si="142"/>
        <v>0</v>
      </c>
      <c r="K367" s="127">
        <f t="shared" ca="1" si="136"/>
        <v>0.64157954164223319</v>
      </c>
      <c r="L367" s="24">
        <f t="shared" ca="1" si="137"/>
        <v>7</v>
      </c>
      <c r="M367" s="24"/>
      <c r="N367" s="24">
        <f t="shared" ca="1" si="146"/>
        <v>0</v>
      </c>
      <c r="O367" s="24">
        <f t="shared" ca="1" si="124"/>
        <v>9.8667552178465421</v>
      </c>
      <c r="P367" s="24">
        <f t="shared" ca="1" si="138"/>
        <v>0.45667185965176416</v>
      </c>
      <c r="Q367" s="24">
        <f t="shared" ca="1" si="125"/>
        <v>0.48367670857371131</v>
      </c>
      <c r="R367" s="24">
        <f t="shared" ca="1" si="126"/>
        <v>0.48367670857371131</v>
      </c>
      <c r="S367" s="24">
        <f t="shared" ca="1" si="127"/>
        <v>9.3830785092728313</v>
      </c>
      <c r="T367" s="24">
        <f t="shared" ca="1" si="128"/>
        <v>0</v>
      </c>
      <c r="U367" s="24">
        <f t="shared" ca="1" si="147"/>
        <v>0</v>
      </c>
      <c r="V367" s="25">
        <f t="shared" ca="1" si="129"/>
        <v>10.756969998679338</v>
      </c>
      <c r="W367" s="24">
        <f t="shared" ca="1" si="130"/>
        <v>0</v>
      </c>
      <c r="X367" s="24">
        <f t="shared" ca="1" si="131"/>
        <v>0</v>
      </c>
      <c r="Y367" s="25">
        <f t="shared" ca="1" si="132"/>
        <v>0.7699933490847749</v>
      </c>
      <c r="Z367" s="26">
        <f t="shared" si="133"/>
        <v>2</v>
      </c>
      <c r="AA367" s="25">
        <f t="shared" ca="1" si="143"/>
        <v>2.7699933490847748</v>
      </c>
      <c r="AB367" s="25">
        <f t="shared" ca="1" si="144"/>
        <v>7.9869766495945633</v>
      </c>
      <c r="AC367" s="25">
        <f t="shared" ca="1" si="145"/>
        <v>-70.614246563531196</v>
      </c>
      <c r="AD367" s="25">
        <f t="shared" ca="1" si="134"/>
        <v>229.3857534364688</v>
      </c>
    </row>
    <row r="368" spans="5:30" x14ac:dyDescent="0.2">
      <c r="E368" s="22">
        <v>364</v>
      </c>
      <c r="F368" s="24">
        <f t="shared" ca="1" si="139"/>
        <v>9.3830785092728313</v>
      </c>
      <c r="G368" s="24">
        <f t="shared" ca="1" si="135"/>
        <v>0</v>
      </c>
      <c r="H368" s="24">
        <f t="shared" ca="1" si="140"/>
        <v>9.3830785092728313</v>
      </c>
      <c r="I368" s="24">
        <f t="shared" ca="1" si="141"/>
        <v>0</v>
      </c>
      <c r="J368" s="24">
        <f t="shared" ca="1" si="142"/>
        <v>0</v>
      </c>
      <c r="K368" s="127">
        <f t="shared" ca="1" si="136"/>
        <v>0.49955295996107696</v>
      </c>
      <c r="L368" s="24">
        <f t="shared" ca="1" si="137"/>
        <v>7</v>
      </c>
      <c r="M368" s="24"/>
      <c r="N368" s="24">
        <f t="shared" ca="1" si="146"/>
        <v>0</v>
      </c>
      <c r="O368" s="24">
        <f t="shared" ca="1" si="124"/>
        <v>9.3830785092728313</v>
      </c>
      <c r="P368" s="24">
        <f t="shared" ca="1" si="138"/>
        <v>2.9437551270136142E-3</v>
      </c>
      <c r="Q368" s="24">
        <f t="shared" ca="1" si="125"/>
        <v>8.6902780428489979E-2</v>
      </c>
      <c r="R368" s="24">
        <f t="shared" ca="1" si="126"/>
        <v>8.6902780428489979E-2</v>
      </c>
      <c r="S368" s="24">
        <f t="shared" ca="1" si="127"/>
        <v>9.2961757288443412</v>
      </c>
      <c r="T368" s="24">
        <f t="shared" ca="1" si="128"/>
        <v>0</v>
      </c>
      <c r="U368" s="24">
        <f t="shared" ca="1" si="147"/>
        <v>0</v>
      </c>
      <c r="V368" s="25">
        <f t="shared" ca="1" si="129"/>
        <v>1.9327178367296169</v>
      </c>
      <c r="W368" s="24">
        <f t="shared" ca="1" si="130"/>
        <v>0</v>
      </c>
      <c r="X368" s="24">
        <f t="shared" ca="1" si="131"/>
        <v>0</v>
      </c>
      <c r="Y368" s="25">
        <f t="shared" ca="1" si="132"/>
        <v>0.74717016952468696</v>
      </c>
      <c r="Z368" s="26">
        <f t="shared" si="133"/>
        <v>2</v>
      </c>
      <c r="AA368" s="25">
        <f t="shared" ca="1" si="143"/>
        <v>2.7471701695246868</v>
      </c>
      <c r="AB368" s="25">
        <f t="shared" ca="1" si="144"/>
        <v>-0.8144523327950699</v>
      </c>
      <c r="AC368" s="25">
        <f t="shared" ca="1" si="145"/>
        <v>-71.428698896326267</v>
      </c>
      <c r="AD368" s="25">
        <f t="shared" ca="1" si="134"/>
        <v>228.57130110367373</v>
      </c>
    </row>
    <row r="369" spans="5:30" x14ac:dyDescent="0.2">
      <c r="E369" s="22">
        <v>365</v>
      </c>
      <c r="F369" s="24">
        <f t="shared" ca="1" si="139"/>
        <v>9.2961757288443412</v>
      </c>
      <c r="G369" s="24">
        <f t="shared" ca="1" si="135"/>
        <v>0</v>
      </c>
      <c r="H369" s="24">
        <f t="shared" ca="1" si="140"/>
        <v>9.2961757288443412</v>
      </c>
      <c r="I369" s="24">
        <f t="shared" ca="1" si="141"/>
        <v>0</v>
      </c>
      <c r="J369" s="24">
        <f t="shared" ca="1" si="142"/>
        <v>0</v>
      </c>
      <c r="K369" s="127">
        <f t="shared" ca="1" si="136"/>
        <v>0.28452630149389335</v>
      </c>
      <c r="L369" s="24">
        <f t="shared" ca="1" si="137"/>
        <v>7</v>
      </c>
      <c r="M369" s="24"/>
      <c r="N369" s="24">
        <f t="shared" ca="1" si="146"/>
        <v>0</v>
      </c>
      <c r="O369" s="24">
        <f t="shared" ca="1" si="124"/>
        <v>9.2961757288443412</v>
      </c>
      <c r="P369" s="24">
        <f t="shared" ca="1" si="138"/>
        <v>0.2781274101878437</v>
      </c>
      <c r="Q369" s="24">
        <f t="shared" ca="1" si="125"/>
        <v>0.41173798436135317</v>
      </c>
      <c r="R369" s="24">
        <f t="shared" ca="1" si="126"/>
        <v>0.41173798436135317</v>
      </c>
      <c r="S369" s="24">
        <f t="shared" ca="1" si="127"/>
        <v>8.8844377444829874</v>
      </c>
      <c r="T369" s="24">
        <f t="shared" ca="1" si="128"/>
        <v>0</v>
      </c>
      <c r="U369" s="24">
        <f t="shared" ca="1" si="147"/>
        <v>0</v>
      </c>
      <c r="V369" s="25">
        <f t="shared" ca="1" si="129"/>
        <v>9.1570527721964936</v>
      </c>
      <c r="W369" s="24">
        <f t="shared" ca="1" si="130"/>
        <v>0</v>
      </c>
      <c r="X369" s="24">
        <f t="shared" ca="1" si="131"/>
        <v>0</v>
      </c>
      <c r="Y369" s="25">
        <f t="shared" ca="1" si="132"/>
        <v>0.72722453893309313</v>
      </c>
      <c r="Z369" s="26">
        <f t="shared" si="133"/>
        <v>2</v>
      </c>
      <c r="AA369" s="25">
        <f t="shared" ca="1" si="143"/>
        <v>2.7272245389330934</v>
      </c>
      <c r="AB369" s="25">
        <f t="shared" ca="1" si="144"/>
        <v>6.4298282332634003</v>
      </c>
      <c r="AC369" s="25">
        <f t="shared" ca="1" si="145"/>
        <v>-64.99887066306286</v>
      </c>
      <c r="AD369" s="25">
        <f t="shared" ca="1" si="134"/>
        <v>235.00112933693714</v>
      </c>
    </row>
  </sheetData>
  <mergeCells count="11">
    <mergeCell ref="A20:A21"/>
    <mergeCell ref="A22:A23"/>
    <mergeCell ref="A25:A26"/>
    <mergeCell ref="A34:A35"/>
    <mergeCell ref="B34:B35"/>
    <mergeCell ref="D34:D35"/>
    <mergeCell ref="A48:C48"/>
    <mergeCell ref="A49:B49"/>
    <mergeCell ref="A50:B50"/>
    <mergeCell ref="A51:B51"/>
    <mergeCell ref="C34:C35"/>
  </mergeCells>
  <conditionalFormatting sqref="I6:I369">
    <cfRule type="expression" dxfId="13" priority="14">
      <formula>I6&lt;&gt;0</formula>
    </cfRule>
  </conditionalFormatting>
  <conditionalFormatting sqref="I6:I369">
    <cfRule type="expression" dxfId="12" priority="13">
      <formula>I6=0</formula>
    </cfRule>
  </conditionalFormatting>
  <conditionalFormatting sqref="T5:U369">
    <cfRule type="expression" dxfId="11" priority="12">
      <formula>T5&lt;&gt;0</formula>
    </cfRule>
  </conditionalFormatting>
  <conditionalFormatting sqref="T5:U369">
    <cfRule type="expression" dxfId="10" priority="11">
      <formula>T5=0</formula>
    </cfRule>
  </conditionalFormatting>
  <conditionalFormatting sqref="G6:G369">
    <cfRule type="expression" dxfId="9" priority="10">
      <formula>G6&lt;&gt;0</formula>
    </cfRule>
  </conditionalFormatting>
  <conditionalFormatting sqref="G6:G369">
    <cfRule type="expression" dxfId="8" priority="9">
      <formula>G6=0</formula>
    </cfRule>
  </conditionalFormatting>
  <conditionalFormatting sqref="M6:N369">
    <cfRule type="expression" dxfId="7" priority="8">
      <formula>M6&lt;&gt;0</formula>
    </cfRule>
  </conditionalFormatting>
  <conditionalFormatting sqref="M6:N369">
    <cfRule type="expression" dxfId="6" priority="7">
      <formula>M6=0</formula>
    </cfRule>
  </conditionalFormatting>
  <conditionalFormatting sqref="W5:W369">
    <cfRule type="expression" dxfId="5" priority="6">
      <formula>W5&lt;&gt;0</formula>
    </cfRule>
  </conditionalFormatting>
  <conditionalFormatting sqref="W5:W369">
    <cfRule type="expression" dxfId="4" priority="5">
      <formula>W5=0</formula>
    </cfRule>
  </conditionalFormatting>
  <conditionalFormatting sqref="X5:X369">
    <cfRule type="expression" dxfId="3" priority="4">
      <formula>X5&lt;&gt;0</formula>
    </cfRule>
  </conditionalFormatting>
  <conditionalFormatting sqref="X5:X369">
    <cfRule type="expression" dxfId="2" priority="3">
      <formula>X5=0</formula>
    </cfRule>
  </conditionalFormatting>
  <conditionalFormatting sqref="J6:J369">
    <cfRule type="expression" dxfId="1" priority="2">
      <formula>J6&lt;&gt;0</formula>
    </cfRule>
  </conditionalFormatting>
  <conditionalFormatting sqref="J6:J369">
    <cfRule type="expression" dxfId="0" priority="1">
      <formula>J6=0</formula>
    </cfRule>
  </conditionalFormatting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scale="92" orientation="landscape" r:id="rId1"/>
  <headerFooter alignWithMargins="0">
    <oddHeader>&amp;LОперационный и
 производственный менеджмент
 - Темы 13 - 16&amp;CРоссийско-французская программа МВА
"Управление предприятием"&amp;RЧернов В.П., Чернов А.В.</oddHeader>
    <oddFooter>&amp;A&amp;RСтраница &amp;P</oddFooter>
  </headerFooter>
  <rowBreaks count="1" manualBreakCount="1">
    <brk id="29" max="16383" man="1"/>
  </rowBreaks>
  <colBreaks count="1" manualBreakCount="1">
    <brk id="2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Диаграммы</vt:lpstr>
      </vt:variant>
      <vt:variant>
        <vt:i4>5</vt:i4>
      </vt:variant>
    </vt:vector>
  </HeadingPairs>
  <TitlesOfParts>
    <vt:vector size="11" baseType="lpstr">
      <vt:lpstr>ОП1</vt:lpstr>
      <vt:lpstr>М1</vt:lpstr>
      <vt:lpstr>М2</vt:lpstr>
      <vt:lpstr>М3</vt:lpstr>
      <vt:lpstr>М4</vt:lpstr>
      <vt:lpstr>М5</vt:lpstr>
      <vt:lpstr>Д1</vt:lpstr>
      <vt:lpstr>Д2</vt:lpstr>
      <vt:lpstr>Д3</vt:lpstr>
      <vt:lpstr>Д4</vt:lpstr>
      <vt:lpstr>Д5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Bronnikov Egor</cp:lastModifiedBy>
  <dcterms:created xsi:type="dcterms:W3CDTF">2017-09-08T11:44:22Z</dcterms:created>
  <dcterms:modified xsi:type="dcterms:W3CDTF">2022-03-31T17:47:44Z</dcterms:modified>
</cp:coreProperties>
</file>