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buffer\"/>
    </mc:Choice>
  </mc:AlternateContent>
  <bookViews>
    <workbookView xWindow="0" yWindow="0" windowWidth="28800" windowHeight="10785"/>
  </bookViews>
  <sheets>
    <sheet name="Задание А" sheetId="1" r:id="rId1"/>
    <sheet name="Задание B" sheetId="3" r:id="rId2"/>
    <sheet name="Задание C" sheetId="4" r:id="rId3"/>
  </sheets>
  <definedNames>
    <definedName name="solver_adj" localSheetId="1" hidden="1">'Задание B'!$C$21:$H$29</definedName>
    <definedName name="solver_adj" localSheetId="2" hidden="1">'Задание C'!$E$19:$E$23</definedName>
    <definedName name="solver_adj" localSheetId="0" hidden="1">'Задание А'!$C$21:$H$34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'Задание B'!$C$21:$H$29</definedName>
    <definedName name="solver_lhs1" localSheetId="2" hidden="1">'Задание C'!$E$19:$E$23</definedName>
    <definedName name="solver_lhs1" localSheetId="0" hidden="1">'Задание А'!$C$21:$H$34</definedName>
    <definedName name="solver_lhs2" localSheetId="1" hidden="1">'Задание B'!$C$30:$H$30</definedName>
    <definedName name="solver_lhs2" localSheetId="2" hidden="1">'Задание C'!$M$14</definedName>
    <definedName name="solver_lhs2" localSheetId="0" hidden="1">'Задание А'!$C$35:$H$35</definedName>
    <definedName name="solver_lhs3" localSheetId="1" hidden="1">'Задание B'!$I$21:$I$29</definedName>
    <definedName name="solver_lhs3" localSheetId="0" hidden="1">'Задание А'!$I$21:$I$34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3</definedName>
    <definedName name="solver_num" localSheetId="2" hidden="1">2</definedName>
    <definedName name="solver_num" localSheetId="0" hidden="1">3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'Задание B'!$P$3</definedName>
    <definedName name="solver_opt" localSheetId="2" hidden="1">'Задание C'!$M$14</definedName>
    <definedName name="solver_opt" localSheetId="0" hidden="1">'Задание А'!$P$3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4</definedName>
    <definedName name="solver_rel1" localSheetId="2" hidden="1">5</definedName>
    <definedName name="solver_rel1" localSheetId="0" hidden="1">4</definedName>
    <definedName name="solver_rel2" localSheetId="1" hidden="1">2</definedName>
    <definedName name="solver_rel2" localSheetId="2" hidden="1">3</definedName>
    <definedName name="solver_rel2" localSheetId="0" hidden="1">2</definedName>
    <definedName name="solver_rel3" localSheetId="1" hidden="1">2</definedName>
    <definedName name="solver_rel3" localSheetId="0" hidden="1">2</definedName>
    <definedName name="solver_rhs1" localSheetId="1" hidden="1">целое</definedName>
    <definedName name="solver_rhs1" localSheetId="2" hidden="1">бинарное</definedName>
    <definedName name="solver_rhs1" localSheetId="0" hidden="1">целое</definedName>
    <definedName name="solver_rhs2" localSheetId="1" hidden="1">0</definedName>
    <definedName name="solver_rhs2" localSheetId="2" hidden="1">0</definedName>
    <definedName name="solver_rhs2" localSheetId="0" hidden="1">0</definedName>
    <definedName name="solver_rhs3" localSheetId="1" hidden="1">1</definedName>
    <definedName name="solver_rhs3" localSheetId="0" hidden="1">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2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4" l="1"/>
  <c r="J5" i="4" s="1"/>
  <c r="P5" i="4" s="1"/>
  <c r="G21" i="4"/>
  <c r="G22" i="4"/>
  <c r="G23" i="4"/>
  <c r="G19" i="4"/>
  <c r="J4" i="4" s="1"/>
  <c r="P4" i="4" s="1"/>
  <c r="J6" i="4"/>
  <c r="P6" i="4" s="1"/>
  <c r="J7" i="4"/>
  <c r="P7" i="4" s="1"/>
  <c r="J8" i="4"/>
  <c r="P8" i="4" s="1"/>
  <c r="G9" i="4"/>
  <c r="E9" i="4"/>
  <c r="P22" i="3"/>
  <c r="E30" i="3"/>
  <c r="C30" i="3"/>
  <c r="D30" i="3"/>
  <c r="F30" i="3"/>
  <c r="G30" i="3"/>
  <c r="H30" i="3"/>
  <c r="I21" i="3"/>
  <c r="I29" i="3"/>
  <c r="I28" i="3"/>
  <c r="I27" i="3"/>
  <c r="I26" i="3"/>
  <c r="I25" i="3"/>
  <c r="I24" i="3"/>
  <c r="I23" i="3"/>
  <c r="I22" i="3"/>
  <c r="I12" i="3"/>
  <c r="J29" i="3" s="1"/>
  <c r="I11" i="3"/>
  <c r="I10" i="3"/>
  <c r="J28" i="3" s="1"/>
  <c r="I9" i="3"/>
  <c r="J27" i="3" s="1"/>
  <c r="I8" i="3"/>
  <c r="J26" i="3" s="1"/>
  <c r="I7" i="3"/>
  <c r="J25" i="3" s="1"/>
  <c r="I6" i="3"/>
  <c r="J24" i="3" s="1"/>
  <c r="I5" i="3"/>
  <c r="J23" i="3" s="1"/>
  <c r="I4" i="3"/>
  <c r="J22" i="3" s="1"/>
  <c r="I3" i="3"/>
  <c r="J21" i="3" s="1"/>
  <c r="R25" i="3" s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C35" i="1"/>
  <c r="D35" i="1"/>
  <c r="E35" i="1"/>
  <c r="F35" i="1"/>
  <c r="G35" i="1"/>
  <c r="H35" i="1"/>
  <c r="I16" i="1"/>
  <c r="J34" i="1" s="1"/>
  <c r="I4" i="1"/>
  <c r="J22" i="1" s="1"/>
  <c r="I5" i="1"/>
  <c r="J23" i="1" s="1"/>
  <c r="I6" i="1"/>
  <c r="J24" i="1" s="1"/>
  <c r="I7" i="1"/>
  <c r="J25" i="1" s="1"/>
  <c r="I8" i="1"/>
  <c r="J26" i="1" s="1"/>
  <c r="I9" i="1"/>
  <c r="J27" i="1" s="1"/>
  <c r="I10" i="1"/>
  <c r="J28" i="1" s="1"/>
  <c r="I11" i="1"/>
  <c r="J29" i="1" s="1"/>
  <c r="I12" i="1"/>
  <c r="J30" i="1" s="1"/>
  <c r="I13" i="1"/>
  <c r="J31" i="1" s="1"/>
  <c r="I14" i="1"/>
  <c r="J32" i="1" s="1"/>
  <c r="I15" i="1"/>
  <c r="J33" i="1" s="1"/>
  <c r="I3" i="1"/>
  <c r="P3" i="1" s="1"/>
  <c r="P22" i="1" s="1"/>
  <c r="P9" i="4" l="1"/>
  <c r="K4" i="4"/>
  <c r="J9" i="4"/>
  <c r="K8" i="4"/>
  <c r="Q8" i="4" s="1"/>
  <c r="K7" i="4"/>
  <c r="Q7" i="4" s="1"/>
  <c r="K6" i="4"/>
  <c r="Q6" i="4" s="1"/>
  <c r="K5" i="4"/>
  <c r="Q5" i="4" s="1"/>
  <c r="P3" i="3"/>
  <c r="J21" i="1"/>
  <c r="R25" i="1"/>
  <c r="Q4" i="4" l="1"/>
  <c r="Q9" i="4" s="1"/>
  <c r="K9" i="4"/>
  <c r="M14" i="4" s="1"/>
</calcChain>
</file>

<file path=xl/sharedStrings.xml><?xml version="1.0" encoding="utf-8"?>
<sst xmlns="http://schemas.openxmlformats.org/spreadsheetml/2006/main" count="149" uniqueCount="47">
  <si>
    <t>Время, минут</t>
  </si>
  <si>
    <t>О1</t>
  </si>
  <si>
    <t>О2</t>
  </si>
  <si>
    <t>О3</t>
  </si>
  <si>
    <t>О4</t>
  </si>
  <si>
    <t>О5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</si>
  <si>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</si>
  <si>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</si>
  <si>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</si>
  <si>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</si>
  <si>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</si>
  <si>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</si>
  <si>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</si>
  <si>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</si>
  <si>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</si>
  <si>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</si>
  <si>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</si>
  <si>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</si>
  <si>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</si>
  <si>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</si>
  <si>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Другие операции</t>
  </si>
  <si>
    <t>минут</t>
  </si>
  <si>
    <t>Время назначенной операции</t>
  </si>
  <si>
    <t>(значение целевой функции)</t>
  </si>
  <si>
    <t xml:space="preserve">Суммарное время назначенных операций: </t>
  </si>
  <si>
    <t>(Время выполнения 1 единицы заказа)</t>
  </si>
  <si>
    <t>часов</t>
  </si>
  <si>
    <t>Общее время выполнения заказа:</t>
  </si>
  <si>
    <t>Кол-во смен</t>
  </si>
  <si>
    <t>смен</t>
  </si>
  <si>
    <t>Ограничения на операции</t>
  </si>
  <si>
    <t>Ограничения на рабочих</t>
  </si>
  <si>
    <t>Кол-во операций</t>
  </si>
  <si>
    <t>Кол-во смен, необходимых для выполнения заказа:</t>
  </si>
  <si>
    <t>(Суммарное время выполнения заказа)</t>
  </si>
  <si>
    <t>1 бригада</t>
  </si>
  <si>
    <t>2 бригада</t>
  </si>
  <si>
    <t>Время назначенной операции новых бригад</t>
  </si>
  <si>
    <t>Суммарное время</t>
  </si>
  <si>
    <t>1 бринада</t>
  </si>
  <si>
    <t>Кол-во смен новых бригад</t>
  </si>
  <si>
    <t>2 бринада</t>
  </si>
  <si>
    <t>Разница между суммарным временем выполнением 1 единицы заказа между бригадами:</t>
  </si>
  <si>
    <t>(значение целевой  функции)</t>
  </si>
  <si>
    <t>Формирование бригад</t>
  </si>
  <si>
    <t>Новая 1 бригада</t>
  </si>
  <si>
    <t>Новая 2 бригада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</si>
</sst>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wrapText="1"/>
    </xf>
    <xf numFmtId="0" fontId="1" fillId="4" borderId="5" xfId="0" applyFont="1" applyFill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4" borderId="6" xfId="0" applyFont="1" applyFill="1" applyBorder="1"/>
    <xf numFmtId="0" fontId="1" fillId="4" borderId="8" xfId="0" applyFont="1" applyFill="1" applyBorder="1"/>
    <xf numFmtId="0" fontId="1" fillId="4" borderId="4" xfId="0" applyFont="1" applyFill="1" applyBorder="1" applyAlignment="1">
      <alignment horizontal="left" vertical="center" wrapText="1"/>
    </xf>
    <xf numFmtId="0" fontId="0" fillId="2" borderId="1" xfId="0" applyFill="1" applyBorder="1"/>
    <xf numFmtId="0" fontId="0" fillId="0" borderId="11" xfId="0" applyBorder="1" applyAlignment="1">
      <alignment horizontal="right"/>
    </xf>
    <xf numFmtId="0" fontId="1" fillId="4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1" fillId="2" borderId="6" xfId="0" applyFont="1" applyFill="1" applyBorder="1"/>
    <xf numFmtId="0" fontId="0" fillId="2" borderId="7" xfId="0" applyFill="1" applyBorder="1"/>
    <xf numFmtId="0" fontId="1" fillId="4" borderId="12" xfId="0" applyFont="1" applyFill="1" applyBorder="1" applyAlignment="1">
      <alignment wrapText="1"/>
    </xf>
    <xf numFmtId="0" fontId="0" fillId="0" borderId="0" xfId="0" applyBorder="1"/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" fillId="4" borderId="15" xfId="0" applyFont="1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6" xfId="0" applyFill="1" applyBorder="1"/>
    <xf numFmtId="0" fontId="3" fillId="4" borderId="15" xfId="0" applyFont="1" applyFill="1" applyBorder="1" applyAlignment="1">
      <alignment horizontal="left"/>
    </xf>
    <xf numFmtId="0" fontId="3" fillId="4" borderId="15" xfId="0" applyFont="1" applyFill="1" applyBorder="1"/>
    <xf numFmtId="0" fontId="0" fillId="0" borderId="18" xfId="0" applyBorder="1"/>
    <xf numFmtId="0" fontId="0" fillId="0" borderId="17" xfId="0" applyBorder="1"/>
    <xf numFmtId="0" fontId="0" fillId="2" borderId="18" xfId="0" applyFill="1" applyBorder="1"/>
    <xf numFmtId="0" fontId="0" fillId="2" borderId="10" xfId="0" applyFill="1" applyBorder="1"/>
    <xf numFmtId="0" fontId="0" fillId="0" borderId="13" xfId="0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0" fillId="0" borderId="12" xfId="0" applyBorder="1"/>
    <xf numFmtId="0" fontId="0" fillId="0" borderId="23" xfId="0" applyBorder="1"/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 wrapText="1"/>
    </xf>
    <xf numFmtId="0" fontId="1" fillId="4" borderId="26" xfId="0" applyFont="1" applyFill="1" applyBorder="1" applyAlignment="1">
      <alignment horizontal="center" wrapText="1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4" borderId="14" xfId="0" applyFont="1" applyFill="1" applyBorder="1"/>
    <xf numFmtId="0" fontId="1" fillId="4" borderId="2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2" xfId="0" applyFont="1" applyFill="1" applyBorder="1" applyAlignment="1">
      <alignment wrapText="1"/>
    </xf>
    <xf numFmtId="0" fontId="1" fillId="4" borderId="24" xfId="0" applyFont="1" applyFill="1" applyBorder="1"/>
    <xf numFmtId="0" fontId="1" fillId="4" borderId="25" xfId="0" applyFont="1" applyFill="1" applyBorder="1"/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left" vertical="center"/>
    </xf>
    <xf numFmtId="0" fontId="0" fillId="3" borderId="14" xfId="0" applyFill="1" applyBorder="1" applyAlignment="1">
      <alignment horizontal="right" wrapText="1"/>
    </xf>
    <xf numFmtId="0" fontId="0" fillId="3" borderId="15" xfId="0" applyFill="1" applyBorder="1" applyAlignment="1">
      <alignment horizontal="right" wrapText="1"/>
    </xf>
    <xf numFmtId="0" fontId="0" fillId="3" borderId="16" xfId="0" applyFill="1" applyBorder="1" applyAlignment="1">
      <alignment vertic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2" fillId="3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tabSelected="1" workbookViewId="0">
      <selection activeCell="N13" sqref="N13"/>
    </sheetView>
  </sheetViews>
  <sheetFormatPr defaultRowHeight="15" x14ac:dyDescent="0.25"/>
  <cols>
    <col min="2" max="2" width="16.42578125" customWidth="1"/>
    <col min="8" max="8" width="10.85546875" customWidth="1"/>
    <col min="9" max="9" width="13.85546875" customWidth="1"/>
    <col min="10" max="10" width="12.42578125" customWidth="1"/>
    <col min="12" max="12" width="9.140625" customWidth="1"/>
    <col min="15" max="15" width="4.7109375" customWidth="1"/>
    <col min="16" max="16" width="7.5703125" customWidth="1"/>
  </cols>
  <sheetData>
    <row r="1" spans="2:17" ht="15.75" thickBot="1" x14ac:dyDescent="0.3"/>
    <row r="2" spans="2:17" ht="43.5" customHeight="1" thickBo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14" t="s">
        <v>20</v>
      </c>
      <c r="I2" s="6" t="s">
        <v>22</v>
      </c>
      <c r="K2" s="24" t="s">
        <v>23</v>
      </c>
      <c r="L2" s="24"/>
      <c r="M2" s="24"/>
      <c r="N2" s="24"/>
      <c r="O2" s="24"/>
      <c r="P2" s="24"/>
      <c r="Q2" s="24"/>
    </row>
    <row r="3" spans="2:17" ht="15.75" thickBot="1" x14ac:dyDescent="0.3">
      <c r="B3" s="12" t="s">
        <v>6</v>
      </c>
      <c r="C3" s="1">
        <v>67</v>
      </c>
      <c r="D3" s="1">
        <v>55</v>
      </c>
      <c r="E3" s="1">
        <v>51</v>
      </c>
      <c r="F3" s="1">
        <v>63</v>
      </c>
      <c r="G3" s="1">
        <v>49</v>
      </c>
      <c r="H3" s="1">
        <v>0</v>
      </c>
      <c r="I3" s="8">
        <f>SUMPRODUCT(C3:H3,C21:H21)</f>
        <v>0</v>
      </c>
      <c r="K3" s="26" t="s">
        <v>24</v>
      </c>
      <c r="L3" s="27"/>
      <c r="M3" s="27"/>
      <c r="N3" s="27"/>
      <c r="O3" s="27"/>
      <c r="P3" s="28">
        <f>SUM(I3:I16)</f>
        <v>220</v>
      </c>
      <c r="Q3" s="29" t="s">
        <v>21</v>
      </c>
    </row>
    <row r="4" spans="2:17" x14ac:dyDescent="0.25">
      <c r="B4" s="12" t="s">
        <v>7</v>
      </c>
      <c r="C4" s="1">
        <v>61</v>
      </c>
      <c r="D4" s="1">
        <v>77</v>
      </c>
      <c r="E4" s="1">
        <v>52</v>
      </c>
      <c r="F4" s="1">
        <v>72</v>
      </c>
      <c r="G4" s="1">
        <v>66</v>
      </c>
      <c r="H4" s="1">
        <v>0</v>
      </c>
      <c r="I4" s="8">
        <f t="shared" ref="I4:I16" si="0">SUMPRODUCT(C4:H4,C22:H22)</f>
        <v>0</v>
      </c>
      <c r="K4" s="25" t="s">
        <v>25</v>
      </c>
      <c r="L4" s="25"/>
      <c r="M4" s="25"/>
      <c r="N4" s="25"/>
      <c r="O4" s="25"/>
      <c r="P4" s="25"/>
      <c r="Q4" s="25"/>
    </row>
    <row r="5" spans="2:17" x14ac:dyDescent="0.25">
      <c r="B5" s="12" t="s">
        <v>8</v>
      </c>
      <c r="C5" s="1">
        <v>63</v>
      </c>
      <c r="D5" s="1">
        <v>73</v>
      </c>
      <c r="E5" s="1">
        <v>72</v>
      </c>
      <c r="F5" s="1">
        <v>42</v>
      </c>
      <c r="G5" s="1">
        <v>58</v>
      </c>
      <c r="H5" s="1">
        <v>0</v>
      </c>
      <c r="I5" s="8">
        <f t="shared" si="0"/>
        <v>42</v>
      </c>
    </row>
    <row r="6" spans="2:17" x14ac:dyDescent="0.25">
      <c r="B6" s="12" t="s">
        <v>9</v>
      </c>
      <c r="C6" s="1">
        <v>52</v>
      </c>
      <c r="D6" s="1">
        <v>44</v>
      </c>
      <c r="E6" s="1">
        <v>72</v>
      </c>
      <c r="F6" s="1">
        <v>50</v>
      </c>
      <c r="G6" s="1">
        <v>55</v>
      </c>
      <c r="H6" s="1">
        <v>0</v>
      </c>
      <c r="I6" s="8">
        <f t="shared" si="0"/>
        <v>44</v>
      </c>
    </row>
    <row r="7" spans="2:17" x14ac:dyDescent="0.25">
      <c r="B7" s="12" t="s">
        <v>10</v>
      </c>
      <c r="C7" s="1">
        <v>53</v>
      </c>
      <c r="D7" s="1">
        <v>76</v>
      </c>
      <c r="E7" s="1">
        <v>63</v>
      </c>
      <c r="F7" s="1">
        <v>45</v>
      </c>
      <c r="G7" s="1">
        <v>47</v>
      </c>
      <c r="H7" s="1">
        <v>0</v>
      </c>
      <c r="I7" s="8">
        <f t="shared" si="0"/>
        <v>0</v>
      </c>
    </row>
    <row r="8" spans="2:17" x14ac:dyDescent="0.25">
      <c r="B8" s="12" t="s">
        <v>11</v>
      </c>
      <c r="C8" s="1">
        <v>70</v>
      </c>
      <c r="D8" s="1">
        <v>55</v>
      </c>
      <c r="E8" s="1">
        <v>77</v>
      </c>
      <c r="F8" s="1">
        <v>46</v>
      </c>
      <c r="G8" s="1">
        <v>67</v>
      </c>
      <c r="H8" s="1">
        <v>0</v>
      </c>
      <c r="I8" s="8">
        <f t="shared" si="0"/>
        <v>0</v>
      </c>
    </row>
    <row r="9" spans="2:17" x14ac:dyDescent="0.25">
      <c r="B9" s="12" t="s">
        <v>12</v>
      </c>
      <c r="C9" s="1">
        <v>43</v>
      </c>
      <c r="D9" s="1">
        <v>61</v>
      </c>
      <c r="E9" s="1">
        <v>75</v>
      </c>
      <c r="F9" s="1">
        <v>54</v>
      </c>
      <c r="G9" s="1">
        <v>75</v>
      </c>
      <c r="H9" s="1">
        <v>0</v>
      </c>
      <c r="I9" s="8">
        <f t="shared" si="0"/>
        <v>43</v>
      </c>
    </row>
    <row r="10" spans="2:17" x14ac:dyDescent="0.25">
      <c r="B10" s="12" t="s">
        <v>13</v>
      </c>
      <c r="C10" s="1">
        <v>69</v>
      </c>
      <c r="D10" s="1">
        <v>70</v>
      </c>
      <c r="E10" s="1">
        <v>55</v>
      </c>
      <c r="F10" s="1">
        <v>47</v>
      </c>
      <c r="G10" s="1">
        <v>61</v>
      </c>
      <c r="H10" s="1">
        <v>0</v>
      </c>
      <c r="I10" s="8">
        <f t="shared" si="0"/>
        <v>0</v>
      </c>
    </row>
    <row r="11" spans="2:17" x14ac:dyDescent="0.25">
      <c r="B11" s="12" t="s">
        <v>14</v>
      </c>
      <c r="C11" s="1">
        <v>71</v>
      </c>
      <c r="D11" s="1">
        <v>56</v>
      </c>
      <c r="E11" s="1">
        <v>67</v>
      </c>
      <c r="F11" s="1">
        <v>42</v>
      </c>
      <c r="G11" s="1">
        <v>45</v>
      </c>
      <c r="H11" s="1">
        <v>0</v>
      </c>
      <c r="I11" s="8">
        <f t="shared" si="0"/>
        <v>45</v>
      </c>
    </row>
    <row r="12" spans="2:17" x14ac:dyDescent="0.25">
      <c r="B12" s="12" t="s">
        <v>15</v>
      </c>
      <c r="C12" s="1">
        <v>68</v>
      </c>
      <c r="D12" s="1">
        <v>63</v>
      </c>
      <c r="E12" s="1">
        <v>77</v>
      </c>
      <c r="F12" s="1">
        <v>61</v>
      </c>
      <c r="G12" s="1">
        <v>69</v>
      </c>
      <c r="H12" s="1">
        <v>0</v>
      </c>
      <c r="I12" s="8">
        <f t="shared" si="0"/>
        <v>0</v>
      </c>
    </row>
    <row r="13" spans="2:17" x14ac:dyDescent="0.25">
      <c r="B13" s="12" t="s">
        <v>16</v>
      </c>
      <c r="C13" s="1">
        <v>54</v>
      </c>
      <c r="D13" s="1">
        <v>59</v>
      </c>
      <c r="E13" s="1">
        <v>51</v>
      </c>
      <c r="F13" s="1">
        <v>66</v>
      </c>
      <c r="G13" s="1">
        <v>56</v>
      </c>
      <c r="H13" s="1">
        <v>0</v>
      </c>
      <c r="I13" s="8">
        <f t="shared" si="0"/>
        <v>0</v>
      </c>
    </row>
    <row r="14" spans="2:17" x14ac:dyDescent="0.25">
      <c r="B14" s="12" t="s">
        <v>17</v>
      </c>
      <c r="C14" s="1">
        <v>57</v>
      </c>
      <c r="D14" s="1">
        <v>53</v>
      </c>
      <c r="E14" s="1">
        <v>61</v>
      </c>
      <c r="F14" s="1">
        <v>62</v>
      </c>
      <c r="G14" s="1">
        <v>59</v>
      </c>
      <c r="H14" s="1">
        <v>0</v>
      </c>
      <c r="I14" s="8">
        <f t="shared" si="0"/>
        <v>0</v>
      </c>
    </row>
    <row r="15" spans="2:17" x14ac:dyDescent="0.25">
      <c r="B15" s="12" t="s">
        <v>18</v>
      </c>
      <c r="C15" s="1">
        <v>73</v>
      </c>
      <c r="D15" s="1">
        <v>64</v>
      </c>
      <c r="E15" s="1">
        <v>46</v>
      </c>
      <c r="F15" s="1">
        <v>72</v>
      </c>
      <c r="G15" s="1">
        <v>60</v>
      </c>
      <c r="H15" s="1">
        <v>0</v>
      </c>
      <c r="I15" s="8">
        <f t="shared" si="0"/>
        <v>46</v>
      </c>
    </row>
    <row r="16" spans="2:17" ht="15.75" thickBot="1" x14ac:dyDescent="0.3">
      <c r="B16" s="13" t="s">
        <v>19</v>
      </c>
      <c r="C16" s="10">
        <v>70</v>
      </c>
      <c r="D16" s="10">
        <v>65</v>
      </c>
      <c r="E16" s="10">
        <v>78</v>
      </c>
      <c r="F16" s="10">
        <v>45</v>
      </c>
      <c r="G16" s="10">
        <v>49</v>
      </c>
      <c r="H16" s="10">
        <v>0</v>
      </c>
      <c r="I16" s="11">
        <f>SUMPRODUCT(C16:H16,C34:H34)</f>
        <v>0</v>
      </c>
    </row>
    <row r="19" spans="2:19" ht="15.75" thickBot="1" x14ac:dyDescent="0.3"/>
    <row r="20" spans="2:19" ht="30" x14ac:dyDescent="0.25">
      <c r="B20" s="3"/>
      <c r="C20" s="4" t="s">
        <v>1</v>
      </c>
      <c r="D20" s="4" t="s">
        <v>2</v>
      </c>
      <c r="E20" s="4" t="s">
        <v>3</v>
      </c>
      <c r="F20" s="4" t="s">
        <v>4</v>
      </c>
      <c r="G20" s="4" t="s">
        <v>5</v>
      </c>
      <c r="H20" s="5" t="s">
        <v>20</v>
      </c>
      <c r="I20" s="17" t="s">
        <v>31</v>
      </c>
      <c r="J20" s="18" t="s">
        <v>28</v>
      </c>
    </row>
    <row r="21" spans="2:19" ht="15.75" thickBot="1" x14ac:dyDescent="0.3">
      <c r="B21" s="12" t="s">
        <v>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f>SUM(C21:H21)</f>
        <v>1</v>
      </c>
      <c r="J21" s="8">
        <f>I3*100/60/8</f>
        <v>0</v>
      </c>
      <c r="L21" s="37" t="s">
        <v>34</v>
      </c>
      <c r="M21" s="37"/>
      <c r="N21" s="37"/>
      <c r="O21" s="37"/>
      <c r="P21" s="37"/>
      <c r="Q21" s="37"/>
    </row>
    <row r="22" spans="2:19" ht="15.75" thickBot="1" x14ac:dyDescent="0.3">
      <c r="B22" s="12" t="s">
        <v>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f t="shared" ref="I22:I34" si="1">SUM(C22:H22)</f>
        <v>1</v>
      </c>
      <c r="J22" s="8">
        <f>I4*100/60/8</f>
        <v>0</v>
      </c>
      <c r="L22" s="26" t="s">
        <v>27</v>
      </c>
      <c r="M22" s="27"/>
      <c r="N22" s="27"/>
      <c r="O22" s="27"/>
      <c r="P22" s="31">
        <f>P3*100/60</f>
        <v>366.66666666666669</v>
      </c>
      <c r="Q22" s="30" t="s">
        <v>26</v>
      </c>
    </row>
    <row r="23" spans="2:19" x14ac:dyDescent="0.25">
      <c r="B23" s="19" t="s">
        <v>8</v>
      </c>
      <c r="C23" s="15">
        <v>0</v>
      </c>
      <c r="D23" s="15">
        <v>0</v>
      </c>
      <c r="E23" s="15">
        <v>0</v>
      </c>
      <c r="F23" s="15">
        <v>1</v>
      </c>
      <c r="G23" s="15">
        <v>0</v>
      </c>
      <c r="H23" s="15">
        <v>0</v>
      </c>
      <c r="I23" s="15">
        <f t="shared" si="1"/>
        <v>1</v>
      </c>
      <c r="J23" s="20">
        <f>I5*100/60/8</f>
        <v>8.75</v>
      </c>
    </row>
    <row r="24" spans="2:19" ht="15.75" thickBot="1" x14ac:dyDescent="0.3">
      <c r="B24" s="19" t="s">
        <v>9</v>
      </c>
      <c r="C24" s="15">
        <v>0</v>
      </c>
      <c r="D24" s="15">
        <v>1</v>
      </c>
      <c r="E24" s="15">
        <v>0</v>
      </c>
      <c r="F24" s="15">
        <v>0</v>
      </c>
      <c r="G24" s="15">
        <v>0</v>
      </c>
      <c r="H24" s="15">
        <v>0</v>
      </c>
      <c r="I24" s="15">
        <f t="shared" si="1"/>
        <v>1</v>
      </c>
      <c r="J24" s="20">
        <f>I6*100/60/8</f>
        <v>9.1666666666666661</v>
      </c>
    </row>
    <row r="25" spans="2:19" ht="15.75" thickBot="1" x14ac:dyDescent="0.3">
      <c r="B25" s="12" t="s">
        <v>10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f t="shared" si="1"/>
        <v>1</v>
      </c>
      <c r="J25" s="8">
        <f>I7*100/60/8</f>
        <v>0</v>
      </c>
      <c r="L25" s="26" t="s">
        <v>33</v>
      </c>
      <c r="M25" s="27"/>
      <c r="N25" s="27"/>
      <c r="O25" s="27"/>
      <c r="P25" s="27"/>
      <c r="Q25" s="27"/>
      <c r="R25" s="32">
        <f>MAX(J21:J34)</f>
        <v>9.5833333333333339</v>
      </c>
      <c r="S25" s="30" t="s">
        <v>29</v>
      </c>
    </row>
    <row r="26" spans="2:19" x14ac:dyDescent="0.25">
      <c r="B26" s="12" t="s">
        <v>11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f t="shared" si="1"/>
        <v>1</v>
      </c>
      <c r="J26" s="8">
        <f>I8*100/60/8</f>
        <v>0</v>
      </c>
    </row>
    <row r="27" spans="2:19" x14ac:dyDescent="0.25">
      <c r="B27" s="19" t="s">
        <v>12</v>
      </c>
      <c r="C27" s="15">
        <v>1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f t="shared" si="1"/>
        <v>1</v>
      </c>
      <c r="J27" s="20">
        <f>I9*100/60/8</f>
        <v>8.9583333333333339</v>
      </c>
    </row>
    <row r="28" spans="2:19" x14ac:dyDescent="0.25">
      <c r="B28" s="12" t="s">
        <v>13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f t="shared" si="1"/>
        <v>1</v>
      </c>
      <c r="J28" s="8">
        <f>I10*100/60/8</f>
        <v>0</v>
      </c>
    </row>
    <row r="29" spans="2:19" x14ac:dyDescent="0.25">
      <c r="B29" s="19" t="s">
        <v>14</v>
      </c>
      <c r="C29" s="15">
        <v>0</v>
      </c>
      <c r="D29" s="15">
        <v>0</v>
      </c>
      <c r="E29" s="15">
        <v>0</v>
      </c>
      <c r="F29" s="15">
        <v>0</v>
      </c>
      <c r="G29" s="15">
        <v>1</v>
      </c>
      <c r="H29" s="15">
        <v>0</v>
      </c>
      <c r="I29" s="15">
        <f t="shared" si="1"/>
        <v>1</v>
      </c>
      <c r="J29" s="20">
        <f>I11*100/60/8</f>
        <v>9.375</v>
      </c>
    </row>
    <row r="30" spans="2:19" x14ac:dyDescent="0.25">
      <c r="B30" s="12" t="s">
        <v>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f t="shared" si="1"/>
        <v>1</v>
      </c>
      <c r="J30" s="8">
        <f>I12*100/60/8</f>
        <v>0</v>
      </c>
    </row>
    <row r="31" spans="2:19" x14ac:dyDescent="0.25">
      <c r="B31" s="12" t="s">
        <v>16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f t="shared" si="1"/>
        <v>1</v>
      </c>
      <c r="J31" s="8">
        <f>I13*100/60/8</f>
        <v>0</v>
      </c>
    </row>
    <row r="32" spans="2:19" x14ac:dyDescent="0.25">
      <c r="B32" s="12" t="s">
        <v>17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f t="shared" si="1"/>
        <v>1</v>
      </c>
      <c r="J32" s="8">
        <f>I14*100/60/8</f>
        <v>0</v>
      </c>
    </row>
    <row r="33" spans="2:11" x14ac:dyDescent="0.25">
      <c r="B33" s="19" t="s">
        <v>18</v>
      </c>
      <c r="C33" s="15">
        <v>0</v>
      </c>
      <c r="D33" s="15">
        <v>0</v>
      </c>
      <c r="E33" s="15">
        <v>1</v>
      </c>
      <c r="F33" s="15">
        <v>0</v>
      </c>
      <c r="G33" s="15">
        <v>0</v>
      </c>
      <c r="H33" s="15">
        <v>0</v>
      </c>
      <c r="I33" s="15">
        <f t="shared" si="1"/>
        <v>1</v>
      </c>
      <c r="J33" s="20">
        <f>I15*100/60/8</f>
        <v>9.5833333333333339</v>
      </c>
    </row>
    <row r="34" spans="2:11" ht="15.75" thickBot="1" x14ac:dyDescent="0.3">
      <c r="B34" s="12" t="s">
        <v>19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33">
        <f t="shared" si="1"/>
        <v>1</v>
      </c>
      <c r="J34" s="11">
        <f>I16*100/60/8</f>
        <v>0</v>
      </c>
    </row>
    <row r="35" spans="2:11" ht="30" x14ac:dyDescent="0.25">
      <c r="B35" s="21" t="s">
        <v>30</v>
      </c>
      <c r="C35" s="16">
        <f t="shared" ref="C35:G35" si="2">SUM(C21:C34)-C36</f>
        <v>0</v>
      </c>
      <c r="D35" s="16">
        <f t="shared" si="2"/>
        <v>0</v>
      </c>
      <c r="E35" s="16">
        <f t="shared" si="2"/>
        <v>0</v>
      </c>
      <c r="F35" s="16">
        <f t="shared" si="2"/>
        <v>0</v>
      </c>
      <c r="G35" s="16">
        <f t="shared" si="2"/>
        <v>0</v>
      </c>
      <c r="H35" s="23">
        <f>SUM(H21:H34)-H36</f>
        <v>0</v>
      </c>
      <c r="I35" s="34"/>
      <c r="J35" s="22"/>
      <c r="K35" s="22"/>
    </row>
    <row r="36" spans="2:11" ht="15.75" thickBot="1" x14ac:dyDescent="0.3">
      <c r="B36" s="13" t="s">
        <v>32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1">
        <v>9</v>
      </c>
      <c r="I36" s="22"/>
      <c r="J36" s="22"/>
      <c r="K36" s="22"/>
    </row>
  </sheetData>
  <mergeCells count="6">
    <mergeCell ref="L22:O22"/>
    <mergeCell ref="L25:Q25"/>
    <mergeCell ref="K4:Q4"/>
    <mergeCell ref="L21:Q21"/>
    <mergeCell ref="K3:O3"/>
    <mergeCell ref="K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workbookViewId="0">
      <selection activeCell="N15" sqref="N15"/>
    </sheetView>
  </sheetViews>
  <sheetFormatPr defaultRowHeight="15" x14ac:dyDescent="0.25"/>
  <cols>
    <col min="2" max="2" width="16.42578125" customWidth="1"/>
    <col min="8" max="8" width="10.85546875" customWidth="1"/>
    <col min="9" max="9" width="13.85546875" customWidth="1"/>
    <col min="10" max="10" width="12.42578125" customWidth="1"/>
    <col min="12" max="12" width="9.140625" customWidth="1"/>
    <col min="15" max="15" width="4.7109375" customWidth="1"/>
    <col min="16" max="16" width="7.5703125" customWidth="1"/>
  </cols>
  <sheetData>
    <row r="1" spans="2:17" ht="15.75" thickBot="1" x14ac:dyDescent="0.3"/>
    <row r="2" spans="2:17" ht="43.5" customHeight="1" thickBo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14" t="s">
        <v>20</v>
      </c>
      <c r="I2" s="6" t="s">
        <v>22</v>
      </c>
      <c r="K2" s="24" t="s">
        <v>23</v>
      </c>
      <c r="L2" s="24"/>
      <c r="M2" s="24"/>
      <c r="N2" s="24"/>
      <c r="O2" s="24"/>
      <c r="P2" s="24"/>
      <c r="Q2" s="24"/>
    </row>
    <row r="3" spans="2:17" ht="15.75" thickBot="1" x14ac:dyDescent="0.3">
      <c r="B3" s="12" t="s">
        <v>6</v>
      </c>
      <c r="C3" s="1">
        <v>67</v>
      </c>
      <c r="D3" s="1">
        <v>55</v>
      </c>
      <c r="E3" s="1">
        <v>51</v>
      </c>
      <c r="F3" s="1">
        <v>63</v>
      </c>
      <c r="G3" s="1">
        <v>49</v>
      </c>
      <c r="H3" s="1">
        <v>0</v>
      </c>
      <c r="I3" s="8">
        <f>SUMPRODUCT(C3:H3,C21:H21)</f>
        <v>51</v>
      </c>
      <c r="K3" s="26" t="s">
        <v>24</v>
      </c>
      <c r="L3" s="27"/>
      <c r="M3" s="27"/>
      <c r="N3" s="27"/>
      <c r="O3" s="27"/>
      <c r="P3" s="28">
        <f>SUM(I3:I12)</f>
        <v>250</v>
      </c>
      <c r="Q3" s="29" t="s">
        <v>21</v>
      </c>
    </row>
    <row r="4" spans="2:17" x14ac:dyDescent="0.25">
      <c r="B4" s="12" t="s">
        <v>7</v>
      </c>
      <c r="C4" s="1">
        <v>61</v>
      </c>
      <c r="D4" s="1">
        <v>77</v>
      </c>
      <c r="E4" s="1">
        <v>52</v>
      </c>
      <c r="F4" s="1">
        <v>72</v>
      </c>
      <c r="G4" s="1">
        <v>66</v>
      </c>
      <c r="H4" s="1">
        <v>0</v>
      </c>
      <c r="I4" s="8">
        <f t="shared" ref="I4" si="0">SUMPRODUCT(C4:H4,C22:H22)</f>
        <v>0</v>
      </c>
      <c r="K4" s="25" t="s">
        <v>25</v>
      </c>
      <c r="L4" s="25"/>
      <c r="M4" s="25"/>
      <c r="N4" s="25"/>
      <c r="O4" s="25"/>
      <c r="P4" s="25"/>
      <c r="Q4" s="25"/>
    </row>
    <row r="5" spans="2:17" x14ac:dyDescent="0.25">
      <c r="B5" s="12" t="s">
        <v>10</v>
      </c>
      <c r="C5" s="1">
        <v>53</v>
      </c>
      <c r="D5" s="1">
        <v>76</v>
      </c>
      <c r="E5" s="1">
        <v>63</v>
      </c>
      <c r="F5" s="1">
        <v>45</v>
      </c>
      <c r="G5" s="1">
        <v>47</v>
      </c>
      <c r="H5" s="1">
        <v>0</v>
      </c>
      <c r="I5" s="8">
        <f>SUMPRODUCT(C5:H5,C23:H23)</f>
        <v>47</v>
      </c>
    </row>
    <row r="6" spans="2:17" x14ac:dyDescent="0.25">
      <c r="B6" s="12" t="s">
        <v>11</v>
      </c>
      <c r="C6" s="1">
        <v>70</v>
      </c>
      <c r="D6" s="1">
        <v>55</v>
      </c>
      <c r="E6" s="1">
        <v>77</v>
      </c>
      <c r="F6" s="1">
        <v>46</v>
      </c>
      <c r="G6" s="1">
        <v>67</v>
      </c>
      <c r="H6" s="1">
        <v>0</v>
      </c>
      <c r="I6" s="8">
        <f>SUMPRODUCT(C6:H6,C24:H24)</f>
        <v>0</v>
      </c>
    </row>
    <row r="7" spans="2:17" x14ac:dyDescent="0.25">
      <c r="B7" s="12" t="s">
        <v>13</v>
      </c>
      <c r="C7" s="1">
        <v>69</v>
      </c>
      <c r="D7" s="1">
        <v>70</v>
      </c>
      <c r="E7" s="1">
        <v>55</v>
      </c>
      <c r="F7" s="1">
        <v>47</v>
      </c>
      <c r="G7" s="1">
        <v>61</v>
      </c>
      <c r="H7" s="1">
        <v>0</v>
      </c>
      <c r="I7" s="8">
        <f>SUMPRODUCT(C7:H7,C25:H25)</f>
        <v>0</v>
      </c>
    </row>
    <row r="8" spans="2:17" x14ac:dyDescent="0.25">
      <c r="B8" s="12" t="s">
        <v>15</v>
      </c>
      <c r="C8" s="1">
        <v>68</v>
      </c>
      <c r="D8" s="1">
        <v>63</v>
      </c>
      <c r="E8" s="1">
        <v>77</v>
      </c>
      <c r="F8" s="1">
        <v>61</v>
      </c>
      <c r="G8" s="1">
        <v>69</v>
      </c>
      <c r="H8" s="1">
        <v>0</v>
      </c>
      <c r="I8" s="8">
        <f>SUMPRODUCT(C8:H8,C26:H26)</f>
        <v>0</v>
      </c>
    </row>
    <row r="9" spans="2:17" x14ac:dyDescent="0.25">
      <c r="B9" s="12" t="s">
        <v>16</v>
      </c>
      <c r="C9" s="1">
        <v>54</v>
      </c>
      <c r="D9" s="1">
        <v>59</v>
      </c>
      <c r="E9" s="1">
        <v>51</v>
      </c>
      <c r="F9" s="1">
        <v>66</v>
      </c>
      <c r="G9" s="1">
        <v>56</v>
      </c>
      <c r="H9" s="1">
        <v>0</v>
      </c>
      <c r="I9" s="8">
        <f>SUMPRODUCT(C9:H9,C27:H27)</f>
        <v>54</v>
      </c>
    </row>
    <row r="10" spans="2:17" x14ac:dyDescent="0.25">
      <c r="B10" s="12" t="s">
        <v>17</v>
      </c>
      <c r="C10" s="1">
        <v>57</v>
      </c>
      <c r="D10" s="1">
        <v>53</v>
      </c>
      <c r="E10" s="1">
        <v>61</v>
      </c>
      <c r="F10" s="1">
        <v>62</v>
      </c>
      <c r="G10" s="1">
        <v>59</v>
      </c>
      <c r="H10" s="1">
        <v>0</v>
      </c>
      <c r="I10" s="8">
        <f>SUMPRODUCT(C10:H10,C28:H28)</f>
        <v>53</v>
      </c>
    </row>
    <row r="11" spans="2:17" x14ac:dyDescent="0.25">
      <c r="B11" s="12" t="s">
        <v>18</v>
      </c>
      <c r="C11" s="1">
        <v>73</v>
      </c>
      <c r="D11" s="1">
        <v>64</v>
      </c>
      <c r="E11" s="1">
        <v>46</v>
      </c>
      <c r="F11" s="1">
        <v>72</v>
      </c>
      <c r="G11" s="1">
        <v>60</v>
      </c>
      <c r="H11" s="1">
        <v>0</v>
      </c>
      <c r="I11" s="8">
        <f>SUMPRODUCT(C11:H11,C33:H33)</f>
        <v>0</v>
      </c>
    </row>
    <row r="12" spans="2:17" ht="15.75" thickBot="1" x14ac:dyDescent="0.3">
      <c r="B12" s="13" t="s">
        <v>19</v>
      </c>
      <c r="C12" s="10">
        <v>70</v>
      </c>
      <c r="D12" s="10">
        <v>65</v>
      </c>
      <c r="E12" s="10">
        <v>78</v>
      </c>
      <c r="F12" s="10">
        <v>45</v>
      </c>
      <c r="G12" s="10">
        <v>49</v>
      </c>
      <c r="H12" s="10">
        <v>0</v>
      </c>
      <c r="I12" s="11">
        <f>SUMPRODUCT(C12:H12,C29:H29)</f>
        <v>45</v>
      </c>
    </row>
    <row r="19" spans="2:19" ht="15.75" thickBot="1" x14ac:dyDescent="0.3"/>
    <row r="20" spans="2:19" ht="30" x14ac:dyDescent="0.25">
      <c r="B20" s="3"/>
      <c r="C20" s="4" t="s">
        <v>1</v>
      </c>
      <c r="D20" s="4" t="s">
        <v>2</v>
      </c>
      <c r="E20" s="4" t="s">
        <v>3</v>
      </c>
      <c r="F20" s="4" t="s">
        <v>4</v>
      </c>
      <c r="G20" s="4" t="s">
        <v>5</v>
      </c>
      <c r="H20" s="5" t="s">
        <v>20</v>
      </c>
      <c r="I20" s="17" t="s">
        <v>31</v>
      </c>
      <c r="J20" s="18" t="s">
        <v>28</v>
      </c>
    </row>
    <row r="21" spans="2:19" ht="15.75" thickBot="1" x14ac:dyDescent="0.3">
      <c r="B21" s="19" t="s">
        <v>6</v>
      </c>
      <c r="C21" s="15">
        <v>0</v>
      </c>
      <c r="D21" s="15">
        <v>0</v>
      </c>
      <c r="E21" s="15">
        <v>1</v>
      </c>
      <c r="F21" s="15">
        <v>0</v>
      </c>
      <c r="G21" s="15">
        <v>0</v>
      </c>
      <c r="H21" s="15">
        <v>0</v>
      </c>
      <c r="I21" s="15">
        <f>SUM(C21:H21)</f>
        <v>1</v>
      </c>
      <c r="J21" s="20">
        <f>I3*100/60/8</f>
        <v>10.625</v>
      </c>
      <c r="L21" s="37" t="s">
        <v>34</v>
      </c>
      <c r="M21" s="37"/>
      <c r="N21" s="37"/>
      <c r="O21" s="37"/>
      <c r="P21" s="37"/>
      <c r="Q21" s="37"/>
    </row>
    <row r="22" spans="2:19" ht="15.75" thickBot="1" x14ac:dyDescent="0.3">
      <c r="B22" s="12" t="s">
        <v>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f t="shared" ref="I22:I33" si="1">SUM(C22:H22)</f>
        <v>1</v>
      </c>
      <c r="J22" s="8">
        <f>I4*100/60/8</f>
        <v>0</v>
      </c>
      <c r="L22" s="26" t="s">
        <v>27</v>
      </c>
      <c r="M22" s="27"/>
      <c r="N22" s="27"/>
      <c r="O22" s="27"/>
      <c r="P22" s="31">
        <f>P3*100/60</f>
        <v>416.66666666666669</v>
      </c>
      <c r="Q22" s="30" t="s">
        <v>26</v>
      </c>
    </row>
    <row r="23" spans="2:19" x14ac:dyDescent="0.25">
      <c r="B23" s="19" t="s">
        <v>10</v>
      </c>
      <c r="C23" s="15">
        <v>0</v>
      </c>
      <c r="D23" s="15">
        <v>0</v>
      </c>
      <c r="E23" s="15">
        <v>0</v>
      </c>
      <c r="F23" s="15">
        <v>0</v>
      </c>
      <c r="G23" s="15">
        <v>1</v>
      </c>
      <c r="H23" s="15">
        <v>0</v>
      </c>
      <c r="I23" s="15">
        <f>SUM(C23:H23)</f>
        <v>1</v>
      </c>
      <c r="J23" s="20">
        <f>I5*100/60/8</f>
        <v>9.7916666666666661</v>
      </c>
    </row>
    <row r="24" spans="2:19" ht="15.75" thickBot="1" x14ac:dyDescent="0.3">
      <c r="B24" s="12" t="s">
        <v>11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f>SUM(C24:H24)</f>
        <v>1</v>
      </c>
      <c r="J24" s="8">
        <f>I6*100/60/8</f>
        <v>0</v>
      </c>
    </row>
    <row r="25" spans="2:19" ht="15.75" thickBot="1" x14ac:dyDescent="0.3">
      <c r="B25" s="12" t="s">
        <v>13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f>SUM(C25:H25)</f>
        <v>1</v>
      </c>
      <c r="J25" s="8">
        <f>I7*100/60/8</f>
        <v>0</v>
      </c>
      <c r="L25" s="26" t="s">
        <v>33</v>
      </c>
      <c r="M25" s="27"/>
      <c r="N25" s="27"/>
      <c r="O25" s="27"/>
      <c r="P25" s="27"/>
      <c r="Q25" s="27"/>
      <c r="R25" s="32">
        <f>MAX(J21:J29)</f>
        <v>11.25</v>
      </c>
      <c r="S25" s="30" t="s">
        <v>29</v>
      </c>
    </row>
    <row r="26" spans="2:19" x14ac:dyDescent="0.25">
      <c r="B26" s="12" t="s">
        <v>15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f>SUM(C26:H26)</f>
        <v>1</v>
      </c>
      <c r="J26" s="8">
        <f>I8*100/60/8</f>
        <v>0</v>
      </c>
    </row>
    <row r="27" spans="2:19" x14ac:dyDescent="0.25">
      <c r="B27" s="19" t="s">
        <v>16</v>
      </c>
      <c r="C27" s="15">
        <v>1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f>SUM(C27:H27)</f>
        <v>1</v>
      </c>
      <c r="J27" s="20">
        <f>I9*100/60/8</f>
        <v>11.25</v>
      </c>
    </row>
    <row r="28" spans="2:19" x14ac:dyDescent="0.25">
      <c r="B28" s="19" t="s">
        <v>17</v>
      </c>
      <c r="C28" s="15">
        <v>0</v>
      </c>
      <c r="D28" s="15">
        <v>1</v>
      </c>
      <c r="E28" s="15">
        <v>0</v>
      </c>
      <c r="F28" s="15">
        <v>0</v>
      </c>
      <c r="G28" s="15">
        <v>0</v>
      </c>
      <c r="H28" s="15">
        <v>0</v>
      </c>
      <c r="I28" s="15">
        <f>SUM(C28:H28)</f>
        <v>1</v>
      </c>
      <c r="J28" s="20">
        <f>I10*100/60/8</f>
        <v>11.041666666666666</v>
      </c>
    </row>
    <row r="29" spans="2:19" ht="15.75" thickBot="1" x14ac:dyDescent="0.3">
      <c r="B29" s="19" t="s">
        <v>19</v>
      </c>
      <c r="C29" s="15">
        <v>0</v>
      </c>
      <c r="D29" s="15">
        <v>0</v>
      </c>
      <c r="E29" s="15">
        <v>0</v>
      </c>
      <c r="F29" s="15">
        <v>1</v>
      </c>
      <c r="G29" s="15">
        <v>0</v>
      </c>
      <c r="H29" s="15">
        <v>0</v>
      </c>
      <c r="I29" s="35">
        <f>SUM(C29:H29)</f>
        <v>1</v>
      </c>
      <c r="J29" s="36">
        <f>I12*100/60/8</f>
        <v>9.375</v>
      </c>
    </row>
    <row r="30" spans="2:19" ht="30" x14ac:dyDescent="0.25">
      <c r="B30" s="21" t="s">
        <v>30</v>
      </c>
      <c r="C30" s="16">
        <f>SUM(C21:C29)-C31</f>
        <v>0</v>
      </c>
      <c r="D30" s="16">
        <f>SUM(D21:D29)-D31</f>
        <v>0</v>
      </c>
      <c r="E30" s="16">
        <f>SUM(E21:E29)-E31</f>
        <v>0</v>
      </c>
      <c r="F30" s="16">
        <f>SUM(F21:F29)-F31</f>
        <v>0</v>
      </c>
      <c r="G30" s="16">
        <f>SUM(G21:G29)-G31</f>
        <v>0</v>
      </c>
      <c r="H30" s="23">
        <f>SUM(H21:H29)-H31</f>
        <v>0</v>
      </c>
      <c r="I30" s="34"/>
    </row>
    <row r="31" spans="2:19" ht="15.75" thickBot="1" x14ac:dyDescent="0.3">
      <c r="B31" s="13" t="s">
        <v>32</v>
      </c>
      <c r="C31" s="10">
        <v>1</v>
      </c>
      <c r="D31" s="10">
        <v>1</v>
      </c>
      <c r="E31" s="10">
        <v>1</v>
      </c>
      <c r="F31" s="10">
        <v>1</v>
      </c>
      <c r="G31" s="10">
        <v>1</v>
      </c>
      <c r="H31" s="11">
        <v>4</v>
      </c>
    </row>
    <row r="36" spans="9:11" x14ac:dyDescent="0.25">
      <c r="I36" s="22"/>
      <c r="J36" s="22"/>
      <c r="K36" s="22"/>
    </row>
  </sheetData>
  <mergeCells count="6">
    <mergeCell ref="K2:Q2"/>
    <mergeCell ref="K3:O3"/>
    <mergeCell ref="K4:Q4"/>
    <mergeCell ref="L21:Q21"/>
    <mergeCell ref="L22:O22"/>
    <mergeCell ref="L25:Q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37"/>
  <sheetViews>
    <sheetView workbookViewId="0">
      <selection activeCell="P14" sqref="P14"/>
    </sheetView>
  </sheetViews>
  <sheetFormatPr defaultRowHeight="15" x14ac:dyDescent="0.25"/>
  <cols>
    <col min="8" max="8" width="9.140625" customWidth="1"/>
    <col min="9" max="9" width="12.140625" customWidth="1"/>
    <col min="10" max="10" width="10.140625" customWidth="1"/>
    <col min="11" max="11" width="10.28515625" customWidth="1"/>
    <col min="12" max="12" width="10" customWidth="1"/>
    <col min="16" max="16" width="9.7109375" customWidth="1"/>
    <col min="17" max="17" width="10.140625" customWidth="1"/>
  </cols>
  <sheetData>
    <row r="1" spans="3:18" ht="15.75" thickBot="1" x14ac:dyDescent="0.3"/>
    <row r="2" spans="3:18" ht="15" customHeight="1" thickBot="1" x14ac:dyDescent="0.3">
      <c r="I2" s="48" t="s">
        <v>37</v>
      </c>
      <c r="J2" s="50"/>
      <c r="K2" s="50"/>
      <c r="L2" s="49"/>
      <c r="O2" s="48" t="s">
        <v>40</v>
      </c>
      <c r="P2" s="50"/>
      <c r="Q2" s="50"/>
      <c r="R2" s="49"/>
    </row>
    <row r="3" spans="3:18" ht="15.75" thickBot="1" x14ac:dyDescent="0.3">
      <c r="D3" s="46" t="s">
        <v>35</v>
      </c>
      <c r="E3" s="47"/>
      <c r="F3" s="46" t="s">
        <v>36</v>
      </c>
      <c r="G3" s="47"/>
      <c r="J3" s="56" t="s">
        <v>35</v>
      </c>
      <c r="K3" s="57" t="s">
        <v>36</v>
      </c>
      <c r="P3" s="61" t="s">
        <v>39</v>
      </c>
      <c r="Q3" s="62" t="s">
        <v>41</v>
      </c>
    </row>
    <row r="4" spans="3:18" x14ac:dyDescent="0.25">
      <c r="C4" s="41">
        <v>1</v>
      </c>
      <c r="D4" s="44" t="s">
        <v>8</v>
      </c>
      <c r="E4" s="45">
        <v>42</v>
      </c>
      <c r="F4" s="44" t="s">
        <v>6</v>
      </c>
      <c r="G4" s="45">
        <v>51</v>
      </c>
      <c r="J4" s="54">
        <f>E4*E19+G4*G19</f>
        <v>51</v>
      </c>
      <c r="K4" s="55">
        <f>G4+E4-J4</f>
        <v>42</v>
      </c>
      <c r="P4" s="44">
        <f>J4*100/60/8</f>
        <v>10.625</v>
      </c>
      <c r="Q4" s="45">
        <f>K4*100/60/8</f>
        <v>8.75</v>
      </c>
    </row>
    <row r="5" spans="3:18" x14ac:dyDescent="0.25">
      <c r="C5" s="42">
        <v>2</v>
      </c>
      <c r="D5" s="7" t="s">
        <v>9</v>
      </c>
      <c r="E5" s="8">
        <v>44</v>
      </c>
      <c r="F5" s="7" t="s">
        <v>10</v>
      </c>
      <c r="G5" s="8">
        <v>47</v>
      </c>
      <c r="J5" s="51">
        <f>E5*E20+G5*G20</f>
        <v>44</v>
      </c>
      <c r="K5" s="38">
        <f>G5+E5-J5</f>
        <v>47</v>
      </c>
      <c r="P5" s="7">
        <f>J5*100/60/8</f>
        <v>9.1666666666666661</v>
      </c>
      <c r="Q5" s="8">
        <f>K5*100/60/8</f>
        <v>9.7916666666666661</v>
      </c>
    </row>
    <row r="6" spans="3:18" x14ac:dyDescent="0.25">
      <c r="C6" s="42">
        <v>3</v>
      </c>
      <c r="D6" s="7" t="s">
        <v>12</v>
      </c>
      <c r="E6" s="8">
        <v>43</v>
      </c>
      <c r="F6" s="7" t="s">
        <v>16</v>
      </c>
      <c r="G6" s="8">
        <v>54</v>
      </c>
      <c r="J6" s="51">
        <f>E6*E21+G6*G21</f>
        <v>43</v>
      </c>
      <c r="K6" s="38">
        <f>G6+E6-J6</f>
        <v>54</v>
      </c>
      <c r="P6" s="7">
        <f>J6*100/60/8</f>
        <v>8.9583333333333339</v>
      </c>
      <c r="Q6" s="8">
        <f>K6*100/60/8</f>
        <v>11.25</v>
      </c>
    </row>
    <row r="7" spans="3:18" x14ac:dyDescent="0.25">
      <c r="C7" s="42">
        <v>4</v>
      </c>
      <c r="D7" s="7" t="s">
        <v>14</v>
      </c>
      <c r="E7" s="8">
        <v>45</v>
      </c>
      <c r="F7" s="7" t="s">
        <v>17</v>
      </c>
      <c r="G7" s="8">
        <v>53</v>
      </c>
      <c r="J7" s="51">
        <f>E7*E22+G7*G22</f>
        <v>53</v>
      </c>
      <c r="K7" s="38">
        <f>G7+E7-J7</f>
        <v>45</v>
      </c>
      <c r="P7" s="7">
        <f>J7*100/60/8</f>
        <v>11.041666666666666</v>
      </c>
      <c r="Q7" s="8">
        <f>K7*100/60/8</f>
        <v>9.375</v>
      </c>
    </row>
    <row r="8" spans="3:18" ht="15.75" thickBot="1" x14ac:dyDescent="0.3">
      <c r="C8" s="43">
        <v>5</v>
      </c>
      <c r="D8" s="9" t="s">
        <v>18</v>
      </c>
      <c r="E8" s="40">
        <v>46</v>
      </c>
      <c r="F8" s="9" t="s">
        <v>19</v>
      </c>
      <c r="G8" s="40">
        <v>45</v>
      </c>
      <c r="J8" s="52">
        <f>E8*E23+G8*G23</f>
        <v>45</v>
      </c>
      <c r="K8" s="53">
        <f>G8+E8-J8</f>
        <v>46</v>
      </c>
      <c r="P8" s="9">
        <f>J8*100/60/8</f>
        <v>9.375</v>
      </c>
      <c r="Q8" s="11">
        <f>K8*100/60/8</f>
        <v>9.5833333333333339</v>
      </c>
    </row>
    <row r="9" spans="3:18" ht="30" customHeight="1" thickBot="1" x14ac:dyDescent="0.3">
      <c r="E9" s="39">
        <f>SUM(E4:E8)</f>
        <v>220</v>
      </c>
      <c r="G9" s="39">
        <f>SUM(G4:G8)</f>
        <v>250</v>
      </c>
      <c r="I9" s="60" t="s">
        <v>38</v>
      </c>
      <c r="J9" s="58">
        <f>SUM(J4:J8)</f>
        <v>236</v>
      </c>
      <c r="K9" s="59">
        <f>SUM(K4:K8)</f>
        <v>234</v>
      </c>
      <c r="L9" s="66" t="s">
        <v>21</v>
      </c>
      <c r="O9" s="65" t="s">
        <v>28</v>
      </c>
      <c r="P9" s="63">
        <f>MAX(P4:P8)</f>
        <v>11.041666666666666</v>
      </c>
      <c r="Q9" s="64">
        <f>MAX(Q4:Q8)</f>
        <v>11.25</v>
      </c>
      <c r="R9" s="66" t="s">
        <v>29</v>
      </c>
    </row>
    <row r="13" spans="3:18" ht="15.75" thickBot="1" x14ac:dyDescent="0.3">
      <c r="H13" s="37" t="s">
        <v>43</v>
      </c>
      <c r="I13" s="37"/>
      <c r="J13" s="37"/>
      <c r="K13" s="37"/>
      <c r="L13" s="37"/>
      <c r="M13" s="37"/>
      <c r="N13" s="37"/>
    </row>
    <row r="14" spans="3:18" ht="30" customHeight="1" thickBot="1" x14ac:dyDescent="0.3">
      <c r="H14" s="67" t="s">
        <v>42</v>
      </c>
      <c r="I14" s="68"/>
      <c r="J14" s="68"/>
      <c r="K14" s="68"/>
      <c r="L14" s="68"/>
      <c r="M14" s="79">
        <f>J9-K9</f>
        <v>2</v>
      </c>
      <c r="N14" s="69" t="s">
        <v>21</v>
      </c>
    </row>
    <row r="17" spans="3:14" ht="15.75" thickBot="1" x14ac:dyDescent="0.3"/>
    <row r="18" spans="3:14" ht="15.75" thickBot="1" x14ac:dyDescent="0.3">
      <c r="C18" s="70" t="s">
        <v>44</v>
      </c>
      <c r="D18" s="71"/>
      <c r="E18" s="71"/>
      <c r="F18" s="71"/>
      <c r="G18" s="72"/>
      <c r="J18" s="73" t="s">
        <v>45</v>
      </c>
      <c r="K18" s="74"/>
      <c r="M18" s="73" t="s">
        <v>46</v>
      </c>
      <c r="N18" s="74"/>
    </row>
    <row r="19" spans="3:14" x14ac:dyDescent="0.25">
      <c r="C19" s="75">
        <v>1</v>
      </c>
      <c r="D19" s="76" t="s">
        <v>8</v>
      </c>
      <c r="E19" s="76">
        <v>0</v>
      </c>
      <c r="F19" s="76" t="s">
        <v>6</v>
      </c>
      <c r="G19" s="77">
        <f>1-E19</f>
        <v>1</v>
      </c>
      <c r="J19" s="78">
        <v>1</v>
      </c>
      <c r="K19" s="77" t="s">
        <v>6</v>
      </c>
      <c r="M19" s="78">
        <v>1</v>
      </c>
      <c r="N19" s="77" t="s">
        <v>8</v>
      </c>
    </row>
    <row r="20" spans="3:14" x14ac:dyDescent="0.25">
      <c r="C20" s="12">
        <v>2</v>
      </c>
      <c r="D20" s="1" t="s">
        <v>9</v>
      </c>
      <c r="E20" s="1">
        <v>1</v>
      </c>
      <c r="F20" s="1" t="s">
        <v>10</v>
      </c>
      <c r="G20" s="8">
        <f t="shared" ref="G20:G23" si="0">1-E20</f>
        <v>0</v>
      </c>
      <c r="J20" s="7">
        <v>2</v>
      </c>
      <c r="K20" s="8" t="s">
        <v>9</v>
      </c>
      <c r="M20" s="7">
        <v>2</v>
      </c>
      <c r="N20" s="8" t="s">
        <v>10</v>
      </c>
    </row>
    <row r="21" spans="3:14" x14ac:dyDescent="0.25">
      <c r="C21" s="12">
        <v>3</v>
      </c>
      <c r="D21" s="1" t="s">
        <v>12</v>
      </c>
      <c r="E21" s="1">
        <v>1</v>
      </c>
      <c r="F21" s="1" t="s">
        <v>16</v>
      </c>
      <c r="G21" s="8">
        <f t="shared" si="0"/>
        <v>0</v>
      </c>
      <c r="J21" s="7">
        <v>3</v>
      </c>
      <c r="K21" s="8" t="s">
        <v>12</v>
      </c>
      <c r="M21" s="7">
        <v>3</v>
      </c>
      <c r="N21" s="8" t="s">
        <v>14</v>
      </c>
    </row>
    <row r="22" spans="3:14" x14ac:dyDescent="0.25">
      <c r="C22" s="12">
        <v>4</v>
      </c>
      <c r="D22" s="1" t="s">
        <v>14</v>
      </c>
      <c r="E22" s="1">
        <v>0</v>
      </c>
      <c r="F22" s="1" t="s">
        <v>17</v>
      </c>
      <c r="G22" s="8">
        <f t="shared" si="0"/>
        <v>1</v>
      </c>
      <c r="J22" s="7">
        <v>4</v>
      </c>
      <c r="K22" s="8" t="s">
        <v>17</v>
      </c>
      <c r="M22" s="7">
        <v>4</v>
      </c>
      <c r="N22" s="8" t="s">
        <v>16</v>
      </c>
    </row>
    <row r="23" spans="3:14" ht="15.75" thickBot="1" x14ac:dyDescent="0.3">
      <c r="C23" s="13">
        <v>5</v>
      </c>
      <c r="D23" s="10" t="s">
        <v>18</v>
      </c>
      <c r="E23" s="10">
        <v>0</v>
      </c>
      <c r="F23" s="10" t="s">
        <v>19</v>
      </c>
      <c r="G23" s="11">
        <f t="shared" si="0"/>
        <v>1</v>
      </c>
      <c r="J23" s="9">
        <v>5</v>
      </c>
      <c r="K23" s="11" t="s">
        <v>19</v>
      </c>
      <c r="M23" s="9">
        <v>5</v>
      </c>
      <c r="N23" s="11" t="s">
        <v>18</v>
      </c>
    </row>
    <row r="37" spans="4:7" x14ac:dyDescent="0.25">
      <c r="D37" s="2"/>
      <c r="E37" s="2"/>
      <c r="F37" s="2"/>
      <c r="G37" s="2"/>
    </row>
  </sheetData>
  <mergeCells count="10">
    <mergeCell ref="O2:R2"/>
    <mergeCell ref="H14:L14"/>
    <mergeCell ref="H13:N13"/>
    <mergeCell ref="C18:G18"/>
    <mergeCell ref="J18:K18"/>
    <mergeCell ref="M18:N18"/>
    <mergeCell ref="D37:G37"/>
    <mergeCell ref="D3:E3"/>
    <mergeCell ref="F3:G3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А</vt:lpstr>
      <vt:lpstr>Задание B</vt:lpstr>
      <vt:lpstr>Задание C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2021-12-12T10:48:29Z</dcterms:created>
  <dcterms:modified xsi:type="dcterms:W3CDTF">2021-12-12T13:52:05Z</dcterms:modified>
</cp:coreProperties>
</file>