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bronn\Downloads\"/>
    </mc:Choice>
  </mc:AlternateContent>
  <xr:revisionPtr revIDLastSave="0" documentId="13_ncr:1_{385CECE5-FF92-4753-9ACA-01A02F6F928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Тит. лист" sheetId="1" r:id="rId1"/>
    <sheet name="Данные" sheetId="2" r:id="rId2"/>
    <sheet name="Период 1" sheetId="3" r:id="rId3"/>
    <sheet name="Граф. реш. 1" sheetId="39" r:id="rId4"/>
    <sheet name="Сырье" sheetId="13" state="hidden" r:id="rId5"/>
    <sheet name="Трансп." sheetId="23" r:id="rId6"/>
    <sheet name="Прибыль" sheetId="41" r:id="rId7"/>
  </sheets>
  <definedNames>
    <definedName name="ansc" hidden="1">14</definedName>
    <definedName name="anscount" hidden="1">25</definedName>
    <definedName name="limc" hidden="1">14</definedName>
    <definedName name="limcount" hidden="1">26</definedName>
    <definedName name="senc" hidden="1">14</definedName>
    <definedName name="sencount" hidden="1">41</definedName>
    <definedName name="solver_adj" localSheetId="2" hidden="1">'Период 1'!$B$3:$C$3</definedName>
    <definedName name="solver_cvg" localSheetId="2" hidden="1">0.001</definedName>
    <definedName name="solver_cvg" localSheetId="6" hidden="1">0.0001</definedName>
    <definedName name="solver_cvg" localSheetId="5" hidden="1">0.001</definedName>
    <definedName name="solver_drv" localSheetId="2" hidden="1">1</definedName>
    <definedName name="solver_drv" localSheetId="6" hidden="1">1</definedName>
    <definedName name="solver_drv" localSheetId="5" hidden="1">1</definedName>
    <definedName name="solver_eng" localSheetId="1" hidden="1">1</definedName>
    <definedName name="solver_eng" localSheetId="2" hidden="1">2</definedName>
    <definedName name="solver_eng" localSheetId="6" hidden="1">1</definedName>
    <definedName name="solver_eng" localSheetId="5" hidden="1">1</definedName>
    <definedName name="solver_est" localSheetId="2" hidden="1">1</definedName>
    <definedName name="solver_est" localSheetId="6" hidden="1">1</definedName>
    <definedName name="solver_est" localSheetId="5" hidden="1">1</definedName>
    <definedName name="solver_itr" localSheetId="2" hidden="1">100</definedName>
    <definedName name="solver_itr" localSheetId="6" hidden="1">100</definedName>
    <definedName name="solver_itr" localSheetId="5" hidden="1">100</definedName>
    <definedName name="solver_lhs1" localSheetId="2" hidden="1">'Период 1'!$D$5:$D$13</definedName>
    <definedName name="solver_lhs1" localSheetId="6" hidden="1">Прибыль!$M$12</definedName>
    <definedName name="solver_lhs1" localSheetId="5" hidden="1">Трансп.!$R$5:$R$9</definedName>
    <definedName name="solver_lhs2" localSheetId="2" hidden="1">'Период 1'!$D$5:$D$13</definedName>
    <definedName name="solver_lhs2" localSheetId="6" hidden="1">Прибыль!$C$6:$L$6</definedName>
    <definedName name="solver_lhs2" localSheetId="5" hidden="1">Трансп.!$C$10:$Q$10</definedName>
    <definedName name="solver_lhs3" localSheetId="2" hidden="1">'Период 1'!#REF!</definedName>
    <definedName name="solver_lhs4" localSheetId="2" hidden="1">'Период 1'!#REF!</definedName>
    <definedName name="solver_lhs5" localSheetId="2" hidden="1">'Период 1'!#REF!</definedName>
    <definedName name="solver_lhs6" localSheetId="2" hidden="1">'Период 1'!#REF!</definedName>
    <definedName name="solver_lin" localSheetId="2" hidden="1">2</definedName>
    <definedName name="solver_lin" localSheetId="6" hidden="1">2</definedName>
    <definedName name="solver_lin" localSheetId="5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eg" localSheetId="6" hidden="1">2</definedName>
    <definedName name="solver_neg" localSheetId="5" hidden="1">2</definedName>
    <definedName name="solver_nod" localSheetId="2" hidden="1">2147483647</definedName>
    <definedName name="solver_num" localSheetId="1" hidden="1">0</definedName>
    <definedName name="solver_num" localSheetId="2" hidden="1">1</definedName>
    <definedName name="solver_num" localSheetId="6" hidden="1">0</definedName>
    <definedName name="solver_num" localSheetId="5" hidden="1">0</definedName>
    <definedName name="solver_nwt" localSheetId="2" hidden="1">1</definedName>
    <definedName name="solver_nwt" localSheetId="6" hidden="1">1</definedName>
    <definedName name="solver_nwt" localSheetId="5" hidden="1">1</definedName>
    <definedName name="solver_opt" localSheetId="1" hidden="1">Данные!$G$9</definedName>
    <definedName name="solver_opt" localSheetId="2" hidden="1">'Период 1'!$D$4</definedName>
    <definedName name="solver_pre" localSheetId="2" hidden="1">0.000001</definedName>
    <definedName name="solver_pre" localSheetId="6" hidden="1">0.000001</definedName>
    <definedName name="solver_pre" localSheetId="5" hidden="1">0.000001</definedName>
    <definedName name="solver_rbv" localSheetId="2" hidden="1">1</definedName>
    <definedName name="solver_rel1" localSheetId="2" hidden="1">1</definedName>
    <definedName name="solver_rel1" localSheetId="6" hidden="1">1</definedName>
    <definedName name="solver_rel1" localSheetId="5" hidden="1">1</definedName>
    <definedName name="solver_rel2" localSheetId="2" hidden="1">1</definedName>
    <definedName name="solver_rel2" localSheetId="6" hidden="1">3</definedName>
    <definedName name="solver_rel2" localSheetId="5" hidden="1">3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el6" localSheetId="2" hidden="1">1</definedName>
    <definedName name="solver_rhs1" localSheetId="2" hidden="1">'Период 1'!$E$5:$E$13</definedName>
    <definedName name="solver_rhs1" localSheetId="6" hidden="1">Прибыль!$M$13</definedName>
    <definedName name="solver_rhs1" localSheetId="5" hidden="1">Трансп.!$S$5:$S$9</definedName>
    <definedName name="solver_rhs2" localSheetId="2" hidden="1">'Период 1'!$E$5:$E$13</definedName>
    <definedName name="solver_rhs2" localSheetId="6" hidden="1">0</definedName>
    <definedName name="solver_rhs2" localSheetId="5" hidden="1">Трансп.!$C$11:$Q$11</definedName>
    <definedName name="solver_rhs3" localSheetId="2" hidden="1">'Период 1'!#REF!</definedName>
    <definedName name="solver_rhs4" localSheetId="2" hidden="1">'Период 1'!#REF!</definedName>
    <definedName name="solver_rhs5" localSheetId="2" hidden="1">'Период 1'!#REF!</definedName>
    <definedName name="solver_rhs6" localSheetId="2" hidden="1">'Период 1'!#REF!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cl" localSheetId="6" hidden="1">2</definedName>
    <definedName name="solver_scl" localSheetId="5" hidden="1">2</definedName>
    <definedName name="solver_sho" localSheetId="2" hidden="1">2</definedName>
    <definedName name="solver_sho" localSheetId="6" hidden="1">2</definedName>
    <definedName name="solver_sho" localSheetId="5" hidden="1">2</definedName>
    <definedName name="solver_ssz" localSheetId="2" hidden="1">100</definedName>
    <definedName name="solver_tim" localSheetId="2" hidden="1">100</definedName>
    <definedName name="solver_tim" localSheetId="6" hidden="1">100</definedName>
    <definedName name="solver_tim" localSheetId="5" hidden="1">100</definedName>
    <definedName name="solver_tol" localSheetId="2" hidden="1">0.05</definedName>
    <definedName name="solver_tol" localSheetId="6" hidden="1">0.05</definedName>
    <definedName name="solver_tol" localSheetId="5" hidden="1">0.05</definedName>
    <definedName name="solver_typ" localSheetId="1" hidden="1">1</definedName>
    <definedName name="solver_typ" localSheetId="2" hidden="1">1</definedName>
    <definedName name="solver_typ" localSheetId="6" hidden="1">1</definedName>
    <definedName name="solver_typ" localSheetId="5" hidden="1">1</definedName>
    <definedName name="solver_val" localSheetId="1" hidden="1">0</definedName>
    <definedName name="solver_val" localSheetId="2" hidden="1">0</definedName>
    <definedName name="solver_val" localSheetId="6" hidden="1">0</definedName>
    <definedName name="solver_val" localSheetId="5" hidden="1">0</definedName>
    <definedName name="solver_ver" localSheetId="1" hidden="1">3</definedName>
    <definedName name="solver_ver" localSheetId="2" hidden="1">3</definedName>
    <definedName name="solver_ver" localSheetId="6" hidden="1">3</definedName>
    <definedName name="solver_ver" localSheetId="5" hidden="1">3</definedName>
    <definedName name="_xlnm.Print_Area" localSheetId="3">'Граф. реш. 1'!$A$1:$H$54</definedName>
    <definedName name="_xlnm.Print_Area" localSheetId="1">Данные!$A$1:$E$18</definedName>
    <definedName name="_xlnm.Print_Area" localSheetId="2">'Период 1'!$A$1:$J$29</definedName>
    <definedName name="_xlnm.Print_Area" localSheetId="6">Прибыль!$A$1:$M$14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39" l="1"/>
  <c r="H18" i="39"/>
  <c r="B19" i="39"/>
  <c r="D3" i="39"/>
  <c r="D5" i="39"/>
  <c r="D6" i="39"/>
  <c r="D7" i="39"/>
  <c r="D19" i="39" s="1"/>
  <c r="D8" i="39"/>
  <c r="D9" i="39"/>
  <c r="D10" i="39"/>
  <c r="D4" i="39"/>
  <c r="D18" i="39" s="1"/>
  <c r="C3" i="39"/>
  <c r="C4" i="39"/>
  <c r="C18" i="39" s="1"/>
  <c r="C5" i="39"/>
  <c r="C6" i="39"/>
  <c r="C7" i="39"/>
  <c r="C19" i="39" s="1"/>
  <c r="C8" i="39"/>
  <c r="C9" i="39"/>
  <c r="C10" i="39"/>
  <c r="B4" i="39"/>
  <c r="B18" i="39" s="1"/>
  <c r="B5" i="39"/>
  <c r="B6" i="39"/>
  <c r="B7" i="39"/>
  <c r="B8" i="39"/>
  <c r="B9" i="39"/>
  <c r="B10" i="39"/>
  <c r="B3" i="39"/>
  <c r="D4" i="3"/>
  <c r="C4" i="3"/>
  <c r="B4" i="3"/>
  <c r="D13" i="3"/>
  <c r="F13" i="3" s="1"/>
  <c r="D12" i="3"/>
  <c r="F12" i="3" s="1"/>
  <c r="E13" i="3"/>
  <c r="E12" i="3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5" i="3"/>
  <c r="F5" i="3" s="1"/>
  <c r="E6" i="3"/>
  <c r="E7" i="3"/>
  <c r="E8" i="3"/>
  <c r="E9" i="3"/>
  <c r="E10" i="3"/>
  <c r="E11" i="3"/>
  <c r="E5" i="3"/>
  <c r="C5" i="3"/>
  <c r="C6" i="3"/>
  <c r="C7" i="3"/>
  <c r="C8" i="3"/>
  <c r="C9" i="3"/>
  <c r="C10" i="3"/>
  <c r="C11" i="3"/>
  <c r="B10" i="3"/>
  <c r="B11" i="3"/>
  <c r="B9" i="3"/>
  <c r="B6" i="3"/>
  <c r="B7" i="3"/>
  <c r="B8" i="3"/>
  <c r="B5" i="3"/>
  <c r="D13" i="2"/>
  <c r="E13" i="2"/>
  <c r="A4" i="39"/>
  <c r="A5" i="39"/>
  <c r="A6" i="39"/>
  <c r="A7" i="39"/>
  <c r="A11" i="39"/>
  <c r="A12" i="39"/>
  <c r="A8" i="39"/>
  <c r="A9" i="39"/>
  <c r="A10" i="39"/>
  <c r="A3" i="39"/>
  <c r="B2" i="39"/>
  <c r="C2" i="39"/>
  <c r="H17" i="39" l="1"/>
  <c r="H10" i="39"/>
  <c r="E8" i="39"/>
  <c r="E6" i="39"/>
  <c r="H6" i="39"/>
  <c r="E7" i="39"/>
  <c r="H4" i="39"/>
  <c r="E9" i="39"/>
  <c r="E5" i="39"/>
  <c r="E4" i="39"/>
  <c r="H7" i="39"/>
  <c r="H8" i="39"/>
  <c r="E10" i="39"/>
  <c r="H3" i="39"/>
  <c r="E3" i="39"/>
  <c r="H5" i="39"/>
  <c r="H9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A13" authorId="0" shapeId="0" xr:uid="{00000000-0006-0000-0300-000001000000}">
      <text>
        <r>
          <rPr>
            <b/>
            <sz val="8"/>
            <color indexed="81"/>
            <rFont val="Tahoma"/>
            <family val="2"/>
            <charset val="204"/>
          </rPr>
          <t>Эти две последние строки формируются и отдельно.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17" authorId="0" shapeId="0" xr:uid="{00000000-0006-0000-0300-000002000000}">
      <text>
        <r>
          <rPr>
            <b/>
            <sz val="8"/>
            <color indexed="81"/>
            <rFont val="Tahoma"/>
            <family val="2"/>
            <charset val="204"/>
          </rPr>
          <t>Содержимое ячеек А14 и A15 выбирается из списка.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22" authorId="0" shapeId="0" xr:uid="{00000000-0006-0000-0300-000003000000}">
      <text>
        <r>
          <rPr>
            <b/>
            <sz val="8"/>
            <color indexed="81"/>
            <rFont val="Tahoma"/>
            <family val="2"/>
            <charset val="204"/>
          </rPr>
          <t>Ячейка для масштабирования прокрутки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<sst xmlns="http://schemas.openxmlformats.org/spreadsheetml/2006/main" count="190" uniqueCount="162">
  <si>
    <t>Печенье</t>
  </si>
  <si>
    <t>Бисквиты</t>
  </si>
  <si>
    <t>Доступно</t>
  </si>
  <si>
    <t>Мука</t>
  </si>
  <si>
    <t>Масло</t>
  </si>
  <si>
    <t>Труд</t>
  </si>
  <si>
    <t>Оборуд. по тесту</t>
  </si>
  <si>
    <t>Сахар</t>
  </si>
  <si>
    <t>Оборуд. по выпечке</t>
  </si>
  <si>
    <t>Спрос на печенье</t>
  </si>
  <si>
    <t>Спрос на бисквиты</t>
  </si>
  <si>
    <t>Вид</t>
  </si>
  <si>
    <t>Итого (руб.):</t>
  </si>
  <si>
    <t>Прибыль</t>
  </si>
  <si>
    <t>Яйцо</t>
  </si>
  <si>
    <t>Остаток</t>
  </si>
  <si>
    <t>Мука (кг)</t>
  </si>
  <si>
    <t>Масло (кг)</t>
  </si>
  <si>
    <t>Яйцо (кг)</t>
  </si>
  <si>
    <t>Сахар (кг)</t>
  </si>
  <si>
    <t>Труд (час)</t>
  </si>
  <si>
    <t>Оплата трудовых ресурсов</t>
  </si>
  <si>
    <t>Работа:</t>
  </si>
  <si>
    <t>Отпускная цена (руб за кг)</t>
  </si>
  <si>
    <t>Обычная</t>
  </si>
  <si>
    <t>Спрос (кг в неделю)</t>
  </si>
  <si>
    <t>Сверхурочная</t>
  </si>
  <si>
    <t>Сырьевая себестоимость (руб за кг)</t>
  </si>
  <si>
    <t>Исходные данные</t>
  </si>
  <si>
    <t>Объем</t>
  </si>
  <si>
    <t>План</t>
  </si>
  <si>
    <t>Ресурсы, цены и спрос</t>
  </si>
  <si>
    <t>Стоимость сырья</t>
  </si>
  <si>
    <t>Сырье</t>
  </si>
  <si>
    <t>Вид сырья</t>
  </si>
  <si>
    <t>Оборуд. по подготовке теста (час)</t>
  </si>
  <si>
    <t>Оборуд. по выпечке изделий (час)</t>
  </si>
  <si>
    <t>Закупочная цена сырья (руб / кг)</t>
  </si>
  <si>
    <t>Оплата 
(руб за час)</t>
  </si>
  <si>
    <t>Объем 
(час)</t>
  </si>
  <si>
    <t>Доставка 
(руб)</t>
  </si>
  <si>
    <t>Хранение 
(руб за кг в нед)</t>
  </si>
  <si>
    <t>Оплата доставки и хранения сырьевых ресурсов любого вида</t>
  </si>
  <si>
    <t>Затраты  на заказ (руб.)</t>
  </si>
  <si>
    <t>Оптимальный размер партии (кг)</t>
  </si>
  <si>
    <t>Периодичность  закупок сырья (нед.)</t>
  </si>
  <si>
    <t>Объем спроса (кг за нед.)</t>
  </si>
  <si>
    <t>Выручка</t>
  </si>
  <si>
    <t>ЗАТРАТЫ:</t>
  </si>
  <si>
    <t>Запасы в конце предш. периода</t>
  </si>
  <si>
    <t>Запасы в начале текущ. периода</t>
  </si>
  <si>
    <t>Использованное сырье</t>
  </si>
  <si>
    <t>Запасы в конце текущ. периода</t>
  </si>
  <si>
    <t>Закупочная цена</t>
  </si>
  <si>
    <t>Итого стоимость доступного сырья</t>
  </si>
  <si>
    <t>Стоимость переходящих запасов</t>
  </si>
  <si>
    <t>Стоимость новых запасов</t>
  </si>
  <si>
    <t>1. Оплата обычной работы</t>
  </si>
  <si>
    <t>2. Оплата сверхурочной работы</t>
  </si>
  <si>
    <t>3. Оплата хранения сырья</t>
  </si>
  <si>
    <t>Использование сырья</t>
  </si>
  <si>
    <t>Распределение выручки, затрат и прибыли</t>
  </si>
  <si>
    <t>Сырьевое обеспечение следующего периода</t>
  </si>
  <si>
    <t>Необходимо</t>
  </si>
  <si>
    <t>Доставка новых запасов</t>
  </si>
  <si>
    <t>Приобретение новых запасов</t>
  </si>
  <si>
    <t>Расчеты в текущем периоде</t>
  </si>
  <si>
    <t>ЗАТРАТЫ на создание новых запасов:</t>
  </si>
  <si>
    <t>Поступление сырья</t>
  </si>
  <si>
    <t>Итого затраты</t>
  </si>
  <si>
    <t>СТОИМОСТЬ сырья, доступного в следующем периоде:</t>
  </si>
  <si>
    <r>
      <t xml:space="preserve">Затраты по заказу и хранению при </t>
    </r>
    <r>
      <rPr>
        <b/>
        <i/>
        <sz val="10"/>
        <rFont val="Times New Roman Cyr"/>
        <family val="1"/>
        <charset val="204"/>
      </rPr>
      <t>двухнедельных</t>
    </r>
    <r>
      <rPr>
        <i/>
        <sz val="10"/>
        <rFont val="Times New Roman Cyr"/>
        <family val="1"/>
        <charset val="204"/>
      </rPr>
      <t xml:space="preserve"> поставках (руб. в нед.)</t>
    </r>
  </si>
  <si>
    <r>
      <t xml:space="preserve">Затраты по заказу и хранению при </t>
    </r>
    <r>
      <rPr>
        <b/>
        <i/>
        <sz val="10"/>
        <rFont val="Times New Roman Cyr"/>
        <family val="1"/>
        <charset val="204"/>
      </rPr>
      <t>еженедельных</t>
    </r>
    <r>
      <rPr>
        <i/>
        <sz val="10"/>
        <rFont val="Times New Roman Cyr"/>
        <family val="1"/>
        <charset val="204"/>
      </rPr>
      <t xml:space="preserve"> поставках (руб. в нед.)</t>
    </r>
  </si>
  <si>
    <r>
      <t>Мин</t>
    </r>
    <r>
      <rPr>
        <i/>
        <sz val="10"/>
        <rFont val="Times New Roman Cyr"/>
        <family val="1"/>
        <charset val="204"/>
      </rPr>
      <t>. ср. затраты по заказу и хранению (руб. в нед.)</t>
    </r>
  </si>
  <si>
    <t>Оптимизация управления запасами сырья для установившегося режима работы:</t>
  </si>
  <si>
    <t>Минимальные суммарные затраты</t>
  </si>
  <si>
    <t>Пункты отправления</t>
  </si>
  <si>
    <t>Отправка</t>
  </si>
  <si>
    <t>Возможности</t>
  </si>
  <si>
    <t>Остатки</t>
  </si>
  <si>
    <t>Пункты назнач.</t>
  </si>
  <si>
    <t>Доставка</t>
  </si>
  <si>
    <t>Потребности</t>
  </si>
  <si>
    <r>
      <t>План {x</t>
    </r>
    <r>
      <rPr>
        <b/>
        <vertAlign val="subscript"/>
        <sz val="11"/>
        <rFont val="Arial Cyr"/>
        <family val="2"/>
        <charset val="204"/>
      </rPr>
      <t>ij</t>
    </r>
    <r>
      <rPr>
        <b/>
        <sz val="11"/>
        <rFont val="Arial Cyr"/>
        <family val="2"/>
        <charset val="204"/>
      </rPr>
      <t>}</t>
    </r>
  </si>
  <si>
    <r>
      <t>Затраты на перевозку единицы груза {c</t>
    </r>
    <r>
      <rPr>
        <b/>
        <i/>
        <vertAlign val="subscript"/>
        <sz val="12"/>
        <rFont val="Arial Cyr"/>
        <family val="2"/>
        <charset val="204"/>
      </rPr>
      <t>ij</t>
    </r>
    <r>
      <rPr>
        <b/>
        <i/>
        <sz val="12"/>
        <rFont val="Arial Cyr"/>
        <family val="2"/>
        <charset val="204"/>
      </rPr>
      <t>}</t>
    </r>
  </si>
  <si>
    <t xml:space="preserve">Дополнительный раздаточный материал </t>
  </si>
  <si>
    <t>®</t>
  </si>
  <si>
    <t>max</t>
  </si>
  <si>
    <t>Ј</t>
  </si>
  <si>
    <t>і</t>
  </si>
  <si>
    <t>Оптимизация транспортировки</t>
  </si>
  <si>
    <t>Модели</t>
  </si>
  <si>
    <t>Вывод на стабильный режим работы</t>
  </si>
  <si>
    <t>Оптимизация производственного плана</t>
  </si>
  <si>
    <t>Построение начального плана</t>
  </si>
  <si>
    <t>Бисквит</t>
  </si>
  <si>
    <t>Оптимум</t>
  </si>
  <si>
    <t>Система уравнений</t>
  </si>
  <si>
    <t>Решение системы</t>
  </si>
  <si>
    <t>Выбор и решение системы уравнений</t>
  </si>
  <si>
    <t>Графическое решение и расчет оптимального плана в Периоде 1</t>
  </si>
  <si>
    <t>Выбор:</t>
  </si>
  <si>
    <t>Доступный объем</t>
  </si>
  <si>
    <t>Наименование</t>
  </si>
  <si>
    <t>Период 1</t>
  </si>
  <si>
    <t>Масштаб</t>
  </si>
  <si>
    <r>
      <t xml:space="preserve">При переходе к </t>
    </r>
    <r>
      <rPr>
        <b/>
        <i/>
        <sz val="10"/>
        <rFont val="Times New Roman Cyr"/>
        <family val="1"/>
        <charset val="204"/>
      </rPr>
      <t>оптимальным</t>
    </r>
    <r>
      <rPr>
        <sz val="10"/>
        <rFont val="Times New Roman Cyr"/>
        <family val="1"/>
        <charset val="204"/>
      </rPr>
      <t xml:space="preserve"> циклам поставок отдельно по видам ресурсов - экономия на затратах по заказу и хранению в каждом периоде составляет:</t>
    </r>
  </si>
  <si>
    <r>
      <t xml:space="preserve">При переходе к </t>
    </r>
    <r>
      <rPr>
        <b/>
        <i/>
        <sz val="10"/>
        <rFont val="Times New Roman Cyr"/>
        <family val="1"/>
        <charset val="204"/>
      </rPr>
      <t>единому двухнедельному</t>
    </r>
    <r>
      <rPr>
        <sz val="10"/>
        <rFont val="Times New Roman Cyr"/>
        <family val="1"/>
        <charset val="204"/>
      </rPr>
      <t xml:space="preserve"> циклу для всех видов ресурсов - экономия на затратах по заказу и хранению в каждом периоде составляет:</t>
    </r>
  </si>
  <si>
    <r>
      <t xml:space="preserve">Разность в еженедельных затратах между </t>
    </r>
    <r>
      <rPr>
        <b/>
        <i/>
        <sz val="10"/>
        <rFont val="Times New Roman Cyr"/>
        <family val="1"/>
        <charset val="204"/>
      </rPr>
      <t>единым двухнедельным</t>
    </r>
    <r>
      <rPr>
        <sz val="10"/>
        <rFont val="Times New Roman Cyr"/>
        <family val="1"/>
        <charset val="204"/>
      </rPr>
      <t xml:space="preserve"> циклом для всех видов ресурсов и </t>
    </r>
    <r>
      <rPr>
        <b/>
        <i/>
        <sz val="10"/>
        <rFont val="Times New Roman Cyr"/>
        <family val="1"/>
        <charset val="204"/>
      </rPr>
      <t>оптимальными</t>
    </r>
    <r>
      <rPr>
        <sz val="10"/>
        <rFont val="Times New Roman Cyr"/>
        <family val="1"/>
        <charset val="204"/>
      </rPr>
      <t xml:space="preserve"> циклами поставок отдельно по видам ресурсов составляет:</t>
    </r>
  </si>
  <si>
    <t>В руб.</t>
  </si>
  <si>
    <t>В проц. к  мин. затратам</t>
  </si>
  <si>
    <t>Решение транспортной задачи</t>
  </si>
  <si>
    <t>Ось Печенья 
(Значения X)</t>
  </si>
  <si>
    <t>Ось Бисквитов 
(Значения Y)</t>
  </si>
  <si>
    <r>
      <t>32x</t>
    </r>
    <r>
      <rPr>
        <b/>
        <i/>
        <vertAlign val="subscript"/>
        <sz val="11"/>
        <color indexed="17"/>
        <rFont val="Times New Roman Cyr"/>
        <family val="1"/>
        <charset val="204"/>
      </rPr>
      <t>1</t>
    </r>
    <r>
      <rPr>
        <b/>
        <i/>
        <sz val="11"/>
        <color indexed="17"/>
        <rFont val="Times New Roman Cyr"/>
        <family val="1"/>
        <charset val="204"/>
      </rPr>
      <t xml:space="preserve"> + 27x</t>
    </r>
    <r>
      <rPr>
        <b/>
        <i/>
        <vertAlign val="subscript"/>
        <sz val="11"/>
        <color indexed="17"/>
        <rFont val="Times New Roman Cyr"/>
        <family val="1"/>
        <charset val="204"/>
      </rPr>
      <t>2</t>
    </r>
  </si>
  <si>
    <r>
      <t>0,5x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+ 0,3x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</si>
  <si>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0,3x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+ 0,06x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</si>
  <si>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0,18x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+ 0,6x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</si>
  <si>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0,2x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+ 0,3x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</si>
  <si>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0,07x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+ 0,09x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</si>
  <si>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0,015x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+ 0,006x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</si>
  <si>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0,0075x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+ 0,015x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</si>
  <si>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sz val="10"/>
        <rFont val="Times New Roman Cyr"/>
        <family val="1"/>
        <charset val="204"/>
      </rPr>
      <t/>
    </r>
  </si>
  <si>
    <r>
      <t>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</si>
  <si>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>, 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</si>
  <si>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t>Мин. печенья</t>
  </si>
  <si>
    <t>Мин. бисквитов</t>
  </si>
  <si>
    <t>(справочно)</t>
  </si>
  <si>
    <t>Прокрутка выручки</t>
  </si>
  <si>
    <t>Выручка (масштаб. ед.)</t>
  </si>
  <si>
    <r>
      <t xml:space="preserve">В 1 кг 
</t>
    </r>
    <r>
      <rPr>
        <b/>
        <i/>
        <sz val="10"/>
        <rFont val="Times New Roman"/>
        <family val="1"/>
        <charset val="204"/>
      </rPr>
      <t>Печенья</t>
    </r>
  </si>
  <si>
    <r>
      <t xml:space="preserve">В 1 кг 
</t>
    </r>
    <r>
      <rPr>
        <b/>
        <i/>
        <sz val="10"/>
        <rFont val="Times New Roman"/>
        <family val="1"/>
        <charset val="204"/>
      </rPr>
      <t>Бисквитов</t>
    </r>
  </si>
  <si>
    <t>Математическая модель</t>
  </si>
  <si>
    <t>Рассчитать цены и объемы продаж, определяющие максимум прибыли при линейной функции спроса</t>
  </si>
  <si>
    <t>ИТОГО</t>
  </si>
  <si>
    <t>N Товара</t>
  </si>
  <si>
    <t>Параметры функции спроса
Q = a*p + b</t>
  </si>
  <si>
    <t>a</t>
  </si>
  <si>
    <t>b</t>
  </si>
  <si>
    <t>Цена p</t>
  </si>
  <si>
    <t>Объем продаж Q</t>
  </si>
  <si>
    <t>Выручка R</t>
  </si>
  <si>
    <t>Затраты C</t>
  </si>
  <si>
    <t>Уд. переменные v</t>
  </si>
  <si>
    <t>Переменные V = v*Q</t>
  </si>
  <si>
    <t>Постоянные F</t>
  </si>
  <si>
    <t>Общие C = F + Σ V</t>
  </si>
  <si>
    <t>Ограничение затрат B</t>
  </si>
  <si>
    <t>Оптимизация прибыли от продаж</t>
  </si>
  <si>
    <t>В.П. Чернов</t>
  </si>
  <si>
    <r>
      <t xml:space="preserve">Прибыль </t>
    </r>
    <r>
      <rPr>
        <b/>
        <sz val="12"/>
        <rFont val="Symbol"/>
        <family val="1"/>
        <charset val="2"/>
      </rPr>
      <t>p</t>
    </r>
    <r>
      <rPr>
        <b/>
        <sz val="12"/>
        <rFont val="Arial Cyr"/>
        <charset val="204"/>
      </rPr>
      <t xml:space="preserve"> = R - C</t>
    </r>
  </si>
  <si>
    <t>Исследование операций</t>
  </si>
  <si>
    <t>a11</t>
  </si>
  <si>
    <t>a12</t>
  </si>
  <si>
    <t>b1</t>
  </si>
  <si>
    <t>a21</t>
  </si>
  <si>
    <t>a22</t>
  </si>
  <si>
    <t>b2</t>
  </si>
  <si>
    <t>a11*a22-a21*a12</t>
  </si>
  <si>
    <t>b1*a22-b2*a12</t>
  </si>
  <si>
    <t>a22*a11-a12*a21</t>
  </si>
  <si>
    <t>b2*a11-b1*a21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</si>
</sst>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_-* #,##0_р_._-;\-* #,##0_р_._-;_-* &quot;-&quot;??_р_._-;_-@_-"/>
  </numFmts>
  <fonts count="68" x14ac:knownFonts="1">
    <font>
      <sz val="10"/>
      <name val="Times New Roman Cyr"/>
      <family val="1"/>
      <charset val="204"/>
    </font>
    <font>
      <b/>
      <sz val="10"/>
      <name val="Arial Cyr"/>
      <charset val="204"/>
    </font>
    <font>
      <b/>
      <i/>
      <sz val="10"/>
      <name val="Arial Cyr"/>
      <charset val="204"/>
    </font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1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0"/>
      <name val="Times New Roman Cyr"/>
      <family val="1"/>
      <charset val="204"/>
    </font>
    <font>
      <b/>
      <sz val="14"/>
      <name val="Times New Roman"/>
      <family val="1"/>
      <charset val="204"/>
    </font>
    <font>
      <b/>
      <i/>
      <sz val="11"/>
      <name val="Times New Roman Cyr"/>
      <family val="1"/>
      <charset val="204"/>
    </font>
    <font>
      <sz val="10"/>
      <name val="Times New Roman Cyr"/>
      <family val="1"/>
      <charset val="204"/>
    </font>
    <font>
      <sz val="16"/>
      <name val="Times New Roman Cyr"/>
      <family val="1"/>
      <charset val="204"/>
    </font>
    <font>
      <sz val="10"/>
      <name val="Times New Roman Cyr"/>
      <family val="1"/>
      <charset val="204"/>
    </font>
    <font>
      <sz val="14"/>
      <name val="Times New Roman Cyr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i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sz val="8"/>
      <name val="Times New Roman Cyr"/>
      <family val="1"/>
      <charset val="204"/>
    </font>
    <font>
      <b/>
      <sz val="12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  <font>
      <b/>
      <vertAlign val="subscript"/>
      <sz val="11"/>
      <name val="Arial Cyr"/>
      <family val="2"/>
      <charset val="204"/>
    </font>
    <font>
      <b/>
      <sz val="14"/>
      <name val="Arial Cyr"/>
      <family val="2"/>
      <charset val="204"/>
    </font>
    <font>
      <i/>
      <sz val="10"/>
      <name val="Arial Cyr"/>
      <family val="2"/>
      <charset val="204"/>
    </font>
    <font>
      <b/>
      <i/>
      <vertAlign val="subscript"/>
      <sz val="12"/>
      <name val="Arial Cyr"/>
      <family val="2"/>
      <charset val="204"/>
    </font>
    <font>
      <b/>
      <i/>
      <sz val="12"/>
      <name val="Arial Cyr"/>
      <family val="2"/>
      <charset val="204"/>
    </font>
    <font>
      <b/>
      <i/>
      <sz val="10"/>
      <name val="Arial Cyr"/>
      <family val="2"/>
      <charset val="204"/>
    </font>
    <font>
      <b/>
      <sz val="18"/>
      <name val="Arial"/>
      <family val="2"/>
      <charset val="204"/>
    </font>
    <font>
      <sz val="12"/>
      <name val="Times New Roman"/>
      <family val="1"/>
      <charset val="204"/>
    </font>
    <font>
      <b/>
      <i/>
      <sz val="16"/>
      <name val="Arial"/>
      <family val="2"/>
      <charset val="204"/>
    </font>
    <font>
      <i/>
      <sz val="11"/>
      <name val="Times New Roman Cyr"/>
      <charset val="204"/>
    </font>
    <font>
      <b/>
      <sz val="11"/>
      <name val="Times New Roman Cyr"/>
      <family val="1"/>
      <charset val="204"/>
    </font>
    <font>
      <b/>
      <sz val="12"/>
      <color indexed="12"/>
      <name val="Times New Roman Cyr"/>
      <family val="1"/>
      <charset val="204"/>
    </font>
    <font>
      <b/>
      <sz val="14"/>
      <color indexed="10"/>
      <name val="Times New Roman Cyr"/>
      <family val="1"/>
      <charset val="204"/>
    </font>
    <font>
      <b/>
      <sz val="10"/>
      <color indexed="12"/>
      <name val="Times New Roman Cyr"/>
      <family val="1"/>
      <charset val="204"/>
    </font>
    <font>
      <b/>
      <sz val="14"/>
      <color indexed="12"/>
      <name val="Times New Roman Cyr"/>
      <family val="1"/>
      <charset val="204"/>
    </font>
    <font>
      <b/>
      <i/>
      <sz val="12"/>
      <color indexed="17"/>
      <name val="Times New Roman Cyr"/>
      <family val="1"/>
      <charset val="204"/>
    </font>
    <font>
      <b/>
      <sz val="12"/>
      <color indexed="17"/>
      <name val="Times New Roman Cyr"/>
      <family val="1"/>
      <charset val="204"/>
    </font>
    <font>
      <sz val="10"/>
      <color indexed="17"/>
      <name val="Times New Roman Cyr"/>
      <family val="1"/>
      <charset val="204"/>
    </font>
    <font>
      <b/>
      <sz val="12"/>
      <color indexed="17"/>
      <name val="Symbol"/>
      <family val="1"/>
      <charset val="2"/>
    </font>
    <font>
      <sz val="10"/>
      <color indexed="17"/>
      <name val="Symbol"/>
      <family val="1"/>
      <charset val="2"/>
    </font>
    <font>
      <b/>
      <i/>
      <sz val="11"/>
      <color indexed="17"/>
      <name val="Times New Roman Cyr"/>
      <family val="1"/>
      <charset val="204"/>
    </font>
    <font>
      <b/>
      <i/>
      <vertAlign val="subscript"/>
      <sz val="11"/>
      <color indexed="17"/>
      <name val="Times New Roman Cyr"/>
      <family val="1"/>
      <charset val="204"/>
    </font>
    <font>
      <b/>
      <sz val="10"/>
      <color indexed="17"/>
      <name val="Symbol"/>
      <family val="1"/>
      <charset val="2"/>
    </font>
    <font>
      <b/>
      <i/>
      <sz val="10"/>
      <color indexed="17"/>
      <name val="Times New Roman Cyr"/>
      <family val="1"/>
      <charset val="204"/>
    </font>
    <font>
      <b/>
      <sz val="10"/>
      <color indexed="17"/>
      <name val="Times New Roman Cyr"/>
      <family val="1"/>
      <charset val="204"/>
    </font>
    <font>
      <b/>
      <vertAlign val="subscript"/>
      <sz val="10"/>
      <color indexed="17"/>
      <name val="Times New Roman Cyr"/>
      <family val="1"/>
      <charset val="204"/>
    </font>
    <font>
      <b/>
      <i/>
      <sz val="13"/>
      <name val="Times New Roman Cyr"/>
      <family val="1"/>
      <charset val="204"/>
    </font>
    <font>
      <sz val="8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12"/>
      <color indexed="12"/>
      <name val="Arial Cyr"/>
      <charset val="204"/>
    </font>
    <font>
      <b/>
      <sz val="14"/>
      <name val="Arial Cyr"/>
      <charset val="204"/>
    </font>
    <font>
      <b/>
      <sz val="14"/>
      <color indexed="12"/>
      <name val="Arial Cyr"/>
      <charset val="204"/>
    </font>
    <font>
      <b/>
      <sz val="12"/>
      <name val="Symbol"/>
      <family val="1"/>
      <charset val="2"/>
    </font>
    <font>
      <sz val="10"/>
      <color theme="8" tint="-0.249977111117893"/>
      <name val="Times New Roman Cyr"/>
      <family val="1"/>
      <charset val="204"/>
    </font>
    <font>
      <sz val="10"/>
      <color theme="5" tint="-0.249977111117893"/>
      <name val="Times New Roman Cyr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379">
    <xf numFmtId="0" fontId="0" fillId="0" borderId="0" xfId="0"/>
    <xf numFmtId="0" fontId="4" fillId="0" borderId="0" xfId="0" applyFont="1" applyBorder="1"/>
    <xf numFmtId="0" fontId="0" fillId="0" borderId="0" xfId="0" applyAlignment="1">
      <alignment horizontal="centerContinuous"/>
    </xf>
    <xf numFmtId="0" fontId="0" fillId="0" borderId="0" xfId="0" applyBorder="1"/>
    <xf numFmtId="1" fontId="0" fillId="0" borderId="0" xfId="0" applyNumberFormat="1" applyBorder="1"/>
    <xf numFmtId="1" fontId="4" fillId="0" borderId="0" xfId="0" applyNumberFormat="1" applyFont="1" applyBorder="1"/>
    <xf numFmtId="0" fontId="7" fillId="0" borderId="0" xfId="0" applyFont="1" applyAlignment="1">
      <alignment horizontal="centerContinuous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1" fontId="4" fillId="0" borderId="3" xfId="0" applyNumberFormat="1" applyFont="1" applyBorder="1"/>
    <xf numFmtId="0" fontId="11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0" fillId="0" borderId="0" xfId="0" applyAlignment="1"/>
    <xf numFmtId="1" fontId="4" fillId="0" borderId="4" xfId="0" applyNumberFormat="1" applyFont="1" applyBorder="1"/>
    <xf numFmtId="0" fontId="4" fillId="0" borderId="5" xfId="0" applyFont="1" applyBorder="1"/>
    <xf numFmtId="1" fontId="4" fillId="0" borderId="6" xfId="0" applyNumberFormat="1" applyFont="1" applyBorder="1"/>
    <xf numFmtId="0" fontId="6" fillId="0" borderId="0" xfId="0" applyFont="1" applyFill="1" applyBorder="1" applyAlignment="1">
      <alignment horizontal="centerContinuous"/>
    </xf>
    <xf numFmtId="0" fontId="6" fillId="0" borderId="7" xfId="0" applyFont="1" applyBorder="1" applyAlignment="1">
      <alignment horizontal="centerContinuous" vertical="center"/>
    </xf>
    <xf numFmtId="0" fontId="17" fillId="0" borderId="0" xfId="0" applyFont="1" applyAlignment="1">
      <alignment horizontal="centerContinuous"/>
    </xf>
    <xf numFmtId="0" fontId="19" fillId="0" borderId="0" xfId="0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4" fillId="0" borderId="8" xfId="0" applyFont="1" applyBorder="1"/>
    <xf numFmtId="1" fontId="4" fillId="0" borderId="5" xfId="0" applyNumberFormat="1" applyFont="1" applyBorder="1"/>
    <xf numFmtId="0" fontId="4" fillId="0" borderId="9" xfId="0" applyFont="1" applyBorder="1"/>
    <xf numFmtId="0" fontId="4" fillId="0" borderId="3" xfId="0" applyFont="1" applyBorder="1"/>
    <xf numFmtId="1" fontId="4" fillId="0" borderId="10" xfId="0" applyNumberFormat="1" applyFont="1" applyBorder="1"/>
    <xf numFmtId="0" fontId="4" fillId="0" borderId="11" xfId="0" applyFont="1" applyFill="1" applyBorder="1"/>
    <xf numFmtId="0" fontId="4" fillId="0" borderId="12" xfId="0" applyFont="1" applyFill="1" applyBorder="1"/>
    <xf numFmtId="0" fontId="4" fillId="0" borderId="13" xfId="0" applyFont="1" applyFill="1" applyBorder="1"/>
    <xf numFmtId="0" fontId="16" fillId="0" borderId="14" xfId="0" applyFont="1" applyBorder="1" applyAlignment="1">
      <alignment horizontal="center" wrapText="1"/>
    </xf>
    <xf numFmtId="166" fontId="19" fillId="0" borderId="0" xfId="0" applyNumberFormat="1" applyFont="1" applyBorder="1" applyAlignment="1">
      <alignment horizontal="center"/>
    </xf>
    <xf numFmtId="166" fontId="19" fillId="0" borderId="3" xfId="0" applyNumberFormat="1" applyFont="1" applyBorder="1" applyAlignment="1">
      <alignment horizontal="center"/>
    </xf>
    <xf numFmtId="0" fontId="20" fillId="0" borderId="0" xfId="0" applyFont="1" applyAlignment="1"/>
    <xf numFmtId="0" fontId="21" fillId="0" borderId="0" xfId="0" applyFont="1" applyAlignment="1">
      <alignment horizontal="centerContinuous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horizontal="center" wrapText="1"/>
    </xf>
    <xf numFmtId="0" fontId="6" fillId="0" borderId="2" xfId="0" applyFont="1" applyBorder="1" applyAlignment="1">
      <alignment horizontal="centerContinuous"/>
    </xf>
    <xf numFmtId="0" fontId="4" fillId="0" borderId="7" xfId="0" applyFont="1" applyBorder="1" applyAlignment="1">
      <alignment horizontal="left" indent="2"/>
    </xf>
    <xf numFmtId="0" fontId="0" fillId="0" borderId="0" xfId="0" applyBorder="1" applyAlignment="1">
      <alignment horizontal="centerContinuous"/>
    </xf>
    <xf numFmtId="0" fontId="0" fillId="0" borderId="0" xfId="0" applyBorder="1" applyAlignment="1"/>
    <xf numFmtId="0" fontId="8" fillId="0" borderId="7" xfId="0" applyFont="1" applyBorder="1" applyAlignment="1">
      <alignment horizontal="centerContinuous"/>
    </xf>
    <xf numFmtId="0" fontId="18" fillId="0" borderId="15" xfId="0" applyFont="1" applyBorder="1" applyAlignment="1">
      <alignment wrapText="1"/>
    </xf>
    <xf numFmtId="0" fontId="16" fillId="0" borderId="16" xfId="0" applyFont="1" applyBorder="1" applyAlignment="1">
      <alignment horizontal="center" wrapText="1"/>
    </xf>
    <xf numFmtId="1" fontId="4" fillId="0" borderId="18" xfId="0" applyNumberFormat="1" applyFont="1" applyBorder="1"/>
    <xf numFmtId="1" fontId="4" fillId="0" borderId="18" xfId="0" applyNumberFormat="1" applyFont="1" applyBorder="1" applyAlignment="1"/>
    <xf numFmtId="1" fontId="0" fillId="0" borderId="18" xfId="0" applyNumberFormat="1" applyBorder="1"/>
    <xf numFmtId="0" fontId="0" fillId="0" borderId="19" xfId="0" applyBorder="1" applyAlignment="1">
      <alignment horizontal="centerContinuous"/>
    </xf>
    <xf numFmtId="0" fontId="0" fillId="0" borderId="20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8" fillId="0" borderId="19" xfId="0" applyFont="1" applyBorder="1" applyAlignment="1">
      <alignment horizontal="centerContinuous"/>
    </xf>
    <xf numFmtId="0" fontId="18" fillId="0" borderId="7" xfId="0" applyFont="1" applyBorder="1"/>
    <xf numFmtId="0" fontId="18" fillId="0" borderId="0" xfId="0" applyFont="1" applyBorder="1"/>
    <xf numFmtId="0" fontId="18" fillId="0" borderId="4" xfId="0" applyFont="1" applyBorder="1"/>
    <xf numFmtId="0" fontId="18" fillId="0" borderId="0" xfId="0" applyFont="1"/>
    <xf numFmtId="1" fontId="5" fillId="0" borderId="22" xfId="0" applyNumberFormat="1" applyFont="1" applyBorder="1"/>
    <xf numFmtId="0" fontId="25" fillId="0" borderId="15" xfId="0" applyFont="1" applyBorder="1" applyAlignment="1">
      <alignment horizontal="centerContinuous" wrapText="1"/>
    </xf>
    <xf numFmtId="0" fontId="26" fillId="0" borderId="14" xfId="0" applyFont="1" applyBorder="1" applyAlignment="1">
      <alignment horizontal="centerContinuous" wrapText="1"/>
    </xf>
    <xf numFmtId="0" fontId="26" fillId="0" borderId="14" xfId="0" applyFont="1" applyBorder="1" applyAlignment="1">
      <alignment horizontal="centerContinuous"/>
    </xf>
    <xf numFmtId="0" fontId="26" fillId="0" borderId="16" xfId="0" applyFont="1" applyBorder="1" applyAlignment="1">
      <alignment horizontal="centerContinuous"/>
    </xf>
    <xf numFmtId="0" fontId="26" fillId="0" borderId="0" xfId="0" applyFont="1"/>
    <xf numFmtId="0" fontId="8" fillId="0" borderId="23" xfId="0" applyFont="1" applyBorder="1" applyAlignment="1">
      <alignment horizontal="centerContinuous"/>
    </xf>
    <xf numFmtId="0" fontId="8" fillId="0" borderId="8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24" xfId="0" applyBorder="1" applyAlignment="1">
      <alignment horizontal="centerContinuous"/>
    </xf>
    <xf numFmtId="1" fontId="4" fillId="0" borderId="25" xfId="0" applyNumberFormat="1" applyFont="1" applyBorder="1"/>
    <xf numFmtId="1" fontId="4" fillId="0" borderId="19" xfId="0" applyNumberFormat="1" applyFont="1" applyBorder="1"/>
    <xf numFmtId="1" fontId="4" fillId="0" borderId="25" xfId="0" applyNumberFormat="1" applyFont="1" applyBorder="1" applyAlignment="1"/>
    <xf numFmtId="1" fontId="0" fillId="0" borderId="26" xfId="0" applyNumberFormat="1" applyBorder="1"/>
    <xf numFmtId="1" fontId="5" fillId="0" borderId="27" xfId="0" applyNumberFormat="1" applyFont="1" applyBorder="1"/>
    <xf numFmtId="0" fontId="25" fillId="0" borderId="28" xfId="0" applyFont="1" applyBorder="1" applyAlignment="1">
      <alignment horizontal="centerContinuous"/>
    </xf>
    <xf numFmtId="0" fontId="0" fillId="0" borderId="29" xfId="0" applyBorder="1" applyAlignment="1">
      <alignment horizontal="centerContinuous"/>
    </xf>
    <xf numFmtId="0" fontId="0" fillId="0" borderId="30" xfId="0" applyBorder="1" applyAlignment="1">
      <alignment horizontal="centerContinuous"/>
    </xf>
    <xf numFmtId="0" fontId="4" fillId="0" borderId="29" xfId="0" applyFont="1" applyBorder="1" applyAlignment="1">
      <alignment horizontal="centerContinuous"/>
    </xf>
    <xf numFmtId="0" fontId="4" fillId="0" borderId="30" xfId="0" applyFont="1" applyBorder="1" applyAlignment="1">
      <alignment horizontal="centerContinuous"/>
    </xf>
    <xf numFmtId="0" fontId="8" fillId="0" borderId="31" xfId="0" applyFont="1" applyBorder="1" applyAlignment="1">
      <alignment horizontal="centerContinuous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5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1" fontId="19" fillId="0" borderId="0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 wrapText="1"/>
    </xf>
    <xf numFmtId="0" fontId="6" fillId="0" borderId="33" xfId="0" applyFont="1" applyBorder="1" applyAlignment="1">
      <alignment horizontal="centerContinuous" wrapText="1"/>
    </xf>
    <xf numFmtId="0" fontId="6" fillId="0" borderId="34" xfId="0" applyFont="1" applyBorder="1" applyAlignment="1">
      <alignment horizontal="centerContinuous"/>
    </xf>
    <xf numFmtId="0" fontId="25" fillId="0" borderId="34" xfId="0" applyFont="1" applyBorder="1" applyAlignment="1">
      <alignment horizontal="centerContinuous"/>
    </xf>
    <xf numFmtId="0" fontId="6" fillId="0" borderId="0" xfId="0" applyFont="1" applyAlignment="1">
      <alignment horizontal="centerContinuous"/>
    </xf>
    <xf numFmtId="0" fontId="29" fillId="0" borderId="0" xfId="3" applyFont="1"/>
    <xf numFmtId="0" fontId="29" fillId="0" borderId="0" xfId="3" applyFont="1" applyBorder="1"/>
    <xf numFmtId="0" fontId="29" fillId="0" borderId="0" xfId="3" applyFont="1" applyAlignment="1">
      <alignment horizontal="center"/>
    </xf>
    <xf numFmtId="0" fontId="31" fillId="0" borderId="0" xfId="3" applyFont="1" applyBorder="1" applyAlignment="1">
      <alignment horizontal="center" vertical="center" wrapText="1"/>
    </xf>
    <xf numFmtId="0" fontId="3" fillId="0" borderId="0" xfId="3"/>
    <xf numFmtId="0" fontId="31" fillId="0" borderId="35" xfId="3" applyFont="1" applyBorder="1" applyAlignment="1">
      <alignment horizontal="center" vertical="center" wrapText="1"/>
    </xf>
    <xf numFmtId="0" fontId="3" fillId="0" borderId="0" xfId="3" applyAlignment="1">
      <alignment horizontal="center"/>
    </xf>
    <xf numFmtId="0" fontId="34" fillId="0" borderId="2" xfId="3" applyFont="1" applyBorder="1" applyAlignment="1">
      <alignment horizontal="center" vertical="center"/>
    </xf>
    <xf numFmtId="1" fontId="3" fillId="0" borderId="32" xfId="3" applyNumberFormat="1" applyBorder="1" applyAlignment="1">
      <alignment horizontal="center" vertical="center"/>
    </xf>
    <xf numFmtId="0" fontId="3" fillId="0" borderId="7" xfId="3" applyBorder="1" applyAlignment="1">
      <alignment horizontal="center" vertical="center"/>
    </xf>
    <xf numFmtId="0" fontId="34" fillId="0" borderId="0" xfId="3" applyFont="1" applyBorder="1" applyAlignment="1">
      <alignment horizontal="center" vertical="center"/>
    </xf>
    <xf numFmtId="1" fontId="3" fillId="0" borderId="4" xfId="3" applyNumberFormat="1" applyBorder="1" applyAlignment="1">
      <alignment horizontal="center" vertical="center"/>
    </xf>
    <xf numFmtId="0" fontId="3" fillId="0" borderId="8" xfId="3" applyBorder="1" applyAlignment="1">
      <alignment horizontal="center" vertical="center"/>
    </xf>
    <xf numFmtId="0" fontId="34" fillId="0" borderId="5" xfId="3" applyFont="1" applyBorder="1" applyAlignment="1">
      <alignment horizontal="center" vertical="center"/>
    </xf>
    <xf numFmtId="1" fontId="3" fillId="0" borderId="6" xfId="3" applyNumberFormat="1" applyBorder="1" applyAlignment="1">
      <alignment horizontal="center" vertical="center"/>
    </xf>
    <xf numFmtId="0" fontId="3" fillId="0" borderId="2" xfId="3" applyBorder="1" applyAlignment="1">
      <alignment horizontal="center" vertical="center"/>
    </xf>
    <xf numFmtId="0" fontId="3" fillId="0" borderId="0" xfId="3" applyAlignment="1">
      <alignment horizontal="center" vertical="center"/>
    </xf>
    <xf numFmtId="0" fontId="3" fillId="0" borderId="0" xfId="3" applyAlignment="1">
      <alignment vertical="center"/>
    </xf>
    <xf numFmtId="0" fontId="34" fillId="0" borderId="7" xfId="3" applyFont="1" applyBorder="1" applyAlignment="1">
      <alignment horizontal="center" vertical="center"/>
    </xf>
    <xf numFmtId="0" fontId="34" fillId="0" borderId="4" xfId="3" applyFont="1" applyBorder="1" applyAlignment="1">
      <alignment horizontal="center" vertical="center"/>
    </xf>
    <xf numFmtId="0" fontId="3" fillId="0" borderId="5" xfId="3" applyBorder="1" applyAlignment="1">
      <alignment horizontal="center" vertical="center"/>
    </xf>
    <xf numFmtId="0" fontId="3" fillId="0" borderId="6" xfId="3" applyBorder="1" applyAlignment="1">
      <alignment horizontal="center" vertical="center"/>
    </xf>
    <xf numFmtId="0" fontId="34" fillId="0" borderId="1" xfId="3" applyFont="1" applyFill="1" applyBorder="1" applyAlignment="1">
      <alignment horizontal="center" vertical="center"/>
    </xf>
    <xf numFmtId="0" fontId="34" fillId="0" borderId="2" xfId="3" applyFont="1" applyFill="1" applyBorder="1" applyAlignment="1">
      <alignment horizontal="center" vertical="center"/>
    </xf>
    <xf numFmtId="0" fontId="34" fillId="0" borderId="32" xfId="3" applyFont="1" applyFill="1" applyBorder="1" applyAlignment="1">
      <alignment horizontal="center" vertical="center"/>
    </xf>
    <xf numFmtId="0" fontId="34" fillId="0" borderId="7" xfId="3" applyFont="1" applyFill="1" applyBorder="1" applyAlignment="1">
      <alignment horizontal="center" vertical="center"/>
    </xf>
    <xf numFmtId="0" fontId="34" fillId="0" borderId="0" xfId="3" applyFont="1" applyFill="1" applyBorder="1" applyAlignment="1">
      <alignment horizontal="center" vertical="center"/>
    </xf>
    <xf numFmtId="0" fontId="34" fillId="0" borderId="4" xfId="3" applyFont="1" applyFill="1" applyBorder="1" applyAlignment="1">
      <alignment horizontal="center" vertical="center"/>
    </xf>
    <xf numFmtId="0" fontId="34" fillId="0" borderId="8" xfId="3" applyFont="1" applyFill="1" applyBorder="1" applyAlignment="1">
      <alignment horizontal="center" vertical="center"/>
    </xf>
    <xf numFmtId="0" fontId="34" fillId="0" borderId="5" xfId="3" applyFont="1" applyFill="1" applyBorder="1" applyAlignment="1">
      <alignment horizontal="center" vertical="center"/>
    </xf>
    <xf numFmtId="0" fontId="34" fillId="0" borderId="6" xfId="3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9" fillId="0" borderId="0" xfId="0" applyFont="1" applyAlignment="1">
      <alignment horizontal="left"/>
    </xf>
    <xf numFmtId="0" fontId="5" fillId="0" borderId="0" xfId="0" applyFont="1" applyBorder="1"/>
    <xf numFmtId="0" fontId="22" fillId="0" borderId="0" xfId="0" applyFont="1" applyAlignment="1">
      <alignment horizontal="left"/>
    </xf>
    <xf numFmtId="0" fontId="22" fillId="0" borderId="0" xfId="0" applyFont="1"/>
    <xf numFmtId="0" fontId="41" fillId="0" borderId="0" xfId="0" applyFont="1" applyAlignment="1">
      <alignment horizontal="left"/>
    </xf>
    <xf numFmtId="0" fontId="41" fillId="0" borderId="0" xfId="0" applyFont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6" fillId="0" borderId="0" xfId="0" applyFont="1" applyAlignment="1">
      <alignment horizontal="centerContinuous" vertical="center"/>
    </xf>
    <xf numFmtId="0" fontId="9" fillId="0" borderId="0" xfId="0" applyFont="1" applyAlignment="1">
      <alignment horizontal="centerContinuous" vertical="center"/>
    </xf>
    <xf numFmtId="0" fontId="9" fillId="0" borderId="0" xfId="0" applyFont="1" applyAlignment="1">
      <alignment horizontal="centerContinuous" vertical="center" wrapText="1"/>
    </xf>
    <xf numFmtId="0" fontId="44" fillId="0" borderId="0" xfId="0" applyFont="1" applyFill="1" applyAlignment="1">
      <alignment horizontal="centerContinuous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Continuous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Continuous" vertical="center" wrapText="1"/>
    </xf>
    <xf numFmtId="0" fontId="5" fillId="0" borderId="44" xfId="0" applyFont="1" applyBorder="1" applyAlignment="1">
      <alignment horizontal="centerContinuous" vertical="center" wrapText="1"/>
    </xf>
    <xf numFmtId="0" fontId="5" fillId="0" borderId="0" xfId="0" applyFont="1" applyAlignment="1">
      <alignment horizontal="centerContinuous" vertical="center" wrapText="1"/>
    </xf>
    <xf numFmtId="0" fontId="5" fillId="0" borderId="0" xfId="0" applyFont="1" applyAlignment="1">
      <alignment wrapText="1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" fontId="5" fillId="3" borderId="45" xfId="0" applyNumberFormat="1" applyFont="1" applyFill="1" applyBorder="1"/>
    <xf numFmtId="1" fontId="6" fillId="4" borderId="38" xfId="0" applyNumberFormat="1" applyFont="1" applyFill="1" applyBorder="1" applyAlignment="1">
      <alignment horizontal="center" vertical="center"/>
    </xf>
    <xf numFmtId="1" fontId="6" fillId="4" borderId="4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" fontId="18" fillId="5" borderId="3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" fontId="18" fillId="5" borderId="45" xfId="0" applyNumberFormat="1" applyFont="1" applyFill="1" applyBorder="1"/>
    <xf numFmtId="0" fontId="19" fillId="0" borderId="45" xfId="0" applyFont="1" applyBorder="1" applyAlignment="1">
      <alignment horizontal="centerContinuous" wrapText="1"/>
    </xf>
    <xf numFmtId="0" fontId="0" fillId="0" borderId="45" xfId="0" applyBorder="1" applyAlignment="1">
      <alignment horizontal="centerContinuous"/>
    </xf>
    <xf numFmtId="0" fontId="4" fillId="0" borderId="36" xfId="0" applyFont="1" applyBorder="1" applyAlignment="1">
      <alignment horizontal="centerContinuous" wrapText="1"/>
    </xf>
    <xf numFmtId="0" fontId="19" fillId="0" borderId="37" xfId="0" applyFont="1" applyBorder="1" applyAlignment="1">
      <alignment horizontal="centerContinuous" wrapText="1"/>
    </xf>
    <xf numFmtId="0" fontId="0" fillId="0" borderId="37" xfId="0" applyBorder="1" applyAlignment="1">
      <alignment horizontal="centerContinuous"/>
    </xf>
    <xf numFmtId="0" fontId="4" fillId="0" borderId="46" xfId="0" applyFont="1" applyBorder="1" applyAlignment="1">
      <alignment horizontal="centerContinuous" wrapText="1"/>
    </xf>
    <xf numFmtId="9" fontId="22" fillId="0" borderId="47" xfId="4" applyFont="1" applyBorder="1" applyAlignment="1">
      <alignment horizontal="center"/>
    </xf>
    <xf numFmtId="0" fontId="4" fillId="0" borderId="39" xfId="0" applyFont="1" applyBorder="1" applyAlignment="1">
      <alignment horizontal="centerContinuous" wrapText="1"/>
    </xf>
    <xf numFmtId="0" fontId="19" fillId="0" borderId="40" xfId="0" applyFont="1" applyBorder="1" applyAlignment="1">
      <alignment horizontal="centerContinuous" wrapText="1"/>
    </xf>
    <xf numFmtId="0" fontId="0" fillId="0" borderId="40" xfId="0" applyBorder="1" applyAlignment="1">
      <alignment horizontal="centerContinuous"/>
    </xf>
    <xf numFmtId="9" fontId="22" fillId="0" borderId="41" xfId="4" applyFont="1" applyBorder="1" applyAlignment="1">
      <alignment horizontal="center"/>
    </xf>
    <xf numFmtId="164" fontId="22" fillId="0" borderId="45" xfId="1" applyFont="1" applyBorder="1" applyAlignment="1">
      <alignment horizontal="center"/>
    </xf>
    <xf numFmtId="164" fontId="22" fillId="0" borderId="40" xfId="1" applyFont="1" applyBorder="1" applyAlignment="1">
      <alignment horizontal="center"/>
    </xf>
    <xf numFmtId="0" fontId="16" fillId="0" borderId="15" xfId="0" applyFont="1" applyBorder="1" applyAlignment="1">
      <alignment horizontal="center" wrapText="1"/>
    </xf>
    <xf numFmtId="0" fontId="19" fillId="0" borderId="7" xfId="0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19" fillId="0" borderId="10" xfId="0" applyNumberFormat="1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166" fontId="19" fillId="0" borderId="5" xfId="0" applyNumberFormat="1" applyFont="1" applyBorder="1" applyAlignment="1">
      <alignment horizontal="center"/>
    </xf>
    <xf numFmtId="166" fontId="19" fillId="0" borderId="6" xfId="0" applyNumberFormat="1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64" fontId="22" fillId="0" borderId="48" xfId="1" applyFont="1" applyBorder="1" applyAlignment="1">
      <alignment horizontal="center"/>
    </xf>
    <xf numFmtId="9" fontId="22" fillId="0" borderId="49" xfId="4" applyFont="1" applyBorder="1" applyAlignment="1">
      <alignment horizontal="center"/>
    </xf>
    <xf numFmtId="0" fontId="8" fillId="0" borderId="50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30" fillId="5" borderId="35" xfId="3" applyFont="1" applyFill="1" applyBorder="1" applyAlignment="1">
      <alignment horizontal="center"/>
    </xf>
    <xf numFmtId="0" fontId="28" fillId="0" borderId="0" xfId="3" applyFont="1" applyAlignment="1">
      <alignment horizontal="centerContinuous" vertical="center"/>
    </xf>
    <xf numFmtId="0" fontId="3" fillId="0" borderId="0" xfId="3" applyBorder="1" applyAlignment="1">
      <alignment horizontal="center" vertical="center"/>
    </xf>
    <xf numFmtId="0" fontId="33" fillId="0" borderId="0" xfId="3" applyFont="1" applyBorder="1" applyAlignment="1">
      <alignment horizontal="center" vertical="center" wrapText="1"/>
    </xf>
    <xf numFmtId="0" fontId="3" fillId="0" borderId="4" xfId="3" applyBorder="1" applyAlignment="1">
      <alignment horizontal="center" vertical="center"/>
    </xf>
    <xf numFmtId="1" fontId="30" fillId="4" borderId="45" xfId="3" applyNumberFormat="1" applyFont="1" applyFill="1" applyBorder="1" applyAlignment="1">
      <alignment horizontal="center" vertical="center"/>
    </xf>
    <xf numFmtId="1" fontId="30" fillId="4" borderId="36" xfId="3" applyNumberFormat="1" applyFont="1" applyFill="1" applyBorder="1" applyAlignment="1">
      <alignment horizontal="center" vertical="center"/>
    </xf>
    <xf numFmtId="1" fontId="30" fillId="4" borderId="37" xfId="3" applyNumberFormat="1" applyFont="1" applyFill="1" applyBorder="1" applyAlignment="1">
      <alignment horizontal="center" vertical="center"/>
    </xf>
    <xf numFmtId="1" fontId="30" fillId="4" borderId="38" xfId="3" applyNumberFormat="1" applyFont="1" applyFill="1" applyBorder="1" applyAlignment="1">
      <alignment horizontal="center" vertical="center"/>
    </xf>
    <xf numFmtId="1" fontId="30" fillId="4" borderId="46" xfId="3" applyNumberFormat="1" applyFont="1" applyFill="1" applyBorder="1" applyAlignment="1">
      <alignment horizontal="center" vertical="center"/>
    </xf>
    <xf numFmtId="1" fontId="30" fillId="4" borderId="47" xfId="3" applyNumberFormat="1" applyFont="1" applyFill="1" applyBorder="1" applyAlignment="1">
      <alignment horizontal="center" vertical="center"/>
    </xf>
    <xf numFmtId="1" fontId="30" fillId="4" borderId="39" xfId="3" applyNumberFormat="1" applyFont="1" applyFill="1" applyBorder="1" applyAlignment="1">
      <alignment horizontal="center" vertical="center"/>
    </xf>
    <xf numFmtId="1" fontId="30" fillId="4" borderId="40" xfId="3" applyNumberFormat="1" applyFont="1" applyFill="1" applyBorder="1" applyAlignment="1">
      <alignment horizontal="center" vertical="center"/>
    </xf>
    <xf numFmtId="1" fontId="30" fillId="4" borderId="41" xfId="3" applyNumberFormat="1" applyFont="1" applyFill="1" applyBorder="1" applyAlignment="1">
      <alignment horizontal="center" vertical="center"/>
    </xf>
    <xf numFmtId="0" fontId="36" fillId="0" borderId="0" xfId="3" applyFont="1" applyBorder="1" applyAlignment="1">
      <alignment horizontal="centerContinuous" vertical="center"/>
    </xf>
    <xf numFmtId="0" fontId="1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42" fillId="0" borderId="0" xfId="0" applyFont="1" applyAlignment="1">
      <alignment horizontal="centerContinuous" vertical="center"/>
    </xf>
    <xf numFmtId="0" fontId="5" fillId="4" borderId="37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"/>
    </xf>
    <xf numFmtId="0" fontId="49" fillId="0" borderId="0" xfId="0" applyFont="1"/>
    <xf numFmtId="0" fontId="49" fillId="0" borderId="0" xfId="0" applyFont="1" applyBorder="1"/>
    <xf numFmtId="0" fontId="49" fillId="0" borderId="0" xfId="0" applyFont="1" applyBorder="1" applyAlignment="1">
      <alignment horizontal="left"/>
    </xf>
    <xf numFmtId="0" fontId="52" fillId="0" borderId="0" xfId="0" applyFont="1"/>
    <xf numFmtId="0" fontId="52" fillId="0" borderId="0" xfId="0" applyFont="1" applyBorder="1" applyAlignment="1">
      <alignment horizontal="right"/>
    </xf>
    <xf numFmtId="0" fontId="55" fillId="0" borderId="0" xfId="0" applyFont="1" applyBorder="1" applyAlignment="1">
      <alignment horizontal="left"/>
    </xf>
    <xf numFmtId="0" fontId="56" fillId="0" borderId="0" xfId="0" applyFont="1"/>
    <xf numFmtId="0" fontId="56" fillId="0" borderId="0" xfId="0" applyFont="1" applyBorder="1" applyAlignment="1">
      <alignment horizontal="right"/>
    </xf>
    <xf numFmtId="0" fontId="56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8" fillId="0" borderId="0" xfId="0" applyFont="1" applyBorder="1" applyAlignment="1">
      <alignment horizontal="centerContinuous" vertical="center"/>
    </xf>
    <xf numFmtId="0" fontId="49" fillId="0" borderId="0" xfId="0" applyFont="1" applyAlignment="1">
      <alignment horizontal="centerContinuous" vertical="center"/>
    </xf>
    <xf numFmtId="0" fontId="50" fillId="0" borderId="0" xfId="0" applyFont="1" applyBorder="1" applyAlignment="1">
      <alignment horizontal="centerContinuous" vertical="center"/>
    </xf>
    <xf numFmtId="0" fontId="51" fillId="0" borderId="0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49" fillId="0" borderId="0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centerContinuous" vertical="center"/>
    </xf>
    <xf numFmtId="0" fontId="8" fillId="5" borderId="50" xfId="0" applyFont="1" applyFill="1" applyBorder="1" applyAlignment="1">
      <alignment horizontal="center" vertical="center"/>
    </xf>
    <xf numFmtId="0" fontId="5" fillId="5" borderId="52" xfId="0" applyFont="1" applyFill="1" applyBorder="1" applyAlignment="1">
      <alignment horizontal="center" vertical="center" wrapText="1"/>
    </xf>
    <xf numFmtId="1" fontId="6" fillId="5" borderId="51" xfId="0" applyNumberFormat="1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Continuous" vertical="center"/>
    </xf>
    <xf numFmtId="0" fontId="43" fillId="0" borderId="5" xfId="0" applyFont="1" applyBorder="1" applyAlignment="1">
      <alignment horizontal="centerContinuous"/>
    </xf>
    <xf numFmtId="0" fontId="58" fillId="0" borderId="0" xfId="0" applyFont="1" applyFill="1" applyAlignment="1">
      <alignment horizontal="centerContinuous" vertical="center"/>
    </xf>
    <xf numFmtId="0" fontId="18" fillId="0" borderId="0" xfId="0" applyFont="1" applyAlignment="1">
      <alignment horizontal="center" vertical="center"/>
    </xf>
    <xf numFmtId="0" fontId="6" fillId="5" borderId="45" xfId="0" applyFont="1" applyFill="1" applyBorder="1" applyAlignment="1">
      <alignment horizontal="center"/>
    </xf>
    <xf numFmtId="0" fontId="60" fillId="0" borderId="0" xfId="2" applyFont="1" applyBorder="1" applyAlignment="1">
      <alignment horizontal="center" vertical="center" wrapText="1"/>
    </xf>
    <xf numFmtId="0" fontId="3" fillId="0" borderId="0" xfId="2" applyBorder="1" applyAlignment="1">
      <alignment vertical="center"/>
    </xf>
    <xf numFmtId="0" fontId="3" fillId="0" borderId="32" xfId="2" applyFont="1" applyBorder="1" applyAlignment="1">
      <alignment vertical="center"/>
    </xf>
    <xf numFmtId="0" fontId="1" fillId="0" borderId="7" xfId="2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/>
    </xf>
    <xf numFmtId="2" fontId="3" fillId="3" borderId="46" xfId="2" applyNumberFormat="1" applyFont="1" applyFill="1" applyBorder="1" applyAlignment="1">
      <alignment horizontal="center" vertical="center" wrapText="1"/>
    </xf>
    <xf numFmtId="2" fontId="3" fillId="3" borderId="45" xfId="2" applyNumberFormat="1" applyFont="1" applyFill="1" applyBorder="1" applyAlignment="1">
      <alignment horizontal="center" vertical="center" wrapText="1"/>
    </xf>
    <xf numFmtId="2" fontId="3" fillId="3" borderId="47" xfId="2" applyNumberFormat="1" applyFont="1" applyFill="1" applyBorder="1" applyAlignment="1">
      <alignment horizontal="center" vertical="center" wrapText="1"/>
    </xf>
    <xf numFmtId="2" fontId="3" fillId="0" borderId="46" xfId="2" applyNumberFormat="1" applyFont="1" applyFill="1" applyBorder="1" applyAlignment="1">
      <alignment horizontal="center" vertical="center" wrapText="1"/>
    </xf>
    <xf numFmtId="2" fontId="3" fillId="0" borderId="45" xfId="2" applyNumberFormat="1" applyFont="1" applyFill="1" applyBorder="1" applyAlignment="1">
      <alignment horizontal="center" vertical="center" wrapText="1"/>
    </xf>
    <xf numFmtId="2" fontId="3" fillId="0" borderId="47" xfId="2" applyNumberFormat="1" applyFont="1" applyFill="1" applyBorder="1" applyAlignment="1">
      <alignment horizontal="center" vertical="center" wrapText="1"/>
    </xf>
    <xf numFmtId="0" fontId="60" fillId="0" borderId="7" xfId="2" applyFont="1" applyBorder="1" applyAlignment="1">
      <alignment horizontal="center" vertical="center" wrapText="1"/>
    </xf>
    <xf numFmtId="1" fontId="3" fillId="0" borderId="53" xfId="2" applyNumberFormat="1" applyFont="1" applyBorder="1" applyAlignment="1">
      <alignment horizontal="center" vertical="center" wrapText="1"/>
    </xf>
    <xf numFmtId="1" fontId="3" fillId="0" borderId="17" xfId="2" applyNumberFormat="1" applyFont="1" applyBorder="1" applyAlignment="1">
      <alignment horizontal="center" vertical="center" wrapText="1"/>
    </xf>
    <xf numFmtId="1" fontId="3" fillId="0" borderId="54" xfId="2" applyNumberFormat="1" applyFont="1" applyBorder="1" applyAlignment="1">
      <alignment horizontal="center" vertical="center" wrapText="1"/>
    </xf>
    <xf numFmtId="167" fontId="3" fillId="0" borderId="4" xfId="5" applyNumberFormat="1" applyFont="1" applyFill="1" applyBorder="1" applyAlignment="1">
      <alignment horizontal="center" vertical="center"/>
    </xf>
    <xf numFmtId="0" fontId="3" fillId="0" borderId="7" xfId="2" applyBorder="1" applyAlignment="1">
      <alignment vertical="center"/>
    </xf>
    <xf numFmtId="0" fontId="60" fillId="0" borderId="4" xfId="2" applyFont="1" applyBorder="1" applyAlignment="1">
      <alignment vertical="center" wrapText="1"/>
    </xf>
    <xf numFmtId="0" fontId="1" fillId="0" borderId="7" xfId="2" applyFont="1" applyFill="1" applyBorder="1" applyAlignment="1">
      <alignment horizontal="center" vertical="center" wrapText="1"/>
    </xf>
    <xf numFmtId="1" fontId="3" fillId="0" borderId="7" xfId="2" applyNumberFormat="1" applyFont="1" applyBorder="1" applyAlignment="1">
      <alignment horizontal="center" vertical="center"/>
    </xf>
    <xf numFmtId="1" fontId="3" fillId="0" borderId="0" xfId="2" applyNumberFormat="1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 wrapText="1"/>
    </xf>
    <xf numFmtId="0" fontId="3" fillId="0" borderId="0" xfId="2" applyFont="1" applyBorder="1" applyAlignment="1">
      <alignment vertical="center"/>
    </xf>
    <xf numFmtId="0" fontId="3" fillId="0" borderId="4" xfId="2" applyBorder="1" applyAlignment="1">
      <alignment vertical="center"/>
    </xf>
    <xf numFmtId="0" fontId="3" fillId="0" borderId="53" xfId="2" applyBorder="1" applyAlignment="1">
      <alignment vertical="center"/>
    </xf>
    <xf numFmtId="0" fontId="3" fillId="0" borderId="17" xfId="2" applyBorder="1" applyAlignment="1">
      <alignment vertical="center"/>
    </xf>
    <xf numFmtId="0" fontId="3" fillId="0" borderId="54" xfId="2" applyBorder="1" applyAlignment="1">
      <alignment vertical="center"/>
    </xf>
    <xf numFmtId="0" fontId="61" fillId="0" borderId="8" xfId="2" applyFont="1" applyBorder="1" applyAlignment="1">
      <alignment vertical="center"/>
    </xf>
    <xf numFmtId="0" fontId="60" fillId="0" borderId="5" xfId="2" applyFont="1" applyFill="1" applyBorder="1" applyAlignment="1">
      <alignment vertical="center" wrapText="1"/>
    </xf>
    <xf numFmtId="0" fontId="61" fillId="0" borderId="0" xfId="2" applyFont="1" applyBorder="1" applyAlignment="1">
      <alignment vertical="center"/>
    </xf>
    <xf numFmtId="0" fontId="60" fillId="0" borderId="0" xfId="2" applyFont="1" applyFill="1" applyBorder="1" applyAlignment="1">
      <alignment vertical="center" wrapText="1"/>
    </xf>
    <xf numFmtId="0" fontId="63" fillId="0" borderId="0" xfId="2" applyFont="1" applyFill="1" applyBorder="1" applyAlignment="1">
      <alignment horizontal="center" vertical="center" wrapText="1"/>
    </xf>
    <xf numFmtId="167" fontId="64" fillId="0" borderId="0" xfId="2" applyNumberFormat="1" applyFont="1" applyBorder="1" applyAlignment="1">
      <alignment vertical="center"/>
    </xf>
    <xf numFmtId="0" fontId="1" fillId="6" borderId="36" xfId="2" applyFont="1" applyFill="1" applyBorder="1" applyAlignment="1">
      <alignment horizontal="center" vertical="center" wrapText="1"/>
    </xf>
    <xf numFmtId="0" fontId="1" fillId="6" borderId="37" xfId="2" applyFont="1" applyFill="1" applyBorder="1" applyAlignment="1">
      <alignment horizontal="center" vertical="center" wrapText="1"/>
    </xf>
    <xf numFmtId="0" fontId="1" fillId="6" borderId="38" xfId="2" applyFont="1" applyFill="1" applyBorder="1" applyAlignment="1">
      <alignment horizontal="center" vertical="center" wrapText="1"/>
    </xf>
    <xf numFmtId="0" fontId="3" fillId="6" borderId="46" xfId="2" applyFont="1" applyFill="1" applyBorder="1" applyAlignment="1">
      <alignment horizontal="center" vertical="center" wrapText="1"/>
    </xf>
    <xf numFmtId="0" fontId="3" fillId="6" borderId="45" xfId="2" applyFont="1" applyFill="1" applyBorder="1" applyAlignment="1">
      <alignment horizontal="center" vertical="center" wrapText="1"/>
    </xf>
    <xf numFmtId="0" fontId="3" fillId="6" borderId="47" xfId="2" applyFont="1" applyFill="1" applyBorder="1" applyAlignment="1">
      <alignment horizontal="center" vertical="center" wrapText="1"/>
    </xf>
    <xf numFmtId="0" fontId="3" fillId="6" borderId="36" xfId="2" applyFont="1" applyFill="1" applyBorder="1" applyAlignment="1">
      <alignment horizontal="center" vertical="center" wrapText="1"/>
    </xf>
    <xf numFmtId="0" fontId="3" fillId="6" borderId="37" xfId="2" applyFont="1" applyFill="1" applyBorder="1" applyAlignment="1">
      <alignment horizontal="center" vertical="center" wrapText="1"/>
    </xf>
    <xf numFmtId="0" fontId="3" fillId="6" borderId="38" xfId="2" applyFont="1" applyFill="1" applyBorder="1" applyAlignment="1">
      <alignment horizontal="center" vertical="center" wrapText="1"/>
    </xf>
    <xf numFmtId="167" fontId="3" fillId="6" borderId="20" xfId="5" applyNumberFormat="1" applyFont="1" applyFill="1" applyBorder="1" applyAlignment="1">
      <alignment horizontal="center" vertical="center"/>
    </xf>
    <xf numFmtId="167" fontId="60" fillId="6" borderId="54" xfId="5" applyNumberFormat="1" applyFont="1" applyFill="1" applyBorder="1" applyAlignment="1">
      <alignment horizontal="center" vertical="center"/>
    </xf>
    <xf numFmtId="167" fontId="62" fillId="5" borderId="6" xfId="2" applyNumberFormat="1" applyFont="1" applyFill="1" applyBorder="1" applyAlignment="1">
      <alignment vertical="center"/>
    </xf>
    <xf numFmtId="0" fontId="12" fillId="7" borderId="33" xfId="0" applyFont="1" applyFill="1" applyBorder="1" applyAlignment="1">
      <alignment horizontal="centerContinuous" vertical="center" wrapText="1"/>
    </xf>
    <xf numFmtId="0" fontId="0" fillId="7" borderId="57" xfId="0" applyFill="1" applyBorder="1" applyAlignment="1">
      <alignment horizontal="centerContinuous"/>
    </xf>
    <xf numFmtId="0" fontId="13" fillId="7" borderId="58" xfId="0" applyFont="1" applyFill="1" applyBorder="1" applyAlignment="1">
      <alignment horizontal="center" wrapText="1"/>
    </xf>
    <xf numFmtId="0" fontId="13" fillId="7" borderId="59" xfId="0" applyFont="1" applyFill="1" applyBorder="1" applyAlignment="1">
      <alignment horizontal="center" wrapText="1"/>
    </xf>
    <xf numFmtId="0" fontId="0" fillId="7" borderId="60" xfId="0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12" fillId="8" borderId="33" xfId="0" applyFont="1" applyFill="1" applyBorder="1" applyAlignment="1">
      <alignment horizontal="centerContinuous" vertical="center" wrapText="1"/>
    </xf>
    <xf numFmtId="0" fontId="11" fillId="8" borderId="34" xfId="0" applyFont="1" applyFill="1" applyBorder="1" applyAlignment="1">
      <alignment horizontal="centerContinuous" vertical="center" wrapText="1"/>
    </xf>
    <xf numFmtId="0" fontId="11" fillId="8" borderId="57" xfId="0" applyFont="1" applyFill="1" applyBorder="1" applyAlignment="1">
      <alignment horizontal="centerContinuous" vertical="center" wrapText="1"/>
    </xf>
    <xf numFmtId="0" fontId="15" fillId="8" borderId="62" xfId="0" applyFont="1" applyFill="1" applyBorder="1" applyAlignment="1">
      <alignment horizontal="center" wrapText="1"/>
    </xf>
    <xf numFmtId="0" fontId="13" fillId="8" borderId="63" xfId="0" applyFont="1" applyFill="1" applyBorder="1" applyAlignment="1">
      <alignment horizontal="center" wrapText="1"/>
    </xf>
    <xf numFmtId="0" fontId="13" fillId="8" borderId="64" xfId="0" applyFont="1" applyFill="1" applyBorder="1" applyAlignment="1">
      <alignment horizontal="center" wrapText="1"/>
    </xf>
    <xf numFmtId="0" fontId="14" fillId="8" borderId="65" xfId="0" applyFont="1" applyFill="1" applyBorder="1" applyAlignment="1">
      <alignment horizontal="center"/>
    </xf>
    <xf numFmtId="0" fontId="11" fillId="8" borderId="66" xfId="0" applyFont="1" applyFill="1" applyBorder="1" applyAlignment="1">
      <alignment horizontal="center"/>
    </xf>
    <xf numFmtId="0" fontId="11" fillId="8" borderId="67" xfId="0" applyFont="1" applyFill="1" applyBorder="1" applyAlignment="1">
      <alignment horizontal="center"/>
    </xf>
    <xf numFmtId="0" fontId="14" fillId="8" borderId="68" xfId="0" applyFont="1" applyFill="1" applyBorder="1" applyAlignment="1">
      <alignment horizontal="center"/>
    </xf>
    <xf numFmtId="0" fontId="11" fillId="8" borderId="69" xfId="0" applyFont="1" applyFill="1" applyBorder="1" applyAlignment="1">
      <alignment horizontal="center"/>
    </xf>
    <xf numFmtId="0" fontId="11" fillId="8" borderId="70" xfId="0" applyFont="1" applyFill="1" applyBorder="1" applyAlignment="1">
      <alignment horizontal="center"/>
    </xf>
    <xf numFmtId="0" fontId="10" fillId="9" borderId="33" xfId="0" applyFont="1" applyFill="1" applyBorder="1" applyAlignment="1">
      <alignment horizontal="centerContinuous" vertical="center"/>
    </xf>
    <xf numFmtId="0" fontId="10" fillId="9" borderId="34" xfId="0" applyFont="1" applyFill="1" applyBorder="1" applyAlignment="1">
      <alignment horizontal="centerContinuous" vertical="center"/>
    </xf>
    <xf numFmtId="0" fontId="10" fillId="9" borderId="34" xfId="0" applyFont="1" applyFill="1" applyBorder="1" applyAlignment="1">
      <alignment horizontal="centerContinuous" vertical="center" wrapText="1"/>
    </xf>
    <xf numFmtId="0" fontId="12" fillId="9" borderId="71" xfId="0" applyFont="1" applyFill="1" applyBorder="1" applyAlignment="1">
      <alignment horizontal="centerContinuous" vertical="center" wrapText="1"/>
    </xf>
    <xf numFmtId="0" fontId="11" fillId="9" borderId="57" xfId="0" applyFont="1" applyFill="1" applyBorder="1" applyAlignment="1">
      <alignment horizontal="centerContinuous" vertical="center" wrapText="1"/>
    </xf>
    <xf numFmtId="0" fontId="13" fillId="9" borderId="62" xfId="0" applyFont="1" applyFill="1" applyBorder="1" applyAlignment="1">
      <alignment horizontal="center"/>
    </xf>
    <xf numFmtId="0" fontId="13" fillId="9" borderId="72" xfId="0" applyFont="1" applyFill="1" applyBorder="1" applyAlignment="1">
      <alignment horizontal="center" wrapText="1"/>
    </xf>
    <xf numFmtId="0" fontId="13" fillId="9" borderId="73" xfId="0" applyFont="1" applyFill="1" applyBorder="1" applyAlignment="1">
      <alignment horizontal="center" wrapText="1"/>
    </xf>
    <xf numFmtId="0" fontId="13" fillId="9" borderId="64" xfId="0" applyFont="1" applyFill="1" applyBorder="1" applyAlignment="1">
      <alignment horizontal="center" wrapText="1"/>
    </xf>
    <xf numFmtId="0" fontId="11" fillId="9" borderId="74" xfId="0" applyFont="1" applyFill="1" applyBorder="1"/>
    <xf numFmtId="2" fontId="11" fillId="9" borderId="75" xfId="0" applyNumberFormat="1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9" borderId="76" xfId="0" applyFont="1" applyFill="1" applyBorder="1" applyAlignment="1">
      <alignment horizontal="center"/>
    </xf>
    <xf numFmtId="0" fontId="11" fillId="9" borderId="67" xfId="0" applyFont="1" applyFill="1" applyBorder="1" applyAlignment="1">
      <alignment horizontal="center"/>
    </xf>
    <xf numFmtId="0" fontId="11" fillId="9" borderId="77" xfId="0" applyFont="1" applyFill="1" applyBorder="1"/>
    <xf numFmtId="2" fontId="11" fillId="9" borderId="78" xfId="0" applyNumberFormat="1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9" borderId="46" xfId="0" applyFont="1" applyFill="1" applyBorder="1" applyAlignment="1">
      <alignment horizontal="center"/>
    </xf>
    <xf numFmtId="0" fontId="11" fillId="9" borderId="79" xfId="0" applyFont="1" applyFill="1" applyBorder="1" applyAlignment="1">
      <alignment horizontal="center"/>
    </xf>
    <xf numFmtId="2" fontId="11" fillId="9" borderId="80" xfId="0" applyNumberFormat="1" applyFont="1" applyFill="1" applyBorder="1" applyAlignment="1">
      <alignment horizontal="center"/>
    </xf>
    <xf numFmtId="0" fontId="11" fillId="9" borderId="77" xfId="0" applyFont="1" applyFill="1" applyBorder="1" applyAlignment="1">
      <alignment wrapText="1"/>
    </xf>
    <xf numFmtId="0" fontId="11" fillId="9" borderId="81" xfId="0" applyFont="1" applyFill="1" applyBorder="1" applyAlignment="1">
      <alignment wrapText="1"/>
    </xf>
    <xf numFmtId="0" fontId="11" fillId="9" borderId="19" xfId="0" applyFont="1" applyFill="1" applyBorder="1" applyAlignment="1">
      <alignment wrapText="1"/>
    </xf>
    <xf numFmtId="0" fontId="11" fillId="9" borderId="74" xfId="0" applyFont="1" applyFill="1" applyBorder="1" applyAlignment="1">
      <alignment wrapText="1"/>
    </xf>
    <xf numFmtId="0" fontId="11" fillId="9" borderId="82" xfId="0" applyFont="1" applyFill="1" applyBorder="1" applyAlignment="1">
      <alignment wrapText="1"/>
    </xf>
    <xf numFmtId="0" fontId="11" fillId="9" borderId="9" xfId="0" applyFont="1" applyFill="1" applyBorder="1" applyAlignment="1">
      <alignment horizontal="center"/>
    </xf>
    <xf numFmtId="0" fontId="11" fillId="9" borderId="83" xfId="0" applyFont="1" applyFill="1" applyBorder="1" applyAlignment="1">
      <alignment horizontal="center"/>
    </xf>
    <xf numFmtId="0" fontId="14" fillId="9" borderId="65" xfId="0" applyFont="1" applyFill="1" applyBorder="1" applyAlignment="1">
      <alignment horizontal="centerContinuous"/>
    </xf>
    <xf numFmtId="0" fontId="14" fillId="9" borderId="0" xfId="0" applyFont="1" applyFill="1" applyBorder="1" applyAlignment="1">
      <alignment horizontal="centerContinuous"/>
    </xf>
    <xf numFmtId="0" fontId="11" fillId="9" borderId="0" xfId="0" applyFont="1" applyFill="1" applyBorder="1" applyAlignment="1">
      <alignment horizontal="centerContinuous"/>
    </xf>
    <xf numFmtId="0" fontId="11" fillId="9" borderId="84" xfId="0" applyFont="1" applyFill="1" applyBorder="1" applyAlignment="1">
      <alignment horizontal="center"/>
    </xf>
    <xf numFmtId="0" fontId="11" fillId="9" borderId="85" xfId="0" applyFont="1" applyFill="1" applyBorder="1" applyAlignment="1">
      <alignment horizontal="center"/>
    </xf>
    <xf numFmtId="0" fontId="14" fillId="9" borderId="68" xfId="0" applyFont="1" applyFill="1" applyBorder="1" applyAlignment="1">
      <alignment horizontal="centerContinuous"/>
    </xf>
    <xf numFmtId="0" fontId="14" fillId="9" borderId="86" xfId="0" applyFont="1" applyFill="1" applyBorder="1" applyAlignment="1">
      <alignment horizontal="centerContinuous"/>
    </xf>
    <xf numFmtId="0" fontId="11" fillId="9" borderId="87" xfId="0" applyFont="1" applyFill="1" applyBorder="1" applyAlignment="1">
      <alignment horizontal="center"/>
    </xf>
    <xf numFmtId="0" fontId="11" fillId="9" borderId="70" xfId="0" applyFont="1" applyFill="1" applyBorder="1" applyAlignment="1">
      <alignment horizontal="center"/>
    </xf>
    <xf numFmtId="0" fontId="11" fillId="9" borderId="88" xfId="0" applyFont="1" applyFill="1" applyBorder="1" applyAlignment="1">
      <alignment horizontal="centerContinuous"/>
    </xf>
    <xf numFmtId="0" fontId="11" fillId="9" borderId="89" xfId="0" applyFont="1" applyFill="1" applyBorder="1" applyAlignment="1">
      <alignment horizontal="centerContinuous"/>
    </xf>
    <xf numFmtId="0" fontId="11" fillId="9" borderId="90" xfId="0" applyFont="1" applyFill="1" applyBorder="1" applyAlignment="1">
      <alignment horizontal="center"/>
    </xf>
    <xf numFmtId="0" fontId="11" fillId="9" borderId="91" xfId="0" applyFont="1" applyFill="1" applyBorder="1" applyAlignment="1">
      <alignment horizontal="center"/>
    </xf>
    <xf numFmtId="0" fontId="40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8" fillId="4" borderId="55" xfId="0" applyFont="1" applyFill="1" applyBorder="1" applyAlignment="1">
      <alignment horizontal="center" vertical="center"/>
    </xf>
    <xf numFmtId="0" fontId="8" fillId="4" borderId="56" xfId="0" applyFont="1" applyFill="1" applyBorder="1" applyAlignment="1">
      <alignment horizontal="center" vertical="center"/>
    </xf>
    <xf numFmtId="0" fontId="28" fillId="0" borderId="0" xfId="3" applyFont="1" applyBorder="1" applyAlignment="1">
      <alignment horizontal="center" vertical="center" textRotation="90" wrapText="1"/>
    </xf>
    <xf numFmtId="0" fontId="28" fillId="0" borderId="0" xfId="3" applyFont="1" applyAlignment="1">
      <alignment horizontal="center" wrapText="1"/>
    </xf>
    <xf numFmtId="0" fontId="60" fillId="0" borderId="0" xfId="2" applyFont="1" applyBorder="1" applyAlignment="1">
      <alignment horizontal="center" vertical="center" wrapText="1"/>
    </xf>
    <xf numFmtId="0" fontId="60" fillId="0" borderId="53" xfId="2" applyFont="1" applyBorder="1" applyAlignment="1">
      <alignment horizontal="center" vertical="center" wrapText="1"/>
    </xf>
    <xf numFmtId="0" fontId="3" fillId="0" borderId="17" xfId="2" applyBorder="1"/>
    <xf numFmtId="0" fontId="3" fillId="0" borderId="54" xfId="2" applyBorder="1"/>
    <xf numFmtId="0" fontId="60" fillId="0" borderId="53" xfId="2" applyFont="1" applyFill="1" applyBorder="1" applyAlignment="1">
      <alignment horizontal="center" vertical="center" wrapText="1"/>
    </xf>
    <xf numFmtId="0" fontId="60" fillId="0" borderId="17" xfId="2" applyFont="1" applyFill="1" applyBorder="1" applyAlignment="1">
      <alignment horizontal="center" vertical="center" wrapText="1"/>
    </xf>
    <xf numFmtId="0" fontId="60" fillId="0" borderId="54" xfId="2" applyFont="1" applyFill="1" applyBorder="1" applyAlignment="1">
      <alignment horizontal="center" vertical="center" wrapText="1"/>
    </xf>
    <xf numFmtId="0" fontId="1" fillId="0" borderId="7" xfId="2" applyFont="1" applyBorder="1" applyAlignment="1">
      <alignment horizontal="center" vertical="center" wrapText="1"/>
    </xf>
    <xf numFmtId="0" fontId="60" fillId="0" borderId="1" xfId="2" applyFont="1" applyBorder="1" applyAlignment="1">
      <alignment horizontal="center" vertical="center" wrapText="1"/>
    </xf>
    <xf numFmtId="0" fontId="60" fillId="0" borderId="2" xfId="2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Continuous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66" fillId="0" borderId="0" xfId="0" applyFont="1" applyFill="1" applyBorder="1" applyAlignment="1">
      <alignment horizontal="center"/>
    </xf>
    <xf numFmtId="0" fontId="66" fillId="0" borderId="0" xfId="0" applyFont="1" applyAlignment="1">
      <alignment horizontal="center"/>
    </xf>
    <xf numFmtId="0" fontId="67" fillId="0" borderId="0" xfId="0" applyFont="1" applyFill="1" applyBorder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 applyAlignment="1">
      <alignment horizontal="left"/>
    </xf>
  </cellXfs>
  <cellStyles count="6">
    <cellStyle name="Денежный" xfId="1" builtinId="4"/>
    <cellStyle name="Обычный" xfId="0" builtinId="0"/>
    <cellStyle name="Обычный_Оптим прибыли" xfId="2" xr:uid="{00000000-0005-0000-0000-000002000000}"/>
    <cellStyle name="Обычный_Трансп. задача" xfId="3" xr:uid="{00000000-0005-0000-0000-000003000000}"/>
    <cellStyle name="Процентный" xfId="4" builtinId="5"/>
    <cellStyle name="Финансовый" xfId="5" builtinId="3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8F8F8"/>
      <rgbColor rgb="00B2B2B2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C0C0C0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Графический метод решения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4908074008686"/>
          <c:y val="0.12032438126728068"/>
          <c:w val="0.57925139857809538"/>
          <c:h val="0.73562599750279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'Граф. реш. 1'!$A$4</c:f>
              <c:strCache>
                <c:ptCount val="1"/>
                <c:pt idx="0">
                  <c:v>Мука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1'!$E$4:$F$4</c:f>
              <c:numCache>
                <c:formatCode>General</c:formatCode>
                <c:ptCount val="2"/>
                <c:pt idx="0" formatCode="0">
                  <c:v>1650</c:v>
                </c:pt>
                <c:pt idx="1">
                  <c:v>0</c:v>
                </c:pt>
              </c:numCache>
            </c:numRef>
          </c:xVal>
          <c:yVal>
            <c:numRef>
              <c:f>'Граф. реш. 1'!$G$4:$H$4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5-4567-BE99-5A8371D16633}"/>
            </c:ext>
          </c:extLst>
        </c:ser>
        <c:ser>
          <c:idx val="1"/>
          <c:order val="1"/>
          <c:tx>
            <c:strRef>
              <c:f>'Граф. реш. 1'!$A$5</c:f>
              <c:strCache>
                <c:ptCount val="1"/>
                <c:pt idx="0">
                  <c:v>Масло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1'!$E$5:$F$5</c:f>
              <c:numCache>
                <c:formatCode>General</c:formatCode>
                <c:ptCount val="2"/>
                <c:pt idx="0" formatCode="0">
                  <c:v>1600</c:v>
                </c:pt>
                <c:pt idx="1">
                  <c:v>0</c:v>
                </c:pt>
              </c:numCache>
            </c:numRef>
          </c:xVal>
          <c:yVal>
            <c:numRef>
              <c:f>'Граф. реш. 1'!$G$5:$H$5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5-4567-BE99-5A8371D16633}"/>
            </c:ext>
          </c:extLst>
        </c:ser>
        <c:ser>
          <c:idx val="2"/>
          <c:order val="2"/>
          <c:tx>
            <c:strRef>
              <c:f>'Граф. реш. 1'!$A$6</c:f>
              <c:strCache>
                <c:ptCount val="1"/>
                <c:pt idx="0">
                  <c:v>Яйцо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1'!$E$6:$F$6</c:f>
              <c:numCache>
                <c:formatCode>General</c:formatCode>
                <c:ptCount val="2"/>
                <c:pt idx="0" formatCode="0">
                  <c:v>4000</c:v>
                </c:pt>
                <c:pt idx="1">
                  <c:v>0</c:v>
                </c:pt>
              </c:numCache>
            </c:numRef>
          </c:xVal>
          <c:yVal>
            <c:numRef>
              <c:f>'Граф. реш. 1'!$G$6:$H$6</c:f>
              <c:numCache>
                <c:formatCode>0</c:formatCode>
                <c:ptCount val="2"/>
                <c:pt idx="0" formatCode="General">
                  <c:v>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45-4567-BE99-5A8371D16633}"/>
            </c:ext>
          </c:extLst>
        </c:ser>
        <c:ser>
          <c:idx val="3"/>
          <c:order val="3"/>
          <c:tx>
            <c:strRef>
              <c:f>'Граф. реш. 1'!$A$7</c:f>
              <c:strCache>
                <c:ptCount val="1"/>
                <c:pt idx="0">
                  <c:v>Сахар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1'!$E$7:$F$7</c:f>
              <c:numCache>
                <c:formatCode>General</c:formatCode>
                <c:ptCount val="2"/>
                <c:pt idx="0" formatCode="0">
                  <c:v>2250</c:v>
                </c:pt>
                <c:pt idx="1">
                  <c:v>0</c:v>
                </c:pt>
              </c:numCache>
            </c:numRef>
          </c:xVal>
          <c:yVal>
            <c:numRef>
              <c:f>'Граф. реш. 1'!$G$7:$H$7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45-4567-BE99-5A8371D16633}"/>
            </c:ext>
          </c:extLst>
        </c:ser>
        <c:ser>
          <c:idx val="4"/>
          <c:order val="4"/>
          <c:tx>
            <c:strRef>
              <c:f>'Граф. реш. 1'!$A$8</c:f>
              <c:strCache>
                <c:ptCount val="1"/>
                <c:pt idx="0">
                  <c:v>Труд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1'!$E$8:$F$8</c:f>
              <c:numCache>
                <c:formatCode>General</c:formatCode>
                <c:ptCount val="2"/>
                <c:pt idx="0" formatCode="0">
                  <c:v>2857.1428571428569</c:v>
                </c:pt>
                <c:pt idx="1">
                  <c:v>0</c:v>
                </c:pt>
              </c:numCache>
            </c:numRef>
          </c:xVal>
          <c:yVal>
            <c:numRef>
              <c:f>'Граф. реш. 1'!$G$8:$H$8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2222.2222222222222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45-4567-BE99-5A8371D16633}"/>
            </c:ext>
          </c:extLst>
        </c:ser>
        <c:ser>
          <c:idx val="5"/>
          <c:order val="5"/>
          <c:tx>
            <c:strRef>
              <c:f>'Граф. реш. 1'!$A$9</c:f>
              <c:strCache>
                <c:ptCount val="1"/>
                <c:pt idx="0">
                  <c:v>Оборуд. по тесту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1'!$E$9:$F$9</c:f>
              <c:numCache>
                <c:formatCode>General</c:formatCode>
                <c:ptCount val="2"/>
                <c:pt idx="0" formatCode="0">
                  <c:v>2666.666666666667</c:v>
                </c:pt>
                <c:pt idx="1">
                  <c:v>0</c:v>
                </c:pt>
              </c:numCache>
            </c:numRef>
          </c:xVal>
          <c:yVal>
            <c:numRef>
              <c:f>'Граф. реш. 1'!$G$9:$H$9</c:f>
              <c:numCache>
                <c:formatCode>0</c:formatCode>
                <c:ptCount val="2"/>
                <c:pt idx="0" formatCode="General">
                  <c:v>0</c:v>
                </c:pt>
                <c:pt idx="1">
                  <c:v>6666.666666666667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45-4567-BE99-5A8371D16633}"/>
            </c:ext>
          </c:extLst>
        </c:ser>
        <c:ser>
          <c:idx val="6"/>
          <c:order val="6"/>
          <c:tx>
            <c:strRef>
              <c:f>'Граф. реш. 1'!$A$10</c:f>
              <c:strCache>
                <c:ptCount val="1"/>
                <c:pt idx="0">
                  <c:v>Оборуд. по выпечке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1'!$E$10:$F$10</c:f>
              <c:numCache>
                <c:formatCode>General</c:formatCode>
                <c:ptCount val="2"/>
                <c:pt idx="0" formatCode="0">
                  <c:v>5333.3333333333339</c:v>
                </c:pt>
                <c:pt idx="1">
                  <c:v>0</c:v>
                </c:pt>
              </c:numCache>
            </c:numRef>
          </c:xVal>
          <c:yVal>
            <c:numRef>
              <c:f>'Граф. реш. 1'!$G$10:$H$10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2666.666666666667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45-4567-BE99-5A8371D16633}"/>
            </c:ext>
          </c:extLst>
        </c:ser>
        <c:ser>
          <c:idx val="7"/>
          <c:order val="7"/>
          <c:tx>
            <c:strRef>
              <c:f>'Граф. реш. 1'!$A$3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'Граф. реш. 1'!$E$3:$F$3</c:f>
              <c:numCache>
                <c:formatCode>General</c:formatCode>
                <c:ptCount val="2"/>
                <c:pt idx="0" formatCode="0">
                  <c:v>1812.5</c:v>
                </c:pt>
                <c:pt idx="1">
                  <c:v>0</c:v>
                </c:pt>
              </c:numCache>
            </c:numRef>
          </c:xVal>
          <c:yVal>
            <c:numRef>
              <c:f>'Граф. реш. 1'!$G$3:$H$3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2148.1481481481483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45-4567-BE99-5A8371D16633}"/>
            </c:ext>
          </c:extLst>
        </c:ser>
        <c:ser>
          <c:idx val="8"/>
          <c:order val="8"/>
          <c:tx>
            <c:strRef>
              <c:f>'Граф. реш. 1'!$F$17:$F$18</c:f>
              <c:strCache>
                <c:ptCount val="1"/>
                <c:pt idx="0">
                  <c:v>План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'Граф. реш. 1'!$H$17</c:f>
              <c:numCache>
                <c:formatCode>0</c:formatCode>
                <c:ptCount val="1"/>
                <c:pt idx="0">
                  <c:v>1250</c:v>
                </c:pt>
              </c:numCache>
            </c:numRef>
          </c:xVal>
          <c:yVal>
            <c:numRef>
              <c:f>'Граф. реш. 1'!$H$18</c:f>
              <c:numCache>
                <c:formatCode>0</c:formatCode>
                <c:ptCount val="1"/>
                <c:pt idx="0">
                  <c:v>666.66666666666674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45-4567-BE99-5A8371D1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84511"/>
        <c:axId val="802983263"/>
      </c:scatterChart>
      <c:valAx>
        <c:axId val="802984511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Печенье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3263"/>
        <c:crosses val="autoZero"/>
        <c:crossBetween val="midCat"/>
      </c:valAx>
      <c:valAx>
        <c:axId val="802983263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Бисквиты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C$22" horiz="1" max="200" page="10" val="5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228599</xdr:rowOff>
    </xdr:from>
    <xdr:to>
      <xdr:col>20</xdr:col>
      <xdr:colOff>19050</xdr:colOff>
      <xdr:row>24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63B888-D68F-4F6F-8ECE-5749712C6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556846</xdr:colOff>
          <xdr:row>21</xdr:row>
          <xdr:rowOff>1</xdr:rowOff>
        </xdr:from>
        <xdr:to>
          <xdr:col>7</xdr:col>
          <xdr:colOff>561974</xdr:colOff>
          <xdr:row>22</xdr:row>
          <xdr:rowOff>28576</xdr:rowOff>
        </xdr:to>
        <xdr:sp macro="" textlink="">
          <xdr:nvSpPr>
            <xdr:cNvPr id="74767" name="Scroll Bar 15" hidden="1">
              <a:extLst>
                <a:ext uri="{63B3BB69-23CF-44E3-9099-C40C66FF867C}">
                  <a14:compatExt spid="_x0000_s74767"/>
                </a:ext>
                <a:ext uri="{FF2B5EF4-FFF2-40B4-BE49-F238E27FC236}">
                  <a16:creationId xmlns:a16="http://schemas.microsoft.com/office/drawing/2014/main" id="{00000000-0008-0000-0300-00000F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1"/>
  <sheetViews>
    <sheetView tabSelected="1" workbookViewId="0">
      <selection activeCell="M13" sqref="M13"/>
    </sheetView>
  </sheetViews>
  <sheetFormatPr defaultColWidth="10.6640625" defaultRowHeight="12.75" x14ac:dyDescent="0.2"/>
  <cols>
    <col min="1" max="1" width="9" style="121" customWidth="1"/>
    <col min="2" max="2" width="8.33203125" customWidth="1"/>
    <col min="3" max="17" width="8.5" customWidth="1"/>
  </cols>
  <sheetData>
    <row r="2" spans="1:11" ht="24.75" customHeight="1" x14ac:dyDescent="0.3">
      <c r="A2" s="351" t="s">
        <v>149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</row>
    <row r="3" spans="1:11" ht="13.15" customHeight="1" x14ac:dyDescent="0.2"/>
    <row r="4" spans="1:11" ht="30" customHeight="1" x14ac:dyDescent="0.35">
      <c r="A4" s="352" t="s">
        <v>151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</row>
    <row r="5" spans="1:11" ht="13.15" customHeight="1" x14ac:dyDescent="0.25">
      <c r="A5" s="122"/>
    </row>
    <row r="6" spans="1:11" ht="13.15" customHeight="1" x14ac:dyDescent="0.25">
      <c r="A6" s="122"/>
    </row>
    <row r="7" spans="1:11" ht="23.25" customHeight="1" x14ac:dyDescent="0.3">
      <c r="A7" s="351" t="s">
        <v>85</v>
      </c>
      <c r="B7" s="351"/>
      <c r="C7" s="351"/>
      <c r="D7" s="351"/>
      <c r="E7" s="351"/>
      <c r="F7" s="351"/>
      <c r="G7" s="351"/>
      <c r="H7" s="351"/>
      <c r="I7" s="351"/>
      <c r="J7" s="351"/>
      <c r="K7" s="351"/>
    </row>
    <row r="8" spans="1:11" ht="23.25" customHeight="1" x14ac:dyDescent="0.3">
      <c r="A8" s="351"/>
      <c r="B8" s="351"/>
      <c r="C8" s="351"/>
      <c r="D8" s="351"/>
      <c r="E8" s="351"/>
      <c r="F8" s="351"/>
      <c r="G8" s="351"/>
      <c r="H8" s="351"/>
      <c r="I8" s="351"/>
      <c r="J8" s="351"/>
      <c r="K8" s="351"/>
    </row>
    <row r="9" spans="1:11" ht="13.15" customHeight="1" x14ac:dyDescent="0.2"/>
    <row r="10" spans="1:11" ht="13.15" customHeight="1" x14ac:dyDescent="0.2"/>
    <row r="11" spans="1:11" s="125" customFormat="1" ht="22.5" customHeight="1" x14ac:dyDescent="0.3">
      <c r="B11" s="125" t="s">
        <v>93</v>
      </c>
    </row>
    <row r="12" spans="1:11" s="127" customFormat="1" ht="15" x14ac:dyDescent="0.25">
      <c r="A12" s="126"/>
      <c r="C12" s="127" t="s">
        <v>28</v>
      </c>
    </row>
    <row r="13" spans="1:11" s="127" customFormat="1" ht="15" x14ac:dyDescent="0.25">
      <c r="A13" s="126"/>
      <c r="C13" s="127" t="s">
        <v>91</v>
      </c>
    </row>
    <row r="14" spans="1:11" s="127" customFormat="1" ht="15" x14ac:dyDescent="0.25">
      <c r="A14" s="126"/>
      <c r="C14" s="127" t="s">
        <v>94</v>
      </c>
    </row>
    <row r="15" spans="1:11" s="127" customFormat="1" ht="15" x14ac:dyDescent="0.25">
      <c r="A15" s="126"/>
      <c r="C15" s="127" t="s">
        <v>92</v>
      </c>
    </row>
    <row r="16" spans="1:11" s="125" customFormat="1" ht="22.5" customHeight="1" x14ac:dyDescent="0.3">
      <c r="A16" s="124"/>
      <c r="B16" s="125" t="s">
        <v>90</v>
      </c>
    </row>
    <row r="17" spans="1:2" s="125" customFormat="1" ht="22.5" customHeight="1" x14ac:dyDescent="0.3">
      <c r="A17" s="124"/>
      <c r="B17" s="125" t="s">
        <v>148</v>
      </c>
    </row>
    <row r="18" spans="1:2" ht="13.15" customHeight="1" x14ac:dyDescent="0.2"/>
    <row r="19" spans="1:2" ht="13.15" customHeight="1" x14ac:dyDescent="0.2"/>
    <row r="20" spans="1:2" ht="13.15" customHeight="1" x14ac:dyDescent="0.2"/>
    <row r="21" spans="1:2" ht="13.15" customHeight="1" x14ac:dyDescent="0.2"/>
  </sheetData>
  <mergeCells count="4">
    <mergeCell ref="A7:K7"/>
    <mergeCell ref="A4:K4"/>
    <mergeCell ref="A8:K8"/>
    <mergeCell ref="A2:K2"/>
  </mergeCells>
  <phoneticPr fontId="27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предприятием"&amp;RВ.П. Чернов, А.В. Чернов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zoomScaleNormal="100" workbookViewId="0">
      <selection activeCell="G12" sqref="G12"/>
    </sheetView>
  </sheetViews>
  <sheetFormatPr defaultRowHeight="12.75" x14ac:dyDescent="0.2"/>
  <cols>
    <col min="1" max="1" width="22.6640625" customWidth="1"/>
    <col min="2" max="2" width="17.5" customWidth="1"/>
    <col min="3" max="3" width="15.5" customWidth="1"/>
    <col min="4" max="4" width="17.83203125" customWidth="1"/>
    <col min="5" max="5" width="16.83203125" customWidth="1"/>
    <col min="6" max="6" width="22.83203125" customWidth="1"/>
    <col min="7" max="7" width="22.1640625" customWidth="1"/>
    <col min="8" max="8" width="25.83203125" customWidth="1"/>
    <col min="9" max="9" width="19.6640625" customWidth="1"/>
  </cols>
  <sheetData>
    <row r="1" spans="1:8" ht="19.5" thickBot="1" x14ac:dyDescent="0.35">
      <c r="A1" s="19" t="s">
        <v>28</v>
      </c>
      <c r="B1" s="19"/>
      <c r="C1" s="12"/>
      <c r="D1" s="11"/>
      <c r="E1" s="11"/>
      <c r="F1" s="13"/>
      <c r="G1" s="2"/>
      <c r="H1" s="2"/>
    </row>
    <row r="2" spans="1:8" s="36" customFormat="1" ht="16.5" thickTop="1" x14ac:dyDescent="0.2">
      <c r="A2" s="311" t="s">
        <v>31</v>
      </c>
      <c r="B2" s="312"/>
      <c r="C2" s="313"/>
      <c r="D2" s="314"/>
      <c r="E2" s="315"/>
    </row>
    <row r="3" spans="1:8" s="36" customFormat="1" ht="31.5" customHeight="1" thickBot="1" x14ac:dyDescent="0.3">
      <c r="A3" s="316" t="s">
        <v>11</v>
      </c>
      <c r="B3" s="317" t="s">
        <v>37</v>
      </c>
      <c r="C3" s="317" t="s">
        <v>29</v>
      </c>
      <c r="D3" s="318" t="s">
        <v>130</v>
      </c>
      <c r="E3" s="319" t="s">
        <v>131</v>
      </c>
    </row>
    <row r="4" spans="1:8" s="36" customFormat="1" ht="13.5" thickTop="1" x14ac:dyDescent="0.2">
      <c r="A4" s="320" t="s">
        <v>16</v>
      </c>
      <c r="B4" s="321">
        <v>7.6</v>
      </c>
      <c r="C4" s="322">
        <v>825</v>
      </c>
      <c r="D4" s="323">
        <v>0.5</v>
      </c>
      <c r="E4" s="324">
        <v>0.3</v>
      </c>
    </row>
    <row r="5" spans="1:8" s="36" customFormat="1" x14ac:dyDescent="0.2">
      <c r="A5" s="325" t="s">
        <v>17</v>
      </c>
      <c r="B5" s="326">
        <v>44</v>
      </c>
      <c r="C5" s="327">
        <v>480</v>
      </c>
      <c r="D5" s="328">
        <v>0.3</v>
      </c>
      <c r="E5" s="329">
        <v>0.06</v>
      </c>
    </row>
    <row r="6" spans="1:8" s="36" customFormat="1" x14ac:dyDescent="0.2">
      <c r="A6" s="325" t="s">
        <v>18</v>
      </c>
      <c r="B6" s="326">
        <v>16</v>
      </c>
      <c r="C6" s="327">
        <v>720</v>
      </c>
      <c r="D6" s="328">
        <v>0.18</v>
      </c>
      <c r="E6" s="329">
        <v>0.6</v>
      </c>
    </row>
    <row r="7" spans="1:8" s="36" customFormat="1" ht="13.5" thickBot="1" x14ac:dyDescent="0.25">
      <c r="A7" s="325" t="s">
        <v>19</v>
      </c>
      <c r="B7" s="330">
        <v>9.1999999999999993</v>
      </c>
      <c r="C7" s="327">
        <v>450</v>
      </c>
      <c r="D7" s="328">
        <v>0.2</v>
      </c>
      <c r="E7" s="329">
        <v>0.3</v>
      </c>
    </row>
    <row r="8" spans="1:8" s="36" customFormat="1" x14ac:dyDescent="0.2">
      <c r="A8" s="331" t="s">
        <v>20</v>
      </c>
      <c r="B8" s="332"/>
      <c r="C8" s="327">
        <v>200</v>
      </c>
      <c r="D8" s="328">
        <v>7.0000000000000007E-2</v>
      </c>
      <c r="E8" s="329">
        <v>0.09</v>
      </c>
    </row>
    <row r="9" spans="1:8" s="36" customFormat="1" ht="28.5" customHeight="1" x14ac:dyDescent="0.2">
      <c r="A9" s="331" t="s">
        <v>35</v>
      </c>
      <c r="B9" s="333"/>
      <c r="C9" s="327">
        <v>40</v>
      </c>
      <c r="D9" s="328">
        <v>1.4999999999999999E-2</v>
      </c>
      <c r="E9" s="329">
        <v>6.0000000000000001E-3</v>
      </c>
    </row>
    <row r="10" spans="1:8" s="36" customFormat="1" ht="28.5" customHeight="1" thickBot="1" x14ac:dyDescent="0.25">
      <c r="A10" s="334" t="s">
        <v>36</v>
      </c>
      <c r="B10" s="335"/>
      <c r="C10" s="336">
        <v>40</v>
      </c>
      <c r="D10" s="337">
        <v>7.4999999999999997E-3</v>
      </c>
      <c r="E10" s="324">
        <v>1.4999999999999999E-2</v>
      </c>
    </row>
    <row r="11" spans="1:8" s="36" customFormat="1" ht="14.25" thickTop="1" x14ac:dyDescent="0.25">
      <c r="A11" s="338" t="s">
        <v>23</v>
      </c>
      <c r="B11" s="339"/>
      <c r="C11" s="340"/>
      <c r="D11" s="341">
        <v>32</v>
      </c>
      <c r="E11" s="342">
        <v>27</v>
      </c>
    </row>
    <row r="12" spans="1:8" s="36" customFormat="1" ht="14.25" thickBot="1" x14ac:dyDescent="0.3">
      <c r="A12" s="343" t="s">
        <v>25</v>
      </c>
      <c r="B12" s="344"/>
      <c r="C12" s="344"/>
      <c r="D12" s="345">
        <v>3000</v>
      </c>
      <c r="E12" s="346">
        <v>3000</v>
      </c>
    </row>
    <row r="13" spans="1:8" s="36" customFormat="1" ht="14.25" thickTop="1" thickBot="1" x14ac:dyDescent="0.25">
      <c r="A13" s="347" t="s">
        <v>27</v>
      </c>
      <c r="B13" s="348"/>
      <c r="C13" s="348"/>
      <c r="D13" s="349">
        <f>SUMPRODUCT(D4:D7,$B4:$B7)</f>
        <v>21.72</v>
      </c>
      <c r="E13" s="350">
        <f>SUMPRODUCT(E4:E7,$B4:$B7)</f>
        <v>17.28</v>
      </c>
    </row>
    <row r="14" spans="1:8" s="36" customFormat="1" ht="7.5" customHeight="1" thickTop="1" thickBot="1" x14ac:dyDescent="0.25"/>
    <row r="15" spans="1:8" s="36" customFormat="1" ht="44.25" thickTop="1" thickBot="1" x14ac:dyDescent="0.25">
      <c r="A15" s="299" t="s">
        <v>21</v>
      </c>
      <c r="B15" s="300"/>
      <c r="C15" s="301"/>
      <c r="D15" s="293" t="s">
        <v>42</v>
      </c>
      <c r="E15" s="294"/>
    </row>
    <row r="16" spans="1:8" s="37" customFormat="1" ht="30.75" customHeight="1" thickBot="1" x14ac:dyDescent="0.3">
      <c r="A16" s="302" t="s">
        <v>22</v>
      </c>
      <c r="B16" s="303" t="s">
        <v>39</v>
      </c>
      <c r="C16" s="304" t="s">
        <v>38</v>
      </c>
      <c r="D16" s="295" t="s">
        <v>40</v>
      </c>
      <c r="E16" s="296" t="s">
        <v>41</v>
      </c>
    </row>
    <row r="17" spans="1:5" s="36" customFormat="1" ht="15" thickTop="1" thickBot="1" x14ac:dyDescent="0.3">
      <c r="A17" s="305" t="s">
        <v>24</v>
      </c>
      <c r="B17" s="306">
        <v>200</v>
      </c>
      <c r="C17" s="307">
        <v>25</v>
      </c>
      <c r="D17" s="297">
        <v>1000</v>
      </c>
      <c r="E17" s="298">
        <v>0.35</v>
      </c>
    </row>
    <row r="18" spans="1:5" s="36" customFormat="1" ht="15" thickTop="1" thickBot="1" x14ac:dyDescent="0.3">
      <c r="A18" s="308" t="s">
        <v>26</v>
      </c>
      <c r="B18" s="309">
        <v>100</v>
      </c>
      <c r="C18" s="310">
        <v>50</v>
      </c>
    </row>
    <row r="19" spans="1:5" ht="13.5" thickTop="1" x14ac:dyDescent="0.2"/>
  </sheetData>
  <phoneticPr fontId="27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110" orientation="landscape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предприятием"&amp;RВ.П. Чернов, А.В. Чернов</oddHeader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zoomScaleNormal="100" zoomScaleSheetLayoutView="100" workbookViewId="0">
      <selection activeCell="M13" sqref="M13"/>
    </sheetView>
  </sheetViews>
  <sheetFormatPr defaultRowHeight="12.75" x14ac:dyDescent="0.2"/>
  <cols>
    <col min="1" max="1" width="19.83203125" customWidth="1"/>
    <col min="2" max="2" width="16.1640625" customWidth="1"/>
    <col min="3" max="3" width="17.5" customWidth="1"/>
    <col min="4" max="7" width="16.83203125" customWidth="1"/>
    <col min="8" max="8" width="4.1640625" customWidth="1"/>
    <col min="9" max="9" width="3.33203125" style="7" customWidth="1"/>
    <col min="10" max="10" width="6.83203125" customWidth="1"/>
  </cols>
  <sheetData>
    <row r="1" spans="1:13" ht="16.5" thickBot="1" x14ac:dyDescent="0.3">
      <c r="A1" s="242" t="s">
        <v>104</v>
      </c>
      <c r="B1" s="82"/>
      <c r="C1" s="83"/>
      <c r="D1" s="83"/>
      <c r="E1" s="83"/>
      <c r="F1" s="83"/>
      <c r="G1" s="230" t="s">
        <v>132</v>
      </c>
      <c r="H1" s="231"/>
      <c r="I1" s="236"/>
      <c r="J1" s="236"/>
      <c r="K1" s="3"/>
      <c r="L1" s="3"/>
      <c r="M1" s="3"/>
    </row>
    <row r="2" spans="1:13" s="7" customFormat="1" ht="15" customHeight="1" x14ac:dyDescent="0.25">
      <c r="A2" s="78"/>
      <c r="B2" s="79" t="s">
        <v>0</v>
      </c>
      <c r="C2" s="79" t="s">
        <v>1</v>
      </c>
      <c r="D2" s="80" t="s">
        <v>63</v>
      </c>
      <c r="E2" s="80" t="s">
        <v>2</v>
      </c>
      <c r="F2" s="81" t="s">
        <v>15</v>
      </c>
      <c r="G2" s="241" t="s">
        <v>127</v>
      </c>
      <c r="H2" s="231"/>
      <c r="I2" s="232"/>
      <c r="J2" s="230"/>
      <c r="K2"/>
      <c r="L2" s="216"/>
      <c r="M2" s="217"/>
    </row>
    <row r="3" spans="1:13" ht="12.75" customHeight="1" x14ac:dyDescent="0.2">
      <c r="A3" s="21" t="s">
        <v>30</v>
      </c>
      <c r="B3" s="158">
        <v>1250</v>
      </c>
      <c r="C3" s="158">
        <v>666.66666666666674</v>
      </c>
      <c r="D3" s="1"/>
      <c r="E3" s="1"/>
      <c r="F3" s="22"/>
      <c r="G3" s="218"/>
      <c r="H3" s="219"/>
      <c r="I3" s="233"/>
      <c r="J3" s="220"/>
      <c r="K3" s="3"/>
      <c r="L3" s="3"/>
      <c r="M3" s="3"/>
    </row>
    <row r="4" spans="1:13" s="56" customFormat="1" ht="12.75" customHeight="1" x14ac:dyDescent="0.3">
      <c r="A4" s="53" t="s">
        <v>47</v>
      </c>
      <c r="B4" s="54">
        <f>Данные!D11</f>
        <v>32</v>
      </c>
      <c r="C4" s="54">
        <f>Данные!E11</f>
        <v>27</v>
      </c>
      <c r="D4" s="164">
        <f>B4*B$3+C4*C$3</f>
        <v>58000</v>
      </c>
      <c r="E4" s="54"/>
      <c r="F4" s="55"/>
      <c r="G4" s="221"/>
      <c r="H4" s="222" t="s">
        <v>114</v>
      </c>
      <c r="I4" s="234" t="s">
        <v>86</v>
      </c>
      <c r="J4" s="223" t="s">
        <v>87</v>
      </c>
      <c r="K4" s="123"/>
      <c r="L4" s="123"/>
      <c r="M4" s="54"/>
    </row>
    <row r="5" spans="1:13" ht="12.75" customHeight="1" x14ac:dyDescent="0.25">
      <c r="A5" s="21" t="s">
        <v>3</v>
      </c>
      <c r="B5" s="1">
        <f>Данные!D4</f>
        <v>0.5</v>
      </c>
      <c r="C5" s="1">
        <f>Данные!E4</f>
        <v>0.3</v>
      </c>
      <c r="D5" s="5">
        <f>B5*B$3+C5*C$3</f>
        <v>825</v>
      </c>
      <c r="E5" s="1">
        <f>Данные!C4</f>
        <v>825</v>
      </c>
      <c r="F5" s="14">
        <f>E5-D5</f>
        <v>0</v>
      </c>
      <c r="G5" s="224"/>
      <c r="H5" s="225" t="s">
        <v>115</v>
      </c>
      <c r="I5" s="234" t="s">
        <v>88</v>
      </c>
      <c r="J5" s="226">
        <v>825</v>
      </c>
      <c r="K5" s="3"/>
      <c r="L5" s="3"/>
      <c r="M5" s="3"/>
    </row>
    <row r="6" spans="1:13" ht="12.75" customHeight="1" x14ac:dyDescent="0.25">
      <c r="A6" s="21" t="s">
        <v>4</v>
      </c>
      <c r="B6" s="1">
        <f>Данные!D5</f>
        <v>0.3</v>
      </c>
      <c r="C6" s="1">
        <f>Данные!E5</f>
        <v>0.06</v>
      </c>
      <c r="D6" s="5">
        <f t="shared" ref="D6:D13" si="0">B6*B$3+C6*C$3</f>
        <v>415</v>
      </c>
      <c r="E6" s="1">
        <f>Данные!C5</f>
        <v>480</v>
      </c>
      <c r="F6" s="14">
        <f t="shared" ref="F6:F13" si="1">E6-D6</f>
        <v>65</v>
      </c>
      <c r="G6" s="224"/>
      <c r="H6" s="225" t="s">
        <v>116</v>
      </c>
      <c r="I6" s="234" t="s">
        <v>88</v>
      </c>
      <c r="J6" s="226">
        <v>480</v>
      </c>
      <c r="K6" s="3"/>
      <c r="L6" s="3"/>
      <c r="M6" s="3"/>
    </row>
    <row r="7" spans="1:13" ht="12.75" customHeight="1" x14ac:dyDescent="0.25">
      <c r="A7" s="21" t="s">
        <v>14</v>
      </c>
      <c r="B7" s="1">
        <f>Данные!D6</f>
        <v>0.18</v>
      </c>
      <c r="C7" s="1">
        <f>Данные!E6</f>
        <v>0.6</v>
      </c>
      <c r="D7" s="5">
        <f t="shared" si="0"/>
        <v>625</v>
      </c>
      <c r="E7" s="1">
        <f>Данные!C6</f>
        <v>720</v>
      </c>
      <c r="F7" s="14">
        <f t="shared" si="1"/>
        <v>95</v>
      </c>
      <c r="G7" s="224"/>
      <c r="H7" s="225" t="s">
        <v>117</v>
      </c>
      <c r="I7" s="234" t="s">
        <v>88</v>
      </c>
      <c r="J7" s="226">
        <v>720</v>
      </c>
      <c r="K7" s="3"/>
      <c r="L7" s="3"/>
      <c r="M7" s="3"/>
    </row>
    <row r="8" spans="1:13" ht="12.75" customHeight="1" x14ac:dyDescent="0.25">
      <c r="A8" s="21" t="s">
        <v>7</v>
      </c>
      <c r="B8" s="1">
        <f>Данные!D7</f>
        <v>0.2</v>
      </c>
      <c r="C8" s="1">
        <f>Данные!E7</f>
        <v>0.3</v>
      </c>
      <c r="D8" s="5">
        <f t="shared" si="0"/>
        <v>450</v>
      </c>
      <c r="E8" s="1">
        <f>Данные!C7</f>
        <v>450</v>
      </c>
      <c r="F8" s="14">
        <f t="shared" si="1"/>
        <v>0</v>
      </c>
      <c r="G8" s="224"/>
      <c r="H8" s="225" t="s">
        <v>118</v>
      </c>
      <c r="I8" s="234" t="s">
        <v>88</v>
      </c>
      <c r="J8" s="226">
        <v>450</v>
      </c>
      <c r="K8" s="3"/>
      <c r="L8" s="3"/>
      <c r="M8" s="3"/>
    </row>
    <row r="9" spans="1:13" ht="12.75" customHeight="1" x14ac:dyDescent="0.25">
      <c r="A9" s="21" t="s">
        <v>5</v>
      </c>
      <c r="B9" s="1">
        <f>Данные!D8</f>
        <v>7.0000000000000007E-2</v>
      </c>
      <c r="C9" s="1">
        <f>Данные!E8</f>
        <v>0.09</v>
      </c>
      <c r="D9" s="5">
        <f t="shared" si="0"/>
        <v>147.50000000000003</v>
      </c>
      <c r="E9" s="1">
        <f>Данные!C8</f>
        <v>200</v>
      </c>
      <c r="F9" s="14">
        <f t="shared" si="1"/>
        <v>52.499999999999972</v>
      </c>
      <c r="G9" s="224"/>
      <c r="H9" s="225" t="s">
        <v>119</v>
      </c>
      <c r="I9" s="234" t="s">
        <v>88</v>
      </c>
      <c r="J9" s="226">
        <v>200</v>
      </c>
      <c r="K9" s="3"/>
      <c r="L9" s="3"/>
      <c r="M9" s="3"/>
    </row>
    <row r="10" spans="1:13" ht="12.75" customHeight="1" x14ac:dyDescent="0.25">
      <c r="A10" s="21" t="s">
        <v>6</v>
      </c>
      <c r="B10" s="1">
        <f>Данные!D9</f>
        <v>1.4999999999999999E-2</v>
      </c>
      <c r="C10" s="1">
        <f>Данные!E9</f>
        <v>6.0000000000000001E-3</v>
      </c>
      <c r="D10" s="5">
        <f t="shared" si="0"/>
        <v>22.75</v>
      </c>
      <c r="E10" s="1">
        <f>Данные!C9</f>
        <v>40</v>
      </c>
      <c r="F10" s="14">
        <f t="shared" si="1"/>
        <v>17.25</v>
      </c>
      <c r="G10" s="224"/>
      <c r="H10" s="225" t="s">
        <v>120</v>
      </c>
      <c r="I10" s="234" t="s">
        <v>88</v>
      </c>
      <c r="J10" s="226">
        <v>40</v>
      </c>
      <c r="K10" s="3"/>
      <c r="L10" s="3"/>
      <c r="M10" s="3"/>
    </row>
    <row r="11" spans="1:13" ht="12.75" customHeight="1" x14ac:dyDescent="0.25">
      <c r="A11" s="21" t="s">
        <v>8</v>
      </c>
      <c r="B11" s="1">
        <f>Данные!D10</f>
        <v>7.4999999999999997E-3</v>
      </c>
      <c r="C11" s="1">
        <f>Данные!E10</f>
        <v>1.4999999999999999E-2</v>
      </c>
      <c r="D11" s="5">
        <f t="shared" si="0"/>
        <v>19.375</v>
      </c>
      <c r="E11" s="1">
        <f>Данные!C10</f>
        <v>40</v>
      </c>
      <c r="F11" s="14">
        <f t="shared" si="1"/>
        <v>20.625</v>
      </c>
      <c r="G11" s="224"/>
      <c r="H11" s="225" t="s">
        <v>121</v>
      </c>
      <c r="I11" s="234" t="s">
        <v>88</v>
      </c>
      <c r="J11" s="226">
        <v>40</v>
      </c>
      <c r="K11" s="3"/>
      <c r="L11" s="3"/>
      <c r="M11" s="3"/>
    </row>
    <row r="12" spans="1:13" ht="12.75" customHeight="1" x14ac:dyDescent="0.25">
      <c r="A12" s="21" t="s">
        <v>9</v>
      </c>
      <c r="B12" s="1">
        <v>1</v>
      </c>
      <c r="C12" s="1">
        <v>0</v>
      </c>
      <c r="D12" s="5">
        <f t="shared" si="0"/>
        <v>1250</v>
      </c>
      <c r="E12" s="1">
        <f>Данные!D12</f>
        <v>3000</v>
      </c>
      <c r="F12" s="14">
        <f t="shared" si="1"/>
        <v>1750</v>
      </c>
      <c r="G12" s="224"/>
      <c r="H12" s="225" t="s">
        <v>122</v>
      </c>
      <c r="I12" s="234" t="s">
        <v>88</v>
      </c>
      <c r="J12" s="226">
        <v>3000</v>
      </c>
      <c r="K12" s="3"/>
      <c r="L12" s="3"/>
      <c r="M12" s="3"/>
    </row>
    <row r="13" spans="1:13" ht="12.75" customHeight="1" thickBot="1" x14ac:dyDescent="0.3">
      <c r="A13" s="23" t="s">
        <v>10</v>
      </c>
      <c r="B13" s="15">
        <v>0</v>
      </c>
      <c r="C13" s="15">
        <v>1</v>
      </c>
      <c r="D13" s="24">
        <f t="shared" si="0"/>
        <v>666.66666666666674</v>
      </c>
      <c r="E13" s="15">
        <f>Данные!E12</f>
        <v>3000</v>
      </c>
      <c r="F13" s="16">
        <f t="shared" si="1"/>
        <v>2333.333333333333</v>
      </c>
      <c r="G13" s="224"/>
      <c r="H13" s="225" t="s">
        <v>123</v>
      </c>
      <c r="I13" s="234" t="s">
        <v>88</v>
      </c>
      <c r="J13" s="226">
        <v>3000</v>
      </c>
      <c r="K13" s="3"/>
      <c r="L13" s="3"/>
      <c r="M13" s="3"/>
    </row>
    <row r="14" spans="1:13" ht="16.5" customHeight="1" thickBot="1" x14ac:dyDescent="0.3">
      <c r="A14" s="18" t="s">
        <v>60</v>
      </c>
      <c r="B14" s="17"/>
      <c r="C14" s="17"/>
      <c r="D14" s="17"/>
      <c r="E14" s="17"/>
      <c r="F14" s="367"/>
      <c r="G14" s="224"/>
      <c r="H14" s="225" t="s">
        <v>124</v>
      </c>
      <c r="I14" s="234" t="s">
        <v>89</v>
      </c>
      <c r="J14" s="226">
        <v>0</v>
      </c>
      <c r="K14" s="3"/>
      <c r="L14" s="3"/>
      <c r="M14" s="3"/>
    </row>
    <row r="15" spans="1:13" s="38" customFormat="1" ht="27" customHeight="1" x14ac:dyDescent="0.25">
      <c r="A15" s="44" t="s">
        <v>33</v>
      </c>
      <c r="B15" s="31" t="s">
        <v>53</v>
      </c>
      <c r="C15" s="31" t="s">
        <v>49</v>
      </c>
      <c r="D15" s="31" t="s">
        <v>68</v>
      </c>
      <c r="E15" s="31" t="s">
        <v>50</v>
      </c>
      <c r="F15" s="31" t="s">
        <v>51</v>
      </c>
      <c r="G15" s="45" t="s">
        <v>52</v>
      </c>
    </row>
    <row r="16" spans="1:13" ht="12.75" customHeight="1" x14ac:dyDescent="0.2">
      <c r="A16" s="21" t="s">
        <v>3</v>
      </c>
      <c r="B16" s="1"/>
      <c r="C16" s="5"/>
      <c r="D16" s="5"/>
      <c r="E16" s="4"/>
      <c r="F16" s="5"/>
      <c r="G16" s="14"/>
    </row>
    <row r="17" spans="1:9" ht="12.75" customHeight="1" x14ac:dyDescent="0.2">
      <c r="A17" s="21" t="s">
        <v>4</v>
      </c>
      <c r="B17" s="1"/>
      <c r="C17" s="5"/>
      <c r="D17" s="5"/>
      <c r="E17" s="3"/>
      <c r="F17" s="5"/>
      <c r="G17" s="14"/>
    </row>
    <row r="18" spans="1:9" ht="12.75" customHeight="1" x14ac:dyDescent="0.2">
      <c r="A18" s="21" t="s">
        <v>14</v>
      </c>
      <c r="B18" s="1"/>
      <c r="C18" s="5"/>
      <c r="D18" s="5"/>
      <c r="E18" s="3"/>
      <c r="F18" s="5"/>
      <c r="G18" s="14"/>
    </row>
    <row r="19" spans="1:9" ht="12.75" customHeight="1" thickBot="1" x14ac:dyDescent="0.25">
      <c r="A19" s="25" t="s">
        <v>7</v>
      </c>
      <c r="B19" s="26"/>
      <c r="C19" s="10"/>
      <c r="D19" s="10"/>
      <c r="E19" s="3"/>
      <c r="F19" s="10"/>
      <c r="G19" s="27"/>
    </row>
    <row r="20" spans="1:9" ht="18" customHeight="1" thickTop="1" thickBot="1" x14ac:dyDescent="0.25">
      <c r="A20" s="28" t="s">
        <v>32</v>
      </c>
      <c r="B20" s="29"/>
      <c r="C20" s="29"/>
      <c r="D20" s="29"/>
      <c r="E20" s="29"/>
      <c r="F20" s="29"/>
      <c r="G20" s="30"/>
    </row>
    <row r="21" spans="1:9" ht="17.25" customHeight="1" thickBot="1" x14ac:dyDescent="0.3">
      <c r="A21" s="8" t="s">
        <v>61</v>
      </c>
      <c r="B21" s="39"/>
      <c r="C21" s="39"/>
      <c r="D21" s="39"/>
      <c r="E21" s="39"/>
      <c r="F21" s="39"/>
      <c r="G21" s="9"/>
    </row>
    <row r="22" spans="1:9" s="62" customFormat="1" ht="20.25" customHeight="1" x14ac:dyDescent="0.25">
      <c r="A22" s="58" t="s">
        <v>66</v>
      </c>
      <c r="B22" s="59"/>
      <c r="C22" s="59"/>
      <c r="D22" s="72" t="s">
        <v>62</v>
      </c>
      <c r="E22" s="60"/>
      <c r="F22" s="60"/>
      <c r="G22" s="61"/>
      <c r="I22" s="235"/>
    </row>
    <row r="23" spans="1:9" ht="13.5" x14ac:dyDescent="0.25">
      <c r="A23" s="43" t="s">
        <v>47</v>
      </c>
      <c r="B23" s="41"/>
      <c r="C23" s="67"/>
      <c r="D23" s="73" t="s">
        <v>67</v>
      </c>
      <c r="E23" s="49"/>
      <c r="F23" s="49"/>
      <c r="G23" s="50"/>
    </row>
    <row r="24" spans="1:9" ht="13.5" x14ac:dyDescent="0.25">
      <c r="A24" s="51" t="s">
        <v>48</v>
      </c>
      <c r="B24" s="52"/>
      <c r="C24" s="68"/>
      <c r="D24" s="74" t="s">
        <v>64</v>
      </c>
      <c r="E24" s="41"/>
      <c r="F24" s="41"/>
      <c r="G24" s="46"/>
    </row>
    <row r="25" spans="1:9" x14ac:dyDescent="0.2">
      <c r="A25" s="40" t="s">
        <v>57</v>
      </c>
      <c r="B25" s="3"/>
      <c r="C25" s="67"/>
      <c r="D25" s="74" t="s">
        <v>65</v>
      </c>
      <c r="E25" s="41"/>
      <c r="F25" s="41"/>
      <c r="G25" s="48"/>
    </row>
    <row r="26" spans="1:9" x14ac:dyDescent="0.2">
      <c r="A26" s="40" t="s">
        <v>58</v>
      </c>
      <c r="B26" s="42"/>
      <c r="C26" s="69"/>
      <c r="D26" s="75" t="s">
        <v>70</v>
      </c>
      <c r="E26" s="49"/>
      <c r="F26" s="49"/>
      <c r="G26" s="50"/>
    </row>
    <row r="27" spans="1:9" s="13" customFormat="1" x14ac:dyDescent="0.2">
      <c r="A27" s="40" t="s">
        <v>59</v>
      </c>
      <c r="B27" s="3"/>
      <c r="C27" s="67"/>
      <c r="D27" s="74" t="s">
        <v>55</v>
      </c>
      <c r="E27" s="41"/>
      <c r="F27" s="41"/>
      <c r="G27" s="46"/>
      <c r="I27" s="7"/>
    </row>
    <row r="28" spans="1:9" ht="13.5" x14ac:dyDescent="0.25">
      <c r="A28" s="63" t="s">
        <v>69</v>
      </c>
      <c r="B28" s="66"/>
      <c r="C28" s="70"/>
      <c r="D28" s="76" t="s">
        <v>56</v>
      </c>
      <c r="E28" s="41"/>
      <c r="F28" s="41"/>
      <c r="G28" s="47"/>
    </row>
    <row r="29" spans="1:9" ht="14.25" thickBot="1" x14ac:dyDescent="0.3">
      <c r="A29" s="64" t="s">
        <v>13</v>
      </c>
      <c r="B29" s="65"/>
      <c r="C29" s="71"/>
      <c r="D29" s="77" t="s">
        <v>54</v>
      </c>
      <c r="E29" s="65"/>
      <c r="F29" s="65"/>
      <c r="G29" s="57"/>
    </row>
  </sheetData>
  <phoneticPr fontId="27" type="noConversion"/>
  <conditionalFormatting sqref="F5:F13">
    <cfRule type="expression" dxfId="1" priority="2">
      <formula>$F5&lt;0</formula>
    </cfRule>
  </conditionalFormatting>
  <conditionalFormatting sqref="A5:A13">
    <cfRule type="expression" dxfId="0" priority="1">
      <formula>$F5&lt;0</formula>
    </cfRule>
  </conditionalFormatting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предприятием"&amp;RЧернов В.П., Чернов А.В.</oddHeader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0"/>
  <sheetViews>
    <sheetView topLeftCell="A4" zoomScaleNormal="100" zoomScaleSheetLayoutView="100" workbookViewId="0">
      <selection activeCell="L28" sqref="L28"/>
    </sheetView>
  </sheetViews>
  <sheetFormatPr defaultRowHeight="12.75" x14ac:dyDescent="0.2"/>
  <cols>
    <col min="1" max="1" width="19.33203125" style="38" customWidth="1"/>
    <col min="2" max="3" width="11.83203125" customWidth="1"/>
    <col min="4" max="4" width="13.1640625" customWidth="1"/>
    <col min="5" max="5" width="9.83203125" customWidth="1"/>
    <col min="6" max="6" width="10.33203125" customWidth="1"/>
    <col min="7" max="8" width="9.83203125" customWidth="1"/>
    <col min="9" max="9" width="11.33203125" customWidth="1"/>
  </cols>
  <sheetData>
    <row r="1" spans="1:9" ht="19.5" customHeight="1" thickBot="1" x14ac:dyDescent="0.35">
      <c r="A1" s="149" t="s">
        <v>100</v>
      </c>
      <c r="B1" s="2"/>
      <c r="C1" s="2"/>
      <c r="D1" s="2"/>
      <c r="E1" s="2"/>
      <c r="F1" s="2"/>
      <c r="G1" s="2"/>
      <c r="H1" s="2"/>
    </row>
    <row r="2" spans="1:9" s="155" customFormat="1" ht="26.25" thickBot="1" x14ac:dyDescent="0.25">
      <c r="A2" s="150" t="s">
        <v>103</v>
      </c>
      <c r="B2" s="151" t="str">
        <f>Данные!D3</f>
        <v>В 1 кг 
Печенья</v>
      </c>
      <c r="C2" s="151" t="str">
        <f>Данные!E3</f>
        <v>В 1 кг 
Бисквитов</v>
      </c>
      <c r="D2" s="161" t="s">
        <v>102</v>
      </c>
      <c r="E2" s="152" t="s">
        <v>112</v>
      </c>
      <c r="F2" s="152"/>
      <c r="G2" s="152" t="s">
        <v>113</v>
      </c>
      <c r="H2" s="153"/>
    </row>
    <row r="3" spans="1:9" s="155" customFormat="1" ht="12.75" customHeight="1" thickTop="1" thickBot="1" x14ac:dyDescent="0.25">
      <c r="A3" s="156" t="str">
        <f>'Период 1'!A4</f>
        <v>Выручка</v>
      </c>
      <c r="B3" s="128">
        <f>'Период 1'!B4</f>
        <v>32</v>
      </c>
      <c r="C3" s="128">
        <f>'Период 1'!C4</f>
        <v>27</v>
      </c>
      <c r="D3" s="162">
        <f>C22*C21</f>
        <v>58000</v>
      </c>
      <c r="E3" s="134">
        <f>D3/B3</f>
        <v>1812.5</v>
      </c>
      <c r="F3" s="128">
        <v>0</v>
      </c>
      <c r="G3" s="133">
        <v>0</v>
      </c>
      <c r="H3" s="136">
        <f>D3/C3</f>
        <v>2148.1481481481483</v>
      </c>
      <c r="I3" s="147"/>
    </row>
    <row r="4" spans="1:9" ht="12.75" customHeight="1" x14ac:dyDescent="0.2">
      <c r="A4" s="156" t="str">
        <f>'Период 1'!A5</f>
        <v>Мука</v>
      </c>
      <c r="B4" s="128">
        <f>'Период 1'!B5</f>
        <v>0.5</v>
      </c>
      <c r="C4" s="128">
        <f>'Период 1'!C5</f>
        <v>0.3</v>
      </c>
      <c r="D4" s="128">
        <f>'Период 1'!E5</f>
        <v>825</v>
      </c>
      <c r="E4" s="134">
        <f>D4/B4</f>
        <v>1650</v>
      </c>
      <c r="F4" s="128">
        <v>0</v>
      </c>
      <c r="G4" s="133">
        <v>0</v>
      </c>
      <c r="H4" s="136">
        <f>D4/C4</f>
        <v>2750</v>
      </c>
    </row>
    <row r="5" spans="1:9" ht="12.75" customHeight="1" x14ac:dyDescent="0.2">
      <c r="A5" s="156" t="str">
        <f>'Период 1'!A6</f>
        <v>Масло</v>
      </c>
      <c r="B5" s="128">
        <f>'Период 1'!B6</f>
        <v>0.3</v>
      </c>
      <c r="C5" s="128">
        <f>'Период 1'!C6</f>
        <v>0.06</v>
      </c>
      <c r="D5" s="128">
        <f>'Период 1'!E6</f>
        <v>480</v>
      </c>
      <c r="E5" s="134">
        <f t="shared" ref="E5:E10" si="0">D5/B5</f>
        <v>1600</v>
      </c>
      <c r="F5" s="128">
        <v>0</v>
      </c>
      <c r="G5" s="133">
        <v>0</v>
      </c>
      <c r="H5" s="136">
        <f t="shared" ref="H5:H10" si="1">D5/C5</f>
        <v>8000</v>
      </c>
    </row>
    <row r="6" spans="1:9" ht="12.75" customHeight="1" x14ac:dyDescent="0.2">
      <c r="A6" s="156" t="str">
        <f>'Период 1'!A7</f>
        <v>Яйцо</v>
      </c>
      <c r="B6" s="128">
        <f>'Период 1'!B7</f>
        <v>0.18</v>
      </c>
      <c r="C6" s="128">
        <f>'Период 1'!C7</f>
        <v>0.6</v>
      </c>
      <c r="D6" s="128">
        <f>'Период 1'!E7</f>
        <v>720</v>
      </c>
      <c r="E6" s="134">
        <f t="shared" si="0"/>
        <v>4000</v>
      </c>
      <c r="F6" s="128">
        <v>0</v>
      </c>
      <c r="G6" s="133">
        <v>0</v>
      </c>
      <c r="H6" s="136">
        <f t="shared" si="1"/>
        <v>1200</v>
      </c>
    </row>
    <row r="7" spans="1:9" ht="12.75" customHeight="1" x14ac:dyDescent="0.2">
      <c r="A7" s="156" t="str">
        <f>'Период 1'!A8</f>
        <v>Сахар</v>
      </c>
      <c r="B7" s="128">
        <f>'Период 1'!B8</f>
        <v>0.2</v>
      </c>
      <c r="C7" s="128">
        <f>'Период 1'!C8</f>
        <v>0.3</v>
      </c>
      <c r="D7" s="128">
        <f>'Период 1'!E8</f>
        <v>450</v>
      </c>
      <c r="E7" s="134">
        <f t="shared" si="0"/>
        <v>2250</v>
      </c>
      <c r="F7" s="128">
        <v>0</v>
      </c>
      <c r="G7" s="133">
        <v>0</v>
      </c>
      <c r="H7" s="136">
        <f t="shared" si="1"/>
        <v>1500</v>
      </c>
    </row>
    <row r="8" spans="1:9" ht="12.75" customHeight="1" x14ac:dyDescent="0.2">
      <c r="A8" s="156" t="str">
        <f>'Период 1'!A9</f>
        <v>Труд</v>
      </c>
      <c r="B8" s="128">
        <f>'Период 1'!B9</f>
        <v>7.0000000000000007E-2</v>
      </c>
      <c r="C8" s="128">
        <f>'Период 1'!C9</f>
        <v>0.09</v>
      </c>
      <c r="D8" s="128">
        <f>'Период 1'!E9</f>
        <v>200</v>
      </c>
      <c r="E8" s="134">
        <f t="shared" si="0"/>
        <v>2857.1428571428569</v>
      </c>
      <c r="F8" s="128">
        <v>0</v>
      </c>
      <c r="G8" s="133">
        <v>0</v>
      </c>
      <c r="H8" s="136">
        <f t="shared" si="1"/>
        <v>2222.2222222222222</v>
      </c>
    </row>
    <row r="9" spans="1:9" ht="12.75" customHeight="1" x14ac:dyDescent="0.2">
      <c r="A9" s="156" t="str">
        <f>'Период 1'!A10</f>
        <v>Оборуд. по тесту</v>
      </c>
      <c r="B9" s="128">
        <f>'Период 1'!B10</f>
        <v>1.4999999999999999E-2</v>
      </c>
      <c r="C9" s="128">
        <f>'Период 1'!C10</f>
        <v>6.0000000000000001E-3</v>
      </c>
      <c r="D9" s="128">
        <f>'Период 1'!E10</f>
        <v>40</v>
      </c>
      <c r="E9" s="134">
        <f t="shared" si="0"/>
        <v>2666.666666666667</v>
      </c>
      <c r="F9" s="128">
        <v>0</v>
      </c>
      <c r="G9" s="133">
        <v>0</v>
      </c>
      <c r="H9" s="136">
        <f t="shared" si="1"/>
        <v>6666.666666666667</v>
      </c>
    </row>
    <row r="10" spans="1:9" ht="12.75" customHeight="1" thickBot="1" x14ac:dyDescent="0.25">
      <c r="A10" s="157" t="str">
        <f>'Период 1'!A11</f>
        <v>Оборуд. по выпечке</v>
      </c>
      <c r="B10" s="129">
        <f>'Период 1'!B11</f>
        <v>7.4999999999999997E-3</v>
      </c>
      <c r="C10" s="129">
        <f>'Период 1'!C11</f>
        <v>1.4999999999999999E-2</v>
      </c>
      <c r="D10" s="129">
        <f>'Период 1'!E11</f>
        <v>40</v>
      </c>
      <c r="E10" s="132">
        <f t="shared" si="0"/>
        <v>5333.3333333333339</v>
      </c>
      <c r="F10" s="129">
        <v>0</v>
      </c>
      <c r="G10" s="135">
        <v>0</v>
      </c>
      <c r="H10" s="137">
        <f t="shared" si="1"/>
        <v>2666.666666666667</v>
      </c>
    </row>
    <row r="11" spans="1:9" ht="12.75" customHeight="1" thickTop="1" x14ac:dyDescent="0.2">
      <c r="A11" s="156" t="str">
        <f>'Период 1'!A12</f>
        <v>Спрос на печенье</v>
      </c>
      <c r="B11" s="128"/>
      <c r="C11" s="128"/>
      <c r="D11" s="128"/>
      <c r="E11" s="134"/>
      <c r="F11" s="128"/>
      <c r="G11" s="133"/>
      <c r="H11" s="136"/>
    </row>
    <row r="12" spans="1:9" ht="12.75" customHeight="1" thickBot="1" x14ac:dyDescent="0.25">
      <c r="A12" s="157" t="str">
        <f>'Период 1'!A13</f>
        <v>Спрос на бисквиты</v>
      </c>
      <c r="B12" s="129"/>
      <c r="C12" s="129"/>
      <c r="D12" s="129"/>
      <c r="E12" s="132"/>
      <c r="F12" s="129"/>
      <c r="G12" s="135"/>
      <c r="H12" s="137"/>
    </row>
    <row r="13" spans="1:9" ht="12.75" customHeight="1" thickTop="1" x14ac:dyDescent="0.2">
      <c r="A13" s="156" t="s">
        <v>125</v>
      </c>
      <c r="B13" s="128"/>
      <c r="C13" s="128"/>
      <c r="D13" s="128"/>
      <c r="E13" s="128"/>
      <c r="F13" s="128"/>
      <c r="G13" s="128"/>
      <c r="H13" s="228"/>
    </row>
    <row r="14" spans="1:9" ht="12.75" customHeight="1" thickBot="1" x14ac:dyDescent="0.25">
      <c r="A14" s="229" t="s">
        <v>126</v>
      </c>
      <c r="B14" s="130"/>
      <c r="C14" s="130"/>
      <c r="D14" s="130"/>
      <c r="E14" s="130"/>
      <c r="F14" s="130"/>
      <c r="G14" s="130"/>
      <c r="H14" s="131"/>
    </row>
    <row r="15" spans="1:9" ht="7.5" customHeight="1" x14ac:dyDescent="0.2">
      <c r="A15" s="227"/>
      <c r="B15" s="128"/>
      <c r="C15" s="128"/>
      <c r="D15" s="128"/>
      <c r="E15" s="128"/>
      <c r="F15" s="128"/>
      <c r="G15" s="128"/>
      <c r="H15" s="128"/>
    </row>
    <row r="16" spans="1:9" ht="15" customHeight="1" thickBot="1" x14ac:dyDescent="0.25">
      <c r="A16" s="243" t="s">
        <v>99</v>
      </c>
      <c r="B16" s="154"/>
      <c r="C16" s="154"/>
      <c r="D16" s="154"/>
      <c r="E16" s="128"/>
      <c r="F16" s="213" t="s">
        <v>98</v>
      </c>
      <c r="G16" s="145"/>
      <c r="H16" s="146"/>
    </row>
    <row r="17" spans="1:8" ht="12.75" customHeight="1" thickBot="1" x14ac:dyDescent="0.25">
      <c r="A17" s="244" t="s">
        <v>101</v>
      </c>
      <c r="B17" s="213" t="s">
        <v>97</v>
      </c>
      <c r="C17" s="145"/>
      <c r="D17" s="146"/>
      <c r="E17" s="128"/>
      <c r="F17" s="353" t="s">
        <v>30</v>
      </c>
      <c r="G17" s="214" t="s">
        <v>0</v>
      </c>
      <c r="H17" s="159">
        <f>(D18*C19-D19*C18)/(B18*C19-B19*C18)</f>
        <v>1250</v>
      </c>
    </row>
    <row r="18" spans="1:8" ht="12.75" customHeight="1" thickBot="1" x14ac:dyDescent="0.25">
      <c r="A18" s="148" t="s">
        <v>3</v>
      </c>
      <c r="B18" s="138">
        <f>B4</f>
        <v>0.5</v>
      </c>
      <c r="C18" s="139">
        <f t="shared" ref="C18:D18" si="2">C4</f>
        <v>0.3</v>
      </c>
      <c r="D18" s="140">
        <f t="shared" si="2"/>
        <v>825</v>
      </c>
      <c r="E18" s="128"/>
      <c r="F18" s="354"/>
      <c r="G18" s="215" t="s">
        <v>95</v>
      </c>
      <c r="H18" s="160">
        <f>(D19*B18-D18*B19)/(C19*B18-C18*B19)</f>
        <v>666.66666666666674</v>
      </c>
    </row>
    <row r="19" spans="1:8" ht="12.75" customHeight="1" thickBot="1" x14ac:dyDescent="0.25">
      <c r="A19" s="148" t="s">
        <v>7</v>
      </c>
      <c r="B19" s="141">
        <f>B7</f>
        <v>0.2</v>
      </c>
      <c r="C19" s="142">
        <f t="shared" ref="C19:D19" si="3">C7</f>
        <v>0.3</v>
      </c>
      <c r="D19" s="143">
        <f t="shared" si="3"/>
        <v>450</v>
      </c>
      <c r="E19" s="128"/>
      <c r="F19" s="238" t="s">
        <v>96</v>
      </c>
      <c r="G19" s="239" t="s">
        <v>47</v>
      </c>
      <c r="H19" s="240">
        <f>B3*H17+C3*H18</f>
        <v>58000</v>
      </c>
    </row>
    <row r="20" spans="1:8" ht="8.25" customHeight="1" x14ac:dyDescent="0.2">
      <c r="A20"/>
      <c r="E20" s="128"/>
    </row>
    <row r="21" spans="1:8" ht="12.75" customHeight="1" x14ac:dyDescent="0.2">
      <c r="A21" s="212" t="s">
        <v>105</v>
      </c>
      <c r="B21" s="144"/>
      <c r="C21" s="163">
        <v>1000</v>
      </c>
      <c r="F21" s="237" t="s">
        <v>128</v>
      </c>
      <c r="G21" s="211"/>
      <c r="H21" s="211"/>
    </row>
    <row r="22" spans="1:8" ht="12.75" customHeight="1" x14ac:dyDescent="0.25">
      <c r="A22" s="212" t="s">
        <v>129</v>
      </c>
      <c r="B22" s="144"/>
      <c r="C22" s="245">
        <v>58</v>
      </c>
      <c r="E22" s="128"/>
    </row>
    <row r="23" spans="1:8" ht="8.25" customHeight="1" x14ac:dyDescent="0.2">
      <c r="A23"/>
      <c r="E23" s="128"/>
    </row>
    <row r="25" spans="1:8" ht="13.5" thickBot="1" x14ac:dyDescent="0.25"/>
    <row r="26" spans="1:8" x14ac:dyDescent="0.2">
      <c r="B26" s="368" t="s">
        <v>152</v>
      </c>
      <c r="C26" s="369" t="s">
        <v>153</v>
      </c>
      <c r="D26" s="370" t="s">
        <v>154</v>
      </c>
      <c r="E26" s="374" t="s">
        <v>156</v>
      </c>
      <c r="F26" s="376" t="s">
        <v>155</v>
      </c>
    </row>
    <row r="27" spans="1:8" ht="13.5" thickBot="1" x14ac:dyDescent="0.25">
      <c r="B27" s="371" t="s">
        <v>155</v>
      </c>
      <c r="C27" s="372" t="s">
        <v>156</v>
      </c>
      <c r="D27" s="373" t="s">
        <v>157</v>
      </c>
      <c r="E27" s="374" t="s">
        <v>153</v>
      </c>
      <c r="F27" s="376" t="s">
        <v>152</v>
      </c>
    </row>
    <row r="29" spans="1:8" x14ac:dyDescent="0.2">
      <c r="B29" s="375" t="s">
        <v>158</v>
      </c>
      <c r="C29" s="375">
        <v>0</v>
      </c>
      <c r="D29" s="375" t="s">
        <v>159</v>
      </c>
    </row>
    <row r="30" spans="1:8" x14ac:dyDescent="0.2">
      <c r="B30" s="377">
        <v>0</v>
      </c>
      <c r="C30" s="378" t="s">
        <v>160</v>
      </c>
      <c r="D30" s="378" t="s">
        <v>161</v>
      </c>
    </row>
  </sheetData>
  <mergeCells count="1">
    <mergeCell ref="F17:F18"/>
  </mergeCells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96" orientation="portrait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предприятием"&amp;RЧернов В.П., Чернов А.В.</oddHeader>
    <oddFooter>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4767" r:id="rId4" name="Scroll Bar 15">
              <controlPr defaultSize="0" autoPict="0">
                <anchor moveWithCells="1">
                  <from>
                    <xdr:col>4</xdr:col>
                    <xdr:colOff>552450</xdr:colOff>
                    <xdr:row>21</xdr:row>
                    <xdr:rowOff>0</xdr:rowOff>
                  </from>
                  <to>
                    <xdr:col>7</xdr:col>
                    <xdr:colOff>561975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zoomScaleNormal="100" workbookViewId="0">
      <selection activeCell="E32" sqref="E32"/>
    </sheetView>
  </sheetViews>
  <sheetFormatPr defaultRowHeight="12.75" x14ac:dyDescent="0.2"/>
  <cols>
    <col min="1" max="1" width="10" customWidth="1"/>
    <col min="2" max="2" width="12.33203125" customWidth="1"/>
    <col min="3" max="3" width="12.83203125" customWidth="1"/>
    <col min="4" max="4" width="17.6640625" customWidth="1"/>
    <col min="5" max="5" width="18" customWidth="1"/>
    <col min="6" max="6" width="22.33203125" customWidth="1"/>
    <col min="7" max="7" width="31" customWidth="1"/>
    <col min="8" max="8" width="29.33203125" customWidth="1"/>
  </cols>
  <sheetData>
    <row r="1" spans="1:8" ht="29.25" customHeight="1" thickTop="1" thickBot="1" x14ac:dyDescent="0.3">
      <c r="A1" s="86" t="s">
        <v>74</v>
      </c>
      <c r="B1" s="87"/>
      <c r="C1" s="87"/>
      <c r="D1" s="87"/>
      <c r="E1" s="87"/>
      <c r="F1" s="87"/>
      <c r="G1" s="88"/>
      <c r="H1" s="89"/>
    </row>
    <row r="2" spans="1:8" ht="38.25" customHeight="1" x14ac:dyDescent="0.2">
      <c r="A2" s="178" t="s">
        <v>34</v>
      </c>
      <c r="B2" s="31" t="s">
        <v>43</v>
      </c>
      <c r="C2" s="31" t="s">
        <v>46</v>
      </c>
      <c r="D2" s="31" t="s">
        <v>44</v>
      </c>
      <c r="E2" s="31" t="s">
        <v>45</v>
      </c>
      <c r="F2" s="85" t="s">
        <v>73</v>
      </c>
      <c r="G2" s="31" t="s">
        <v>72</v>
      </c>
      <c r="H2" s="45" t="s">
        <v>71</v>
      </c>
    </row>
    <row r="3" spans="1:8" x14ac:dyDescent="0.2">
      <c r="A3" s="179" t="s">
        <v>3</v>
      </c>
      <c r="B3" s="20"/>
      <c r="C3" s="84"/>
      <c r="D3" s="84"/>
      <c r="E3" s="32"/>
      <c r="F3" s="32"/>
      <c r="G3" s="32"/>
      <c r="H3" s="180"/>
    </row>
    <row r="4" spans="1:8" x14ac:dyDescent="0.2">
      <c r="A4" s="179" t="s">
        <v>4</v>
      </c>
      <c r="B4" s="20"/>
      <c r="C4" s="84"/>
      <c r="D4" s="84"/>
      <c r="E4" s="32"/>
      <c r="F4" s="32"/>
      <c r="G4" s="32"/>
      <c r="H4" s="180"/>
    </row>
    <row r="5" spans="1:8" x14ac:dyDescent="0.2">
      <c r="A5" s="179" t="s">
        <v>14</v>
      </c>
      <c r="B5" s="20"/>
      <c r="C5" s="84"/>
      <c r="D5" s="84"/>
      <c r="E5" s="32"/>
      <c r="F5" s="32"/>
      <c r="G5" s="32"/>
      <c r="H5" s="180"/>
    </row>
    <row r="6" spans="1:8" ht="13.5" thickBot="1" x14ac:dyDescent="0.25">
      <c r="A6" s="179" t="s">
        <v>7</v>
      </c>
      <c r="B6" s="20"/>
      <c r="C6" s="84"/>
      <c r="D6" s="84"/>
      <c r="E6" s="33"/>
      <c r="F6" s="33"/>
      <c r="G6" s="33"/>
      <c r="H6" s="181"/>
    </row>
    <row r="7" spans="1:8" ht="16.5" thickTop="1" thickBot="1" x14ac:dyDescent="0.3">
      <c r="A7" s="182"/>
      <c r="B7" s="183"/>
      <c r="C7" s="183"/>
      <c r="D7" s="183"/>
      <c r="E7" s="184" t="s">
        <v>12</v>
      </c>
      <c r="F7" s="185"/>
      <c r="G7" s="185"/>
      <c r="H7" s="186"/>
    </row>
    <row r="8" spans="1:8" ht="8.25" customHeight="1" thickBot="1" x14ac:dyDescent="0.3">
      <c r="A8" s="20"/>
      <c r="B8" s="20"/>
      <c r="C8" s="20"/>
      <c r="D8" s="20"/>
      <c r="E8" s="187"/>
      <c r="F8" s="32"/>
      <c r="G8" s="32"/>
      <c r="H8" s="32"/>
    </row>
    <row r="9" spans="1:8" ht="17.25" customHeight="1" thickBot="1" x14ac:dyDescent="0.35">
      <c r="A9" s="34"/>
      <c r="B9" s="35"/>
      <c r="C9" s="35"/>
      <c r="D9" s="35"/>
      <c r="E9" s="6"/>
      <c r="F9" s="6"/>
      <c r="G9" s="190" t="s">
        <v>109</v>
      </c>
      <c r="H9" s="191" t="s">
        <v>110</v>
      </c>
    </row>
    <row r="10" spans="1:8" ht="27.75" x14ac:dyDescent="0.3">
      <c r="A10" s="167" t="s">
        <v>106</v>
      </c>
      <c r="B10" s="168"/>
      <c r="C10" s="168"/>
      <c r="D10" s="168"/>
      <c r="E10" s="168"/>
      <c r="F10" s="169"/>
      <c r="G10" s="188"/>
      <c r="H10" s="189"/>
    </row>
    <row r="11" spans="1:8" ht="27.75" x14ac:dyDescent="0.3">
      <c r="A11" s="170" t="s">
        <v>107</v>
      </c>
      <c r="B11" s="165"/>
      <c r="C11" s="165"/>
      <c r="D11" s="165"/>
      <c r="E11" s="165"/>
      <c r="F11" s="166"/>
      <c r="G11" s="176"/>
      <c r="H11" s="171"/>
    </row>
    <row r="12" spans="1:8" ht="28.5" thickBot="1" x14ac:dyDescent="0.35">
      <c r="A12" s="172" t="s">
        <v>108</v>
      </c>
      <c r="B12" s="173"/>
      <c r="C12" s="173"/>
      <c r="D12" s="173"/>
      <c r="E12" s="173"/>
      <c r="F12" s="174"/>
      <c r="G12" s="177"/>
      <c r="H12" s="175"/>
    </row>
  </sheetData>
  <phoneticPr fontId="27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предприятием"&amp;RЧернов В.П., Чернов А.В.</oddHeader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zoomScaleNormal="100" workbookViewId="0">
      <selection activeCell="V17" sqref="V17"/>
    </sheetView>
  </sheetViews>
  <sheetFormatPr defaultColWidth="9.1640625" defaultRowHeight="12.75" x14ac:dyDescent="0.2"/>
  <cols>
    <col min="1" max="1" width="7.1640625" style="94" customWidth="1"/>
    <col min="2" max="2" width="17.1640625" style="96" customWidth="1"/>
    <col min="3" max="17" width="6.6640625" style="96" customWidth="1"/>
    <col min="18" max="18" width="11.33203125" style="96" customWidth="1"/>
    <col min="19" max="19" width="16.83203125" style="96" customWidth="1"/>
    <col min="20" max="20" width="9.1640625" style="94" customWidth="1"/>
    <col min="21" max="21" width="9" style="94" customWidth="1"/>
    <col min="22" max="16384" width="9.1640625" style="94"/>
  </cols>
  <sheetData>
    <row r="1" spans="1:20" s="90" customFormat="1" ht="18" customHeight="1" x14ac:dyDescent="0.2">
      <c r="A1" s="193" t="s">
        <v>111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</row>
    <row r="2" spans="1:20" s="90" customFormat="1" ht="18" customHeight="1" thickBot="1" x14ac:dyDescent="0.25">
      <c r="B2" s="91" t="s">
        <v>75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</row>
    <row r="3" spans="1:20" s="90" customFormat="1" ht="18" customHeight="1" thickBot="1" x14ac:dyDescent="0.3">
      <c r="B3" s="1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356" t="s">
        <v>76</v>
      </c>
      <c r="S3" s="356"/>
      <c r="T3" s="356"/>
    </row>
    <row r="4" spans="1:20" ht="18" customHeight="1" thickBot="1" x14ac:dyDescent="0.25">
      <c r="B4" s="95" t="s">
        <v>83</v>
      </c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209" t="s">
        <v>77</v>
      </c>
      <c r="S4" s="210" t="s">
        <v>78</v>
      </c>
      <c r="T4" s="207" t="s">
        <v>79</v>
      </c>
    </row>
    <row r="5" spans="1:20" ht="18" customHeight="1" x14ac:dyDescent="0.2">
      <c r="C5" s="198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200"/>
      <c r="R5" s="105"/>
      <c r="S5" s="97">
        <v>1800</v>
      </c>
      <c r="T5" s="98"/>
    </row>
    <row r="6" spans="1:20" ht="18" customHeight="1" x14ac:dyDescent="0.2">
      <c r="C6" s="201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202"/>
      <c r="R6" s="194"/>
      <c r="S6" s="100">
        <v>1200</v>
      </c>
      <c r="T6" s="101"/>
    </row>
    <row r="7" spans="1:20" ht="18" customHeight="1" x14ac:dyDescent="0.2">
      <c r="C7" s="201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202"/>
      <c r="R7" s="194"/>
      <c r="S7" s="100">
        <v>4000</v>
      </c>
      <c r="T7" s="101"/>
    </row>
    <row r="8" spans="1:20" ht="18" customHeight="1" x14ac:dyDescent="0.2">
      <c r="C8" s="201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202"/>
      <c r="R8" s="194"/>
      <c r="S8" s="100">
        <v>300</v>
      </c>
      <c r="T8" s="101"/>
    </row>
    <row r="9" spans="1:20" ht="18" customHeight="1" thickBot="1" x14ac:dyDescent="0.25">
      <c r="C9" s="203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5"/>
      <c r="R9" s="110"/>
      <c r="S9" s="103">
        <v>4500</v>
      </c>
      <c r="T9" s="104"/>
    </row>
    <row r="10" spans="1:20" ht="22.5" customHeight="1" x14ac:dyDescent="0.2">
      <c r="A10" s="355" t="s">
        <v>80</v>
      </c>
      <c r="B10" s="207" t="s">
        <v>81</v>
      </c>
      <c r="C10" s="99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6"/>
      <c r="R10" s="106"/>
      <c r="S10" s="106"/>
      <c r="T10" s="107"/>
    </row>
    <row r="11" spans="1:20" ht="22.5" customHeight="1" x14ac:dyDescent="0.2">
      <c r="A11" s="355"/>
      <c r="B11" s="208" t="s">
        <v>82</v>
      </c>
      <c r="C11" s="108">
        <v>720</v>
      </c>
      <c r="D11" s="100">
        <v>850</v>
      </c>
      <c r="E11" s="100">
        <v>1150</v>
      </c>
      <c r="F11" s="100">
        <v>230</v>
      </c>
      <c r="G11" s="100">
        <v>530</v>
      </c>
      <c r="H11" s="100">
        <v>410</v>
      </c>
      <c r="I11" s="100">
        <v>480</v>
      </c>
      <c r="J11" s="100">
        <v>590</v>
      </c>
      <c r="K11" s="100">
        <v>1230</v>
      </c>
      <c r="L11" s="100">
        <v>960</v>
      </c>
      <c r="M11" s="100">
        <v>880</v>
      </c>
      <c r="N11" s="100">
        <v>550</v>
      </c>
      <c r="O11" s="100">
        <v>710</v>
      </c>
      <c r="P11" s="100">
        <v>400</v>
      </c>
      <c r="Q11" s="109">
        <v>1310</v>
      </c>
      <c r="R11" s="106"/>
      <c r="S11" s="106"/>
      <c r="T11" s="107"/>
    </row>
    <row r="12" spans="1:20" s="96" customFormat="1" ht="22.5" customHeight="1" thickBot="1" x14ac:dyDescent="0.25">
      <c r="A12" s="355"/>
      <c r="B12" s="207" t="s">
        <v>79</v>
      </c>
      <c r="C12" s="102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1"/>
      <c r="R12" s="106"/>
      <c r="S12" s="106"/>
      <c r="T12" s="106"/>
    </row>
    <row r="13" spans="1:20" ht="18" customHeight="1" x14ac:dyDescent="0.2"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</row>
    <row r="14" spans="1:20" ht="18" customHeight="1" thickBot="1" x14ac:dyDescent="0.25">
      <c r="C14" s="206" t="s">
        <v>84</v>
      </c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</row>
    <row r="15" spans="1:20" ht="18" customHeight="1" x14ac:dyDescent="0.2">
      <c r="C15" s="112">
        <v>16</v>
      </c>
      <c r="D15" s="113">
        <v>16</v>
      </c>
      <c r="E15" s="113">
        <v>17</v>
      </c>
      <c r="F15" s="113">
        <v>18</v>
      </c>
      <c r="G15" s="113">
        <v>18</v>
      </c>
      <c r="H15" s="113">
        <v>20</v>
      </c>
      <c r="I15" s="113">
        <v>21</v>
      </c>
      <c r="J15" s="113">
        <v>19</v>
      </c>
      <c r="K15" s="113">
        <v>20</v>
      </c>
      <c r="L15" s="113">
        <v>19</v>
      </c>
      <c r="M15" s="113">
        <v>18</v>
      </c>
      <c r="N15" s="113">
        <v>20</v>
      </c>
      <c r="O15" s="113">
        <v>16</v>
      </c>
      <c r="P15" s="113">
        <v>18</v>
      </c>
      <c r="Q15" s="114">
        <v>18</v>
      </c>
    </row>
    <row r="16" spans="1:20" ht="18" customHeight="1" x14ac:dyDescent="0.2">
      <c r="C16" s="115">
        <v>22</v>
      </c>
      <c r="D16" s="116">
        <v>26</v>
      </c>
      <c r="E16" s="116">
        <v>25</v>
      </c>
      <c r="F16" s="116">
        <v>24</v>
      </c>
      <c r="G16" s="116">
        <v>26</v>
      </c>
      <c r="H16" s="116">
        <v>21</v>
      </c>
      <c r="I16" s="116">
        <v>23</v>
      </c>
      <c r="J16" s="116">
        <v>27</v>
      </c>
      <c r="K16" s="116">
        <v>23</v>
      </c>
      <c r="L16" s="116">
        <v>28</v>
      </c>
      <c r="M16" s="116">
        <v>23</v>
      </c>
      <c r="N16" s="116">
        <v>24</v>
      </c>
      <c r="O16" s="116">
        <v>28</v>
      </c>
      <c r="P16" s="116">
        <v>23</v>
      </c>
      <c r="Q16" s="117">
        <v>25</v>
      </c>
    </row>
    <row r="17" spans="3:17" ht="18" customHeight="1" x14ac:dyDescent="0.2">
      <c r="C17" s="115">
        <v>25</v>
      </c>
      <c r="D17" s="116">
        <v>26</v>
      </c>
      <c r="E17" s="116">
        <v>23</v>
      </c>
      <c r="F17" s="116">
        <v>22</v>
      </c>
      <c r="G17" s="116">
        <v>26</v>
      </c>
      <c r="H17" s="116">
        <v>23</v>
      </c>
      <c r="I17" s="116">
        <v>28</v>
      </c>
      <c r="J17" s="116">
        <v>25</v>
      </c>
      <c r="K17" s="116">
        <v>25</v>
      </c>
      <c r="L17" s="116">
        <v>25</v>
      </c>
      <c r="M17" s="116">
        <v>22</v>
      </c>
      <c r="N17" s="116">
        <v>23</v>
      </c>
      <c r="O17" s="116">
        <v>24</v>
      </c>
      <c r="P17" s="116">
        <v>22</v>
      </c>
      <c r="Q17" s="117">
        <v>25</v>
      </c>
    </row>
    <row r="18" spans="3:17" ht="18" customHeight="1" x14ac:dyDescent="0.2">
      <c r="C18" s="115">
        <v>30</v>
      </c>
      <c r="D18" s="116">
        <v>28</v>
      </c>
      <c r="E18" s="116">
        <v>26</v>
      </c>
      <c r="F18" s="116">
        <v>28</v>
      </c>
      <c r="G18" s="116">
        <v>26</v>
      </c>
      <c r="H18" s="116">
        <v>27</v>
      </c>
      <c r="I18" s="116">
        <v>24</v>
      </c>
      <c r="J18" s="116">
        <v>26</v>
      </c>
      <c r="K18" s="116">
        <v>22</v>
      </c>
      <c r="L18" s="116">
        <v>27</v>
      </c>
      <c r="M18" s="116">
        <v>21</v>
      </c>
      <c r="N18" s="116">
        <v>26</v>
      </c>
      <c r="O18" s="116">
        <v>27</v>
      </c>
      <c r="P18" s="116">
        <v>31</v>
      </c>
      <c r="Q18" s="117">
        <v>29</v>
      </c>
    </row>
    <row r="19" spans="3:17" ht="18" customHeight="1" thickBot="1" x14ac:dyDescent="0.25">
      <c r="C19" s="118">
        <v>22</v>
      </c>
      <c r="D19" s="119">
        <v>21</v>
      </c>
      <c r="E19" s="119">
        <v>23</v>
      </c>
      <c r="F19" s="119">
        <v>24</v>
      </c>
      <c r="G19" s="119">
        <v>24</v>
      </c>
      <c r="H19" s="119">
        <v>26</v>
      </c>
      <c r="I19" s="119">
        <v>25</v>
      </c>
      <c r="J19" s="119">
        <v>27</v>
      </c>
      <c r="K19" s="119">
        <v>24</v>
      </c>
      <c r="L19" s="119">
        <v>24</v>
      </c>
      <c r="M19" s="119">
        <v>26</v>
      </c>
      <c r="N19" s="119">
        <v>25</v>
      </c>
      <c r="O19" s="119">
        <v>26</v>
      </c>
      <c r="P19" s="119">
        <v>24</v>
      </c>
      <c r="Q19" s="120">
        <v>23</v>
      </c>
    </row>
  </sheetData>
  <mergeCells count="2">
    <mergeCell ref="A10:A12"/>
    <mergeCell ref="R3:T3"/>
  </mergeCells>
  <phoneticPr fontId="27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80" orientation="landscape" horizontalDpi="300" verticalDpi="300" r:id="rId1"/>
  <headerFooter alignWithMargins="0">
    <oddHeader>&amp;LУправление операциями
 - тема 17 - 20&amp;CРоссийско-французская программа МВА
"Управление предприятием"&amp;RЧернов В.П., Чернов А.В.</oddHeader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5"/>
  <sheetViews>
    <sheetView workbookViewId="0">
      <selection activeCell="L19" sqref="L19"/>
    </sheetView>
  </sheetViews>
  <sheetFormatPr defaultColWidth="10.6640625" defaultRowHeight="12.75" x14ac:dyDescent="0.2"/>
  <cols>
    <col min="1" max="1" width="26.83203125" style="247" customWidth="1"/>
    <col min="2" max="2" width="2.83203125" style="247" customWidth="1"/>
    <col min="3" max="12" width="9.1640625" style="247" customWidth="1"/>
    <col min="13" max="13" width="21.1640625" style="247" bestFit="1" customWidth="1"/>
    <col min="14" max="16384" width="10.6640625" style="247"/>
  </cols>
  <sheetData>
    <row r="1" spans="1:13" ht="36" customHeight="1" thickBot="1" x14ac:dyDescent="0.25">
      <c r="A1" s="357" t="s">
        <v>133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246" t="s">
        <v>134</v>
      </c>
    </row>
    <row r="2" spans="1:13" ht="15.75" customHeight="1" x14ac:dyDescent="0.2">
      <c r="A2" s="365" t="s">
        <v>135</v>
      </c>
      <c r="B2" s="366"/>
      <c r="C2" s="281">
        <v>1</v>
      </c>
      <c r="D2" s="282">
        <v>2</v>
      </c>
      <c r="E2" s="282">
        <v>3</v>
      </c>
      <c r="F2" s="282">
        <v>4</v>
      </c>
      <c r="G2" s="282">
        <v>5</v>
      </c>
      <c r="H2" s="282">
        <v>6</v>
      </c>
      <c r="I2" s="282">
        <v>7</v>
      </c>
      <c r="J2" s="282">
        <v>8</v>
      </c>
      <c r="K2" s="282">
        <v>9</v>
      </c>
      <c r="L2" s="283">
        <v>10</v>
      </c>
      <c r="M2" s="248"/>
    </row>
    <row r="3" spans="1:13" ht="19.5" customHeight="1" x14ac:dyDescent="0.2">
      <c r="A3" s="364" t="s">
        <v>136</v>
      </c>
      <c r="B3" s="246" t="s">
        <v>137</v>
      </c>
      <c r="C3" s="284">
        <v>-0.5</v>
      </c>
      <c r="D3" s="285">
        <v>-0.3</v>
      </c>
      <c r="E3" s="285">
        <v>-0.1</v>
      </c>
      <c r="F3" s="285">
        <v>-0.8</v>
      </c>
      <c r="G3" s="285">
        <v>-0.6</v>
      </c>
      <c r="H3" s="285">
        <v>-0.7</v>
      </c>
      <c r="I3" s="285">
        <v>-0.4</v>
      </c>
      <c r="J3" s="285">
        <v>-0.2</v>
      </c>
      <c r="K3" s="285">
        <v>-0.4</v>
      </c>
      <c r="L3" s="286">
        <v>-0.1</v>
      </c>
      <c r="M3" s="250"/>
    </row>
    <row r="4" spans="1:13" ht="18.75" customHeight="1" x14ac:dyDescent="0.2">
      <c r="A4" s="364"/>
      <c r="B4" s="246" t="s">
        <v>138</v>
      </c>
      <c r="C4" s="284">
        <v>1000</v>
      </c>
      <c r="D4" s="285">
        <v>900</v>
      </c>
      <c r="E4" s="285">
        <v>800</v>
      </c>
      <c r="F4" s="285">
        <v>700</v>
      </c>
      <c r="G4" s="285">
        <v>600</v>
      </c>
      <c r="H4" s="285">
        <v>500</v>
      </c>
      <c r="I4" s="285">
        <v>400</v>
      </c>
      <c r="J4" s="285">
        <v>300</v>
      </c>
      <c r="K4" s="285">
        <v>200</v>
      </c>
      <c r="L4" s="286">
        <v>100</v>
      </c>
      <c r="M4" s="250"/>
    </row>
    <row r="5" spans="1:13" ht="14.25" customHeight="1" x14ac:dyDescent="0.2">
      <c r="A5" s="249" t="s">
        <v>139</v>
      </c>
      <c r="B5" s="246"/>
      <c r="C5" s="251"/>
      <c r="D5" s="252"/>
      <c r="E5" s="252"/>
      <c r="F5" s="252"/>
      <c r="G5" s="252"/>
      <c r="H5" s="252"/>
      <c r="I5" s="252"/>
      <c r="J5" s="252"/>
      <c r="K5" s="252"/>
      <c r="L5" s="253"/>
      <c r="M5" s="250"/>
    </row>
    <row r="6" spans="1:13" ht="14.25" customHeight="1" thickBot="1" x14ac:dyDescent="0.25">
      <c r="A6" s="249" t="s">
        <v>140</v>
      </c>
      <c r="B6" s="246"/>
      <c r="C6" s="254"/>
      <c r="D6" s="255"/>
      <c r="E6" s="255"/>
      <c r="F6" s="255"/>
      <c r="G6" s="255"/>
      <c r="H6" s="255"/>
      <c r="I6" s="255"/>
      <c r="J6" s="255"/>
      <c r="K6" s="255"/>
      <c r="L6" s="256"/>
      <c r="M6" s="250"/>
    </row>
    <row r="7" spans="1:13" ht="14.25" customHeight="1" thickBot="1" x14ac:dyDescent="0.25">
      <c r="A7" s="257" t="s">
        <v>141</v>
      </c>
      <c r="B7" s="246"/>
      <c r="C7" s="258"/>
      <c r="D7" s="259"/>
      <c r="E7" s="259"/>
      <c r="F7" s="259"/>
      <c r="G7" s="259"/>
      <c r="H7" s="259"/>
      <c r="I7" s="259"/>
      <c r="J7" s="259"/>
      <c r="K7" s="259"/>
      <c r="L7" s="260"/>
      <c r="M7" s="261"/>
    </row>
    <row r="8" spans="1:13" ht="14.25" customHeight="1" thickBot="1" x14ac:dyDescent="0.25">
      <c r="A8" s="262"/>
      <c r="C8" s="358" t="s">
        <v>142</v>
      </c>
      <c r="D8" s="359"/>
      <c r="E8" s="359"/>
      <c r="F8" s="359"/>
      <c r="G8" s="359"/>
      <c r="H8" s="359"/>
      <c r="I8" s="359"/>
      <c r="J8" s="359"/>
      <c r="K8" s="359"/>
      <c r="L8" s="360"/>
      <c r="M8" s="263"/>
    </row>
    <row r="9" spans="1:13" ht="14.25" customHeight="1" x14ac:dyDescent="0.2">
      <c r="A9" s="249" t="s">
        <v>143</v>
      </c>
      <c r="B9" s="246"/>
      <c r="C9" s="287">
        <v>200</v>
      </c>
      <c r="D9" s="288">
        <v>500</v>
      </c>
      <c r="E9" s="288">
        <v>100</v>
      </c>
      <c r="F9" s="288">
        <v>150</v>
      </c>
      <c r="G9" s="288">
        <v>450</v>
      </c>
      <c r="H9" s="288">
        <v>500</v>
      </c>
      <c r="I9" s="288">
        <v>170</v>
      </c>
      <c r="J9" s="288">
        <v>320</v>
      </c>
      <c r="K9" s="288">
        <v>550</v>
      </c>
      <c r="L9" s="289">
        <v>600</v>
      </c>
      <c r="M9" s="250"/>
    </row>
    <row r="10" spans="1:13" x14ac:dyDescent="0.2">
      <c r="A10" s="264" t="s">
        <v>144</v>
      </c>
      <c r="C10" s="265"/>
      <c r="D10" s="266"/>
      <c r="E10" s="266"/>
      <c r="F10" s="266"/>
      <c r="G10" s="266"/>
      <c r="H10" s="266"/>
      <c r="I10" s="266"/>
      <c r="J10" s="266"/>
      <c r="K10" s="266"/>
      <c r="L10" s="267"/>
      <c r="M10" s="261"/>
    </row>
    <row r="11" spans="1:13" ht="14.25" customHeight="1" x14ac:dyDescent="0.2">
      <c r="A11" s="249" t="s">
        <v>145</v>
      </c>
      <c r="B11" s="246"/>
      <c r="C11" s="268"/>
      <c r="D11" s="269"/>
      <c r="E11" s="269"/>
      <c r="F11" s="269"/>
      <c r="G11" s="269"/>
      <c r="H11" s="270"/>
      <c r="I11" s="270"/>
      <c r="J11" s="270"/>
      <c r="K11" s="270"/>
      <c r="L11" s="250"/>
      <c r="M11" s="290">
        <v>300000</v>
      </c>
    </row>
    <row r="12" spans="1:13" ht="13.5" thickBot="1" x14ac:dyDescent="0.25">
      <c r="A12" s="264" t="s">
        <v>146</v>
      </c>
      <c r="C12" s="262"/>
      <c r="L12" s="271"/>
      <c r="M12" s="261"/>
    </row>
    <row r="13" spans="1:13" ht="16.5" thickBot="1" x14ac:dyDescent="0.25">
      <c r="A13" s="264" t="s">
        <v>147</v>
      </c>
      <c r="C13" s="272"/>
      <c r="D13" s="273"/>
      <c r="E13" s="273"/>
      <c r="F13" s="273"/>
      <c r="G13" s="273"/>
      <c r="H13" s="273"/>
      <c r="I13" s="273"/>
      <c r="J13" s="273"/>
      <c r="K13" s="273"/>
      <c r="L13" s="274"/>
      <c r="M13" s="291">
        <v>600000</v>
      </c>
    </row>
    <row r="14" spans="1:13" s="277" customFormat="1" ht="19.5" customHeight="1" thickBot="1" x14ac:dyDescent="0.25">
      <c r="A14" s="275"/>
      <c r="B14" s="276"/>
      <c r="C14" s="361" t="s">
        <v>150</v>
      </c>
      <c r="D14" s="362"/>
      <c r="E14" s="362"/>
      <c r="F14" s="362"/>
      <c r="G14" s="362"/>
      <c r="H14" s="362"/>
      <c r="I14" s="362"/>
      <c r="J14" s="362"/>
      <c r="K14" s="362"/>
      <c r="L14" s="363"/>
      <c r="M14" s="292"/>
    </row>
    <row r="15" spans="1:13" ht="12" customHeight="1" x14ac:dyDescent="0.2">
      <c r="B15" s="278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80"/>
    </row>
  </sheetData>
  <mergeCells count="5">
    <mergeCell ref="A1:L1"/>
    <mergeCell ref="C8:L8"/>
    <mergeCell ref="C14:L14"/>
    <mergeCell ref="A3:A4"/>
    <mergeCell ref="A2:B2"/>
  </mergeCells>
  <phoneticPr fontId="59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110" orientation="landscape" verticalDpi="0" r:id="rId1"/>
  <headerFooter alignWithMargins="0">
    <oddHeader>&amp;LУправление операциями 
- темы 17 - 20&amp;CРоссийско-французская программа МВА
"Управление предприятием"&amp;RВ.П. Чернов, А.В. Чернов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Тит. лист</vt:lpstr>
      <vt:lpstr>Данные</vt:lpstr>
      <vt:lpstr>Период 1</vt:lpstr>
      <vt:lpstr>Граф. реш. 1</vt:lpstr>
      <vt:lpstr>Сырье</vt:lpstr>
      <vt:lpstr>Трансп.</vt:lpstr>
      <vt:lpstr>Прибыль</vt:lpstr>
      <vt:lpstr>'Граф. реш. 1'!Область_печати</vt:lpstr>
      <vt:lpstr>Данные!Область_печати</vt:lpstr>
      <vt:lpstr>'Период 1'!Область_печати</vt:lpstr>
      <vt:lpstr>Прибыль!Область_печати</vt:lpstr>
    </vt:vector>
  </TitlesOfParts>
  <Manager>президент</Manager>
  <Company>ФИНЭК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Чернов</dc:creator>
  <cp:lastModifiedBy>Bronnikov Egor</cp:lastModifiedBy>
  <cp:lastPrinted>2008-01-08T16:23:00Z</cp:lastPrinted>
  <dcterms:created xsi:type="dcterms:W3CDTF">1996-12-27T07:03:47Z</dcterms:created>
  <dcterms:modified xsi:type="dcterms:W3CDTF">2022-02-08T09:51:16Z</dcterms:modified>
</cp:coreProperties>
</file>