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econometrics\task-8\"/>
    </mc:Choice>
  </mc:AlternateContent>
  <xr:revisionPtr revIDLastSave="0" documentId="13_ncr:1_{4C6FF5DD-B3D3-4C11-BFA9-C1AE0531CA2E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ДЗ" sheetId="10" r:id="rId1"/>
    <sheet name="Лист1" sheetId="2" r:id="rId2"/>
    <sheet name="Лист2" sheetId="3" r:id="rId3"/>
    <sheet name="Лист3" sheetId="4" r:id="rId4"/>
    <sheet name="Лист4" sheetId="5" r:id="rId5"/>
    <sheet name="Лист5" sheetId="6" r:id="rId6"/>
    <sheet name="Лист6" sheetId="7" r:id="rId7"/>
    <sheet name="Лист7" sheetId="8" r:id="rId8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ДЗ!$O$43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0" l="1"/>
  <c r="F44" i="10" s="1"/>
  <c r="V44" i="10"/>
  <c r="E45" i="10"/>
  <c r="F45" i="10" s="1"/>
  <c r="V45" i="10"/>
  <c r="E46" i="10"/>
  <c r="F46" i="10"/>
  <c r="H46" i="10" s="1"/>
  <c r="E47" i="10"/>
  <c r="F47" i="10"/>
  <c r="H47" i="10" s="1"/>
  <c r="E48" i="10"/>
  <c r="F48" i="10"/>
  <c r="I48" i="10" s="1"/>
  <c r="H48" i="10"/>
  <c r="E49" i="10"/>
  <c r="F49" i="10"/>
  <c r="I49" i="10" s="1"/>
  <c r="H49" i="10"/>
  <c r="D60" i="7"/>
  <c r="D61" i="7"/>
  <c r="D62" i="7"/>
  <c r="D63" i="7"/>
  <c r="D64" i="7"/>
  <c r="D65" i="7"/>
  <c r="D66" i="7"/>
  <c r="D67" i="7"/>
  <c r="D59" i="7"/>
  <c r="C60" i="7"/>
  <c r="C61" i="7"/>
  <c r="C62" i="7"/>
  <c r="C63" i="7"/>
  <c r="C64" i="7"/>
  <c r="C65" i="7"/>
  <c r="C66" i="7"/>
  <c r="C67" i="7"/>
  <c r="C59" i="7"/>
  <c r="D25" i="7"/>
  <c r="D26" i="7"/>
  <c r="D27" i="7"/>
  <c r="D28" i="7"/>
  <c r="D29" i="7"/>
  <c r="D30" i="7"/>
  <c r="D31" i="7"/>
  <c r="D32" i="7"/>
  <c r="D24" i="7"/>
  <c r="C25" i="7"/>
  <c r="C26" i="7"/>
  <c r="C27" i="7"/>
  <c r="C28" i="7"/>
  <c r="C29" i="7"/>
  <c r="C30" i="7"/>
  <c r="C31" i="7"/>
  <c r="C32" i="7"/>
  <c r="C24" i="7"/>
  <c r="L8" i="4"/>
  <c r="L9" i="4"/>
  <c r="L10" i="4"/>
  <c r="L11" i="4"/>
  <c r="L7" i="4"/>
  <c r="J8" i="4"/>
  <c r="J9" i="4"/>
  <c r="J10" i="4"/>
  <c r="J11" i="4"/>
  <c r="J7" i="4"/>
  <c r="I45" i="10" l="1"/>
  <c r="H45" i="10"/>
  <c r="I44" i="10"/>
  <c r="H44" i="10"/>
  <c r="H50" i="10" s="1"/>
  <c r="I47" i="10"/>
  <c r="I46" i="10"/>
  <c r="I50" i="10" l="1"/>
</calcChain>
</file>

<file path=xl/sharedStrings.xml><?xml version="1.0" encoding="utf-8"?>
<sst xmlns="http://schemas.openxmlformats.org/spreadsheetml/2006/main" count="448" uniqueCount="82">
  <si>
    <t>Задача 26</t>
  </si>
  <si>
    <t>n</t>
  </si>
  <si>
    <t>n =</t>
  </si>
  <si>
    <t>Y1</t>
  </si>
  <si>
    <t>X1</t>
  </si>
  <si>
    <t>X2</t>
  </si>
  <si>
    <t>Пункт 1</t>
  </si>
  <si>
    <t>Уравнение</t>
  </si>
  <si>
    <t>Y3</t>
  </si>
  <si>
    <t>Переменные</t>
  </si>
  <si>
    <t>c21</t>
  </si>
  <si>
    <t>Y2'</t>
  </si>
  <si>
    <t>Y1*Z</t>
  </si>
  <si>
    <t>Z^2</t>
  </si>
  <si>
    <t>Сумма</t>
  </si>
  <si>
    <t>-</t>
  </si>
  <si>
    <t>Y2'=Z</t>
  </si>
  <si>
    <t>b12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</si>
  <si>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</si>
  <si>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</si>
  <si>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</si>
  <si>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</si>
  <si>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</si>
  <si>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</si>
  <si>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</si>
  <si>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</si>
  <si>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</si>
  <si>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</si>
  <si>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</si>
  <si>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</si>
  <si>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</si>
  <si>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</si>
  <si>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</si>
  <si>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</si>
  <si>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</si>
  <si>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</si>
  <si>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</si>
  <si>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</si>
  <si>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</si>
  <si>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</si>
  <si>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</si>
  <si>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</si>
  <si>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a1 =</t>
  </si>
  <si>
    <t>МНК для уравнения Y1 = a1 + b12Y2</t>
  </si>
  <si>
    <t>b12 =</t>
  </si>
  <si>
    <t>Пункт 2</t>
  </si>
  <si>
    <t>Задача 28</t>
  </si>
  <si>
    <t>1 уравнение</t>
  </si>
  <si>
    <t>X3</t>
  </si>
  <si>
    <t>b23</t>
  </si>
  <si>
    <t>b33</t>
  </si>
  <si>
    <t>2 уравнение</t>
  </si>
  <si>
    <t>b11</t>
  </si>
  <si>
    <t>b31</t>
  </si>
  <si>
    <t>3 уравнение</t>
  </si>
  <si>
    <t>Y2</t>
  </si>
  <si>
    <t>c12</t>
  </si>
  <si>
    <t>b22</t>
  </si>
  <si>
    <t>Z</t>
  </si>
  <si>
    <t>b32</t>
  </si>
  <si>
    <t>b21</t>
  </si>
  <si>
    <t>B</t>
  </si>
  <si>
    <t>Y3'</t>
  </si>
  <si>
    <t>Y3 стурутур</t>
  </si>
  <si>
    <t>Y1'</t>
  </si>
  <si>
    <t>№</t>
  </si>
  <si>
    <t>a22</t>
  </si>
  <si>
    <t>b13</t>
  </si>
  <si>
    <t>a11</t>
  </si>
  <si>
    <t>Q</t>
  </si>
  <si>
    <t>P</t>
  </si>
  <si>
    <t>Y</t>
  </si>
  <si>
    <t>I</t>
  </si>
  <si>
    <t>Q'</t>
  </si>
  <si>
    <t>P'</t>
  </si>
  <si>
    <t>Z1</t>
  </si>
  <si>
    <t>Z2</t>
  </si>
  <si>
    <t>Pt</t>
  </si>
  <si>
    <t>Zt</t>
  </si>
  <si>
    <t>Kt</t>
  </si>
  <si>
    <t>St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</si>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</sst>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left"/>
    </xf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3" xfId="0" applyFill="1" applyBorder="1" applyAlignment="1"/>
    <xf numFmtId="0" fontId="2" fillId="0" borderId="24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Continuous"/>
    </xf>
    <xf numFmtId="0" fontId="2" fillId="0" borderId="0" xfId="0" applyFont="1"/>
    <xf numFmtId="0" fontId="0" fillId="2" borderId="25" xfId="0" applyFill="1" applyBorder="1" applyAlignment="1">
      <alignment horizontal="right"/>
    </xf>
    <xf numFmtId="0" fontId="0" fillId="2" borderId="26" xfId="0" applyFill="1" applyBorder="1"/>
    <xf numFmtId="0" fontId="0" fillId="2" borderId="27" xfId="0" applyFill="1" applyBorder="1" applyAlignment="1">
      <alignment horizontal="right"/>
    </xf>
    <xf numFmtId="0" fontId="0" fillId="2" borderId="28" xfId="0" applyFill="1" applyBorder="1"/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0" borderId="0" xfId="0" applyFont="1"/>
    <xf numFmtId="0" fontId="5" fillId="6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438150</xdr:colOff>
      <xdr:row>0</xdr:row>
      <xdr:rowOff>138110</xdr:rowOff>
    </xdr:from>
    <xdr:ext cx="2876550" cy="10810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AFC63CF-1ABA-4AA0-8130-94D7A9B039C6}"/>
                </a:ext>
              </a:extLst>
            </xdr:cNvPr>
            <xdr:cNvSpPr txBox="1"/>
          </xdr:nvSpPr>
          <xdr:spPr>
            <a:xfrm>
              <a:off x="3486150" y="138110"/>
              <a:ext cx="2876550" cy="1081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ru-RU" sz="1400" b="0" i="1">
                  <a:latin typeface="Cambria Math" panose="02040503050406030204" pitchFamily="18" charset="0"/>
                </a:rPr>
                <a:t>Модель</a:t>
              </a:r>
              <a:r>
                <a:rPr lang="en-US" sz="1400" b="0" i="1">
                  <a:latin typeface="Cambria Math" panose="02040503050406030204" pitchFamily="18" charset="0"/>
                </a:rPr>
                <a:t>:</a:t>
              </a:r>
              <a:endParaRPr lang="ru-RU" sz="14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4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21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21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 b="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AFC63CF-1ABA-4AA0-8130-94D7A9B039C6}"/>
                </a:ext>
              </a:extLst>
            </xdr:cNvPr>
            <xdr:cNvSpPr txBox="1"/>
          </xdr:nvSpPr>
          <xdr:spPr>
            <a:xfrm>
              <a:off x="3486150" y="138110"/>
              <a:ext cx="2876550" cy="1081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ru-RU" sz="1400" b="0" i="1">
                  <a:latin typeface="Cambria Math" panose="02040503050406030204" pitchFamily="18" charset="0"/>
                </a:rPr>
                <a:t>Модель</a:t>
              </a:r>
              <a:r>
                <a:rPr lang="en-US" sz="1400" b="0" i="1">
                  <a:latin typeface="Cambria Math" panose="02040503050406030204" pitchFamily="18" charset="0"/>
                </a:rPr>
                <a:t>:</a:t>
              </a:r>
              <a:endParaRPr lang="ru-RU" sz="1400" b="0" i="1">
                <a:latin typeface="Cambria Math" panose="02040503050406030204" pitchFamily="18" charset="0"/>
              </a:endParaRPr>
            </a:p>
            <a:p>
              <a:pPr algn="l"/>
              <a:r>
                <a:rPr lang="en-US" sz="1400" b="0" i="0">
                  <a:latin typeface="Cambria Math" panose="02040503050406030204" pitchFamily="18" charset="0"/>
                </a:rPr>
                <a:t>𝑌_1=𝑎_1+𝑏_12 𝑌_2+𝑒_1</a:t>
              </a:r>
              <a:endParaRPr lang="en-US" sz="14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𝑌_2=𝑎_2+𝑏_21 𝑌_1+𝑐_21 𝑋_1+𝑒_2</a:t>
              </a:r>
              <a:endParaRPr lang="en-US" sz="1400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𝑌_3=𝑌_2+𝑋_2</a:t>
              </a:r>
              <a:endParaRPr lang="en-US" sz="1400" b="0"/>
            </a:p>
          </xdr:txBody>
        </xdr:sp>
      </mc:Fallback>
    </mc:AlternateContent>
    <xdr:clientData/>
  </xdr:oneCellAnchor>
  <xdr:oneCellAnchor>
    <xdr:from>
      <xdr:col>10</xdr:col>
      <xdr:colOff>28575</xdr:colOff>
      <xdr:row>0</xdr:row>
      <xdr:rowOff>185735</xdr:rowOff>
    </xdr:from>
    <xdr:ext cx="2705100" cy="110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386D3BD-8A2A-44E6-92FF-5407F5AC59DD}"/>
                </a:ext>
              </a:extLst>
            </xdr:cNvPr>
            <xdr:cNvSpPr txBox="1"/>
          </xdr:nvSpPr>
          <xdr:spPr>
            <a:xfrm>
              <a:off x="6124575" y="185735"/>
              <a:ext cx="2705100" cy="110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ru-RU" sz="1400" b="0" i="1">
                  <a:latin typeface="Cambria Math" panose="02040503050406030204" pitchFamily="18" charset="0"/>
                </a:rPr>
                <a:t>Приведенная</a:t>
              </a:r>
              <a:r>
                <a:rPr lang="ru-RU" sz="1400" b="0" i="1" baseline="0">
                  <a:latin typeface="Cambria Math" panose="02040503050406030204" pitchFamily="18" charset="0"/>
                </a:rPr>
                <a:t> форма</a:t>
              </a:r>
              <a:r>
                <a:rPr lang="en-US" sz="1400" b="0" i="1" baseline="0">
                  <a:latin typeface="Cambria Math" panose="02040503050406030204" pitchFamily="18" charset="0"/>
                </a:rPr>
                <a:t>:</a:t>
              </a:r>
              <a:endParaRPr lang="en-US" sz="14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=−1.25+22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+0.67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4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=2−4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+10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=−30+12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400" b="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386D3BD-8A2A-44E6-92FF-5407F5AC59DD}"/>
                </a:ext>
              </a:extLst>
            </xdr:cNvPr>
            <xdr:cNvSpPr txBox="1"/>
          </xdr:nvSpPr>
          <xdr:spPr>
            <a:xfrm>
              <a:off x="6124575" y="185735"/>
              <a:ext cx="2705100" cy="110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ru-RU" sz="1400" b="0" i="1">
                  <a:latin typeface="Cambria Math" panose="02040503050406030204" pitchFamily="18" charset="0"/>
                </a:rPr>
                <a:t>Приведенная</a:t>
              </a:r>
              <a:r>
                <a:rPr lang="ru-RU" sz="1400" b="0" i="1" baseline="0">
                  <a:latin typeface="Cambria Math" panose="02040503050406030204" pitchFamily="18" charset="0"/>
                </a:rPr>
                <a:t> форма</a:t>
              </a:r>
              <a:r>
                <a:rPr lang="en-US" sz="1400" b="0" i="1" baseline="0">
                  <a:latin typeface="Cambria Math" panose="02040503050406030204" pitchFamily="18" charset="0"/>
                </a:rPr>
                <a:t>:</a:t>
              </a:r>
              <a:endParaRPr lang="en-US" sz="1400" b="0" i="1">
                <a:latin typeface="Cambria Math" panose="02040503050406030204" pitchFamily="18" charset="0"/>
              </a:endParaRPr>
            </a:p>
            <a:p>
              <a:pPr algn="l"/>
              <a:r>
                <a:rPr lang="en-US" sz="1400" b="0" i="0">
                  <a:latin typeface="Cambria Math" panose="02040503050406030204" pitchFamily="18" charset="0"/>
                </a:rPr>
                <a:t>𝑌_1=−1.25+22𝑋_1+0.67𝑋_2+𝑣_1</a:t>
              </a:r>
              <a:endParaRPr lang="en-US" sz="1400" b="0" i="1">
                <a:latin typeface="Cambria Math" panose="02040503050406030204" pitchFamily="18" charset="0"/>
              </a:endParaRPr>
            </a:p>
            <a:p>
              <a:pPr algn="l"/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𝑌_2=2−4𝑋_1+10𝑋_2+𝑣_2</a:t>
              </a:r>
              <a:endParaRPr lang="en-US" sz="14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𝑌_3=−30+12𝑋_1+8𝑋_2+𝑣_3</a:t>
              </a:r>
              <a:endParaRPr lang="en-US" sz="1400" b="0"/>
            </a:p>
          </xdr:txBody>
        </xdr:sp>
      </mc:Fallback>
    </mc:AlternateContent>
    <xdr:clientData/>
  </xdr:oneCellAnchor>
  <xdr:twoCellAnchor>
    <xdr:from>
      <xdr:col>10</xdr:col>
      <xdr:colOff>9526</xdr:colOff>
      <xdr:row>10</xdr:row>
      <xdr:rowOff>180976</xdr:rowOff>
    </xdr:from>
    <xdr:to>
      <xdr:col>17</xdr:col>
      <xdr:colOff>28576</xdr:colOff>
      <xdr:row>13</xdr:row>
      <xdr:rowOff>133351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F50F450-59C0-44D9-AC8E-05BEB2190F9B}"/>
            </a:ext>
          </a:extLst>
        </xdr:cNvPr>
        <xdr:cNvSpPr txBox="1"/>
      </xdr:nvSpPr>
      <xdr:spPr>
        <a:xfrm>
          <a:off x="6105526" y="2085976"/>
          <a:ext cx="42862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/>
            <a:t>1.</a:t>
          </a:r>
          <a:r>
            <a:rPr lang="en-US" sz="1200" baseline="0"/>
            <a:t> </a:t>
          </a:r>
          <a:r>
            <a:rPr lang="ru-RU" sz="1200" baseline="0"/>
            <a:t>Определить структурные параметры первого уравнения, если это возможно.</a:t>
          </a:r>
        </a:p>
        <a:p>
          <a:pPr algn="l"/>
          <a:r>
            <a:rPr lang="ru-RU" sz="1200" baseline="0"/>
            <a:t>2. Определить структурные параметры второго уравнения, если это возможно.</a:t>
          </a:r>
          <a:endParaRPr lang="en-US" sz="1200"/>
        </a:p>
      </xdr:txBody>
    </xdr:sp>
    <xdr:clientData/>
  </xdr:twoCellAnchor>
  <xdr:twoCellAnchor>
    <xdr:from>
      <xdr:col>2</xdr:col>
      <xdr:colOff>38100</xdr:colOff>
      <xdr:row>20</xdr:row>
      <xdr:rowOff>76200</xdr:rowOff>
    </xdr:from>
    <xdr:to>
      <xdr:col>8</xdr:col>
      <xdr:colOff>314325</xdr:colOff>
      <xdr:row>27</xdr:row>
      <xdr:rowOff>190499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5FBA921-EA9A-4FCF-9450-FA7CF0927D9F}"/>
            </a:ext>
          </a:extLst>
        </xdr:cNvPr>
        <xdr:cNvSpPr txBox="1"/>
      </xdr:nvSpPr>
      <xdr:spPr>
        <a:xfrm>
          <a:off x="1257300" y="3886200"/>
          <a:ext cx="3933825" cy="1447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Проверим 1 уравнение</a:t>
          </a:r>
          <a:r>
            <a:rPr lang="ru-RU" sz="1200" baseline="0"/>
            <a:t> на идентифицируемость.</a:t>
          </a:r>
        </a:p>
        <a:p>
          <a:r>
            <a:rPr lang="ru-RU" sz="1200" baseline="0"/>
            <a:t>В системе 3 эндогенных и 2 экзогенных переменных.</a:t>
          </a:r>
        </a:p>
        <a:p>
          <a:r>
            <a:rPr lang="ru-RU" sz="1200" baseline="0"/>
            <a:t>По счётному правилу</a:t>
          </a:r>
          <a:r>
            <a:rPr lang="en-US" sz="1200" baseline="0"/>
            <a:t>:</a:t>
          </a:r>
          <a:endParaRPr lang="ru-RU" sz="1200" baseline="0"/>
        </a:p>
        <a:p>
          <a:r>
            <a:rPr lang="en-US" sz="1200" baseline="0"/>
            <a:t>H = 2, D = 2</a:t>
          </a:r>
        </a:p>
        <a:p>
          <a:r>
            <a:rPr lang="en-US" sz="1200" baseline="0"/>
            <a:t>D + 1 &gt; H - </a:t>
          </a:r>
          <a:r>
            <a:rPr lang="ru-RU" sz="1200" baseline="0"/>
            <a:t>уравнение сверхидентифицируемо</a:t>
          </a:r>
          <a:endParaRPr lang="en-US" sz="1200" baseline="0"/>
        </a:p>
        <a:p>
          <a:r>
            <a:rPr lang="ru-RU" sz="1200" baseline="0"/>
            <a:t>Значит следует применять двухшаговый МНК (ДМНК)</a:t>
          </a:r>
        </a:p>
        <a:p>
          <a:r>
            <a:rPr lang="ru-RU" sz="1200" baseline="0"/>
            <a:t>По достаточному условию идентифицируемости</a:t>
          </a:r>
          <a:r>
            <a:rPr lang="en-US" sz="1200" baseline="0"/>
            <a:t>:</a:t>
          </a:r>
          <a:endParaRPr lang="en-US" sz="1200"/>
        </a:p>
      </xdr:txBody>
    </xdr:sp>
    <xdr:clientData/>
  </xdr:twoCellAnchor>
  <xdr:twoCellAnchor>
    <xdr:from>
      <xdr:col>1</xdr:col>
      <xdr:colOff>600075</xdr:colOff>
      <xdr:row>34</xdr:row>
      <xdr:rowOff>28575</xdr:rowOff>
    </xdr:from>
    <xdr:to>
      <xdr:col>8</xdr:col>
      <xdr:colOff>552450</xdr:colOff>
      <xdr:row>36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6001935-4FDB-43C8-A3CF-BDD2667BB4E1}"/>
            </a:ext>
          </a:extLst>
        </xdr:cNvPr>
        <xdr:cNvSpPr txBox="1"/>
      </xdr:nvSpPr>
      <xdr:spPr>
        <a:xfrm>
          <a:off x="1209675" y="6505575"/>
          <a:ext cx="421957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rank</a:t>
          </a:r>
          <a:r>
            <a:rPr lang="en-US" sz="1200" baseline="0"/>
            <a:t> = 2, </a:t>
          </a:r>
          <a:r>
            <a:rPr lang="ru-RU" sz="1200" baseline="0"/>
            <a:t>можно подобрать</a:t>
          </a:r>
          <a:r>
            <a:rPr lang="en-US" sz="1200" baseline="0"/>
            <a:t> det != 0, </a:t>
          </a:r>
          <a:r>
            <a:rPr lang="ru-RU" sz="1200" baseline="0"/>
            <a:t>следовательно условие выполнено и уравнение является сверхидентифицируемым.</a:t>
          </a:r>
          <a:endParaRPr lang="en-US" sz="1200"/>
        </a:p>
      </xdr:txBody>
    </xdr:sp>
    <xdr:clientData/>
  </xdr:twoCellAnchor>
  <xdr:twoCellAnchor>
    <xdr:from>
      <xdr:col>2</xdr:col>
      <xdr:colOff>104775</xdr:colOff>
      <xdr:row>37</xdr:row>
      <xdr:rowOff>95250</xdr:rowOff>
    </xdr:from>
    <xdr:to>
      <xdr:col>6</xdr:col>
      <xdr:colOff>9525</xdr:colOff>
      <xdr:row>40</xdr:row>
      <xdr:rowOff>28575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6615469-0B97-4D81-B76C-41871BD0A1DF}"/>
            </a:ext>
          </a:extLst>
        </xdr:cNvPr>
        <xdr:cNvSpPr txBox="1"/>
      </xdr:nvSpPr>
      <xdr:spPr>
        <a:xfrm>
          <a:off x="1323975" y="7143750"/>
          <a:ext cx="23431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Применяем ДМНК</a:t>
          </a:r>
          <a:r>
            <a:rPr lang="en-US" sz="1100"/>
            <a:t>:</a:t>
          </a:r>
        </a:p>
        <a:p>
          <a:r>
            <a:rPr lang="ru-RU" sz="1100"/>
            <a:t>Приведённая</a:t>
          </a:r>
          <a:r>
            <a:rPr lang="ru-RU" sz="1100" baseline="0"/>
            <a:t> форма нам уже дана</a:t>
          </a:r>
          <a:endParaRPr lang="en-US" sz="1100"/>
        </a:p>
      </xdr:txBody>
    </xdr:sp>
    <xdr:clientData/>
  </xdr:twoCellAnchor>
  <xdr:oneCellAnchor>
    <xdr:from>
      <xdr:col>14</xdr:col>
      <xdr:colOff>22806</xdr:colOff>
      <xdr:row>61</xdr:row>
      <xdr:rowOff>11035</xdr:rowOff>
    </xdr:from>
    <xdr:ext cx="5254043" cy="7498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9B58B98-8DC7-4224-A511-7034881F1923}"/>
                </a:ext>
              </a:extLst>
            </xdr:cNvPr>
            <xdr:cNvSpPr txBox="1"/>
          </xdr:nvSpPr>
          <xdr:spPr>
            <a:xfrm rot="10800000" flipH="1" flipV="1">
              <a:off x="8557206" y="11631535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первое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=4.7−0.05796 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9B58B98-8DC7-4224-A511-7034881F1923}"/>
                </a:ext>
              </a:extLst>
            </xdr:cNvPr>
            <xdr:cNvSpPr txBox="1"/>
          </xdr:nvSpPr>
          <xdr:spPr>
            <a:xfrm rot="10800000" flipH="1" flipV="1">
              <a:off x="8557206" y="11631535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первое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𝑌_1=4.7−0.05796 𝑌_2+𝑒_1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1</xdr:col>
      <xdr:colOff>590550</xdr:colOff>
      <xdr:row>69</xdr:row>
      <xdr:rowOff>28575</xdr:rowOff>
    </xdr:from>
    <xdr:to>
      <xdr:col>8</xdr:col>
      <xdr:colOff>257175</xdr:colOff>
      <xdr:row>76</xdr:row>
      <xdr:rowOff>142874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3701074-BDC8-4003-BC1E-868AC28E0569}"/>
            </a:ext>
          </a:extLst>
        </xdr:cNvPr>
        <xdr:cNvSpPr txBox="1"/>
      </xdr:nvSpPr>
      <xdr:spPr>
        <a:xfrm>
          <a:off x="1200150" y="13173075"/>
          <a:ext cx="3933825" cy="1447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Проверим </a:t>
          </a:r>
          <a:r>
            <a:rPr lang="en-US" sz="1200"/>
            <a:t>2</a:t>
          </a:r>
          <a:r>
            <a:rPr lang="ru-RU" sz="1200"/>
            <a:t> уравнение</a:t>
          </a:r>
          <a:r>
            <a:rPr lang="ru-RU" sz="1200" baseline="0"/>
            <a:t> на идентифицируемость.</a:t>
          </a:r>
        </a:p>
        <a:p>
          <a:r>
            <a:rPr lang="ru-RU" sz="1200" baseline="0"/>
            <a:t>В системе 3 эндогенных и 2 экзогенных переменных.</a:t>
          </a:r>
        </a:p>
        <a:p>
          <a:r>
            <a:rPr lang="ru-RU" sz="1200" baseline="0"/>
            <a:t>По счётному правилу</a:t>
          </a:r>
          <a:r>
            <a:rPr lang="en-US" sz="1200" baseline="0"/>
            <a:t>:</a:t>
          </a:r>
          <a:endParaRPr lang="ru-RU" sz="1200" baseline="0"/>
        </a:p>
        <a:p>
          <a:r>
            <a:rPr lang="en-US" sz="1200" baseline="0"/>
            <a:t>H = 2, D = 1</a:t>
          </a:r>
        </a:p>
        <a:p>
          <a:r>
            <a:rPr lang="en-US" sz="1200" baseline="0"/>
            <a:t>D + 1 = H - </a:t>
          </a:r>
          <a:r>
            <a:rPr lang="ru-RU" sz="1200" baseline="0"/>
            <a:t>уравнение идентифицируемо</a:t>
          </a:r>
          <a:endParaRPr lang="en-US" sz="1200" baseline="0"/>
        </a:p>
        <a:p>
          <a:r>
            <a:rPr lang="ru-RU" sz="1200" baseline="0"/>
            <a:t>Значит следует применять косвенный МНК (КМНК)</a:t>
          </a:r>
        </a:p>
        <a:p>
          <a:r>
            <a:rPr lang="ru-RU" sz="1200" baseline="0"/>
            <a:t>По достаточному условию идентифицируемости</a:t>
          </a:r>
          <a:r>
            <a:rPr lang="en-US" sz="1200" baseline="0"/>
            <a:t>:</a:t>
          </a:r>
          <a:endParaRPr lang="en-US" sz="1200"/>
        </a:p>
      </xdr:txBody>
    </xdr:sp>
    <xdr:clientData/>
  </xdr:twoCellAnchor>
  <xdr:twoCellAnchor>
    <xdr:from>
      <xdr:col>1</xdr:col>
      <xdr:colOff>533400</xdr:colOff>
      <xdr:row>84</xdr:row>
      <xdr:rowOff>9525</xdr:rowOff>
    </xdr:from>
    <xdr:to>
      <xdr:col>8</xdr:col>
      <xdr:colOff>485775</xdr:colOff>
      <xdr:row>86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A209999-3C5B-4FA0-88E5-087B9E1A66D6}"/>
            </a:ext>
          </a:extLst>
        </xdr:cNvPr>
        <xdr:cNvSpPr txBox="1"/>
      </xdr:nvSpPr>
      <xdr:spPr>
        <a:xfrm>
          <a:off x="1143000" y="16011525"/>
          <a:ext cx="421957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rank</a:t>
          </a:r>
          <a:r>
            <a:rPr lang="en-US" sz="1200" baseline="0"/>
            <a:t> = </a:t>
          </a:r>
          <a:r>
            <a:rPr lang="ru-RU" sz="1200" baseline="0"/>
            <a:t>1</a:t>
          </a:r>
          <a:r>
            <a:rPr lang="en-US" sz="1200" baseline="0"/>
            <a:t>, det </a:t>
          </a:r>
          <a:r>
            <a:rPr lang="ru-RU" sz="1200" baseline="0"/>
            <a:t>=</a:t>
          </a:r>
          <a:r>
            <a:rPr lang="en-US" sz="1200" baseline="0"/>
            <a:t> 0, </a:t>
          </a:r>
          <a:r>
            <a:rPr lang="ru-RU" sz="1200" baseline="0"/>
            <a:t>следовательно условие не выполнено, следовательно вся система не идентифицируема.</a:t>
          </a:r>
        </a:p>
      </xdr:txBody>
    </xdr:sp>
    <xdr:clientData/>
  </xdr:twoCellAnchor>
  <xdr:twoCellAnchor>
    <xdr:from>
      <xdr:col>1</xdr:col>
      <xdr:colOff>600075</xdr:colOff>
      <xdr:row>88</xdr:row>
      <xdr:rowOff>38100</xdr:rowOff>
    </xdr:from>
    <xdr:to>
      <xdr:col>5</xdr:col>
      <xdr:colOff>504825</xdr:colOff>
      <xdr:row>90</xdr:row>
      <xdr:rowOff>161925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9A7755E-95E3-4CB4-90EE-5791E6D379E7}"/>
            </a:ext>
          </a:extLst>
        </xdr:cNvPr>
        <xdr:cNvSpPr txBox="1"/>
      </xdr:nvSpPr>
      <xdr:spPr>
        <a:xfrm>
          <a:off x="1209675" y="16802100"/>
          <a:ext cx="23431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Применяем КМНК</a:t>
          </a:r>
          <a:r>
            <a:rPr lang="en-US" sz="1100"/>
            <a:t>:</a:t>
          </a:r>
        </a:p>
        <a:p>
          <a:r>
            <a:rPr lang="ru-RU" sz="1100"/>
            <a:t>Приведённая</a:t>
          </a:r>
          <a:r>
            <a:rPr lang="ru-RU" sz="1100" baseline="0"/>
            <a:t> форма нам уже дана</a:t>
          </a:r>
          <a:endParaRPr lang="en-US" sz="1100"/>
        </a:p>
      </xdr:txBody>
    </xdr:sp>
    <xdr:clientData/>
  </xdr:twoCellAnchor>
  <xdr:twoCellAnchor>
    <xdr:from>
      <xdr:col>1</xdr:col>
      <xdr:colOff>581025</xdr:colOff>
      <xdr:row>91</xdr:row>
      <xdr:rowOff>133349</xdr:rowOff>
    </xdr:from>
    <xdr:to>
      <xdr:col>9</xdr:col>
      <xdr:colOff>323850</xdr:colOff>
      <xdr:row>109</xdr:row>
      <xdr:rowOff>47625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71F4DF5-E63E-4A64-84CD-3854CB5E7B44}"/>
                </a:ext>
              </a:extLst>
            </xdr:cNvPr>
            <xdr:cNvSpPr txBox="1"/>
          </xdr:nvSpPr>
          <xdr:spPr>
            <a:xfrm>
              <a:off x="1190625" y="17468849"/>
              <a:ext cx="4619625" cy="33432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Модельное</a:t>
              </a:r>
              <a:r>
                <a:rPr lang="ru-RU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уравнение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>
                  <a:effectLst/>
                </a:rPr>
                <a:t>Приведённая форма</a:t>
              </a:r>
              <a:r>
                <a:rPr lang="en-US">
                  <a:effectLst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=2−4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+10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  <a:p>
              <a:r>
                <a:rPr lang="ru-RU" sz="1100"/>
                <a:t>Лишняя</a:t>
              </a:r>
              <a:r>
                <a:rPr lang="ru-RU" sz="1100" baseline="0"/>
                <a:t> переменная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ru-RU" sz="1100"/>
                <a:t>, меняем её на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sz="1100"/>
                <a:t>.</a:t>
              </a:r>
            </a:p>
            <a:p>
              <a:endParaRPr lang="en-US" sz="1100"/>
            </a:p>
            <a:p>
              <a:pPr eaLnBrk="1" fontAlgn="auto" latinLnBrk="0" hangingPunct="1"/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Приведённая форма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=−1.25+22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+0.67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1.25−2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0.67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=2−4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+10∗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1.25−22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0.67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=20.6567−332.358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+14.9254 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−14.9254 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71F4DF5-E63E-4A64-84CD-3854CB5E7B44}"/>
                </a:ext>
              </a:extLst>
            </xdr:cNvPr>
            <xdr:cNvSpPr txBox="1"/>
          </xdr:nvSpPr>
          <xdr:spPr>
            <a:xfrm>
              <a:off x="1190625" y="17468849"/>
              <a:ext cx="4619625" cy="334327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Модельное</a:t>
              </a:r>
              <a:r>
                <a:rPr lang="ru-RU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уравнение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𝑌_2=𝑎_2+𝑏_21 𝑌_1+𝑐_21 𝑋_1+𝑒_2</a:t>
              </a: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>
                  <a:effectLst/>
                </a:rPr>
                <a:t>Приведённая форма</a:t>
              </a:r>
              <a:r>
                <a:rPr lang="en-US">
                  <a:effectLst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𝑌_2=2−4𝑋_1+10𝑋_2+𝑣_2</a:t>
              </a:r>
              <a:endParaRPr lang="en-US">
                <a:effectLst/>
              </a:endParaRPr>
            </a:p>
            <a:p>
              <a:endParaRPr lang="en-US" sz="1100"/>
            </a:p>
            <a:p>
              <a:r>
                <a:rPr lang="ru-RU" sz="1100"/>
                <a:t>Лишняя</a:t>
              </a:r>
              <a:r>
                <a:rPr lang="ru-RU" sz="1100" baseline="0"/>
                <a:t> переменная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𝑋_2</a:t>
              </a:r>
              <a:r>
                <a:rPr lang="ru-RU" sz="1100"/>
                <a:t>, меняем её на </a:t>
              </a:r>
              <a:r>
                <a:rPr lang="en-US" sz="1100" b="0" i="0">
                  <a:latin typeface="Cambria Math" panose="02040503050406030204" pitchFamily="18" charset="0"/>
                </a:rPr>
                <a:t>𝑌_1</a:t>
              </a:r>
              <a:r>
                <a:rPr lang="en-US" sz="1100"/>
                <a:t>.</a:t>
              </a:r>
            </a:p>
            <a:p>
              <a:endParaRPr lang="en-US" sz="1100"/>
            </a:p>
            <a:p>
              <a:pPr eaLnBrk="1" fontAlgn="auto" latinLnBrk="0" hangingPunct="1"/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Приведённая форма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/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𝑌_1=−1.25+22𝑋_1+0.67𝑋_2+𝑣_1</a:t>
              </a:r>
              <a:endParaRPr lang="en-US" sz="1100"/>
            </a:p>
            <a:p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𝑋_2=(1.25−2〖2𝑋〗_1+𝑌_1−𝑣_1)/0.67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𝑌_2=2−4𝑋_1+10∗((1.25−22𝑋_1+𝑌_1−𝑣_1)/0.67)+𝑣_2</a:t>
              </a: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𝑌_2=20.6567−332.358〖 𝑋〗_1+14.9254 𝑌_1−14.9254 𝑣_1+𝑣_2</a:t>
              </a: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oneCellAnchor>
    <xdr:from>
      <xdr:col>2</xdr:col>
      <xdr:colOff>28575</xdr:colOff>
      <xdr:row>110</xdr:row>
      <xdr:rowOff>0</xdr:rowOff>
    </xdr:from>
    <xdr:ext cx="5254043" cy="7498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FC0ECD6-8855-483A-849A-4DFE37390F6D}"/>
                </a:ext>
              </a:extLst>
            </xdr:cNvPr>
            <xdr:cNvSpPr txBox="1"/>
          </xdr:nvSpPr>
          <xdr:spPr>
            <a:xfrm rot="10800000" flipH="1" flipV="1">
              <a:off x="1247775" y="20955000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второе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=20.6567−332.358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+14.9254 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−14.9254 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>
                <a:effectLst/>
              </a:endParaRPr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FC0ECD6-8855-483A-849A-4DFE37390F6D}"/>
                </a:ext>
              </a:extLst>
            </xdr:cNvPr>
            <xdr:cNvSpPr txBox="1"/>
          </xdr:nvSpPr>
          <xdr:spPr>
            <a:xfrm rot="10800000" flipH="1" flipV="1">
              <a:off x="1247775" y="20955000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второе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 eaLnBrk="1" fontAlgn="auto" latinLnBrk="0" hangingPunct="1"/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𝑌_2=20.6567−332.358〖 𝑋〗_1+14.9254 𝑌_1−14.9254 𝑣_1+𝑣_2</a:t>
              </a:r>
              <a:endParaRPr lang="en-US" sz="1400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28575</xdr:colOff>
      <xdr:row>123</xdr:row>
      <xdr:rowOff>133350</xdr:rowOff>
    </xdr:from>
    <xdr:ext cx="2876550" cy="10810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6E05447-FE8B-4722-8604-14176A6B98A1}"/>
                </a:ext>
              </a:extLst>
            </xdr:cNvPr>
            <xdr:cNvSpPr txBox="1"/>
          </xdr:nvSpPr>
          <xdr:spPr>
            <a:xfrm>
              <a:off x="4295775" y="23564850"/>
              <a:ext cx="2876550" cy="1081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ru-RU" sz="1400" b="0" i="1">
                  <a:latin typeface="Cambria Math" panose="02040503050406030204" pitchFamily="18" charset="0"/>
                </a:rPr>
                <a:t>Модель</a:t>
              </a:r>
              <a:r>
                <a:rPr lang="en-US" sz="1400" b="0" i="1">
                  <a:latin typeface="Cambria Math" panose="02040503050406030204" pitchFamily="18" charset="0"/>
                </a:rPr>
                <a:t>:</a:t>
              </a:r>
              <a:endParaRPr lang="ru-RU" sz="14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4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23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21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31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33</m:t>
                        </m:r>
                      </m:sub>
                    </m:sSub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400" b="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6E05447-FE8B-4722-8604-14176A6B98A1}"/>
                </a:ext>
              </a:extLst>
            </xdr:cNvPr>
            <xdr:cNvSpPr txBox="1"/>
          </xdr:nvSpPr>
          <xdr:spPr>
            <a:xfrm>
              <a:off x="4295775" y="23564850"/>
              <a:ext cx="2876550" cy="1081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ru-RU" sz="1400" b="0" i="1">
                  <a:latin typeface="Cambria Math" panose="02040503050406030204" pitchFamily="18" charset="0"/>
                </a:rPr>
                <a:t>Модель</a:t>
              </a:r>
              <a:r>
                <a:rPr lang="en-US" sz="1400" b="0" i="1">
                  <a:latin typeface="Cambria Math" panose="02040503050406030204" pitchFamily="18" charset="0"/>
                </a:rPr>
                <a:t>:</a:t>
              </a:r>
              <a:endParaRPr lang="ru-RU" sz="1400" b="0" i="1">
                <a:latin typeface="Cambria Math" panose="02040503050406030204" pitchFamily="18" charset="0"/>
              </a:endParaRPr>
            </a:p>
            <a:p>
              <a:pPr algn="l"/>
              <a:r>
                <a:rPr lang="en-US" sz="1400" b="0" i="0">
                  <a:latin typeface="Cambria Math" panose="02040503050406030204" pitchFamily="18" charset="0"/>
                </a:rPr>
                <a:t>𝑌_1=𝑎_1+𝑏_11 𝑋_1+𝑏_12 𝑋_2+𝑐_12 𝑌_2+𝑒_1</a:t>
              </a:r>
              <a:endParaRPr lang="en-US" sz="14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𝑌_2=𝑎_2+𝑏_2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𝑋_2+𝑏_23 𝑋_3+𝑐_21 𝑌_1+𝑒_2</a:t>
              </a:r>
              <a:endParaRPr lang="en-US" sz="1400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𝑌_3=𝑎_3+𝑏_31 𝑋_1+𝑏_33 𝑋_3+𝑒_3</a:t>
              </a:r>
              <a:endParaRPr lang="en-US" sz="1400" b="0"/>
            </a:p>
          </xdr:txBody>
        </xdr:sp>
      </mc:Fallback>
    </mc:AlternateContent>
    <xdr:clientData/>
  </xdr:oneCellAnchor>
  <xdr:oneCellAnchor>
    <xdr:from>
      <xdr:col>13</xdr:col>
      <xdr:colOff>266700</xdr:colOff>
      <xdr:row>123</xdr:row>
      <xdr:rowOff>95250</xdr:rowOff>
    </xdr:from>
    <xdr:ext cx="2876550" cy="10810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FF7445B7-C2C7-488E-BC55-6973F67CAE1F}"/>
                </a:ext>
              </a:extLst>
            </xdr:cNvPr>
            <xdr:cNvSpPr txBox="1"/>
          </xdr:nvSpPr>
          <xdr:spPr>
            <a:xfrm>
              <a:off x="8191500" y="23526750"/>
              <a:ext cx="2876550" cy="1081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ru-RU" sz="1400" b="0" i="1">
                  <a:latin typeface="Cambria Math" panose="02040503050406030204" pitchFamily="18" charset="0"/>
                </a:rPr>
                <a:t>Приведённая</a:t>
              </a:r>
              <a:r>
                <a:rPr lang="ru-RU" sz="1400" b="0" i="1" baseline="0">
                  <a:latin typeface="Cambria Math" panose="02040503050406030204" pitchFamily="18" charset="0"/>
                </a:rPr>
                <a:t> модель</a:t>
              </a:r>
              <a:r>
                <a:rPr lang="en-US" sz="1400" b="0" i="1" baseline="0">
                  <a:latin typeface="Cambria Math" panose="02040503050406030204" pitchFamily="18" charset="0"/>
                </a:rPr>
                <a:t>:</a:t>
              </a:r>
              <a:endParaRPr lang="ru-RU" sz="14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=6+8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+10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+4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4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=16−12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−70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=10−5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−22 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+5 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400" b="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FF7445B7-C2C7-488E-BC55-6973F67CAE1F}"/>
                </a:ext>
              </a:extLst>
            </xdr:cNvPr>
            <xdr:cNvSpPr txBox="1"/>
          </xdr:nvSpPr>
          <xdr:spPr>
            <a:xfrm>
              <a:off x="8191500" y="23526750"/>
              <a:ext cx="2876550" cy="1081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lang="ru-RU" sz="1400" b="0" i="1">
                  <a:latin typeface="Cambria Math" panose="02040503050406030204" pitchFamily="18" charset="0"/>
                </a:rPr>
                <a:t>Приведённая</a:t>
              </a:r>
              <a:r>
                <a:rPr lang="ru-RU" sz="1400" b="0" i="1" baseline="0">
                  <a:latin typeface="Cambria Math" panose="02040503050406030204" pitchFamily="18" charset="0"/>
                </a:rPr>
                <a:t> модель</a:t>
              </a:r>
              <a:r>
                <a:rPr lang="en-US" sz="1400" b="0" i="1" baseline="0">
                  <a:latin typeface="Cambria Math" panose="02040503050406030204" pitchFamily="18" charset="0"/>
                </a:rPr>
                <a:t>:</a:t>
              </a:r>
              <a:endParaRPr lang="ru-RU" sz="1400" b="0" i="1">
                <a:latin typeface="Cambria Math" panose="02040503050406030204" pitchFamily="18" charset="0"/>
              </a:endParaRPr>
            </a:p>
            <a:p>
              <a:pPr algn="l"/>
              <a:r>
                <a:rPr lang="en-US" sz="1400" b="0" i="0">
                  <a:latin typeface="Cambria Math" panose="02040503050406030204" pitchFamily="18" charset="0"/>
                </a:rPr>
                <a:t>𝑌_1=6+8〖 𝑋〗_1+10〖 𝑋〗_2+4〖 𝑋〗_3+𝑣_1</a:t>
              </a:r>
              <a:endParaRPr lang="en-US" sz="1400" b="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𝑌_2=16−12〖 𝑋〗_1−70〖 𝑋〗_2+8 𝑋_3+𝑣_2</a:t>
              </a:r>
              <a:endParaRPr lang="en-US" sz="1400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𝑌_3=10−5〖 𝑋〗_1−22 𝑋_2+5 𝑋_3+𝑣_3</a:t>
              </a:r>
              <a:endParaRPr lang="en-US" sz="1400" b="0"/>
            </a:p>
          </xdr:txBody>
        </xdr:sp>
      </mc:Fallback>
    </mc:AlternateContent>
    <xdr:clientData/>
  </xdr:oneCellAnchor>
  <xdr:twoCellAnchor>
    <xdr:from>
      <xdr:col>1</xdr:col>
      <xdr:colOff>581025</xdr:colOff>
      <xdr:row>134</xdr:row>
      <xdr:rowOff>171450</xdr:rowOff>
    </xdr:from>
    <xdr:to>
      <xdr:col>10</xdr:col>
      <xdr:colOff>266700</xdr:colOff>
      <xdr:row>143</xdr:row>
      <xdr:rowOff>161925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C12692E-1830-4238-A391-4B345B2CB279}"/>
            </a:ext>
          </a:extLst>
        </xdr:cNvPr>
        <xdr:cNvSpPr txBox="1"/>
      </xdr:nvSpPr>
      <xdr:spPr>
        <a:xfrm>
          <a:off x="1190625" y="25698450"/>
          <a:ext cx="5172075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Проверим 1 уравнение</a:t>
          </a:r>
          <a:r>
            <a:rPr lang="ru-RU" sz="1200" baseline="0"/>
            <a:t> на идентифицируемость.</a:t>
          </a:r>
        </a:p>
        <a:p>
          <a:r>
            <a:rPr lang="ru-RU" sz="1200" baseline="0"/>
            <a:t>В системе 3 эндогенных и 3 экзогенных переменных.</a:t>
          </a:r>
        </a:p>
        <a:p>
          <a:r>
            <a:rPr lang="ru-RU" sz="1200" baseline="0"/>
            <a:t>По счётному правилу</a:t>
          </a:r>
          <a:r>
            <a:rPr lang="en-US" sz="1200" baseline="0"/>
            <a:t>:</a:t>
          </a:r>
          <a:endParaRPr lang="ru-RU" sz="1200" baseline="0"/>
        </a:p>
        <a:p>
          <a:r>
            <a:rPr lang="en-US" sz="1200" baseline="0"/>
            <a:t>H = </a:t>
          </a:r>
          <a:r>
            <a:rPr lang="ru-RU" sz="1200" baseline="0"/>
            <a:t>2</a:t>
          </a:r>
          <a:r>
            <a:rPr lang="en-US" sz="1200" baseline="0"/>
            <a:t>, D = </a:t>
          </a:r>
          <a:r>
            <a:rPr lang="ru-RU" sz="1200" baseline="0"/>
            <a:t>1</a:t>
          </a:r>
          <a:endParaRPr lang="en-US" sz="1200" baseline="0"/>
        </a:p>
        <a:p>
          <a:r>
            <a:rPr lang="en-US" sz="1200" baseline="0"/>
            <a:t>D + 1 </a:t>
          </a:r>
          <a:r>
            <a:rPr lang="ru-RU" sz="1200" baseline="0"/>
            <a:t>=</a:t>
          </a:r>
          <a:r>
            <a:rPr lang="en-US" sz="1200" baseline="0"/>
            <a:t> H - </a:t>
          </a:r>
          <a:r>
            <a:rPr lang="ru-RU" sz="1200" baseline="0"/>
            <a:t>уравнение идентифицируемо</a:t>
          </a:r>
          <a:endParaRPr lang="en-US" sz="1200" baseline="0"/>
        </a:p>
        <a:p>
          <a:r>
            <a:rPr lang="ru-RU" sz="1200" baseline="0"/>
            <a:t>Значит можно применять косвенный МНК (КМНК) или двухшаговый МНК (ДМНК)</a:t>
          </a:r>
        </a:p>
        <a:p>
          <a:r>
            <a:rPr lang="ru-RU" sz="1200" baseline="0"/>
            <a:t>По достаточному условию идентифицируемости</a:t>
          </a:r>
          <a:r>
            <a:rPr lang="en-US" sz="1200" baseline="0"/>
            <a:t>:</a:t>
          </a:r>
          <a:endParaRPr lang="en-US" sz="1200"/>
        </a:p>
      </xdr:txBody>
    </xdr:sp>
    <xdr:clientData/>
  </xdr:twoCellAnchor>
  <xdr:twoCellAnchor>
    <xdr:from>
      <xdr:col>2</xdr:col>
      <xdr:colOff>28575</xdr:colOff>
      <xdr:row>150</xdr:row>
      <xdr:rowOff>28575</xdr:rowOff>
    </xdr:from>
    <xdr:to>
      <xdr:col>8</xdr:col>
      <xdr:colOff>590550</xdr:colOff>
      <xdr:row>152</xdr:row>
      <xdr:rowOff>133350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4872DD7-8BB0-4A5A-8F8A-14B399885BAE}"/>
            </a:ext>
          </a:extLst>
        </xdr:cNvPr>
        <xdr:cNvSpPr txBox="1"/>
      </xdr:nvSpPr>
      <xdr:spPr>
        <a:xfrm>
          <a:off x="1247775" y="28603575"/>
          <a:ext cx="421957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можно подобрать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!= 0,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следовательно условие выполнено и уравнение является идентифицируемым.</a:t>
          </a:r>
          <a:endParaRPr lang="en-US" sz="1200">
            <a:effectLst/>
          </a:endParaRPr>
        </a:p>
      </xdr:txBody>
    </xdr:sp>
    <xdr:clientData/>
  </xdr:twoCellAnchor>
  <xdr:twoCellAnchor>
    <xdr:from>
      <xdr:col>14</xdr:col>
      <xdr:colOff>28575</xdr:colOff>
      <xdr:row>135</xdr:row>
      <xdr:rowOff>0</xdr:rowOff>
    </xdr:from>
    <xdr:to>
      <xdr:col>16</xdr:col>
      <xdr:colOff>247650</xdr:colOff>
      <xdr:row>137</xdr:row>
      <xdr:rowOff>123825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E2E7183-37EB-4B3F-963C-B8CA31C01F7E}"/>
            </a:ext>
          </a:extLst>
        </xdr:cNvPr>
        <xdr:cNvSpPr txBox="1"/>
      </xdr:nvSpPr>
      <xdr:spPr>
        <a:xfrm>
          <a:off x="8562975" y="25717500"/>
          <a:ext cx="14382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Применяем КМНК</a:t>
          </a:r>
          <a:r>
            <a:rPr lang="en-US" sz="1100"/>
            <a:t>:</a:t>
          </a:r>
        </a:p>
        <a:p>
          <a:r>
            <a:rPr lang="ru-RU" sz="1100"/>
            <a:t>Приведённая</a:t>
          </a:r>
          <a:r>
            <a:rPr lang="ru-RU" sz="1100" baseline="0"/>
            <a:t> форма нам уже дана</a:t>
          </a:r>
          <a:endParaRPr lang="en-US" sz="1100"/>
        </a:p>
      </xdr:txBody>
    </xdr:sp>
    <xdr:clientData/>
  </xdr:twoCellAnchor>
  <xdr:twoCellAnchor>
    <xdr:from>
      <xdr:col>13</xdr:col>
      <xdr:colOff>609599</xdr:colOff>
      <xdr:row>139</xdr:row>
      <xdr:rowOff>28574</xdr:rowOff>
    </xdr:from>
    <xdr:to>
      <xdr:col>20</xdr:col>
      <xdr:colOff>533400</xdr:colOff>
      <xdr:row>156</xdr:row>
      <xdr:rowOff>104775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C91D369-98E2-4E5E-B64A-451B7031A45A}"/>
                </a:ext>
              </a:extLst>
            </xdr:cNvPr>
            <xdr:cNvSpPr txBox="1"/>
          </xdr:nvSpPr>
          <xdr:spPr>
            <a:xfrm>
              <a:off x="8534399" y="26508074"/>
              <a:ext cx="4191001" cy="3314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Модельное</a:t>
              </a:r>
              <a:r>
                <a:rPr lang="ru-RU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уравнение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>
                  <a:effectLst/>
                </a:rPr>
                <a:t>Приведённая форма</a:t>
              </a:r>
              <a:r>
                <a:rPr lang="en-US">
                  <a:effectLst/>
                </a:rPr>
                <a:t>: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=6+8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+10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+4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r>
                <a:rPr lang="ru-RU" sz="1100"/>
                <a:t>Лишняя</a:t>
              </a:r>
              <a:r>
                <a:rPr lang="ru-RU" sz="1100" baseline="0"/>
                <a:t> переменная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ru-RU" sz="1100"/>
                <a:t>, меняем её на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n-US" sz="1100"/>
                <a:t>.</a:t>
              </a:r>
            </a:p>
            <a:p>
              <a:endParaRPr lang="en-US" sz="1100"/>
            </a:p>
            <a:p>
              <a:pPr eaLnBrk="1" fontAlgn="auto" latinLnBrk="0" hangingPunct="1"/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Приведённая форма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/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=16−12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−70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−16+1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+70 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=6+8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+10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+4∗(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−16+1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+70 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=−2+14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+45 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+0.5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−0.5 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C91D369-98E2-4E5E-B64A-451B7031A45A}"/>
                </a:ext>
              </a:extLst>
            </xdr:cNvPr>
            <xdr:cNvSpPr txBox="1"/>
          </xdr:nvSpPr>
          <xdr:spPr>
            <a:xfrm>
              <a:off x="8534399" y="26508074"/>
              <a:ext cx="4191001" cy="3314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Модельное</a:t>
              </a:r>
              <a:r>
                <a:rPr lang="ru-RU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уравнение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𝑌_1=𝑎_1+𝑏_11 𝑋_1+𝑏_12 𝑋_2+𝑐_12 𝑌_2+𝑒_1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>
                  <a:effectLst/>
                </a:rPr>
                <a:t>Приведённая форма</a:t>
              </a:r>
              <a:r>
                <a:rPr lang="en-US">
                  <a:effectLst/>
                </a:rPr>
                <a:t>:</a:t>
              </a:r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𝑌_1=6+8〖 𝑋〗_1+10〖 𝑋〗_2+4〖 𝑋〗_3+𝑣_1</a:t>
              </a:r>
              <a:endParaRPr lang="en-US" sz="1100"/>
            </a:p>
            <a:p>
              <a:endParaRPr lang="en-US" sz="1100"/>
            </a:p>
            <a:p>
              <a:r>
                <a:rPr lang="ru-RU" sz="1100"/>
                <a:t>Лишняя</a:t>
              </a:r>
              <a:r>
                <a:rPr lang="ru-RU" sz="1100" baseline="0"/>
                <a:t> переменная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𝑋_3</a:t>
              </a:r>
              <a:r>
                <a:rPr lang="ru-RU" sz="1100"/>
                <a:t>, меняем её на </a:t>
              </a:r>
              <a:r>
                <a:rPr lang="en-US" sz="1100" b="0" i="0">
                  <a:latin typeface="Cambria Math" panose="02040503050406030204" pitchFamily="18" charset="0"/>
                </a:rPr>
                <a:t>𝑌_2</a:t>
              </a:r>
              <a:r>
                <a:rPr lang="en-US" sz="1100"/>
                <a:t>.</a:t>
              </a:r>
            </a:p>
            <a:p>
              <a:endParaRPr lang="en-US" sz="1100"/>
            </a:p>
            <a:p>
              <a:pPr eaLnBrk="1" fontAlgn="auto" latinLnBrk="0" hangingPunct="1"/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Приведённая форма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/>
            </a:p>
            <a:p>
              <a:pPr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𝑌_2=16−12〖 𝑋〗_1−70〖 𝑋〗_2+8 𝑋_3+𝑣_2</a:t>
              </a:r>
              <a:endParaRPr lang="en-US">
                <a:effectLst/>
              </a:endParaRPr>
            </a:p>
            <a:p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𝑋_3=(−16+1〖2𝑋〗_1+70 𝑋_2+𝑌_2−𝑣_2)/8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𝑌_1=6+8〖 𝑋〗_1+10〖 𝑋〗_2+4∗((−16+1〖2𝑋〗_1+70 𝑋_2+𝑌_2−𝑣_1)/8)+𝑣_1</a:t>
              </a:r>
              <a:endParaRPr lang="en-US">
                <a:effectLst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𝑌_1=−2+14 𝑋_1+45 𝑋_2+0.5〖 𝑌〗_2+𝑣_1−0.5 𝑣_2</a:t>
              </a: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oneCellAnchor>
    <xdr:from>
      <xdr:col>2</xdr:col>
      <xdr:colOff>314325</xdr:colOff>
      <xdr:row>157</xdr:row>
      <xdr:rowOff>9525</xdr:rowOff>
    </xdr:from>
    <xdr:ext cx="5254043" cy="7498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85F49E9-B624-4ABD-99A2-C03501BDDB11}"/>
                </a:ext>
              </a:extLst>
            </xdr:cNvPr>
            <xdr:cNvSpPr txBox="1"/>
          </xdr:nvSpPr>
          <xdr:spPr>
            <a:xfrm rot="10800000" flipH="1" flipV="1">
              <a:off x="1533525" y="29918025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первое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=−2+14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+45 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+0.5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−0.5 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>
                <a:effectLst/>
              </a:endParaRPr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85F49E9-B624-4ABD-99A2-C03501BDDB11}"/>
                </a:ext>
              </a:extLst>
            </xdr:cNvPr>
            <xdr:cNvSpPr txBox="1"/>
          </xdr:nvSpPr>
          <xdr:spPr>
            <a:xfrm rot="10800000" flipH="1" flipV="1">
              <a:off x="1533525" y="29918025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первое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 eaLnBrk="1" fontAlgn="auto" latinLnBrk="0" hangingPunct="1"/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𝑌_1=−2+14 𝑋_1+45 𝑋_2+0.5〖 𝑌〗_2+𝑣_1−0.5 𝑣_2</a:t>
              </a:r>
              <a:endParaRPr lang="en-US" sz="1400">
                <a:effectLst/>
              </a:endParaRPr>
            </a:p>
          </xdr:txBody>
        </xdr:sp>
      </mc:Fallback>
    </mc:AlternateContent>
    <xdr:clientData/>
  </xdr:oneCellAnchor>
  <xdr:twoCellAnchor>
    <xdr:from>
      <xdr:col>2</xdr:col>
      <xdr:colOff>19050</xdr:colOff>
      <xdr:row>167</xdr:row>
      <xdr:rowOff>66675</xdr:rowOff>
    </xdr:from>
    <xdr:to>
      <xdr:col>10</xdr:col>
      <xdr:colOff>314325</xdr:colOff>
      <xdr:row>176</xdr:row>
      <xdr:rowOff>57150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F623452-12C7-41E7-8E93-F71EB893E53C}"/>
            </a:ext>
          </a:extLst>
        </xdr:cNvPr>
        <xdr:cNvSpPr txBox="1"/>
      </xdr:nvSpPr>
      <xdr:spPr>
        <a:xfrm>
          <a:off x="1238250" y="31880175"/>
          <a:ext cx="5172075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Проверим </a:t>
          </a:r>
          <a:r>
            <a:rPr lang="en-US" sz="1200"/>
            <a:t>2</a:t>
          </a:r>
          <a:r>
            <a:rPr lang="ru-RU" sz="1200"/>
            <a:t> уравнение</a:t>
          </a:r>
          <a:r>
            <a:rPr lang="ru-RU" sz="1200" baseline="0"/>
            <a:t> на идентифицируемость.</a:t>
          </a:r>
        </a:p>
        <a:p>
          <a:r>
            <a:rPr lang="ru-RU" sz="1200" baseline="0"/>
            <a:t>В системе 3 эндогенных и 3 экзогенных переменных.</a:t>
          </a:r>
        </a:p>
        <a:p>
          <a:r>
            <a:rPr lang="ru-RU" sz="1200" baseline="0"/>
            <a:t>По счётному правилу</a:t>
          </a:r>
          <a:r>
            <a:rPr lang="en-US" sz="1200" baseline="0"/>
            <a:t>:</a:t>
          </a:r>
          <a:endParaRPr lang="ru-RU" sz="1200" baseline="0"/>
        </a:p>
        <a:p>
          <a:r>
            <a:rPr lang="en-US" sz="1200" baseline="0"/>
            <a:t>H = </a:t>
          </a:r>
          <a:r>
            <a:rPr lang="ru-RU" sz="1200" baseline="0"/>
            <a:t>2</a:t>
          </a:r>
          <a:r>
            <a:rPr lang="en-US" sz="1200" baseline="0"/>
            <a:t>, D = </a:t>
          </a:r>
          <a:r>
            <a:rPr lang="ru-RU" sz="1200" baseline="0"/>
            <a:t>1</a:t>
          </a:r>
          <a:endParaRPr lang="en-US" sz="1200" baseline="0"/>
        </a:p>
        <a:p>
          <a:r>
            <a:rPr lang="en-US" sz="1200" baseline="0"/>
            <a:t>D + 1 </a:t>
          </a:r>
          <a:r>
            <a:rPr lang="ru-RU" sz="1200" baseline="0"/>
            <a:t>=</a:t>
          </a:r>
          <a:r>
            <a:rPr lang="en-US" sz="1200" baseline="0"/>
            <a:t> H - </a:t>
          </a:r>
          <a:r>
            <a:rPr lang="ru-RU" sz="1200" baseline="0"/>
            <a:t>уравнение идентифицируемо</a:t>
          </a:r>
          <a:endParaRPr lang="en-US" sz="1200" baseline="0"/>
        </a:p>
        <a:p>
          <a:r>
            <a:rPr lang="ru-RU" sz="1200" baseline="0"/>
            <a:t>Значит можно применять косвенный МНК (КМНК) или двухшаговый МНК (ДМНК)</a:t>
          </a:r>
        </a:p>
        <a:p>
          <a:r>
            <a:rPr lang="ru-RU" sz="1200" baseline="0"/>
            <a:t>По достаточному условию идентифицируемости</a:t>
          </a:r>
          <a:r>
            <a:rPr lang="en-US" sz="1200" baseline="0"/>
            <a:t>:</a:t>
          </a:r>
          <a:endParaRPr lang="en-US" sz="1200"/>
        </a:p>
      </xdr:txBody>
    </xdr:sp>
    <xdr:clientData/>
  </xdr:twoCellAnchor>
  <xdr:twoCellAnchor>
    <xdr:from>
      <xdr:col>2</xdr:col>
      <xdr:colOff>28575</xdr:colOff>
      <xdr:row>182</xdr:row>
      <xdr:rowOff>28575</xdr:rowOff>
    </xdr:from>
    <xdr:to>
      <xdr:col>8</xdr:col>
      <xdr:colOff>590550</xdr:colOff>
      <xdr:row>184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EBAA4A3-EB0B-459B-A21B-BA99FFB2BB9E}"/>
            </a:ext>
          </a:extLst>
        </xdr:cNvPr>
        <xdr:cNvSpPr txBox="1"/>
      </xdr:nvSpPr>
      <xdr:spPr>
        <a:xfrm>
          <a:off x="1247775" y="34699575"/>
          <a:ext cx="421957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можно подобрать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!= 0,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следовательно условие выполнено и уравнение является идентифицируемым.</a:t>
          </a:r>
          <a:endParaRPr lang="en-US" sz="1200">
            <a:effectLst/>
          </a:endParaRPr>
        </a:p>
      </xdr:txBody>
    </xdr:sp>
    <xdr:clientData/>
  </xdr:twoCellAnchor>
  <xdr:twoCellAnchor>
    <xdr:from>
      <xdr:col>14</xdr:col>
      <xdr:colOff>28575</xdr:colOff>
      <xdr:row>167</xdr:row>
      <xdr:rowOff>28575</xdr:rowOff>
    </xdr:from>
    <xdr:to>
      <xdr:col>16</xdr:col>
      <xdr:colOff>247650</xdr:colOff>
      <xdr:row>169</xdr:row>
      <xdr:rowOff>152400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D3904DB-0D84-40AD-B201-2B2F91A1CA25}"/>
            </a:ext>
          </a:extLst>
        </xdr:cNvPr>
        <xdr:cNvSpPr txBox="1"/>
      </xdr:nvSpPr>
      <xdr:spPr>
        <a:xfrm>
          <a:off x="8562975" y="31842075"/>
          <a:ext cx="14382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Применяем КМНК</a:t>
          </a:r>
          <a:r>
            <a:rPr lang="en-US" sz="1100"/>
            <a:t>:</a:t>
          </a:r>
        </a:p>
        <a:p>
          <a:r>
            <a:rPr lang="ru-RU" sz="1100"/>
            <a:t>Приведённая</a:t>
          </a:r>
          <a:r>
            <a:rPr lang="ru-RU" sz="1100" baseline="0"/>
            <a:t> форма нам уже дана</a:t>
          </a:r>
          <a:endParaRPr lang="en-US" sz="1100"/>
        </a:p>
      </xdr:txBody>
    </xdr:sp>
    <xdr:clientData/>
  </xdr:twoCellAnchor>
  <xdr:twoCellAnchor>
    <xdr:from>
      <xdr:col>14</xdr:col>
      <xdr:colOff>19050</xdr:colOff>
      <xdr:row>172</xdr:row>
      <xdr:rowOff>28575</xdr:rowOff>
    </xdr:from>
    <xdr:to>
      <xdr:col>20</xdr:col>
      <xdr:colOff>552451</xdr:colOff>
      <xdr:row>189</xdr:row>
      <xdr:rowOff>104776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379E59F-20A9-44ED-B656-1518B9117493}"/>
                </a:ext>
              </a:extLst>
            </xdr:cNvPr>
            <xdr:cNvSpPr txBox="1"/>
          </xdr:nvSpPr>
          <xdr:spPr>
            <a:xfrm>
              <a:off x="8553450" y="32794575"/>
              <a:ext cx="4191001" cy="3314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Модельное</a:t>
              </a:r>
              <a:r>
                <a:rPr lang="ru-RU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уравнение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ru-RU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>
                  <a:effectLst/>
                </a:rPr>
                <a:t>Приведённая форма</a:t>
              </a:r>
              <a:r>
                <a:rPr lang="en-US">
                  <a:effectLst/>
                </a:rPr>
                <a:t>:</a:t>
              </a:r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=16−12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−70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  <a:p>
              <a:r>
                <a:rPr lang="ru-RU" sz="1100"/>
                <a:t>Лишняя</a:t>
              </a:r>
              <a:r>
                <a:rPr lang="ru-RU" sz="1100" baseline="0"/>
                <a:t> переменная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ru-RU" sz="1100"/>
                <a:t>, меняем её на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US" sz="1100"/>
                <a:t>.</a:t>
              </a:r>
            </a:p>
            <a:p>
              <a:endParaRPr lang="en-US" sz="1100"/>
            </a:p>
            <a:p>
              <a:pPr eaLnBrk="1" fontAlgn="auto" latinLnBrk="0" hangingPunct="1"/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Приведённая форма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=6+8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+10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+4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−6−10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−4 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=16−12∗(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−6−10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−4 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)−70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=25−55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+14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−1.5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+1.5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379E59F-20A9-44ED-B656-1518B9117493}"/>
                </a:ext>
              </a:extLst>
            </xdr:cNvPr>
            <xdr:cNvSpPr txBox="1"/>
          </xdr:nvSpPr>
          <xdr:spPr>
            <a:xfrm>
              <a:off x="8553450" y="32794575"/>
              <a:ext cx="4191001" cy="3314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Модельное</a:t>
              </a:r>
              <a:r>
                <a:rPr lang="ru-RU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уравнение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𝑌_2=𝑎_2+𝑏_2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𝑋_2+𝑏_23 𝑋_3+𝑐_21 𝑌_1+𝑒_2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>
                  <a:effectLst/>
                </a:rPr>
                <a:t>Приведённая форма</a:t>
              </a:r>
              <a:r>
                <a:rPr lang="en-US">
                  <a:effectLst/>
                </a:rPr>
                <a:t>:</a:t>
              </a:r>
            </a:p>
            <a:p>
              <a:pPr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𝑌_2=16−12〖 𝑋〗_1−70〖 𝑋〗_2+8 𝑋_3+𝑣_2</a:t>
              </a:r>
              <a:endParaRPr lang="en-US">
                <a:effectLst/>
              </a:endParaRPr>
            </a:p>
            <a:p>
              <a:endParaRPr lang="en-US" sz="1100"/>
            </a:p>
            <a:p>
              <a:r>
                <a:rPr lang="ru-RU" sz="1100"/>
                <a:t>Лишняя</a:t>
              </a:r>
              <a:r>
                <a:rPr lang="ru-RU" sz="1100" baseline="0"/>
                <a:t> переменная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𝑋_1</a:t>
              </a:r>
              <a:r>
                <a:rPr lang="ru-RU" sz="1100"/>
                <a:t>, меняем её на </a:t>
              </a:r>
              <a:r>
                <a:rPr lang="en-US" sz="1100" b="0" i="0">
                  <a:latin typeface="Cambria Math" panose="02040503050406030204" pitchFamily="18" charset="0"/>
                </a:rPr>
                <a:t>𝑌_1</a:t>
              </a:r>
              <a:r>
                <a:rPr lang="en-US" sz="1100"/>
                <a:t>.</a:t>
              </a:r>
            </a:p>
            <a:p>
              <a:endParaRPr lang="en-US" sz="1100"/>
            </a:p>
            <a:p>
              <a:pPr eaLnBrk="1" fontAlgn="auto" latinLnBrk="0" hangingPunct="1"/>
              <a:r>
                <a:rPr lang="ru-RU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Приведённая форма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en-US" sz="1100"/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𝑌_1=6+8〖 𝑋〗_1+10〖 𝑋〗_2+4〖 𝑋〗_3+𝑣_1</a:t>
              </a:r>
              <a:endParaRPr lang="en-US">
                <a:effectLst/>
              </a:endParaRPr>
            </a:p>
            <a:p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𝑋_1=(−6−10 𝑋_2−4 𝑋_3+𝑌_1−𝑣_1)/8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𝑌_2=16−12∗((−6−10 𝑋_2−4 𝑋_3+𝑌_1−𝑣_1)/8)−70〖 𝑋〗_2+8 𝑋_3+𝑣_2</a:t>
              </a:r>
              <a:endParaRPr lang="en-US">
                <a:effectLst/>
              </a:endParaRPr>
            </a:p>
            <a:p>
              <a:pPr eaLnBrk="1" fontAlgn="auto" latinLnBrk="0" hangingPunct="1"/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𝑌_2=25−55𝑋_2+14𝑋_3−1.5𝑌_1+𝑣_2+1.5𝑣_1</a:t>
              </a: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oneCellAnchor>
    <xdr:from>
      <xdr:col>2</xdr:col>
      <xdr:colOff>0</xdr:colOff>
      <xdr:row>187</xdr:row>
      <xdr:rowOff>180975</xdr:rowOff>
    </xdr:from>
    <xdr:ext cx="5254043" cy="7498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847CE99-646D-47CE-96DF-1CD58E50CD3D}"/>
                </a:ext>
              </a:extLst>
            </xdr:cNvPr>
            <xdr:cNvSpPr txBox="1"/>
          </xdr:nvSpPr>
          <xdr:spPr>
            <a:xfrm rot="10800000" flipH="1" flipV="1">
              <a:off x="1219200" y="35804475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второе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=25−55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+14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−1.5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+1.5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400">
                <a:effectLst/>
              </a:endParaRPr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847CE99-646D-47CE-96DF-1CD58E50CD3D}"/>
                </a:ext>
              </a:extLst>
            </xdr:cNvPr>
            <xdr:cNvSpPr txBox="1"/>
          </xdr:nvSpPr>
          <xdr:spPr>
            <a:xfrm rot="10800000" flipH="1" flipV="1">
              <a:off x="1219200" y="35804475"/>
              <a:ext cx="5254043" cy="74982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/>
                <a:t>Таким образом, второе структурное уравнение</a:t>
              </a:r>
              <a:r>
                <a:rPr lang="ru-RU" sz="1400" baseline="0"/>
                <a:t> будет иметь вид</a:t>
              </a:r>
              <a:r>
                <a:rPr lang="en-US" sz="1400" baseline="0"/>
                <a:t>:</a:t>
              </a:r>
            </a:p>
            <a:p>
              <a:endParaRPr lang="en-US" sz="1400" baseline="0"/>
            </a:p>
            <a:p>
              <a:pPr eaLnBrk="1" fontAlgn="auto" latinLnBrk="0" hangingPunct="1"/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𝑌_2=25−55𝑋_2+14𝑋_3−1.5𝑌_1+𝑣_2+1.5𝑣_1</a:t>
              </a:r>
              <a:endParaRPr lang="en-US" sz="1400">
                <a:effectLst/>
              </a:endParaRPr>
            </a:p>
          </xdr:txBody>
        </xdr:sp>
      </mc:Fallback>
    </mc:AlternateContent>
    <xdr:clientData/>
  </xdr:oneCellAnchor>
  <xdr:twoCellAnchor>
    <xdr:from>
      <xdr:col>2</xdr:col>
      <xdr:colOff>0</xdr:colOff>
      <xdr:row>198</xdr:row>
      <xdr:rowOff>0</xdr:rowOff>
    </xdr:from>
    <xdr:to>
      <xdr:col>10</xdr:col>
      <xdr:colOff>295275</xdr:colOff>
      <xdr:row>206</xdr:row>
      <xdr:rowOff>47625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1D30B3B-385A-40E1-ADB6-D33139AE01AA}"/>
            </a:ext>
          </a:extLst>
        </xdr:cNvPr>
        <xdr:cNvSpPr txBox="1"/>
      </xdr:nvSpPr>
      <xdr:spPr>
        <a:xfrm>
          <a:off x="1219200" y="37719000"/>
          <a:ext cx="5172075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Проверим 3 уравнение</a:t>
          </a:r>
          <a:r>
            <a:rPr lang="ru-RU" sz="1200" baseline="0"/>
            <a:t> на идентифицируемость.</a:t>
          </a:r>
        </a:p>
        <a:p>
          <a:r>
            <a:rPr lang="ru-RU" sz="1200" baseline="0"/>
            <a:t>В системе 3 эндогенных и 3 экзогенных переменных.</a:t>
          </a:r>
        </a:p>
        <a:p>
          <a:r>
            <a:rPr lang="ru-RU" sz="1200" baseline="0"/>
            <a:t>По счётному правилу</a:t>
          </a:r>
          <a:r>
            <a:rPr lang="en-US" sz="1200" baseline="0"/>
            <a:t>:</a:t>
          </a:r>
          <a:endParaRPr lang="ru-RU" sz="1200" baseline="0"/>
        </a:p>
        <a:p>
          <a:r>
            <a:rPr lang="en-US" sz="1200" baseline="0"/>
            <a:t>H = </a:t>
          </a:r>
          <a:r>
            <a:rPr lang="ru-RU" sz="1200" baseline="0"/>
            <a:t>1</a:t>
          </a:r>
          <a:r>
            <a:rPr lang="en-US" sz="1200" baseline="0"/>
            <a:t>, D = </a:t>
          </a:r>
          <a:r>
            <a:rPr lang="ru-RU" sz="1200" baseline="0"/>
            <a:t>1</a:t>
          </a:r>
          <a:endParaRPr lang="en-US" sz="1200" baseline="0"/>
        </a:p>
        <a:p>
          <a:r>
            <a:rPr lang="en-US" sz="1200" baseline="0"/>
            <a:t>D + 1 &gt; H - </a:t>
          </a:r>
          <a:r>
            <a:rPr lang="ru-RU" sz="1200" baseline="0"/>
            <a:t>уравнение сверхидентифицируемо</a:t>
          </a:r>
          <a:endParaRPr lang="en-US" sz="1200" baseline="0"/>
        </a:p>
        <a:p>
          <a:r>
            <a:rPr lang="ru-RU" sz="1200" baseline="0"/>
            <a:t>Значит нужно применить двухшаговый МНК (ДМНК)</a:t>
          </a:r>
        </a:p>
        <a:p>
          <a:r>
            <a:rPr lang="ru-RU" sz="1200" baseline="0"/>
            <a:t>По достаточному условию идентифицируемости</a:t>
          </a:r>
          <a:r>
            <a:rPr lang="en-US" sz="1200" baseline="0"/>
            <a:t>:</a:t>
          </a:r>
          <a:endParaRPr lang="en-US" sz="1200"/>
        </a:p>
      </xdr:txBody>
    </xdr:sp>
    <xdr:clientData/>
  </xdr:twoCellAnchor>
  <xdr:twoCellAnchor>
    <xdr:from>
      <xdr:col>1</xdr:col>
      <xdr:colOff>581025</xdr:colOff>
      <xdr:row>214</xdr:row>
      <xdr:rowOff>180975</xdr:rowOff>
    </xdr:from>
    <xdr:to>
      <xdr:col>8</xdr:col>
      <xdr:colOff>533400</xdr:colOff>
      <xdr:row>217</xdr:row>
      <xdr:rowOff>95250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38A2724-2B22-42D0-80E0-13ADB9BF2AE9}"/>
            </a:ext>
          </a:extLst>
        </xdr:cNvPr>
        <xdr:cNvSpPr txBox="1"/>
      </xdr:nvSpPr>
      <xdr:spPr>
        <a:xfrm>
          <a:off x="1190625" y="40947975"/>
          <a:ext cx="421957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можно подобрать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!= 0,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следовательно условие выполнено и уравнение является сверхидентифицируемым.</a:t>
          </a:r>
          <a:endParaRPr lang="en-US" sz="1200">
            <a:effectLst/>
          </a:endParaRPr>
        </a:p>
      </xdr:txBody>
    </xdr:sp>
    <xdr:clientData/>
  </xdr:twoCellAnchor>
  <xdr:twoCellAnchor>
    <xdr:from>
      <xdr:col>14</xdr:col>
      <xdr:colOff>0</xdr:colOff>
      <xdr:row>197</xdr:row>
      <xdr:rowOff>152401</xdr:rowOff>
    </xdr:from>
    <xdr:to>
      <xdr:col>17</xdr:col>
      <xdr:colOff>371475</xdr:colOff>
      <xdr:row>201</xdr:row>
      <xdr:rowOff>38101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30847F1-5529-42DE-8F93-C6674B044342}"/>
            </a:ext>
          </a:extLst>
        </xdr:cNvPr>
        <xdr:cNvSpPr txBox="1"/>
      </xdr:nvSpPr>
      <xdr:spPr>
        <a:xfrm>
          <a:off x="8534400" y="37680901"/>
          <a:ext cx="220027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Применяем КМНК</a:t>
          </a:r>
          <a:r>
            <a:rPr lang="en-US" sz="1100"/>
            <a:t>:</a:t>
          </a:r>
        </a:p>
        <a:p>
          <a:r>
            <a:rPr lang="ru-RU" sz="1100"/>
            <a:t>Приведённая</a:t>
          </a:r>
          <a:r>
            <a:rPr lang="ru-RU" sz="1100" baseline="0"/>
            <a:t> форма нам уже дана</a:t>
          </a:r>
        </a:p>
        <a:p>
          <a:r>
            <a:rPr lang="ru-RU" sz="1100"/>
            <a:t>Для дальнейших вычислений нам не даны данные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95249</xdr:colOff>
      <xdr:row>6</xdr:row>
      <xdr:rowOff>142874</xdr:rowOff>
    </xdr:from>
    <xdr:to>
      <xdr:col>23</xdr:col>
      <xdr:colOff>600074</xdr:colOff>
      <xdr:row>15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BDC52A-6012-4A76-AC12-360F5EF25A7B}"/>
            </a:ext>
          </a:extLst>
        </xdr:cNvPr>
        <xdr:cNvSpPr txBox="1"/>
      </xdr:nvSpPr>
      <xdr:spPr>
        <a:xfrm>
          <a:off x="8020049" y="1285874"/>
          <a:ext cx="6600825" cy="1771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1200"/>
            <a:t>Рассматривается</a:t>
          </a:r>
          <a:r>
            <a:rPr lang="ru-RU" sz="1200" baseline="0"/>
            <a:t> система</a:t>
          </a:r>
          <a:r>
            <a:rPr lang="en-US" sz="1200" baseline="0"/>
            <a:t>:</a:t>
          </a:r>
        </a:p>
        <a:p>
          <a:pPr algn="l"/>
          <a:r>
            <a:rPr lang="en-US" sz="1200" baseline="0"/>
            <a:t>Y1 = </a:t>
          </a:r>
          <a:r>
            <a:rPr lang="ru-RU" sz="1200" baseline="0"/>
            <a:t>функция </a:t>
          </a:r>
          <a:r>
            <a:rPr lang="en-US" sz="1200" baseline="0"/>
            <a:t>Z</a:t>
          </a:r>
        </a:p>
        <a:p>
          <a:pPr algn="l"/>
          <a:r>
            <a:rPr lang="en-US" sz="1200" baseline="0"/>
            <a:t>Y2 =</a:t>
          </a:r>
          <a:r>
            <a:rPr lang="ru-RU" sz="1200" baseline="0"/>
            <a:t>функция</a:t>
          </a:r>
          <a:r>
            <a:rPr lang="en-US" sz="1200" baseline="0"/>
            <a:t> Y1</a:t>
          </a:r>
          <a:endParaRPr lang="ru-RU" sz="1200" baseline="0"/>
        </a:p>
        <a:p>
          <a:pPr algn="l"/>
          <a:r>
            <a:rPr lang="en-US" sz="1200" baseline="0"/>
            <a:t>Y3 = </a:t>
          </a:r>
          <a:r>
            <a:rPr lang="ru-RU" sz="1200" baseline="0"/>
            <a:t>функция </a:t>
          </a:r>
          <a:r>
            <a:rPr lang="en-US" sz="1200" baseline="0"/>
            <a:t>Y2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Y1 = 2 - 0.5 Z</a:t>
          </a:r>
        </a:p>
        <a:p>
          <a:pPr algn="l"/>
          <a:r>
            <a:rPr lang="en-US" sz="1200" baseline="0"/>
            <a:t>Y2 = 5.5 - 1.5 Y1</a:t>
          </a:r>
        </a:p>
        <a:p>
          <a:pPr algn="l"/>
          <a:r>
            <a:rPr lang="en-US" sz="1200" baseline="0"/>
            <a:t>Y3 = ...</a:t>
          </a:r>
        </a:p>
        <a:p>
          <a:pPr algn="l"/>
          <a:endParaRPr lang="en-US" sz="1200" baseline="0"/>
        </a:p>
        <a:p>
          <a:pPr algn="l"/>
          <a:endParaRPr lang="en-US" sz="12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3</xdr:row>
      <xdr:rowOff>171449</xdr:rowOff>
    </xdr:from>
    <xdr:to>
      <xdr:col>19</xdr:col>
      <xdr:colOff>0</xdr:colOff>
      <xdr:row>10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6CCB01-F0CA-4A69-98A5-41E1CD283F76}"/>
            </a:ext>
          </a:extLst>
        </xdr:cNvPr>
        <xdr:cNvSpPr txBox="1"/>
      </xdr:nvSpPr>
      <xdr:spPr>
        <a:xfrm>
          <a:off x="6572250" y="742949"/>
          <a:ext cx="5010150" cy="1285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/>
            <a:t>Y1 = c11*Z1</a:t>
          </a:r>
          <a:r>
            <a:rPr lang="en-US" sz="1200" baseline="0"/>
            <a:t> + c12*Z2 + a1</a:t>
          </a:r>
        </a:p>
        <a:p>
          <a:pPr algn="l"/>
          <a:r>
            <a:rPr lang="en-US" sz="1200"/>
            <a:t>Y2 =</a:t>
          </a:r>
          <a:r>
            <a:rPr lang="en-US" sz="1200" baseline="0"/>
            <a:t> c21*Z1 + c23*t + a2 + b21*Y1</a:t>
          </a:r>
        </a:p>
        <a:p>
          <a:pPr algn="l"/>
          <a:r>
            <a:rPr lang="en-US" sz="1200" baseline="0"/>
            <a:t>Y3 = b31*Y1 + b32*Y2 + a3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20</xdr:row>
      <xdr:rowOff>123822</xdr:rowOff>
    </xdr:from>
    <xdr:to>
      <xdr:col>9</xdr:col>
      <xdr:colOff>552450</xdr:colOff>
      <xdr:row>45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48A502-3BD5-4079-BCA0-4A935FBD1997}"/>
            </a:ext>
          </a:extLst>
        </xdr:cNvPr>
        <xdr:cNvSpPr txBox="1"/>
      </xdr:nvSpPr>
      <xdr:spPr>
        <a:xfrm>
          <a:off x="400050" y="3962397"/>
          <a:ext cx="5638800" cy="48863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1200"/>
            <a:t>Рассматривается</a:t>
          </a:r>
          <a:r>
            <a:rPr lang="ru-RU" sz="1200" baseline="0"/>
            <a:t> модель</a:t>
          </a:r>
        </a:p>
        <a:p>
          <a:pPr algn="l"/>
          <a:endParaRPr lang="ru-RU" sz="1200" baseline="0"/>
        </a:p>
        <a:p>
          <a:pPr algn="l"/>
          <a:r>
            <a:rPr lang="en-US" sz="1200" baseline="0"/>
            <a:t>Y1 = b12*Y2 + a11*X1 + A1 + e1</a:t>
          </a:r>
        </a:p>
        <a:p>
          <a:pPr algn="l"/>
          <a:r>
            <a:rPr lang="en-US" sz="1200"/>
            <a:t>Y2</a:t>
          </a:r>
          <a:r>
            <a:rPr lang="en-US" sz="1200" baseline="0"/>
            <a:t> = b21*Y1 + a22*X2 + A2 + e2</a:t>
          </a:r>
        </a:p>
        <a:p>
          <a:pPr algn="l"/>
          <a:r>
            <a:rPr lang="en-US" sz="1200" baseline="0"/>
            <a:t>Y3 = b31*Y1 + A3 + e3</a:t>
          </a:r>
        </a:p>
        <a:p>
          <a:pPr algn="l"/>
          <a:endParaRPr lang="en-US" sz="1200" baseline="0"/>
        </a:p>
        <a:p>
          <a:pPr algn="l"/>
          <a:endParaRPr lang="en-US" sz="1200"/>
        </a:p>
        <a:p>
          <a:pPr algn="l"/>
          <a:r>
            <a:rPr lang="en-US" sz="1200"/>
            <a:t>1 </a:t>
          </a:r>
          <a:r>
            <a:rPr lang="ru-RU" sz="1200"/>
            <a:t>уравнение</a:t>
          </a:r>
          <a:r>
            <a:rPr lang="en-US" sz="1200"/>
            <a:t>:</a:t>
          </a:r>
        </a:p>
        <a:p>
          <a:pPr algn="l"/>
          <a:r>
            <a:rPr lang="en-US" sz="1200"/>
            <a:t>H</a:t>
          </a:r>
          <a:r>
            <a:rPr lang="en-US" sz="1200" baseline="0"/>
            <a:t> = 2, D = 1</a:t>
          </a:r>
        </a:p>
        <a:p>
          <a:pPr algn="l"/>
          <a:r>
            <a:rPr lang="en-US" sz="1200" baseline="0"/>
            <a:t>D + 1 = H - </a:t>
          </a:r>
          <a:r>
            <a:rPr lang="ru-RU" sz="1200" baseline="0"/>
            <a:t>1 уравнение идентифицируемо</a:t>
          </a:r>
        </a:p>
        <a:p>
          <a:pPr algn="l"/>
          <a:endParaRPr lang="ru-RU" sz="1200" baseline="0"/>
        </a:p>
        <a:p>
          <a:pPr algn="l"/>
          <a:r>
            <a:rPr lang="ru-RU" sz="1200" baseline="0"/>
            <a:t>2 уравнение - идентифицируемо</a:t>
          </a:r>
        </a:p>
        <a:p>
          <a:pPr algn="l"/>
          <a:endParaRPr lang="ru-RU" sz="1200" baseline="0"/>
        </a:p>
        <a:p>
          <a:pPr algn="l"/>
          <a:r>
            <a:rPr lang="ru-RU" sz="1200" baseline="0"/>
            <a:t>3 уравнение - сверхидентифицируемо</a:t>
          </a:r>
          <a:endParaRPr lang="en-US" sz="1200" baseline="0"/>
        </a:p>
        <a:p>
          <a:pPr algn="l"/>
          <a:endParaRPr lang="en-US" sz="1200" baseline="0"/>
        </a:p>
        <a:p>
          <a:pPr algn="l"/>
          <a:r>
            <a:rPr lang="ru-RU" sz="1200" baseline="0"/>
            <a:t>Приведённая форма</a:t>
          </a:r>
          <a:r>
            <a:rPr lang="en-US" sz="1200" baseline="0"/>
            <a:t>:</a:t>
          </a:r>
        </a:p>
        <a:p>
          <a:pPr algn="l"/>
          <a:r>
            <a:rPr lang="en-US" sz="1200" baseline="0"/>
            <a:t>Y1 = 0.5 + 0.5X1 + 1.5X2</a:t>
          </a:r>
        </a:p>
        <a:p>
          <a:pPr algn="l"/>
          <a:r>
            <a:rPr lang="en-US" sz="1200" baseline="0"/>
            <a:t>Y2 = 2.5 - 0.5X1 - 1.5X2</a:t>
          </a:r>
        </a:p>
        <a:p>
          <a:pPr algn="l"/>
          <a:r>
            <a:rPr lang="en-US" sz="1200" baseline="0"/>
            <a:t>Y3 = 3.5 - 0.5X1 - X2</a:t>
          </a:r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r>
            <a:rPr lang="ru-RU" sz="1200" b="1" baseline="0"/>
            <a:t>3 уравнения</a:t>
          </a:r>
          <a:r>
            <a:rPr lang="en-US" sz="1200" b="1" baseline="0"/>
            <a:t>:</a:t>
          </a:r>
          <a:endParaRPr lang="ru-RU" sz="1200" b="1" baseline="0"/>
        </a:p>
        <a:p>
          <a:pPr algn="l"/>
          <a:r>
            <a:rPr lang="en-US" sz="1200" b="0" baseline="0"/>
            <a:t>Y3 = 3.4 - 0.5Y1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0</xdr:row>
      <xdr:rowOff>66674</xdr:rowOff>
    </xdr:from>
    <xdr:to>
      <xdr:col>21</xdr:col>
      <xdr:colOff>428625</xdr:colOff>
      <xdr:row>32</xdr:row>
      <xdr:rowOff>171449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7F5016-184E-42D3-ACE0-1AEB61DEEF8D}"/>
            </a:ext>
          </a:extLst>
        </xdr:cNvPr>
        <xdr:cNvSpPr txBox="1"/>
      </xdr:nvSpPr>
      <xdr:spPr>
        <a:xfrm>
          <a:off x="6048375" y="66674"/>
          <a:ext cx="7181850" cy="6200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aseline="0"/>
            <a:t>Y1 = b13*Y3 + a11*X1 + A1 + e1</a:t>
          </a:r>
        </a:p>
        <a:p>
          <a:pPr algn="l"/>
          <a:r>
            <a:rPr lang="en-US" sz="1200" baseline="0"/>
            <a:t>Y2 = b21*Y1 + a22*X2 + A2 + e2</a:t>
          </a:r>
        </a:p>
        <a:p>
          <a:pPr algn="l"/>
          <a:r>
            <a:rPr lang="en-US" sz="1200" baseline="0"/>
            <a:t>Y3 = b31*Y1 + b32*Y2 + A3 + e3</a:t>
          </a:r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r>
            <a:rPr lang="en-US" sz="1200" baseline="0"/>
            <a:t>1:</a:t>
          </a:r>
        </a:p>
        <a:p>
          <a:pPr algn="l"/>
          <a:r>
            <a:rPr lang="en-US" sz="1200" baseline="0"/>
            <a:t>H = 2, D = 1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2: </a:t>
          </a:r>
        </a:p>
        <a:p>
          <a:pPr algn="l"/>
          <a:r>
            <a:rPr lang="en-US" sz="1200" baseline="0"/>
            <a:t>H = 2, D = 1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3: </a:t>
          </a:r>
        </a:p>
        <a:p>
          <a:pPr algn="l"/>
          <a:r>
            <a:rPr lang="en-US" sz="1200" baseline="0"/>
            <a:t>H = 3, D =2</a:t>
          </a:r>
          <a:endParaRPr lang="ru-RU" sz="1200" baseline="0"/>
        </a:p>
        <a:p>
          <a:pPr algn="l"/>
          <a:endParaRPr lang="ru-RU" sz="1200" baseline="0"/>
        </a:p>
        <a:p>
          <a:pPr algn="l"/>
          <a:r>
            <a:rPr lang="ru-RU" sz="1200" baseline="0"/>
            <a:t>Приведённая форма модели</a:t>
          </a:r>
          <a:r>
            <a:rPr lang="en-US" sz="1200" baseline="0"/>
            <a:t>:</a:t>
          </a:r>
        </a:p>
        <a:p>
          <a:pPr algn="l"/>
          <a:r>
            <a:rPr lang="en-US" sz="1200" baseline="0"/>
            <a:t>Y1 = 4.75 - 1.25 X1 - 0.75 X2</a:t>
          </a:r>
        </a:p>
        <a:p>
          <a:pPr algn="l"/>
          <a:r>
            <a:rPr lang="en-US" sz="1200" baseline="0"/>
            <a:t>Y2 = -0.25 + 1.25 X1 + 0.25 X2</a:t>
          </a:r>
        </a:p>
        <a:p>
          <a:pPr algn="l"/>
          <a:r>
            <a:rPr lang="en-US" sz="1200" baseline="0"/>
            <a:t>Y3 = 1.25 + 1.25 X1 - 0.25 X2</a:t>
          </a:r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r>
            <a:rPr lang="ru-RU" sz="1200" baseline="0"/>
            <a:t>КМНК</a:t>
          </a:r>
          <a:r>
            <a:rPr lang="en-US" sz="1200" baseline="0"/>
            <a:t>: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1 </a:t>
          </a:r>
          <a:r>
            <a:rPr lang="ru-RU" sz="1200" baseline="0"/>
            <a:t>уравнение</a:t>
          </a:r>
          <a:r>
            <a:rPr lang="en-US" sz="1200" baseline="0"/>
            <a:t>: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Y3 -&gt; X2: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X2 = (1.25 + 1.25 X1 - Y3)/0.25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Y1 = 4.75 - 1.25 X1 - 0.75 (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(1.25 + 1.25 X1 - Y3)/0.25</a:t>
          </a:r>
          <a:r>
            <a:rPr lang="en-US" sz="1200" baseline="0"/>
            <a:t>)</a:t>
          </a:r>
        </a:p>
        <a:p>
          <a:pPr algn="l"/>
          <a:endParaRPr lang="en-US" sz="1200" baseline="0"/>
        </a:p>
        <a:p>
          <a:pPr algn="l"/>
          <a:r>
            <a:rPr lang="en-US" sz="1200" baseline="0"/>
            <a:t>Y1 = 1 - 5x1 + 3y3 + e1</a:t>
          </a:r>
          <a:endParaRPr lang="ru-RU" sz="12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142875</xdr:rowOff>
    </xdr:from>
    <xdr:to>
      <xdr:col>11</xdr:col>
      <xdr:colOff>19050</xdr:colOff>
      <xdr:row>27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3827D3-E58A-476B-B752-402EF46BC065}"/>
            </a:ext>
          </a:extLst>
        </xdr:cNvPr>
        <xdr:cNvSpPr txBox="1"/>
      </xdr:nvSpPr>
      <xdr:spPr>
        <a:xfrm>
          <a:off x="704850" y="333375"/>
          <a:ext cx="6019800" cy="481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aseline="0"/>
            <a:t>Y1 = 1*Y2 + 2*Z1 + 2</a:t>
          </a:r>
        </a:p>
        <a:p>
          <a:pPr algn="l"/>
          <a:r>
            <a:rPr lang="en-US" sz="1200" baseline="0"/>
            <a:t>Y2 = 2*Y1 - 1*Z2 + 1</a:t>
          </a:r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r>
            <a:rPr lang="ru-RU" sz="1200" baseline="0"/>
            <a:t>Найти приведённую модель (приведённые коэф)</a:t>
          </a:r>
        </a:p>
        <a:p>
          <a:pPr algn="l"/>
          <a:endParaRPr lang="ru-RU" sz="1200" baseline="0"/>
        </a:p>
        <a:p>
          <a:pPr algn="l"/>
          <a:r>
            <a:rPr lang="en-US" sz="1200" baseline="0"/>
            <a:t>Y1 = A1 + delta1  Z1 + delta2 Z2</a:t>
          </a:r>
        </a:p>
        <a:p>
          <a:pPr algn="l"/>
          <a:r>
            <a:rPr lang="en-US" sz="1200" baseline="0"/>
            <a:t>Y2 = A2 + delta3 Z1 + delta4 Z2</a:t>
          </a:r>
        </a:p>
        <a:p>
          <a:pPr algn="l"/>
          <a:endParaRPr lang="en-US" sz="12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Y1 = 2*Y1 - 1*Z2 + 1 + 2*Z1 + 2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-Y1 = 3 - Z2 + 2*Z1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Y1 = -3 + Z2 - 2*Z1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Y2 = 2(Y2 + 2 Z1  + 2) - Z2 + 1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Y2 = 2Y2 + 4 Z1 + 4 - Z2 + 1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</a:rPr>
            <a:t>-Y2</a:t>
          </a:r>
          <a:r>
            <a:rPr lang="en-US" sz="1200" baseline="0">
              <a:effectLst/>
            </a:rPr>
            <a:t> = 5 + 4Z1 - Z2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effectLst/>
            </a:rPr>
            <a:t>Y2 = -5 - 4 Z1 + Z2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aseline="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effectLst/>
            </a:rPr>
            <a:t>Приведённая</a:t>
          </a:r>
          <a:r>
            <a:rPr lang="ru-RU" sz="1200" baseline="0">
              <a:effectLst/>
            </a:rPr>
            <a:t> форма</a:t>
          </a:r>
          <a:r>
            <a:rPr lang="en-US" sz="1200" baseline="0">
              <a:effectLst/>
            </a:rPr>
            <a:t>:</a:t>
          </a:r>
          <a:endParaRPr lang="ru-RU" sz="12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Y1 = -3 + Z2 - 2*Z1</a:t>
          </a:r>
          <a:endParaRPr lang="ru-RU" sz="12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Y2 = -5 - 4 Z1 + Z2</a:t>
          </a:r>
          <a:endParaRPr lang="ru-RU" sz="1200">
            <a:effectLst/>
          </a:endParaRPr>
        </a:p>
        <a:p>
          <a:pPr algn="l"/>
          <a:endParaRPr lang="en-US" sz="12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9525</xdr:rowOff>
    </xdr:from>
    <xdr:to>
      <xdr:col>18</xdr:col>
      <xdr:colOff>28575</xdr:colOff>
      <xdr:row>31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2F4ECF-338A-4D5F-B46C-C252C278873C}"/>
            </a:ext>
          </a:extLst>
        </xdr:cNvPr>
        <xdr:cNvSpPr txBox="1"/>
      </xdr:nvSpPr>
      <xdr:spPr>
        <a:xfrm>
          <a:off x="5467350" y="200025"/>
          <a:ext cx="5534025" cy="588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1200" baseline="0"/>
            <a:t>Рассматривается функция спроса и предложения</a:t>
          </a:r>
          <a:r>
            <a:rPr lang="en-US" sz="1200" baseline="0"/>
            <a:t>:</a:t>
          </a:r>
        </a:p>
        <a:p>
          <a:pPr algn="l"/>
          <a:r>
            <a:rPr lang="en-US" sz="1200" baseline="0"/>
            <a:t>Q(D)</a:t>
          </a:r>
          <a:r>
            <a:rPr lang="ru-RU" sz="1200" baseline="0"/>
            <a:t> -</a:t>
          </a:r>
          <a:r>
            <a:rPr lang="en-US" sz="1200" baseline="0"/>
            <a:t> </a:t>
          </a:r>
          <a:r>
            <a:rPr lang="ru-RU" sz="1200" baseline="0"/>
            <a:t>спрос</a:t>
          </a:r>
          <a:endParaRPr lang="en-US" sz="1200" baseline="0"/>
        </a:p>
        <a:p>
          <a:pPr algn="l"/>
          <a:r>
            <a:rPr lang="en-US" sz="1200" baseline="0"/>
            <a:t>Q(S) - </a:t>
          </a:r>
          <a:r>
            <a:rPr lang="ru-RU" sz="1200" baseline="0"/>
            <a:t>предложение</a:t>
          </a:r>
        </a:p>
        <a:p>
          <a:pPr algn="l"/>
          <a:r>
            <a:rPr lang="en-US" sz="1200" baseline="0"/>
            <a:t>P - </a:t>
          </a:r>
          <a:r>
            <a:rPr lang="ru-RU" sz="1200" baseline="0"/>
            <a:t>цена</a:t>
          </a:r>
          <a:endParaRPr lang="en-US" sz="1200" baseline="0"/>
        </a:p>
        <a:p>
          <a:pPr algn="l"/>
          <a:endParaRPr lang="en-US" sz="1200" baseline="0"/>
        </a:p>
        <a:p>
          <a:pPr algn="l"/>
          <a:r>
            <a:rPr lang="en-US" sz="1200" baseline="0"/>
            <a:t>Y - </a:t>
          </a:r>
          <a:r>
            <a:rPr lang="ru-RU" sz="1200" baseline="0"/>
            <a:t>доходы</a:t>
          </a:r>
          <a:endParaRPr lang="en-US" sz="1200" baseline="0"/>
        </a:p>
        <a:p>
          <a:pPr algn="l"/>
          <a:r>
            <a:rPr lang="en-US" sz="1200" baseline="0"/>
            <a:t>I - </a:t>
          </a:r>
          <a:r>
            <a:rPr lang="ru-RU" sz="1200" baseline="0"/>
            <a:t>инвестиции</a:t>
          </a:r>
        </a:p>
        <a:p>
          <a:pPr algn="l"/>
          <a:endParaRPr lang="ru-RU" sz="1200" baseline="0"/>
        </a:p>
        <a:p>
          <a:pPr algn="l"/>
          <a:r>
            <a:rPr lang="ru-RU" sz="1200" baseline="0"/>
            <a:t>Модель</a:t>
          </a:r>
          <a:r>
            <a:rPr lang="en-US" sz="1200" baseline="0"/>
            <a:t>:</a:t>
          </a:r>
          <a:endParaRPr lang="ru-RU" sz="1200" baseline="0"/>
        </a:p>
        <a:p>
          <a:pPr algn="l"/>
          <a:r>
            <a:rPr lang="en-US" sz="1200" baseline="0"/>
            <a:t>Q(D)  = a0 + a1*P + a2*Y + e1</a:t>
          </a:r>
        </a:p>
        <a:p>
          <a:pPr algn="l"/>
          <a:r>
            <a:rPr lang="en-US" sz="1200" baseline="0"/>
            <a:t>Q(S) = b0 + b1*P + b2*I + e2</a:t>
          </a:r>
          <a:endParaRPr lang="ru-RU" sz="1200" baseline="0"/>
        </a:p>
        <a:p>
          <a:pPr algn="l"/>
          <a:r>
            <a:rPr lang="en-US" sz="1200" baseline="0"/>
            <a:t>Q(D) = Q(S)</a:t>
          </a:r>
        </a:p>
        <a:p>
          <a:pPr algn="l"/>
          <a:endParaRPr lang="en-US" sz="1200" baseline="0"/>
        </a:p>
        <a:p>
          <a:pPr algn="l"/>
          <a:endParaRPr lang="en-US" sz="1200" baseline="0"/>
        </a:p>
        <a:p>
          <a:pPr algn="l"/>
          <a:r>
            <a:rPr lang="en-US" sz="1200" baseline="0"/>
            <a:t>1 </a:t>
          </a:r>
          <a:r>
            <a:rPr lang="ru-RU" sz="1200" baseline="0"/>
            <a:t>уравнение</a:t>
          </a:r>
          <a:r>
            <a:rPr lang="en-US" sz="1200" baseline="0"/>
            <a:t>:</a:t>
          </a:r>
        </a:p>
        <a:p>
          <a:pPr algn="l"/>
          <a:r>
            <a:rPr lang="en-US" sz="1200" baseline="0"/>
            <a:t>H = 2 (Q, P), D = 1 (I)</a:t>
          </a:r>
        </a:p>
        <a:p>
          <a:pPr algn="l"/>
          <a:r>
            <a:rPr lang="en-US" sz="1200" baseline="0"/>
            <a:t>D + 1 = H - </a:t>
          </a:r>
          <a:r>
            <a:rPr lang="ru-RU" sz="1200" baseline="0"/>
            <a:t>идентифицируемо</a:t>
          </a:r>
        </a:p>
        <a:p>
          <a:pPr algn="l"/>
          <a:endParaRPr lang="ru-RU" sz="1200" baseline="0"/>
        </a:p>
        <a:p>
          <a:pPr algn="l"/>
          <a:r>
            <a:rPr lang="ru-RU" sz="1200" baseline="0"/>
            <a:t>2 уравнение - идентифицируемо</a:t>
          </a:r>
        </a:p>
        <a:p>
          <a:pPr algn="l"/>
          <a:endParaRPr lang="ru-RU" sz="1200" baseline="0"/>
        </a:p>
        <a:p>
          <a:pPr algn="l"/>
          <a:r>
            <a:rPr lang="ru-RU" sz="1200" baseline="0"/>
            <a:t>Следовательно перед нами структурная модель</a:t>
          </a:r>
        </a:p>
        <a:p>
          <a:pPr algn="l"/>
          <a:endParaRPr lang="ru-RU" sz="1200" baseline="0"/>
        </a:p>
        <a:p>
          <a:pPr algn="l"/>
          <a:r>
            <a:rPr lang="ru-RU" sz="1200" i="0" baseline="0"/>
            <a:t>Приведённая модель</a:t>
          </a:r>
          <a:r>
            <a:rPr lang="en-US" sz="1200" i="0" baseline="0"/>
            <a:t>:</a:t>
          </a:r>
        </a:p>
        <a:p>
          <a:pPr algn="l"/>
          <a:r>
            <a:rPr lang="en-US" sz="1200" baseline="0"/>
            <a:t>Q = 6.021695 + 0.233781*Y + 2.393481*I </a:t>
          </a:r>
        </a:p>
        <a:p>
          <a:pPr algn="l"/>
          <a:r>
            <a:rPr lang="en-US" sz="1200" baseline="0"/>
            <a:t>P = -0.69203 + 0.126482*Y - 0.18888*I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</xdr:row>
      <xdr:rowOff>95250</xdr:rowOff>
    </xdr:from>
    <xdr:to>
      <xdr:col>19</xdr:col>
      <xdr:colOff>57150</xdr:colOff>
      <xdr:row>34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C4A500-B242-4356-B331-8BA0AFF79627}"/>
            </a:ext>
          </a:extLst>
        </xdr:cNvPr>
        <xdr:cNvSpPr txBox="1"/>
      </xdr:nvSpPr>
      <xdr:spPr>
        <a:xfrm>
          <a:off x="6105525" y="666750"/>
          <a:ext cx="5534025" cy="5953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1200" b="1" baseline="0"/>
            <a:t>ДЗ</a:t>
          </a:r>
        </a:p>
        <a:p>
          <a:pPr algn="l"/>
          <a:endParaRPr lang="ru-RU" sz="1200" b="0" baseline="0"/>
        </a:p>
        <a:p>
          <a:pPr algn="l"/>
          <a:r>
            <a:rPr lang="ru-RU" sz="1200" b="0" baseline="0"/>
            <a:t>Задача 1</a:t>
          </a:r>
        </a:p>
        <a:p>
          <a:pPr algn="l"/>
          <a:endParaRPr lang="ru-RU" sz="1200" b="0" baseline="0"/>
        </a:p>
        <a:p>
          <a:pPr algn="l"/>
          <a:r>
            <a:rPr lang="en-US" sz="1200" b="0" baseline="0"/>
            <a:t>Y1(Y2, Z1) - </a:t>
          </a:r>
          <a:r>
            <a:rPr lang="ru-RU" sz="1200" b="0" baseline="0"/>
            <a:t>функция</a:t>
          </a:r>
          <a:endParaRPr lang="en-US" sz="1200" b="0" baseline="0"/>
        </a:p>
        <a:p>
          <a:pPr algn="l"/>
          <a:r>
            <a:rPr lang="en-US" sz="1200" b="0" baseline="0"/>
            <a:t>Y2(Y1, Z2)</a:t>
          </a:r>
          <a:r>
            <a:rPr lang="ru-RU" sz="1200" b="0" baseline="0"/>
            <a:t> - функция</a:t>
          </a:r>
          <a:endParaRPr lang="en-US" sz="1200" b="0" baseline="0"/>
        </a:p>
        <a:p>
          <a:pPr algn="l"/>
          <a:endParaRPr lang="en-US" sz="1200" b="0" baseline="0"/>
        </a:p>
        <a:p>
          <a:pPr algn="l"/>
          <a:r>
            <a:rPr lang="ru-RU" sz="1200" b="0" baseline="0"/>
            <a:t>Имеются данные</a:t>
          </a:r>
        </a:p>
        <a:p>
          <a:pPr algn="l"/>
          <a:endParaRPr lang="ru-RU" sz="1200" b="0" baseline="0"/>
        </a:p>
        <a:p>
          <a:pPr algn="l"/>
          <a:r>
            <a:rPr lang="ru-RU" sz="1200" b="0" baseline="0"/>
            <a:t>Применить ДМНК</a:t>
          </a:r>
        </a:p>
        <a:p>
          <a:pPr algn="l"/>
          <a:endParaRPr lang="ru-RU" sz="1200" b="0" baseline="0"/>
        </a:p>
        <a:p>
          <a:pPr algn="l"/>
          <a:r>
            <a:rPr lang="ru-RU" sz="1200" b="0" baseline="0"/>
            <a:t>Задача 2</a:t>
          </a:r>
        </a:p>
        <a:p>
          <a:pPr algn="l"/>
          <a:endParaRPr lang="ru-RU" sz="1200" b="0" baseline="0"/>
        </a:p>
        <a:p>
          <a:pPr algn="l"/>
          <a:r>
            <a:rPr lang="ru-RU" sz="1200" b="0" baseline="0"/>
            <a:t>Пересмотреть</a:t>
          </a:r>
        </a:p>
        <a:p>
          <a:pPr algn="l"/>
          <a:endParaRPr lang="ru-RU" sz="1200" b="0" baseline="0"/>
        </a:p>
        <a:p>
          <a:pPr algn="l"/>
          <a:r>
            <a:rPr lang="en-US" sz="1200" b="0" baseline="0"/>
            <a:t>P_t = beta1*Kt + a1*St + A1 + e1</a:t>
          </a:r>
        </a:p>
        <a:p>
          <a:pPr algn="l"/>
          <a:r>
            <a:rPr lang="en-US" sz="1200" b="0" baseline="0"/>
            <a:t>Z_t = beta2*Kt + A2 + e2</a:t>
          </a:r>
        </a:p>
        <a:p>
          <a:pPr algn="l"/>
          <a:r>
            <a:rPr lang="en-US" sz="1200" b="0" baseline="0"/>
            <a:t>K_t  = beta3*Zt + a2*It + A3 + e3</a:t>
          </a:r>
        </a:p>
        <a:p>
          <a:pPr algn="l"/>
          <a:endParaRPr lang="en-US" sz="1200" b="0" baseline="0"/>
        </a:p>
        <a:p>
          <a:pPr algn="l"/>
          <a:r>
            <a:rPr lang="en-US" sz="1200" b="0" baseline="0"/>
            <a:t>Pt - </a:t>
          </a:r>
          <a:r>
            <a:rPr lang="ru-RU" sz="1200" b="0" baseline="0"/>
            <a:t>продукция</a:t>
          </a:r>
        </a:p>
        <a:p>
          <a:pPr algn="l"/>
          <a:r>
            <a:rPr lang="en-US" sz="1200" b="0" baseline="0"/>
            <a:t>Zt - </a:t>
          </a:r>
          <a:r>
            <a:rPr lang="ru-RU" sz="1200" b="0" baseline="0"/>
            <a:t>количество рабочих</a:t>
          </a:r>
        </a:p>
        <a:p>
          <a:pPr algn="l"/>
          <a:r>
            <a:rPr lang="en-US" sz="1200" b="0" baseline="0"/>
            <a:t>Kt - </a:t>
          </a:r>
          <a:r>
            <a:rPr lang="ru-RU" sz="1200" b="0" baseline="0"/>
            <a:t>основные фонды</a:t>
          </a:r>
        </a:p>
        <a:p>
          <a:pPr algn="l"/>
          <a:r>
            <a:rPr lang="en-US" sz="1200" b="0" baseline="0"/>
            <a:t>St - </a:t>
          </a:r>
          <a:r>
            <a:rPr lang="ru-RU" sz="1200" b="0" baseline="0"/>
            <a:t>использованное сырье</a:t>
          </a:r>
        </a:p>
        <a:p>
          <a:pPr algn="l"/>
          <a:r>
            <a:rPr lang="en-US" sz="1200" b="0" baseline="0"/>
            <a:t>It - </a:t>
          </a:r>
          <a:r>
            <a:rPr lang="ru-RU" sz="1200" b="0" baseline="0"/>
            <a:t>инвестиции</a:t>
          </a:r>
        </a:p>
        <a:p>
          <a:pPr algn="l"/>
          <a:endParaRPr lang="ru-RU" sz="1200" b="0" baseline="0"/>
        </a:p>
        <a:p>
          <a:pPr algn="l"/>
          <a:r>
            <a:rPr lang="ru-RU" sz="1200" b="0" baseline="0"/>
            <a:t>?</a:t>
          </a:r>
          <a:endParaRPr lang="en-US" sz="1200" b="0" baseline="0"/>
        </a:p>
        <a:p>
          <a:pPr algn="l"/>
          <a:r>
            <a:rPr lang="ru-RU" sz="1200" b="0" baseline="0"/>
            <a:t>Идентификация модели двумя способами</a:t>
          </a:r>
        </a:p>
        <a:p>
          <a:pPr algn="l"/>
          <a:r>
            <a:rPr lang="ru-RU" sz="1200" b="0" baseline="0"/>
            <a:t>Оценить параметры 2 уранения используя ДМНК</a:t>
          </a:r>
        </a:p>
        <a:p>
          <a:pPr algn="l"/>
          <a:r>
            <a:rPr lang="ru-RU" sz="1200" b="0" baseline="0"/>
            <a:t>Оценить параметры 1 уравнения используя КМНК или ДМНК</a:t>
          </a:r>
        </a:p>
        <a:p>
          <a:pPr algn="l"/>
          <a:r>
            <a:rPr lang="ru-RU" sz="1200" b="0" baseline="0"/>
            <a:t>Оценить параметры 3 уравнения используя КМНК или ДМНК</a:t>
          </a:r>
          <a:endParaRPr lang="en-US" sz="12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C0AB-3C82-4AFF-9548-73E1348CCA24}">
  <dimension ref="B5:W213"/>
  <sheetViews>
    <sheetView topLeftCell="A163" workbookViewId="0">
      <selection activeCell="C197" sqref="C197"/>
    </sheetView>
  </sheetViews>
  <sheetFormatPr defaultRowHeight="15" x14ac:dyDescent="0.25"/>
  <cols>
    <col min="3" max="3" width="12.7109375" bestFit="1" customWidth="1"/>
    <col min="15" max="15" width="26.28515625" bestFit="1" customWidth="1"/>
  </cols>
  <sheetData>
    <row r="5" spans="3:9" ht="15.75" thickBot="1" x14ac:dyDescent="0.3"/>
    <row r="6" spans="3:9" ht="15.75" thickBot="1" x14ac:dyDescent="0.3">
      <c r="C6" s="74" t="s">
        <v>0</v>
      </c>
      <c r="D6" s="73"/>
      <c r="E6" s="72"/>
    </row>
    <row r="8" spans="3:9" ht="15.75" thickBot="1" x14ac:dyDescent="0.3"/>
    <row r="9" spans="3:9" ht="15.75" thickBot="1" x14ac:dyDescent="0.3">
      <c r="C9" s="2" t="s">
        <v>2</v>
      </c>
      <c r="D9" s="3">
        <v>6</v>
      </c>
    </row>
    <row r="12" spans="3:9" ht="15.75" thickBot="1" x14ac:dyDescent="0.3"/>
    <row r="13" spans="3:9" x14ac:dyDescent="0.25">
      <c r="C13" s="10" t="s">
        <v>1</v>
      </c>
      <c r="D13" s="61">
        <v>1</v>
      </c>
      <c r="E13" s="62">
        <v>2</v>
      </c>
      <c r="F13" s="62">
        <v>3</v>
      </c>
      <c r="G13" s="62">
        <v>4</v>
      </c>
      <c r="H13" s="62">
        <v>5</v>
      </c>
      <c r="I13" s="63">
        <v>6</v>
      </c>
    </row>
    <row r="14" spans="3:9" x14ac:dyDescent="0.25">
      <c r="C14" s="11" t="s">
        <v>3</v>
      </c>
      <c r="D14" s="53">
        <v>3</v>
      </c>
      <c r="E14" s="36">
        <v>2</v>
      </c>
      <c r="F14" s="36">
        <v>4</v>
      </c>
      <c r="G14" s="36">
        <v>1</v>
      </c>
      <c r="H14" s="36">
        <v>5</v>
      </c>
      <c r="I14" s="38">
        <v>3</v>
      </c>
    </row>
    <row r="15" spans="3:9" x14ac:dyDescent="0.25">
      <c r="C15" s="11" t="s">
        <v>4</v>
      </c>
      <c r="D15" s="53">
        <v>2</v>
      </c>
      <c r="E15" s="36">
        <v>3</v>
      </c>
      <c r="F15" s="36">
        <v>5</v>
      </c>
      <c r="G15" s="36">
        <v>6</v>
      </c>
      <c r="H15" s="36">
        <v>10</v>
      </c>
      <c r="I15" s="38">
        <v>8</v>
      </c>
    </row>
    <row r="16" spans="3:9" ht="15.75" thickBot="1" x14ac:dyDescent="0.3">
      <c r="C16" s="12" t="s">
        <v>5</v>
      </c>
      <c r="D16" s="15">
        <v>4</v>
      </c>
      <c r="E16" s="13">
        <v>7</v>
      </c>
      <c r="F16" s="13">
        <v>3</v>
      </c>
      <c r="G16" s="13">
        <v>6</v>
      </c>
      <c r="H16" s="13">
        <v>5</v>
      </c>
      <c r="I16" s="14">
        <v>5</v>
      </c>
    </row>
    <row r="19" spans="3:6" ht="15.75" thickBot="1" x14ac:dyDescent="0.3"/>
    <row r="20" spans="3:6" ht="15.75" thickBot="1" x14ac:dyDescent="0.3">
      <c r="C20" s="71" t="s">
        <v>6</v>
      </c>
    </row>
    <row r="29" spans="3:6" ht="15.75" thickBot="1" x14ac:dyDescent="0.3"/>
    <row r="30" spans="3:6" x14ac:dyDescent="0.25">
      <c r="C30" s="64" t="s">
        <v>7</v>
      </c>
      <c r="D30" s="66" t="s">
        <v>9</v>
      </c>
      <c r="E30" s="67"/>
      <c r="F30" s="68"/>
    </row>
    <row r="31" spans="3:6" ht="15.75" thickBot="1" x14ac:dyDescent="0.3">
      <c r="C31" s="65"/>
      <c r="D31" s="15" t="s">
        <v>8</v>
      </c>
      <c r="E31" s="13" t="s">
        <v>4</v>
      </c>
      <c r="F31" s="14" t="s">
        <v>5</v>
      </c>
    </row>
    <row r="32" spans="3:6" x14ac:dyDescent="0.25">
      <c r="C32" s="17">
        <v>2</v>
      </c>
      <c r="D32" s="16">
        <v>0</v>
      </c>
      <c r="E32" s="19" t="s">
        <v>10</v>
      </c>
      <c r="F32" s="20">
        <v>0</v>
      </c>
    </row>
    <row r="33" spans="3:22" ht="15.75" thickBot="1" x14ac:dyDescent="0.3">
      <c r="C33" s="18">
        <v>3</v>
      </c>
      <c r="D33" s="15">
        <v>-1</v>
      </c>
      <c r="E33" s="21">
        <v>0</v>
      </c>
      <c r="F33" s="22">
        <v>1</v>
      </c>
    </row>
    <row r="41" spans="3:22" x14ac:dyDescent="0.25">
      <c r="O41" s="27" t="s">
        <v>43</v>
      </c>
    </row>
    <row r="42" spans="3:22" ht="15.75" thickBot="1" x14ac:dyDescent="0.3"/>
    <row r="43" spans="3:22" ht="15.75" thickBot="1" x14ac:dyDescent="0.3">
      <c r="C43" s="49" t="s">
        <v>4</v>
      </c>
      <c r="D43" s="50" t="s">
        <v>5</v>
      </c>
      <c r="E43" s="50" t="s">
        <v>11</v>
      </c>
      <c r="F43" s="50" t="s">
        <v>16</v>
      </c>
      <c r="G43" s="50" t="s">
        <v>3</v>
      </c>
      <c r="H43" s="50" t="s">
        <v>12</v>
      </c>
      <c r="I43" s="51" t="s">
        <v>13</v>
      </c>
      <c r="O43" t="s">
        <v>18</v>
      </c>
    </row>
    <row r="44" spans="3:22" ht="15.75" thickBot="1" x14ac:dyDescent="0.3">
      <c r="C44" s="39">
        <v>2</v>
      </c>
      <c r="D44" s="40">
        <v>4</v>
      </c>
      <c r="E44" s="40">
        <f>2-4*C44+10*D44</f>
        <v>34</v>
      </c>
      <c r="F44" s="40">
        <f>E44</f>
        <v>34</v>
      </c>
      <c r="G44" s="40">
        <v>3</v>
      </c>
      <c r="H44" s="40">
        <f>G44*F44</f>
        <v>102</v>
      </c>
      <c r="I44" s="41">
        <f>F44^2</f>
        <v>1156</v>
      </c>
      <c r="U44" s="28" t="s">
        <v>42</v>
      </c>
      <c r="V44" s="29">
        <f>P59</f>
        <v>4.7001545595054095</v>
      </c>
    </row>
    <row r="45" spans="3:22" ht="15.75" thickBot="1" x14ac:dyDescent="0.3">
      <c r="C45" s="37">
        <v>3</v>
      </c>
      <c r="D45" s="36">
        <v>7</v>
      </c>
      <c r="E45" s="36">
        <f>2-4*C45+10*D45</f>
        <v>60</v>
      </c>
      <c r="F45" s="36">
        <f>E45</f>
        <v>60</v>
      </c>
      <c r="G45" s="36">
        <v>2</v>
      </c>
      <c r="H45" s="36">
        <f>G45*F45</f>
        <v>120</v>
      </c>
      <c r="I45" s="38">
        <f>F45^2</f>
        <v>3600</v>
      </c>
      <c r="O45" s="77" t="s">
        <v>19</v>
      </c>
      <c r="P45" s="77"/>
      <c r="U45" s="30" t="s">
        <v>44</v>
      </c>
      <c r="V45" s="31">
        <f>P60</f>
        <v>-5.7959814528593508E-2</v>
      </c>
    </row>
    <row r="46" spans="3:22" x14ac:dyDescent="0.25">
      <c r="C46" s="37">
        <v>5</v>
      </c>
      <c r="D46" s="36">
        <v>3</v>
      </c>
      <c r="E46" s="36">
        <f>2-4*C46+10*D46</f>
        <v>12</v>
      </c>
      <c r="F46" s="36">
        <f>E46</f>
        <v>12</v>
      </c>
      <c r="G46" s="36">
        <v>4</v>
      </c>
      <c r="H46" s="36">
        <f>G46*F46</f>
        <v>48</v>
      </c>
      <c r="I46" s="38">
        <f>F46^2</f>
        <v>144</v>
      </c>
      <c r="O46" t="s">
        <v>20</v>
      </c>
      <c r="P46">
        <v>0.76131343432645082</v>
      </c>
    </row>
    <row r="47" spans="3:22" x14ac:dyDescent="0.25">
      <c r="C47" s="37">
        <v>6</v>
      </c>
      <c r="D47" s="36">
        <v>6</v>
      </c>
      <c r="E47" s="36">
        <f>2-4*C47+10*D47</f>
        <v>38</v>
      </c>
      <c r="F47" s="36">
        <f>E47</f>
        <v>38</v>
      </c>
      <c r="G47" s="36">
        <v>1</v>
      </c>
      <c r="H47" s="36">
        <f>G47*F47</f>
        <v>38</v>
      </c>
      <c r="I47" s="38">
        <f>F47^2</f>
        <v>1444</v>
      </c>
      <c r="O47" t="s">
        <v>21</v>
      </c>
      <c r="P47">
        <v>0.57959814528593512</v>
      </c>
    </row>
    <row r="48" spans="3:22" x14ac:dyDescent="0.25">
      <c r="C48" s="37">
        <v>10</v>
      </c>
      <c r="D48" s="36">
        <v>5</v>
      </c>
      <c r="E48" s="36">
        <f>2-4*C48+10*D48</f>
        <v>12</v>
      </c>
      <c r="F48" s="36">
        <f>E48</f>
        <v>12</v>
      </c>
      <c r="G48" s="36">
        <v>5</v>
      </c>
      <c r="H48" s="36">
        <f>G48*F48</f>
        <v>60</v>
      </c>
      <c r="I48" s="38">
        <f>F48^2</f>
        <v>144</v>
      </c>
      <c r="O48" t="s">
        <v>22</v>
      </c>
      <c r="P48">
        <v>0.4744976816074189</v>
      </c>
    </row>
    <row r="49" spans="2:23" ht="15.75" thickBot="1" x14ac:dyDescent="0.3">
      <c r="C49" s="44">
        <v>8</v>
      </c>
      <c r="D49" s="45">
        <v>5</v>
      </c>
      <c r="E49" s="45">
        <f>2-4*C49+10*D49</f>
        <v>20</v>
      </c>
      <c r="F49" s="45">
        <f>E49</f>
        <v>20</v>
      </c>
      <c r="G49" s="45">
        <v>3</v>
      </c>
      <c r="H49" s="45">
        <f>G49*F49</f>
        <v>60</v>
      </c>
      <c r="I49" s="46">
        <f>F49^2</f>
        <v>400</v>
      </c>
      <c r="O49" t="s">
        <v>23</v>
      </c>
      <c r="P49">
        <v>1.0251851719495177</v>
      </c>
    </row>
    <row r="50" spans="2:23" ht="15.75" thickBot="1" x14ac:dyDescent="0.3">
      <c r="B50" s="52" t="s">
        <v>14</v>
      </c>
      <c r="C50" s="47" t="s">
        <v>15</v>
      </c>
      <c r="D50" s="48" t="s">
        <v>15</v>
      </c>
      <c r="E50" s="48" t="s">
        <v>15</v>
      </c>
      <c r="F50" s="48" t="s">
        <v>15</v>
      </c>
      <c r="G50" s="48" t="s">
        <v>15</v>
      </c>
      <c r="H50" s="42">
        <f>SUM(H44:H49)</f>
        <v>428</v>
      </c>
      <c r="I50" s="43">
        <f>SUM(I44:I49)</f>
        <v>6888</v>
      </c>
      <c r="O50" s="75" t="s">
        <v>24</v>
      </c>
      <c r="P50" s="75">
        <v>6</v>
      </c>
    </row>
    <row r="52" spans="2:23" ht="15.75" thickBot="1" x14ac:dyDescent="0.3">
      <c r="O52" t="s">
        <v>25</v>
      </c>
    </row>
    <row r="53" spans="2:23" x14ac:dyDescent="0.25">
      <c r="O53" s="76"/>
      <c r="P53" s="76" t="s">
        <v>30</v>
      </c>
      <c r="Q53" s="76" t="s">
        <v>31</v>
      </c>
      <c r="R53" s="76" t="s">
        <v>32</v>
      </c>
      <c r="S53" s="76" t="s">
        <v>33</v>
      </c>
      <c r="T53" s="76" t="s">
        <v>34</v>
      </c>
    </row>
    <row r="54" spans="2:23" x14ac:dyDescent="0.25">
      <c r="O54" t="s">
        <v>26</v>
      </c>
      <c r="P54">
        <v>1</v>
      </c>
      <c r="Q54">
        <v>5.7959814528593512</v>
      </c>
      <c r="R54">
        <v>5.7959814528593512</v>
      </c>
      <c r="S54">
        <v>5.514705882352942</v>
      </c>
      <c r="T54">
        <v>7.8657775768762053E-2</v>
      </c>
    </row>
    <row r="55" spans="2:23" x14ac:dyDescent="0.25">
      <c r="O55" t="s">
        <v>27</v>
      </c>
      <c r="P55">
        <v>4</v>
      </c>
      <c r="Q55">
        <v>4.2040185471406488</v>
      </c>
      <c r="R55">
        <v>1.0510046367851622</v>
      </c>
    </row>
    <row r="56" spans="2:23" ht="15.75" thickBot="1" x14ac:dyDescent="0.3">
      <c r="O56" s="75" t="s">
        <v>28</v>
      </c>
      <c r="P56" s="75">
        <v>5</v>
      </c>
      <c r="Q56" s="75">
        <v>10</v>
      </c>
      <c r="R56" s="75"/>
      <c r="S56" s="75"/>
      <c r="T56" s="75"/>
    </row>
    <row r="57" spans="2:23" ht="15.75" thickBot="1" x14ac:dyDescent="0.3"/>
    <row r="58" spans="2:23" x14ac:dyDescent="0.25">
      <c r="O58" s="76"/>
      <c r="P58" s="76" t="s">
        <v>35</v>
      </c>
      <c r="Q58" s="76" t="s">
        <v>23</v>
      </c>
      <c r="R58" s="76" t="s">
        <v>36</v>
      </c>
      <c r="S58" s="76" t="s">
        <v>37</v>
      </c>
      <c r="T58" s="76" t="s">
        <v>38</v>
      </c>
      <c r="U58" s="76" t="s">
        <v>39</v>
      </c>
      <c r="V58" s="76" t="s">
        <v>40</v>
      </c>
      <c r="W58" s="76" t="s">
        <v>41</v>
      </c>
    </row>
    <row r="59" spans="2:23" x14ac:dyDescent="0.25">
      <c r="O59" t="s">
        <v>29</v>
      </c>
      <c r="P59">
        <v>4.7001545595054095</v>
      </c>
      <c r="Q59">
        <v>0.8362511992316678</v>
      </c>
      <c r="R59">
        <v>5.6205056134135596</v>
      </c>
      <c r="S59">
        <v>4.92648550015017E-3</v>
      </c>
      <c r="T59">
        <v>2.3783490106828609</v>
      </c>
      <c r="U59">
        <v>7.0219601083279581</v>
      </c>
      <c r="V59">
        <v>2.3783490106828609</v>
      </c>
      <c r="W59">
        <v>7.0219601083279581</v>
      </c>
    </row>
    <row r="60" spans="2:23" ht="15.75" thickBot="1" x14ac:dyDescent="0.3">
      <c r="O60" s="75" t="s">
        <v>16</v>
      </c>
      <c r="P60" s="75">
        <v>-5.7959814528593508E-2</v>
      </c>
      <c r="Q60" s="75">
        <v>2.4681173759924749E-2</v>
      </c>
      <c r="R60" s="75">
        <v>-2.3483410915693104</v>
      </c>
      <c r="S60" s="75">
        <v>7.8657775768762081E-2</v>
      </c>
      <c r="T60" s="75">
        <v>-0.1264857386048728</v>
      </c>
      <c r="U60" s="75">
        <v>1.0566109547685783E-2</v>
      </c>
      <c r="V60" s="75">
        <v>-0.1264857386048728</v>
      </c>
      <c r="W60" s="75">
        <v>1.0566109547685783E-2</v>
      </c>
    </row>
    <row r="68" spans="3:5" ht="15.75" thickBot="1" x14ac:dyDescent="0.3"/>
    <row r="69" spans="3:5" ht="15.75" thickBot="1" x14ac:dyDescent="0.3">
      <c r="C69" s="71" t="s">
        <v>45</v>
      </c>
    </row>
    <row r="79" spans="3:5" ht="15.75" thickBot="1" x14ac:dyDescent="0.3"/>
    <row r="80" spans="3:5" x14ac:dyDescent="0.25">
      <c r="C80" s="64" t="s">
        <v>7</v>
      </c>
      <c r="D80" s="69" t="s">
        <v>9</v>
      </c>
      <c r="E80" s="70"/>
    </row>
    <row r="81" spans="3:5" ht="15.75" thickBot="1" x14ac:dyDescent="0.3">
      <c r="C81" s="65"/>
      <c r="D81" s="15" t="s">
        <v>8</v>
      </c>
      <c r="E81" s="14" t="s">
        <v>5</v>
      </c>
    </row>
    <row r="82" spans="3:5" x14ac:dyDescent="0.25">
      <c r="C82" s="17">
        <v>1</v>
      </c>
      <c r="D82" s="16">
        <v>0</v>
      </c>
      <c r="E82" s="41">
        <v>0</v>
      </c>
    </row>
    <row r="83" spans="3:5" ht="15.75" thickBot="1" x14ac:dyDescent="0.3">
      <c r="C83" s="18">
        <v>3</v>
      </c>
      <c r="D83" s="15">
        <v>-1</v>
      </c>
      <c r="E83" s="14">
        <v>1</v>
      </c>
    </row>
    <row r="126" spans="3:5" ht="15.75" thickBot="1" x14ac:dyDescent="0.3"/>
    <row r="127" spans="3:5" ht="15.75" thickBot="1" x14ac:dyDescent="0.3">
      <c r="C127" s="74" t="s">
        <v>46</v>
      </c>
      <c r="D127" s="73"/>
      <c r="E127" s="72"/>
    </row>
    <row r="133" spans="3:3" ht="15.75" thickBot="1" x14ac:dyDescent="0.3"/>
    <row r="134" spans="3:3" ht="15.75" thickBot="1" x14ac:dyDescent="0.3">
      <c r="C134" s="71" t="s">
        <v>47</v>
      </c>
    </row>
    <row r="145" spans="3:5" ht="15.75" thickBot="1" x14ac:dyDescent="0.3"/>
    <row r="146" spans="3:5" x14ac:dyDescent="0.25">
      <c r="C146" s="64" t="s">
        <v>7</v>
      </c>
      <c r="D146" s="69" t="s">
        <v>9</v>
      </c>
      <c r="E146" s="70"/>
    </row>
    <row r="147" spans="3:5" ht="15.75" thickBot="1" x14ac:dyDescent="0.3">
      <c r="C147" s="65"/>
      <c r="D147" s="15" t="s">
        <v>8</v>
      </c>
      <c r="E147" s="14" t="s">
        <v>48</v>
      </c>
    </row>
    <row r="148" spans="3:5" x14ac:dyDescent="0.25">
      <c r="C148" s="17">
        <v>2</v>
      </c>
      <c r="D148" s="16">
        <v>0</v>
      </c>
      <c r="E148" s="41" t="s">
        <v>49</v>
      </c>
    </row>
    <row r="149" spans="3:5" ht="15.75" thickBot="1" x14ac:dyDescent="0.3">
      <c r="C149" s="18">
        <v>3</v>
      </c>
      <c r="D149" s="15">
        <v>-1</v>
      </c>
      <c r="E149" s="14" t="s">
        <v>50</v>
      </c>
    </row>
    <row r="165" spans="3:3" ht="15.75" thickBot="1" x14ac:dyDescent="0.3"/>
    <row r="166" spans="3:3" ht="15.75" thickBot="1" x14ac:dyDescent="0.3">
      <c r="C166" s="71" t="s">
        <v>51</v>
      </c>
    </row>
    <row r="177" spans="3:5" ht="15.75" thickBot="1" x14ac:dyDescent="0.3"/>
    <row r="178" spans="3:5" x14ac:dyDescent="0.25">
      <c r="C178" s="64" t="s">
        <v>7</v>
      </c>
      <c r="D178" s="69" t="s">
        <v>9</v>
      </c>
      <c r="E178" s="70"/>
    </row>
    <row r="179" spans="3:5" ht="15.75" thickBot="1" x14ac:dyDescent="0.3">
      <c r="C179" s="65"/>
      <c r="D179" s="15" t="s">
        <v>8</v>
      </c>
      <c r="E179" s="14" t="s">
        <v>4</v>
      </c>
    </row>
    <row r="180" spans="3:5" x14ac:dyDescent="0.25">
      <c r="C180" s="17">
        <v>1</v>
      </c>
      <c r="D180" s="16">
        <v>0</v>
      </c>
      <c r="E180" s="41" t="s">
        <v>52</v>
      </c>
    </row>
    <row r="181" spans="3:5" ht="15.75" thickBot="1" x14ac:dyDescent="0.3">
      <c r="C181" s="18">
        <v>3</v>
      </c>
      <c r="D181" s="15">
        <v>-1</v>
      </c>
      <c r="E181" s="14" t="s">
        <v>53</v>
      </c>
    </row>
    <row r="196" spans="3:3" ht="15.75" thickBot="1" x14ac:dyDescent="0.3"/>
    <row r="197" spans="3:3" ht="15.75" thickBot="1" x14ac:dyDescent="0.3">
      <c r="C197" s="71" t="s">
        <v>54</v>
      </c>
    </row>
    <row r="209" spans="3:6" ht="15.75" thickBot="1" x14ac:dyDescent="0.3"/>
    <row r="210" spans="3:6" x14ac:dyDescent="0.25">
      <c r="C210" s="64" t="s">
        <v>7</v>
      </c>
      <c r="D210" s="66" t="s">
        <v>9</v>
      </c>
      <c r="E210" s="67"/>
      <c r="F210" s="68"/>
    </row>
    <row r="211" spans="3:6" ht="15.75" thickBot="1" x14ac:dyDescent="0.3">
      <c r="C211" s="65"/>
      <c r="D211" s="15" t="s">
        <v>3</v>
      </c>
      <c r="E211" s="13" t="s">
        <v>55</v>
      </c>
      <c r="F211" s="14" t="s">
        <v>5</v>
      </c>
    </row>
    <row r="212" spans="3:6" x14ac:dyDescent="0.25">
      <c r="C212" s="17">
        <v>1</v>
      </c>
      <c r="D212" s="16">
        <v>-1</v>
      </c>
      <c r="E212" s="32" t="s">
        <v>56</v>
      </c>
      <c r="F212" s="33" t="s">
        <v>17</v>
      </c>
    </row>
    <row r="213" spans="3:6" ht="15.75" thickBot="1" x14ac:dyDescent="0.3">
      <c r="C213" s="18">
        <v>2</v>
      </c>
      <c r="D213" s="15" t="s">
        <v>10</v>
      </c>
      <c r="E213" s="34">
        <v>-1</v>
      </c>
      <c r="F213" s="35" t="s">
        <v>57</v>
      </c>
    </row>
  </sheetData>
  <mergeCells count="12">
    <mergeCell ref="C146:C147"/>
    <mergeCell ref="D146:E146"/>
    <mergeCell ref="C178:C179"/>
    <mergeCell ref="D178:E178"/>
    <mergeCell ref="C210:C211"/>
    <mergeCell ref="D210:F210"/>
    <mergeCell ref="C6:E6"/>
    <mergeCell ref="C30:C31"/>
    <mergeCell ref="D30:F30"/>
    <mergeCell ref="C80:C81"/>
    <mergeCell ref="D80:E80"/>
    <mergeCell ref="C127:E1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4916-5AEE-4672-99A3-F981DB0B2A28}">
  <dimension ref="C8:V62"/>
  <sheetViews>
    <sheetView topLeftCell="A4" workbookViewId="0">
      <selection activeCell="D18" sqref="D18"/>
    </sheetView>
  </sheetViews>
  <sheetFormatPr defaultRowHeight="15" x14ac:dyDescent="0.25"/>
  <sheetData>
    <row r="8" spans="3:6" ht="15.75" thickBot="1" x14ac:dyDescent="0.3"/>
    <row r="9" spans="3:6" ht="15.75" thickBot="1" x14ac:dyDescent="0.3">
      <c r="C9" s="49" t="s">
        <v>3</v>
      </c>
      <c r="D9" s="50" t="s">
        <v>55</v>
      </c>
      <c r="E9" s="50" t="s">
        <v>8</v>
      </c>
      <c r="F9" s="51" t="s">
        <v>58</v>
      </c>
    </row>
    <row r="10" spans="3:6" x14ac:dyDescent="0.25">
      <c r="C10" s="39">
        <v>2</v>
      </c>
      <c r="D10" s="40">
        <v>2</v>
      </c>
      <c r="E10" s="40">
        <v>4</v>
      </c>
      <c r="F10" s="41">
        <v>1</v>
      </c>
    </row>
    <row r="11" spans="3:6" x14ac:dyDescent="0.25">
      <c r="C11" s="37">
        <v>1</v>
      </c>
      <c r="D11" s="36">
        <v>3</v>
      </c>
      <c r="E11" s="36">
        <v>4</v>
      </c>
      <c r="F11" s="38">
        <v>1</v>
      </c>
    </row>
    <row r="12" spans="3:6" x14ac:dyDescent="0.25">
      <c r="C12" s="37">
        <v>1</v>
      </c>
      <c r="D12" s="36">
        <v>4</v>
      </c>
      <c r="E12" s="36">
        <v>5</v>
      </c>
      <c r="F12" s="38">
        <v>2</v>
      </c>
    </row>
    <row r="13" spans="3:6" x14ac:dyDescent="0.25">
      <c r="C13" s="37">
        <v>0</v>
      </c>
      <c r="D13" s="36">
        <v>5</v>
      </c>
      <c r="E13" s="36">
        <v>6</v>
      </c>
      <c r="F13" s="38">
        <v>3</v>
      </c>
    </row>
    <row r="14" spans="3:6" ht="15.75" thickBot="1" x14ac:dyDescent="0.3">
      <c r="C14" s="54">
        <v>1</v>
      </c>
      <c r="D14" s="13">
        <v>6</v>
      </c>
      <c r="E14" s="13">
        <v>6</v>
      </c>
      <c r="F14" s="14">
        <v>3</v>
      </c>
    </row>
    <row r="18" spans="4:19" x14ac:dyDescent="0.25">
      <c r="D18" s="1"/>
      <c r="E18" s="1"/>
      <c r="F18" s="1"/>
    </row>
    <row r="19" spans="4:19" x14ac:dyDescent="0.25">
      <c r="D19">
        <v>1</v>
      </c>
      <c r="E19">
        <v>0</v>
      </c>
      <c r="F19">
        <v>0</v>
      </c>
      <c r="N19" t="s">
        <v>18</v>
      </c>
    </row>
    <row r="20" spans="4:19" ht="15.75" thickBot="1" x14ac:dyDescent="0.3">
      <c r="D20">
        <v>-1</v>
      </c>
      <c r="E20">
        <v>1</v>
      </c>
      <c r="F20">
        <v>0</v>
      </c>
    </row>
    <row r="21" spans="4:19" x14ac:dyDescent="0.25">
      <c r="D21">
        <v>0</v>
      </c>
      <c r="E21">
        <v>-1</v>
      </c>
      <c r="F21">
        <v>1</v>
      </c>
      <c r="N21" s="26" t="s">
        <v>19</v>
      </c>
      <c r="O21" s="26"/>
    </row>
    <row r="22" spans="4:19" x14ac:dyDescent="0.25">
      <c r="N22" s="23" t="s">
        <v>20</v>
      </c>
      <c r="O22" s="23">
        <v>0.70710678118654757</v>
      </c>
    </row>
    <row r="23" spans="4:19" x14ac:dyDescent="0.25">
      <c r="N23" s="23" t="s">
        <v>21</v>
      </c>
      <c r="O23" s="23">
        <v>0.5</v>
      </c>
    </row>
    <row r="24" spans="4:19" x14ac:dyDescent="0.25">
      <c r="N24" s="23" t="s">
        <v>22</v>
      </c>
      <c r="O24" s="23">
        <v>0.33333333333333331</v>
      </c>
    </row>
    <row r="25" spans="4:19" x14ac:dyDescent="0.25">
      <c r="N25" s="23" t="s">
        <v>23</v>
      </c>
      <c r="O25" s="23">
        <v>0.57735026918962573</v>
      </c>
    </row>
    <row r="26" spans="4:19" ht="15.75" thickBot="1" x14ac:dyDescent="0.3">
      <c r="N26" s="24" t="s">
        <v>24</v>
      </c>
      <c r="O26" s="24">
        <v>5</v>
      </c>
    </row>
    <row r="28" spans="4:19" ht="15.75" thickBot="1" x14ac:dyDescent="0.3">
      <c r="N28" t="s">
        <v>25</v>
      </c>
    </row>
    <row r="29" spans="4:19" x14ac:dyDescent="0.25">
      <c r="N29" s="25"/>
      <c r="O29" s="25" t="s">
        <v>30</v>
      </c>
      <c r="P29" s="25" t="s">
        <v>31</v>
      </c>
      <c r="Q29" s="25" t="s">
        <v>32</v>
      </c>
      <c r="R29" s="25" t="s">
        <v>33</v>
      </c>
      <c r="S29" s="25" t="s">
        <v>34</v>
      </c>
    </row>
    <row r="30" spans="4:19" x14ac:dyDescent="0.25">
      <c r="N30" s="23" t="s">
        <v>26</v>
      </c>
      <c r="O30" s="23">
        <v>1</v>
      </c>
      <c r="P30" s="23">
        <v>1</v>
      </c>
      <c r="Q30" s="23">
        <v>1</v>
      </c>
      <c r="R30" s="23">
        <v>3</v>
      </c>
      <c r="S30" s="23">
        <v>0.18169011381620931</v>
      </c>
    </row>
    <row r="31" spans="4:19" x14ac:dyDescent="0.25">
      <c r="N31" s="23" t="s">
        <v>27</v>
      </c>
      <c r="O31" s="23">
        <v>3</v>
      </c>
      <c r="P31" s="23">
        <v>0.99999999999999989</v>
      </c>
      <c r="Q31" s="23">
        <v>0.33333333333333331</v>
      </c>
      <c r="R31" s="23"/>
      <c r="S31" s="23"/>
    </row>
    <row r="32" spans="4:19" ht="15.75" thickBot="1" x14ac:dyDescent="0.3">
      <c r="N32" s="24" t="s">
        <v>28</v>
      </c>
      <c r="O32" s="24">
        <v>4</v>
      </c>
      <c r="P32" s="24">
        <v>2</v>
      </c>
      <c r="Q32" s="24"/>
      <c r="R32" s="24"/>
      <c r="S32" s="24"/>
    </row>
    <row r="33" spans="14:22" ht="15.75" thickBot="1" x14ac:dyDescent="0.3"/>
    <row r="34" spans="14:22" x14ac:dyDescent="0.25">
      <c r="N34" s="25"/>
      <c r="O34" s="25" t="s">
        <v>35</v>
      </c>
      <c r="P34" s="25" t="s">
        <v>23</v>
      </c>
      <c r="Q34" s="25" t="s">
        <v>36</v>
      </c>
      <c r="R34" s="25" t="s">
        <v>37</v>
      </c>
      <c r="S34" s="25" t="s">
        <v>38</v>
      </c>
      <c r="T34" s="25" t="s">
        <v>39</v>
      </c>
      <c r="U34" s="25" t="s">
        <v>40</v>
      </c>
      <c r="V34" s="25" t="s">
        <v>41</v>
      </c>
    </row>
    <row r="35" spans="14:22" x14ac:dyDescent="0.25">
      <c r="N35" s="23" t="s">
        <v>29</v>
      </c>
      <c r="O35" s="23">
        <v>2</v>
      </c>
      <c r="P35" s="23">
        <v>0.63245553203367577</v>
      </c>
      <c r="Q35" s="23">
        <v>3.16227766016838</v>
      </c>
      <c r="R35" s="23">
        <v>5.078186628649372E-2</v>
      </c>
      <c r="S35" s="23">
        <v>-1.2755771176813813E-2</v>
      </c>
      <c r="T35" s="23">
        <v>4.0127557711768134</v>
      </c>
      <c r="U35" s="23">
        <v>-1.2755771176813813E-2</v>
      </c>
      <c r="V35" s="23">
        <v>4.0127557711768134</v>
      </c>
    </row>
    <row r="36" spans="14:22" ht="15.75" thickBot="1" x14ac:dyDescent="0.3">
      <c r="N36" s="24" t="s">
        <v>58</v>
      </c>
      <c r="O36" s="24">
        <v>-0.5</v>
      </c>
      <c r="P36" s="24">
        <v>0.28867513459481287</v>
      </c>
      <c r="Q36" s="24">
        <v>-1.7320508075688774</v>
      </c>
      <c r="R36" s="24">
        <v>0.18169011381620931</v>
      </c>
      <c r="S36" s="24">
        <v>-1.4186931155185396</v>
      </c>
      <c r="T36" s="24">
        <v>0.4186931155185396</v>
      </c>
      <c r="U36" s="24">
        <v>-1.4186931155185396</v>
      </c>
      <c r="V36" s="24">
        <v>0.4186931155185396</v>
      </c>
    </row>
    <row r="45" spans="14:22" x14ac:dyDescent="0.25">
      <c r="N45" t="s">
        <v>18</v>
      </c>
    </row>
    <row r="46" spans="14:22" ht="15.75" thickBot="1" x14ac:dyDescent="0.3"/>
    <row r="47" spans="14:22" x14ac:dyDescent="0.25">
      <c r="N47" s="26" t="s">
        <v>19</v>
      </c>
      <c r="O47" s="26"/>
    </row>
    <row r="48" spans="14:22" x14ac:dyDescent="0.25">
      <c r="N48" s="23" t="s">
        <v>20</v>
      </c>
      <c r="O48" s="23">
        <v>0.67082039324993681</v>
      </c>
    </row>
    <row r="49" spans="14:22" x14ac:dyDescent="0.25">
      <c r="N49" s="23" t="s">
        <v>21</v>
      </c>
      <c r="O49" s="23">
        <v>0.4499999999999999</v>
      </c>
    </row>
    <row r="50" spans="14:22" x14ac:dyDescent="0.25">
      <c r="N50" s="23" t="s">
        <v>22</v>
      </c>
      <c r="O50" s="23">
        <v>0.26666666666666655</v>
      </c>
    </row>
    <row r="51" spans="14:22" x14ac:dyDescent="0.25">
      <c r="N51" s="23" t="s">
        <v>23</v>
      </c>
      <c r="O51" s="23">
        <v>1.3540064007726602</v>
      </c>
    </row>
    <row r="52" spans="14:22" ht="15.75" thickBot="1" x14ac:dyDescent="0.3">
      <c r="N52" s="24" t="s">
        <v>24</v>
      </c>
      <c r="O52" s="24">
        <v>5</v>
      </c>
    </row>
    <row r="54" spans="14:22" ht="15.75" thickBot="1" x14ac:dyDescent="0.3">
      <c r="N54" t="s">
        <v>25</v>
      </c>
    </row>
    <row r="55" spans="14:22" x14ac:dyDescent="0.25">
      <c r="N55" s="25"/>
      <c r="O55" s="25" t="s">
        <v>30</v>
      </c>
      <c r="P55" s="25" t="s">
        <v>31</v>
      </c>
      <c r="Q55" s="25" t="s">
        <v>32</v>
      </c>
      <c r="R55" s="25" t="s">
        <v>33</v>
      </c>
      <c r="S55" s="25" t="s">
        <v>34</v>
      </c>
    </row>
    <row r="56" spans="14:22" x14ac:dyDescent="0.25">
      <c r="N56" s="23" t="s">
        <v>26</v>
      </c>
      <c r="O56" s="23">
        <v>1</v>
      </c>
      <c r="P56" s="23">
        <v>4.4999999999999991</v>
      </c>
      <c r="Q56" s="23">
        <v>4.4999999999999991</v>
      </c>
      <c r="R56" s="23">
        <v>2.4545454545454537</v>
      </c>
      <c r="S56" s="23">
        <v>0.21516994256955027</v>
      </c>
    </row>
    <row r="57" spans="14:22" x14ac:dyDescent="0.25">
      <c r="N57" s="23" t="s">
        <v>27</v>
      </c>
      <c r="O57" s="23">
        <v>3</v>
      </c>
      <c r="P57" s="23">
        <v>5.5000000000000009</v>
      </c>
      <c r="Q57" s="23">
        <v>1.8333333333333337</v>
      </c>
      <c r="R57" s="23"/>
      <c r="S57" s="23"/>
    </row>
    <row r="58" spans="14:22" ht="15.75" thickBot="1" x14ac:dyDescent="0.3">
      <c r="N58" s="24" t="s">
        <v>28</v>
      </c>
      <c r="O58" s="24">
        <v>4</v>
      </c>
      <c r="P58" s="24">
        <v>10</v>
      </c>
      <c r="Q58" s="24"/>
      <c r="R58" s="24"/>
      <c r="S58" s="24"/>
    </row>
    <row r="59" spans="14:22" ht="15.75" thickBot="1" x14ac:dyDescent="0.3"/>
    <row r="60" spans="14:22" x14ac:dyDescent="0.25">
      <c r="N60" s="25"/>
      <c r="O60" s="25" t="s">
        <v>35</v>
      </c>
      <c r="P60" s="25" t="s">
        <v>23</v>
      </c>
      <c r="Q60" s="25" t="s">
        <v>36</v>
      </c>
      <c r="R60" s="25" t="s">
        <v>37</v>
      </c>
      <c r="S60" s="25" t="s">
        <v>38</v>
      </c>
      <c r="T60" s="25" t="s">
        <v>39</v>
      </c>
      <c r="U60" s="25" t="s">
        <v>40</v>
      </c>
      <c r="V60" s="25" t="s">
        <v>41</v>
      </c>
    </row>
    <row r="61" spans="14:22" x14ac:dyDescent="0.25">
      <c r="N61" s="23" t="s">
        <v>29</v>
      </c>
      <c r="O61" s="23">
        <v>5.5</v>
      </c>
      <c r="P61" s="23">
        <v>1.132843031197762</v>
      </c>
      <c r="Q61" s="23">
        <v>4.8550415622761225</v>
      </c>
      <c r="R61" s="23">
        <v>1.6681797726987017E-2</v>
      </c>
      <c r="S61" s="23">
        <v>1.894787880898285</v>
      </c>
      <c r="T61" s="23">
        <v>9.105212119101715</v>
      </c>
      <c r="U61" s="23">
        <v>1.894787880898285</v>
      </c>
      <c r="V61" s="23">
        <v>9.105212119101715</v>
      </c>
    </row>
    <row r="62" spans="14:22" ht="15.75" thickBot="1" x14ac:dyDescent="0.3">
      <c r="N62" s="24" t="s">
        <v>3</v>
      </c>
      <c r="O62" s="24">
        <v>-1.4999999999999998</v>
      </c>
      <c r="P62" s="24">
        <v>0.9574271077563381</v>
      </c>
      <c r="Q62" s="24">
        <v>-1.5666989036012804</v>
      </c>
      <c r="R62" s="24">
        <v>0.21516994256955019</v>
      </c>
      <c r="S62" s="24">
        <v>-4.546960361657626</v>
      </c>
      <c r="T62" s="24">
        <v>1.5469603616576262</v>
      </c>
      <c r="U62" s="24">
        <v>-4.546960361657626</v>
      </c>
      <c r="V62" s="24">
        <v>1.5469603616576262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A114-2F51-443B-88A6-BB3BECB365C4}">
  <dimension ref="C14:E17"/>
  <sheetViews>
    <sheetView workbookViewId="0">
      <selection activeCell="H19" sqref="H19"/>
    </sheetView>
  </sheetViews>
  <sheetFormatPr defaultRowHeight="15" x14ac:dyDescent="0.25"/>
  <sheetData>
    <row r="14" spans="3:5" ht="15.75" thickBot="1" x14ac:dyDescent="0.3">
      <c r="C14" t="s">
        <v>3</v>
      </c>
      <c r="D14" t="s">
        <v>55</v>
      </c>
      <c r="E14" t="s">
        <v>8</v>
      </c>
    </row>
    <row r="15" spans="3:5" x14ac:dyDescent="0.25">
      <c r="C15" s="55">
        <v>-1</v>
      </c>
      <c r="D15" s="5">
        <v>0</v>
      </c>
      <c r="E15" s="6">
        <v>0</v>
      </c>
    </row>
    <row r="16" spans="3:5" x14ac:dyDescent="0.25">
      <c r="C16" s="56" t="s">
        <v>60</v>
      </c>
      <c r="D16" s="4">
        <v>-1</v>
      </c>
      <c r="E16" s="7">
        <v>0</v>
      </c>
    </row>
    <row r="17" spans="3:5" ht="15.75" thickBot="1" x14ac:dyDescent="0.3">
      <c r="C17" s="57" t="s">
        <v>53</v>
      </c>
      <c r="D17" s="8" t="s">
        <v>59</v>
      </c>
      <c r="E17" s="9">
        <v>-1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DEBE-CCE0-4570-9058-A19BEDCB7EB5}">
  <dimension ref="B5:AF114"/>
  <sheetViews>
    <sheetView tabSelected="1" workbookViewId="0">
      <selection activeCell="F21" sqref="F21"/>
    </sheetView>
  </sheetViews>
  <sheetFormatPr defaultRowHeight="15" x14ac:dyDescent="0.25"/>
  <sheetData>
    <row r="5" spans="4:14" ht="15.75" thickBot="1" x14ac:dyDescent="0.3"/>
    <row r="6" spans="4:14" ht="15.75" thickBot="1" x14ac:dyDescent="0.3">
      <c r="D6" s="49" t="s">
        <v>3</v>
      </c>
      <c r="E6" s="50" t="s">
        <v>55</v>
      </c>
      <c r="F6" s="50" t="s">
        <v>8</v>
      </c>
      <c r="G6" s="50" t="s">
        <v>4</v>
      </c>
      <c r="H6" s="51" t="s">
        <v>5</v>
      </c>
      <c r="J6" s="59" t="s">
        <v>62</v>
      </c>
      <c r="L6" s="59" t="s">
        <v>64</v>
      </c>
      <c r="M6" s="50" t="s">
        <v>55</v>
      </c>
      <c r="N6" s="50" t="s">
        <v>4</v>
      </c>
    </row>
    <row r="7" spans="4:14" x14ac:dyDescent="0.25">
      <c r="D7" s="39">
        <v>2</v>
      </c>
      <c r="E7" s="40">
        <v>1</v>
      </c>
      <c r="F7" s="40">
        <v>2</v>
      </c>
      <c r="G7" s="40">
        <v>1</v>
      </c>
      <c r="H7" s="41">
        <v>1</v>
      </c>
      <c r="J7">
        <f>3.5-0.5*G7-H7</f>
        <v>2</v>
      </c>
      <c r="L7">
        <f>0.5+0.5*G7+1.5*H7</f>
        <v>2.5</v>
      </c>
      <c r="M7" s="40">
        <v>1</v>
      </c>
      <c r="N7" s="40">
        <v>1</v>
      </c>
    </row>
    <row r="8" spans="4:14" x14ac:dyDescent="0.25">
      <c r="D8" s="37">
        <v>3</v>
      </c>
      <c r="E8" s="36">
        <v>0</v>
      </c>
      <c r="F8" s="36">
        <v>2</v>
      </c>
      <c r="G8" s="36">
        <v>1</v>
      </c>
      <c r="H8" s="38">
        <v>1</v>
      </c>
      <c r="J8">
        <f t="shared" ref="J8:J11" si="0">3.5-0.5*G8-H8</f>
        <v>2</v>
      </c>
      <c r="L8">
        <f t="shared" ref="L8:L11" si="1">0.5+0.5*G8+1.5*H8</f>
        <v>2.5</v>
      </c>
      <c r="M8" s="36">
        <v>0</v>
      </c>
      <c r="N8" s="36">
        <v>1</v>
      </c>
    </row>
    <row r="9" spans="4:14" x14ac:dyDescent="0.25">
      <c r="D9" s="37">
        <v>2</v>
      </c>
      <c r="E9" s="36">
        <v>1</v>
      </c>
      <c r="F9" s="36">
        <v>3</v>
      </c>
      <c r="G9" s="36">
        <v>0</v>
      </c>
      <c r="H9" s="38">
        <v>1</v>
      </c>
      <c r="J9">
        <f t="shared" si="0"/>
        <v>2.5</v>
      </c>
      <c r="L9">
        <f t="shared" si="1"/>
        <v>2</v>
      </c>
      <c r="M9" s="36">
        <v>1</v>
      </c>
      <c r="N9" s="36">
        <v>0</v>
      </c>
    </row>
    <row r="10" spans="4:14" x14ac:dyDescent="0.25">
      <c r="D10" s="37">
        <v>2</v>
      </c>
      <c r="E10" s="36">
        <v>1</v>
      </c>
      <c r="F10" s="36">
        <v>2</v>
      </c>
      <c r="G10" s="36">
        <v>0</v>
      </c>
      <c r="H10" s="38">
        <v>1</v>
      </c>
      <c r="J10">
        <f t="shared" si="0"/>
        <v>2.5</v>
      </c>
      <c r="L10">
        <f t="shared" si="1"/>
        <v>2</v>
      </c>
      <c r="M10" s="36">
        <v>1</v>
      </c>
      <c r="N10" s="36">
        <v>0</v>
      </c>
    </row>
    <row r="11" spans="4:14" ht="15.75" thickBot="1" x14ac:dyDescent="0.3">
      <c r="D11" s="54">
        <v>1</v>
      </c>
      <c r="E11" s="13">
        <v>2</v>
      </c>
      <c r="F11" s="13">
        <v>3</v>
      </c>
      <c r="G11" s="13">
        <v>1</v>
      </c>
      <c r="H11" s="14">
        <v>0</v>
      </c>
      <c r="J11">
        <f t="shared" si="0"/>
        <v>3</v>
      </c>
      <c r="L11">
        <f t="shared" si="1"/>
        <v>1</v>
      </c>
      <c r="M11" s="13">
        <v>2</v>
      </c>
      <c r="N11" s="13">
        <v>1</v>
      </c>
    </row>
    <row r="17" spans="2:29" x14ac:dyDescent="0.25">
      <c r="D17" t="s">
        <v>3</v>
      </c>
      <c r="E17" t="s">
        <v>55</v>
      </c>
      <c r="F17" t="s">
        <v>8</v>
      </c>
    </row>
    <row r="18" spans="2:29" x14ac:dyDescent="0.25">
      <c r="D18">
        <v>-1</v>
      </c>
      <c r="E18" t="s">
        <v>17</v>
      </c>
      <c r="F18">
        <v>0</v>
      </c>
    </row>
    <row r="19" spans="2:29" x14ac:dyDescent="0.25">
      <c r="B19" t="s">
        <v>61</v>
      </c>
      <c r="D19" t="s">
        <v>60</v>
      </c>
      <c r="E19">
        <v>-1</v>
      </c>
      <c r="F19">
        <v>0</v>
      </c>
      <c r="L19" s="58" t="s">
        <v>3</v>
      </c>
      <c r="X19" s="58" t="s">
        <v>55</v>
      </c>
    </row>
    <row r="20" spans="2:29" x14ac:dyDescent="0.25">
      <c r="D20" t="s">
        <v>53</v>
      </c>
      <c r="E20">
        <v>0</v>
      </c>
      <c r="F20">
        <v>-1</v>
      </c>
    </row>
    <row r="21" spans="2:29" x14ac:dyDescent="0.25">
      <c r="L21" t="s">
        <v>18</v>
      </c>
      <c r="X21" t="s">
        <v>18</v>
      </c>
    </row>
    <row r="22" spans="2:29" ht="15.75" thickBot="1" x14ac:dyDescent="0.3"/>
    <row r="23" spans="2:29" x14ac:dyDescent="0.25">
      <c r="L23" s="26" t="s">
        <v>19</v>
      </c>
      <c r="M23" s="26"/>
      <c r="X23" s="26" t="s">
        <v>19</v>
      </c>
      <c r="Y23" s="26"/>
    </row>
    <row r="24" spans="2:29" x14ac:dyDescent="0.25">
      <c r="L24" s="23" t="s">
        <v>20</v>
      </c>
      <c r="M24" s="23">
        <v>0.86602540378443849</v>
      </c>
      <c r="X24" s="23" t="s">
        <v>20</v>
      </c>
      <c r="Y24" s="23">
        <v>0.86602540378443849</v>
      </c>
    </row>
    <row r="25" spans="2:29" x14ac:dyDescent="0.25">
      <c r="L25" s="23" t="s">
        <v>21</v>
      </c>
      <c r="M25" s="23">
        <v>0.74999999999999978</v>
      </c>
      <c r="X25" s="23" t="s">
        <v>21</v>
      </c>
      <c r="Y25" s="23">
        <v>0.74999999999999978</v>
      </c>
    </row>
    <row r="26" spans="2:29" x14ac:dyDescent="0.25">
      <c r="L26" s="23" t="s">
        <v>22</v>
      </c>
      <c r="M26" s="23">
        <v>0.49999999999999956</v>
      </c>
      <c r="X26" s="23" t="s">
        <v>22</v>
      </c>
      <c r="Y26" s="23">
        <v>0.49999999999999956</v>
      </c>
    </row>
    <row r="27" spans="2:29" x14ac:dyDescent="0.25">
      <c r="L27" s="23" t="s">
        <v>23</v>
      </c>
      <c r="M27" s="23">
        <v>0.50000000000000022</v>
      </c>
      <c r="X27" s="23" t="s">
        <v>23</v>
      </c>
      <c r="Y27" s="23">
        <v>0.50000000000000022</v>
      </c>
    </row>
    <row r="28" spans="2:29" ht="15.75" thickBot="1" x14ac:dyDescent="0.3">
      <c r="L28" s="24" t="s">
        <v>24</v>
      </c>
      <c r="M28" s="24">
        <v>5</v>
      </c>
      <c r="X28" s="24" t="s">
        <v>24</v>
      </c>
      <c r="Y28" s="24">
        <v>5</v>
      </c>
    </row>
    <row r="30" spans="2:29" ht="15.75" thickBot="1" x14ac:dyDescent="0.3">
      <c r="L30" t="s">
        <v>25</v>
      </c>
      <c r="X30" t="s">
        <v>25</v>
      </c>
    </row>
    <row r="31" spans="2:29" x14ac:dyDescent="0.25">
      <c r="L31" s="25"/>
      <c r="M31" s="25" t="s">
        <v>30</v>
      </c>
      <c r="N31" s="25" t="s">
        <v>31</v>
      </c>
      <c r="O31" s="25" t="s">
        <v>32</v>
      </c>
      <c r="P31" s="25" t="s">
        <v>33</v>
      </c>
      <c r="Q31" s="25" t="s">
        <v>34</v>
      </c>
      <c r="X31" s="25"/>
      <c r="Y31" s="25" t="s">
        <v>30</v>
      </c>
      <c r="Z31" s="25" t="s">
        <v>31</v>
      </c>
      <c r="AA31" s="25" t="s">
        <v>32</v>
      </c>
      <c r="AB31" s="25" t="s">
        <v>33</v>
      </c>
      <c r="AC31" s="25" t="s">
        <v>34</v>
      </c>
    </row>
    <row r="32" spans="2:29" x14ac:dyDescent="0.25">
      <c r="L32" s="23" t="s">
        <v>26</v>
      </c>
      <c r="M32" s="23">
        <v>2</v>
      </c>
      <c r="N32" s="23">
        <v>1.4999999999999996</v>
      </c>
      <c r="O32" s="23">
        <v>0.74999999999999978</v>
      </c>
      <c r="P32" s="23">
        <v>2.9999999999999964</v>
      </c>
      <c r="Q32" s="23">
        <v>0.25000000000000022</v>
      </c>
      <c r="X32" s="23" t="s">
        <v>26</v>
      </c>
      <c r="Y32" s="23">
        <v>2</v>
      </c>
      <c r="Z32" s="23">
        <v>1.4999999999999996</v>
      </c>
      <c r="AA32" s="23">
        <v>0.74999999999999978</v>
      </c>
      <c r="AB32" s="23">
        <v>2.9999999999999964</v>
      </c>
      <c r="AC32" s="23">
        <v>0.25000000000000022</v>
      </c>
    </row>
    <row r="33" spans="12:32" x14ac:dyDescent="0.25">
      <c r="L33" s="23" t="s">
        <v>27</v>
      </c>
      <c r="M33" s="23">
        <v>2</v>
      </c>
      <c r="N33" s="23">
        <v>0.50000000000000044</v>
      </c>
      <c r="O33" s="23">
        <v>0.25000000000000022</v>
      </c>
      <c r="P33" s="23"/>
      <c r="Q33" s="23"/>
      <c r="X33" s="23" t="s">
        <v>27</v>
      </c>
      <c r="Y33" s="23">
        <v>2</v>
      </c>
      <c r="Z33" s="23">
        <v>0.50000000000000044</v>
      </c>
      <c r="AA33" s="23">
        <v>0.25000000000000022</v>
      </c>
      <c r="AB33" s="23"/>
      <c r="AC33" s="23"/>
    </row>
    <row r="34" spans="12:32" ht="15.75" thickBot="1" x14ac:dyDescent="0.3">
      <c r="L34" s="24" t="s">
        <v>28</v>
      </c>
      <c r="M34" s="24">
        <v>4</v>
      </c>
      <c r="N34" s="24">
        <v>2</v>
      </c>
      <c r="O34" s="24"/>
      <c r="P34" s="24"/>
      <c r="Q34" s="24"/>
      <c r="X34" s="24" t="s">
        <v>28</v>
      </c>
      <c r="Y34" s="24">
        <v>4</v>
      </c>
      <c r="Z34" s="24">
        <v>2</v>
      </c>
      <c r="AA34" s="24"/>
      <c r="AB34" s="24"/>
      <c r="AC34" s="24"/>
    </row>
    <row r="35" spans="12:32" ht="15.75" thickBot="1" x14ac:dyDescent="0.3"/>
    <row r="36" spans="12:32" x14ac:dyDescent="0.25">
      <c r="L36" s="25"/>
      <c r="M36" s="25" t="s">
        <v>35</v>
      </c>
      <c r="N36" s="25" t="s">
        <v>23</v>
      </c>
      <c r="O36" s="25" t="s">
        <v>36</v>
      </c>
      <c r="P36" s="25" t="s">
        <v>37</v>
      </c>
      <c r="Q36" s="25" t="s">
        <v>38</v>
      </c>
      <c r="R36" s="25" t="s">
        <v>39</v>
      </c>
      <c r="S36" s="25" t="s">
        <v>40</v>
      </c>
      <c r="T36" s="25" t="s">
        <v>41</v>
      </c>
      <c r="X36" s="25"/>
      <c r="Y36" s="25" t="s">
        <v>35</v>
      </c>
      <c r="Z36" s="25" t="s">
        <v>23</v>
      </c>
      <c r="AA36" s="25" t="s">
        <v>36</v>
      </c>
      <c r="AB36" s="25" t="s">
        <v>37</v>
      </c>
      <c r="AC36" s="25" t="s">
        <v>38</v>
      </c>
      <c r="AD36" s="25" t="s">
        <v>39</v>
      </c>
      <c r="AE36" s="25" t="s">
        <v>40</v>
      </c>
      <c r="AF36" s="25" t="s">
        <v>41</v>
      </c>
    </row>
    <row r="37" spans="12:32" x14ac:dyDescent="0.25">
      <c r="L37" s="23" t="s">
        <v>29</v>
      </c>
      <c r="M37" s="23">
        <v>0.49999999999999933</v>
      </c>
      <c r="N37" s="23">
        <v>0.70710678118654779</v>
      </c>
      <c r="O37" s="23">
        <v>0.70710678118654635</v>
      </c>
      <c r="P37" s="23">
        <v>0.55278640450004279</v>
      </c>
      <c r="Q37" s="23">
        <v>-2.5424349222966569</v>
      </c>
      <c r="R37" s="23">
        <v>3.542434922296656</v>
      </c>
      <c r="S37" s="23">
        <v>-2.5424349222966569</v>
      </c>
      <c r="T37" s="23">
        <v>3.542434922296656</v>
      </c>
      <c r="X37" s="23" t="s">
        <v>29</v>
      </c>
      <c r="Y37" s="23">
        <v>2.5000000000000009</v>
      </c>
      <c r="Z37" s="23">
        <v>0.70710678118654779</v>
      </c>
      <c r="AA37" s="23">
        <v>3.5355339059327373</v>
      </c>
      <c r="AB37" s="23">
        <v>7.1523309114740696E-2</v>
      </c>
      <c r="AC37" s="23">
        <v>-0.54243492229665558</v>
      </c>
      <c r="AD37" s="23">
        <v>5.5424349222966569</v>
      </c>
      <c r="AE37" s="23">
        <v>-0.54243492229665558</v>
      </c>
      <c r="AF37" s="23">
        <v>5.5424349222966569</v>
      </c>
    </row>
    <row r="38" spans="12:32" x14ac:dyDescent="0.25">
      <c r="L38" s="23" t="s">
        <v>4</v>
      </c>
      <c r="M38" s="23">
        <v>0.50000000000000033</v>
      </c>
      <c r="N38" s="23">
        <v>0.50000000000000022</v>
      </c>
      <c r="O38" s="23">
        <v>1.0000000000000002</v>
      </c>
      <c r="P38" s="23">
        <v>0.42264973081037416</v>
      </c>
      <c r="Q38" s="23">
        <v>-1.6513263648747323</v>
      </c>
      <c r="R38" s="23">
        <v>2.6513263648747332</v>
      </c>
      <c r="S38" s="23">
        <v>-1.6513263648747323</v>
      </c>
      <c r="T38" s="23">
        <v>2.6513263648747332</v>
      </c>
      <c r="X38" s="23" t="s">
        <v>4</v>
      </c>
      <c r="Y38" s="23">
        <v>-0.50000000000000033</v>
      </c>
      <c r="Z38" s="23">
        <v>0.50000000000000022</v>
      </c>
      <c r="AA38" s="23">
        <v>-1.0000000000000002</v>
      </c>
      <c r="AB38" s="23">
        <v>0.42264973081037416</v>
      </c>
      <c r="AC38" s="23">
        <v>-2.6513263648747332</v>
      </c>
      <c r="AD38" s="23">
        <v>1.6513263648747323</v>
      </c>
      <c r="AE38" s="23">
        <v>-2.6513263648747332</v>
      </c>
      <c r="AF38" s="23">
        <v>1.6513263648747323</v>
      </c>
    </row>
    <row r="39" spans="12:32" ht="15.75" thickBot="1" x14ac:dyDescent="0.3">
      <c r="L39" s="24" t="s">
        <v>5</v>
      </c>
      <c r="M39" s="24">
        <v>1.5000000000000004</v>
      </c>
      <c r="N39" s="24">
        <v>0.6123724356957948</v>
      </c>
      <c r="O39" s="24">
        <v>2.4494897427831779</v>
      </c>
      <c r="P39" s="24">
        <v>0.13397459621556129</v>
      </c>
      <c r="Q39" s="24">
        <v>-1.1348259320698388</v>
      </c>
      <c r="R39" s="24">
        <v>4.1348259320698393</v>
      </c>
      <c r="S39" s="24">
        <v>-1.1348259320698388</v>
      </c>
      <c r="T39" s="24">
        <v>4.1348259320698393</v>
      </c>
      <c r="X39" s="24" t="s">
        <v>5</v>
      </c>
      <c r="Y39" s="24">
        <v>-1.5000000000000004</v>
      </c>
      <c r="Z39" s="24">
        <v>0.6123724356957948</v>
      </c>
      <c r="AA39" s="24">
        <v>-2.4494897427831779</v>
      </c>
      <c r="AB39" s="24">
        <v>0.13397459621556129</v>
      </c>
      <c r="AC39" s="24">
        <v>-4.1348259320698393</v>
      </c>
      <c r="AD39" s="24">
        <v>1.1348259320698388</v>
      </c>
      <c r="AE39" s="24">
        <v>-4.1348259320698393</v>
      </c>
      <c r="AF39" s="24">
        <v>1.1348259320698388</v>
      </c>
    </row>
    <row r="44" spans="12:32" x14ac:dyDescent="0.25">
      <c r="L44" s="58" t="s">
        <v>8</v>
      </c>
    </row>
    <row r="46" spans="12:32" x14ac:dyDescent="0.25">
      <c r="L46" t="s">
        <v>18</v>
      </c>
    </row>
    <row r="47" spans="12:32" ht="15.75" thickBot="1" x14ac:dyDescent="0.3"/>
    <row r="48" spans="12:32" x14ac:dyDescent="0.25">
      <c r="L48" s="26" t="s">
        <v>19</v>
      </c>
      <c r="M48" s="26"/>
    </row>
    <row r="49" spans="12:20" x14ac:dyDescent="0.25">
      <c r="L49" s="23" t="s">
        <v>20</v>
      </c>
      <c r="M49" s="23">
        <v>0.76376261582597338</v>
      </c>
    </row>
    <row r="50" spans="12:20" x14ac:dyDescent="0.25">
      <c r="L50" s="23" t="s">
        <v>21</v>
      </c>
      <c r="M50" s="23">
        <v>0.58333333333333348</v>
      </c>
    </row>
    <row r="51" spans="12:20" x14ac:dyDescent="0.25">
      <c r="L51" s="23" t="s">
        <v>22</v>
      </c>
      <c r="M51" s="23">
        <v>0.16666666666666696</v>
      </c>
    </row>
    <row r="52" spans="12:20" x14ac:dyDescent="0.25">
      <c r="L52" s="23" t="s">
        <v>23</v>
      </c>
      <c r="M52" s="23">
        <v>0.49999999999999989</v>
      </c>
    </row>
    <row r="53" spans="12:20" ht="15.75" thickBot="1" x14ac:dyDescent="0.3">
      <c r="L53" s="24" t="s">
        <v>24</v>
      </c>
      <c r="M53" s="24">
        <v>5</v>
      </c>
    </row>
    <row r="55" spans="12:20" ht="15.75" thickBot="1" x14ac:dyDescent="0.3">
      <c r="L55" t="s">
        <v>25</v>
      </c>
    </row>
    <row r="56" spans="12:20" x14ac:dyDescent="0.25">
      <c r="L56" s="25"/>
      <c r="M56" s="25" t="s">
        <v>30</v>
      </c>
      <c r="N56" s="25" t="s">
        <v>31</v>
      </c>
      <c r="O56" s="25" t="s">
        <v>32</v>
      </c>
      <c r="P56" s="25" t="s">
        <v>33</v>
      </c>
      <c r="Q56" s="25" t="s">
        <v>34</v>
      </c>
    </row>
    <row r="57" spans="12:20" x14ac:dyDescent="0.25">
      <c r="L57" s="23" t="s">
        <v>26</v>
      </c>
      <c r="M57" s="23">
        <v>2</v>
      </c>
      <c r="N57" s="23">
        <v>0.70000000000000018</v>
      </c>
      <c r="O57" s="23">
        <v>0.35000000000000009</v>
      </c>
      <c r="P57" s="23">
        <v>1.400000000000001</v>
      </c>
      <c r="Q57" s="23">
        <v>0.41666666666666646</v>
      </c>
    </row>
    <row r="58" spans="12:20" x14ac:dyDescent="0.25">
      <c r="L58" s="23" t="s">
        <v>27</v>
      </c>
      <c r="M58" s="23">
        <v>2</v>
      </c>
      <c r="N58" s="23">
        <v>0.49999999999999978</v>
      </c>
      <c r="O58" s="23">
        <v>0.24999999999999989</v>
      </c>
      <c r="P58" s="23"/>
      <c r="Q58" s="23"/>
    </row>
    <row r="59" spans="12:20" ht="15.75" thickBot="1" x14ac:dyDescent="0.3">
      <c r="L59" s="24" t="s">
        <v>28</v>
      </c>
      <c r="M59" s="24">
        <v>4</v>
      </c>
      <c r="N59" s="24">
        <v>1.2</v>
      </c>
      <c r="O59" s="24"/>
      <c r="P59" s="24"/>
      <c r="Q59" s="24"/>
    </row>
    <row r="60" spans="12:20" ht="15.75" thickBot="1" x14ac:dyDescent="0.3"/>
    <row r="61" spans="12:20" x14ac:dyDescent="0.25">
      <c r="L61" s="25"/>
      <c r="M61" s="25" t="s">
        <v>35</v>
      </c>
      <c r="N61" s="25" t="s">
        <v>23</v>
      </c>
      <c r="O61" s="25" t="s">
        <v>36</v>
      </c>
      <c r="P61" s="25" t="s">
        <v>37</v>
      </c>
      <c r="Q61" s="25" t="s">
        <v>38</v>
      </c>
      <c r="R61" s="25" t="s">
        <v>39</v>
      </c>
      <c r="S61" s="25" t="s">
        <v>40</v>
      </c>
      <c r="T61" s="25" t="s">
        <v>41</v>
      </c>
    </row>
    <row r="62" spans="12:20" x14ac:dyDescent="0.25">
      <c r="L62" s="23" t="s">
        <v>29</v>
      </c>
      <c r="M62" s="23">
        <v>3.5</v>
      </c>
      <c r="N62" s="23">
        <v>0.70710678118654735</v>
      </c>
      <c r="O62" s="23">
        <v>4.9497474683058336</v>
      </c>
      <c r="P62" s="23">
        <v>3.8476052359176824E-2</v>
      </c>
      <c r="Q62" s="23">
        <v>0.45756507770334531</v>
      </c>
      <c r="R62" s="23">
        <v>6.5424349222966551</v>
      </c>
      <c r="S62" s="23">
        <v>0.45756507770334531</v>
      </c>
      <c r="T62" s="23">
        <v>6.5424349222966551</v>
      </c>
    </row>
    <row r="63" spans="12:20" x14ac:dyDescent="0.25">
      <c r="L63" s="23" t="s">
        <v>4</v>
      </c>
      <c r="M63" s="23">
        <v>-0.50000000000000022</v>
      </c>
      <c r="N63" s="23">
        <v>0.49999999999999989</v>
      </c>
      <c r="O63" s="23">
        <v>-1.0000000000000007</v>
      </c>
      <c r="P63" s="23">
        <v>0.42264973081037405</v>
      </c>
      <c r="Q63" s="23">
        <v>-2.6513263648747314</v>
      </c>
      <c r="R63" s="23">
        <v>1.6513263648747312</v>
      </c>
      <c r="S63" s="23">
        <v>-2.6513263648747314</v>
      </c>
      <c r="T63" s="23">
        <v>1.6513263648747312</v>
      </c>
    </row>
    <row r="64" spans="12:20" ht="15.75" thickBot="1" x14ac:dyDescent="0.3">
      <c r="L64" s="24" t="s">
        <v>5</v>
      </c>
      <c r="M64" s="24">
        <v>-1</v>
      </c>
      <c r="N64" s="24">
        <v>0.61237243569579436</v>
      </c>
      <c r="O64" s="24">
        <v>-1.6329931618554525</v>
      </c>
      <c r="P64" s="24">
        <v>0.24407105398154538</v>
      </c>
      <c r="Q64" s="24">
        <v>-3.6348259320698375</v>
      </c>
      <c r="R64" s="24">
        <v>1.6348259320698375</v>
      </c>
      <c r="S64" s="24">
        <v>-3.6348259320698375</v>
      </c>
      <c r="T64" s="24">
        <v>1.6348259320698375</v>
      </c>
    </row>
    <row r="71" spans="12:13" x14ac:dyDescent="0.25">
      <c r="L71" s="58" t="s">
        <v>63</v>
      </c>
    </row>
    <row r="72" spans="12:13" x14ac:dyDescent="0.25">
      <c r="L72" t="s">
        <v>18</v>
      </c>
    </row>
    <row r="73" spans="12:13" ht="15.75" thickBot="1" x14ac:dyDescent="0.3"/>
    <row r="74" spans="12:13" x14ac:dyDescent="0.25">
      <c r="L74" s="26" t="s">
        <v>19</v>
      </c>
      <c r="M74" s="26"/>
    </row>
    <row r="75" spans="12:13" x14ac:dyDescent="0.25">
      <c r="L75" s="23" t="s">
        <v>20</v>
      </c>
      <c r="M75" s="23">
        <v>0.84515425472851657</v>
      </c>
    </row>
    <row r="76" spans="12:13" x14ac:dyDescent="0.25">
      <c r="L76" s="23" t="s">
        <v>21</v>
      </c>
      <c r="M76" s="23">
        <v>0.7142857142857143</v>
      </c>
    </row>
    <row r="77" spans="12:13" x14ac:dyDescent="0.25">
      <c r="L77" s="23" t="s">
        <v>22</v>
      </c>
      <c r="M77" s="23">
        <v>0.61904761904761907</v>
      </c>
    </row>
    <row r="78" spans="12:13" x14ac:dyDescent="0.25">
      <c r="L78" s="23" t="s">
        <v>23</v>
      </c>
      <c r="M78" s="23">
        <v>0.2581988897471611</v>
      </c>
    </row>
    <row r="79" spans="12:13" ht="15.75" thickBot="1" x14ac:dyDescent="0.3">
      <c r="L79" s="24" t="s">
        <v>24</v>
      </c>
      <c r="M79" s="24">
        <v>5</v>
      </c>
    </row>
    <row r="81" spans="12:20" ht="15.75" thickBot="1" x14ac:dyDescent="0.3">
      <c r="L81" t="s">
        <v>25</v>
      </c>
    </row>
    <row r="82" spans="12:20" x14ac:dyDescent="0.25">
      <c r="L82" s="25"/>
      <c r="M82" s="25" t="s">
        <v>30</v>
      </c>
      <c r="N82" s="25" t="s">
        <v>31</v>
      </c>
      <c r="O82" s="25" t="s">
        <v>32</v>
      </c>
      <c r="P82" s="25" t="s">
        <v>33</v>
      </c>
      <c r="Q82" s="25" t="s">
        <v>34</v>
      </c>
    </row>
    <row r="83" spans="12:20" x14ac:dyDescent="0.25">
      <c r="L83" s="23" t="s">
        <v>26</v>
      </c>
      <c r="M83" s="23">
        <v>1</v>
      </c>
      <c r="N83" s="23">
        <v>0.49999999999999994</v>
      </c>
      <c r="O83" s="23">
        <v>0.49999999999999994</v>
      </c>
      <c r="P83" s="23">
        <v>7.4999999999999991</v>
      </c>
      <c r="Q83" s="23">
        <v>7.1421538231450199E-2</v>
      </c>
    </row>
    <row r="84" spans="12:20" x14ac:dyDescent="0.25">
      <c r="L84" s="23" t="s">
        <v>27</v>
      </c>
      <c r="M84" s="23">
        <v>3</v>
      </c>
      <c r="N84" s="23">
        <v>0.2</v>
      </c>
      <c r="O84" s="23">
        <v>6.6666666666666666E-2</v>
      </c>
      <c r="P84" s="23"/>
      <c r="Q84" s="23"/>
    </row>
    <row r="85" spans="12:20" ht="15.75" thickBot="1" x14ac:dyDescent="0.3">
      <c r="L85" s="24" t="s">
        <v>28</v>
      </c>
      <c r="M85" s="24">
        <v>4</v>
      </c>
      <c r="N85" s="24">
        <v>0.7</v>
      </c>
      <c r="O85" s="24"/>
      <c r="P85" s="24"/>
      <c r="Q85" s="24"/>
    </row>
    <row r="86" spans="12:20" ht="15.75" thickBot="1" x14ac:dyDescent="0.3"/>
    <row r="87" spans="12:20" x14ac:dyDescent="0.25">
      <c r="L87" s="25"/>
      <c r="M87" s="25" t="s">
        <v>35</v>
      </c>
      <c r="N87" s="25" t="s">
        <v>23</v>
      </c>
      <c r="O87" s="25" t="s">
        <v>36</v>
      </c>
      <c r="P87" s="25" t="s">
        <v>37</v>
      </c>
      <c r="Q87" s="25" t="s">
        <v>38</v>
      </c>
      <c r="R87" s="25" t="s">
        <v>39</v>
      </c>
      <c r="S87" s="25" t="s">
        <v>40</v>
      </c>
      <c r="T87" s="25" t="s">
        <v>41</v>
      </c>
    </row>
    <row r="88" spans="12:20" x14ac:dyDescent="0.25">
      <c r="L88" s="23" t="s">
        <v>29</v>
      </c>
      <c r="M88" s="23">
        <v>3.4</v>
      </c>
      <c r="N88" s="23">
        <v>0.38297084310253521</v>
      </c>
      <c r="O88" s="23">
        <v>8.8779604537405898</v>
      </c>
      <c r="P88" s="23">
        <v>3.0132990718159869E-3</v>
      </c>
      <c r="Q88" s="23">
        <v>2.1812158553369496</v>
      </c>
      <c r="R88" s="23">
        <v>4.6187841446630502</v>
      </c>
      <c r="S88" s="23">
        <v>2.1812158553369496</v>
      </c>
      <c r="T88" s="23">
        <v>4.6187841446630502</v>
      </c>
    </row>
    <row r="89" spans="12:20" ht="15.75" thickBot="1" x14ac:dyDescent="0.3">
      <c r="L89" s="24" t="s">
        <v>3</v>
      </c>
      <c r="M89" s="24">
        <v>-0.49999999999999994</v>
      </c>
      <c r="N89" s="24">
        <v>0.18257418583505536</v>
      </c>
      <c r="O89" s="24">
        <v>-2.7386127875258306</v>
      </c>
      <c r="P89" s="24">
        <v>7.1421538231450171E-2</v>
      </c>
      <c r="Q89" s="24">
        <v>-1.0810325431509531</v>
      </c>
      <c r="R89" s="24">
        <v>8.1032543150953262E-2</v>
      </c>
      <c r="S89" s="24">
        <v>-1.0810325431509531</v>
      </c>
      <c r="T89" s="24">
        <v>8.1032543150953262E-2</v>
      </c>
    </row>
    <row r="96" spans="12:20" x14ac:dyDescent="0.25">
      <c r="L96" t="s">
        <v>18</v>
      </c>
    </row>
    <row r="97" spans="12:20" ht="15.75" thickBot="1" x14ac:dyDescent="0.3"/>
    <row r="98" spans="12:20" x14ac:dyDescent="0.25">
      <c r="L98" s="26" t="s">
        <v>19</v>
      </c>
      <c r="M98" s="26"/>
    </row>
    <row r="99" spans="12:20" x14ac:dyDescent="0.25">
      <c r="L99" s="23" t="s">
        <v>20</v>
      </c>
      <c r="M99" s="23">
        <v>0.8660254037844386</v>
      </c>
    </row>
    <row r="100" spans="12:20" x14ac:dyDescent="0.25">
      <c r="L100" s="23" t="s">
        <v>21</v>
      </c>
      <c r="M100" s="23">
        <v>0.75</v>
      </c>
    </row>
    <row r="101" spans="12:20" x14ac:dyDescent="0.25">
      <c r="L101" s="23" t="s">
        <v>22</v>
      </c>
      <c r="M101" s="23">
        <v>0.5</v>
      </c>
    </row>
    <row r="102" spans="12:20" x14ac:dyDescent="0.25">
      <c r="L102" s="23" t="s">
        <v>23</v>
      </c>
      <c r="M102" s="23">
        <v>0.4330127018922193</v>
      </c>
    </row>
    <row r="103" spans="12:20" ht="15.75" thickBot="1" x14ac:dyDescent="0.3">
      <c r="L103" s="24" t="s">
        <v>24</v>
      </c>
      <c r="M103" s="24">
        <v>5</v>
      </c>
    </row>
    <row r="105" spans="12:20" ht="15.75" thickBot="1" x14ac:dyDescent="0.3">
      <c r="L105" t="s">
        <v>25</v>
      </c>
    </row>
    <row r="106" spans="12:20" x14ac:dyDescent="0.25">
      <c r="L106" s="25"/>
      <c r="M106" s="25" t="s">
        <v>30</v>
      </c>
      <c r="N106" s="25" t="s">
        <v>31</v>
      </c>
      <c r="O106" s="25" t="s">
        <v>32</v>
      </c>
      <c r="P106" s="25" t="s">
        <v>33</v>
      </c>
      <c r="Q106" s="25" t="s">
        <v>34</v>
      </c>
    </row>
    <row r="107" spans="12:20" x14ac:dyDescent="0.25">
      <c r="L107" s="23" t="s">
        <v>26</v>
      </c>
      <c r="M107" s="23">
        <v>2</v>
      </c>
      <c r="N107" s="23">
        <v>1.125</v>
      </c>
      <c r="O107" s="23">
        <v>0.5625</v>
      </c>
      <c r="P107" s="23">
        <v>3.0000000000000004</v>
      </c>
      <c r="Q107" s="23">
        <v>0.25</v>
      </c>
    </row>
    <row r="108" spans="12:20" x14ac:dyDescent="0.25">
      <c r="L108" s="23" t="s">
        <v>27</v>
      </c>
      <c r="M108" s="23">
        <v>2</v>
      </c>
      <c r="N108" s="23">
        <v>0.37499999999999994</v>
      </c>
      <c r="O108" s="23">
        <v>0.18749999999999997</v>
      </c>
      <c r="P108" s="23"/>
      <c r="Q108" s="23"/>
    </row>
    <row r="109" spans="12:20" ht="15.75" thickBot="1" x14ac:dyDescent="0.3">
      <c r="L109" s="24" t="s">
        <v>28</v>
      </c>
      <c r="M109" s="24">
        <v>4</v>
      </c>
      <c r="N109" s="24">
        <v>1.5</v>
      </c>
      <c r="O109" s="24"/>
      <c r="P109" s="24"/>
      <c r="Q109" s="24"/>
    </row>
    <row r="110" spans="12:20" ht="15.75" thickBot="1" x14ac:dyDescent="0.3"/>
    <row r="111" spans="12:20" x14ac:dyDescent="0.25">
      <c r="L111" s="25"/>
      <c r="M111" s="25" t="s">
        <v>35</v>
      </c>
      <c r="N111" s="25" t="s">
        <v>23</v>
      </c>
      <c r="O111" s="25" t="s">
        <v>36</v>
      </c>
      <c r="P111" s="25" t="s">
        <v>37</v>
      </c>
      <c r="Q111" s="25" t="s">
        <v>38</v>
      </c>
      <c r="R111" s="25" t="s">
        <v>39</v>
      </c>
      <c r="S111" s="25" t="s">
        <v>40</v>
      </c>
      <c r="T111" s="25" t="s">
        <v>41</v>
      </c>
    </row>
    <row r="112" spans="12:20" x14ac:dyDescent="0.25">
      <c r="L112" s="23" t="s">
        <v>29</v>
      </c>
      <c r="M112" s="23">
        <v>2.75</v>
      </c>
      <c r="N112" s="23">
        <v>0.4330127018922193</v>
      </c>
      <c r="O112" s="23">
        <v>6.3508529610858835</v>
      </c>
      <c r="P112" s="23">
        <v>2.3907839642274852E-2</v>
      </c>
      <c r="Q112" s="23">
        <v>0.88689671618725185</v>
      </c>
      <c r="R112" s="23">
        <v>4.6131032838127481</v>
      </c>
      <c r="S112" s="23">
        <v>0.88689671618725185</v>
      </c>
      <c r="T112" s="23">
        <v>4.6131032838127481</v>
      </c>
    </row>
    <row r="113" spans="12:20" x14ac:dyDescent="0.25">
      <c r="L113" s="23" t="s">
        <v>55</v>
      </c>
      <c r="M113" s="23">
        <v>-0.75</v>
      </c>
      <c r="N113" s="23">
        <v>0.30618621784789724</v>
      </c>
      <c r="O113" s="23">
        <v>-2.4494897427831783</v>
      </c>
      <c r="P113" s="23">
        <v>0.13397459621556129</v>
      </c>
      <c r="Q113" s="23">
        <v>-2.0674129660349188</v>
      </c>
      <c r="R113" s="23">
        <v>0.56741296603491898</v>
      </c>
      <c r="S113" s="23">
        <v>-2.0674129660349188</v>
      </c>
      <c r="T113" s="23">
        <v>0.56741296603491898</v>
      </c>
    </row>
    <row r="114" spans="12:20" ht="15.75" thickBot="1" x14ac:dyDescent="0.3">
      <c r="L114" s="24" t="s">
        <v>4</v>
      </c>
      <c r="M114" s="24">
        <v>2.5337258102033824E-17</v>
      </c>
      <c r="N114" s="24">
        <v>0.39528470752104738</v>
      </c>
      <c r="O114" s="24">
        <v>6.4098756212785473E-17</v>
      </c>
      <c r="P114" s="24">
        <v>1</v>
      </c>
      <c r="Q114" s="24">
        <v>-1.700772825843653</v>
      </c>
      <c r="R114" s="24">
        <v>1.700772825843653</v>
      </c>
      <c r="S114" s="24">
        <v>-1.700772825843653</v>
      </c>
      <c r="T114" s="24">
        <v>1.700772825843653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A444-4616-4E5B-8BE4-B1824259533C}">
  <dimension ref="C9:E30"/>
  <sheetViews>
    <sheetView workbookViewId="0">
      <selection activeCell="L35" sqref="L35"/>
    </sheetView>
  </sheetViews>
  <sheetFormatPr defaultRowHeight="15" x14ac:dyDescent="0.25"/>
  <sheetData>
    <row r="9" spans="3:5" x14ac:dyDescent="0.25">
      <c r="C9" t="s">
        <v>47</v>
      </c>
    </row>
    <row r="11" spans="3:5" x14ac:dyDescent="0.25">
      <c r="C11" t="s">
        <v>65</v>
      </c>
      <c r="D11" t="s">
        <v>55</v>
      </c>
      <c r="E11" t="s">
        <v>5</v>
      </c>
    </row>
    <row r="12" spans="3:5" x14ac:dyDescent="0.25">
      <c r="C12">
        <v>2</v>
      </c>
      <c r="D12">
        <v>-1</v>
      </c>
      <c r="E12" t="s">
        <v>66</v>
      </c>
    </row>
    <row r="13" spans="3:5" x14ac:dyDescent="0.25">
      <c r="C13">
        <v>3</v>
      </c>
      <c r="D13" t="s">
        <v>59</v>
      </c>
      <c r="E13">
        <v>0</v>
      </c>
    </row>
    <row r="18" spans="3:5" x14ac:dyDescent="0.25">
      <c r="C18" t="s">
        <v>51</v>
      </c>
    </row>
    <row r="20" spans="3:5" x14ac:dyDescent="0.25">
      <c r="C20" t="s">
        <v>65</v>
      </c>
      <c r="D20" t="s">
        <v>8</v>
      </c>
      <c r="E20" t="s">
        <v>4</v>
      </c>
    </row>
    <row r="21" spans="3:5" x14ac:dyDescent="0.25">
      <c r="C21">
        <v>1</v>
      </c>
      <c r="D21" t="s">
        <v>67</v>
      </c>
      <c r="E21" t="s">
        <v>68</v>
      </c>
    </row>
    <row r="22" spans="3:5" x14ac:dyDescent="0.25">
      <c r="C22">
        <v>3</v>
      </c>
      <c r="D22">
        <v>-1</v>
      </c>
      <c r="E22">
        <v>0</v>
      </c>
    </row>
    <row r="26" spans="3:5" x14ac:dyDescent="0.25">
      <c r="C26" t="s">
        <v>54</v>
      </c>
    </row>
    <row r="28" spans="3:5" x14ac:dyDescent="0.25">
      <c r="C28" t="s">
        <v>65</v>
      </c>
      <c r="D28" t="s">
        <v>4</v>
      </c>
      <c r="E28" t="s">
        <v>5</v>
      </c>
    </row>
    <row r="29" spans="3:5" x14ac:dyDescent="0.25">
      <c r="C29">
        <v>1</v>
      </c>
      <c r="D29" t="s">
        <v>68</v>
      </c>
      <c r="E29">
        <v>0</v>
      </c>
    </row>
    <row r="30" spans="3:5" x14ac:dyDescent="0.25">
      <c r="C30">
        <v>2</v>
      </c>
      <c r="D30">
        <v>0</v>
      </c>
      <c r="E30" t="s">
        <v>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91AE-EF2D-4683-8647-47BB8797B488}">
  <dimension ref="A1"/>
  <sheetViews>
    <sheetView workbookViewId="0">
      <selection activeCell="G35" sqref="G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E9F-35A2-4FC3-B1A7-0A74B8136C4F}">
  <dimension ref="C5:AC76"/>
  <sheetViews>
    <sheetView workbookViewId="0">
      <selection activeCell="G48" sqref="G48"/>
    </sheetView>
  </sheetViews>
  <sheetFormatPr defaultRowHeight="15" x14ac:dyDescent="0.25"/>
  <sheetData>
    <row r="5" spans="3:26" x14ac:dyDescent="0.25">
      <c r="U5" s="60" t="s">
        <v>69</v>
      </c>
    </row>
    <row r="6" spans="3:26" x14ac:dyDescent="0.25">
      <c r="U6" t="s">
        <v>18</v>
      </c>
    </row>
    <row r="7" spans="3:26" ht="15.75" thickBot="1" x14ac:dyDescent="0.3"/>
    <row r="8" spans="3:26" x14ac:dyDescent="0.25">
      <c r="C8" s="1" t="s">
        <v>69</v>
      </c>
      <c r="D8" s="1" t="s">
        <v>70</v>
      </c>
      <c r="E8" s="1" t="s">
        <v>71</v>
      </c>
      <c r="F8" s="1" t="s">
        <v>72</v>
      </c>
      <c r="U8" s="26" t="s">
        <v>19</v>
      </c>
      <c r="V8" s="26"/>
    </row>
    <row r="9" spans="3:26" x14ac:dyDescent="0.25">
      <c r="C9" s="1">
        <v>20</v>
      </c>
      <c r="D9" s="1">
        <v>3</v>
      </c>
      <c r="E9" s="1">
        <v>34</v>
      </c>
      <c r="F9" s="1">
        <v>5</v>
      </c>
      <c r="U9" s="23" t="s">
        <v>20</v>
      </c>
      <c r="V9" s="23">
        <v>0.88232056157868388</v>
      </c>
    </row>
    <row r="10" spans="3:26" x14ac:dyDescent="0.25">
      <c r="C10" s="1">
        <v>33</v>
      </c>
      <c r="D10" s="1">
        <v>3</v>
      </c>
      <c r="E10" s="1">
        <v>43</v>
      </c>
      <c r="F10" s="1">
        <v>6</v>
      </c>
      <c r="U10" s="23" t="s">
        <v>21</v>
      </c>
      <c r="V10" s="23">
        <v>0.77848957338452418</v>
      </c>
    </row>
    <row r="11" spans="3:26" x14ac:dyDescent="0.25">
      <c r="C11" s="1">
        <v>28</v>
      </c>
      <c r="D11" s="1">
        <v>5</v>
      </c>
      <c r="E11" s="1">
        <v>51</v>
      </c>
      <c r="F11" s="1">
        <v>6</v>
      </c>
      <c r="U11" s="23" t="s">
        <v>22</v>
      </c>
      <c r="V11" s="23">
        <v>0.70465276451269887</v>
      </c>
    </row>
    <row r="12" spans="3:26" x14ac:dyDescent="0.25">
      <c r="C12" s="1">
        <v>41</v>
      </c>
      <c r="D12" s="1">
        <v>4</v>
      </c>
      <c r="E12" s="1">
        <v>49</v>
      </c>
      <c r="F12" s="1">
        <v>7</v>
      </c>
      <c r="U12" s="23" t="s">
        <v>23</v>
      </c>
      <c r="V12" s="23">
        <v>4.8312147223417261</v>
      </c>
    </row>
    <row r="13" spans="3:26" ht="15.75" thickBot="1" x14ac:dyDescent="0.3">
      <c r="C13" s="1">
        <v>40</v>
      </c>
      <c r="D13" s="1">
        <v>5</v>
      </c>
      <c r="E13" s="1">
        <v>55</v>
      </c>
      <c r="F13" s="1">
        <v>7</v>
      </c>
      <c r="U13" s="24" t="s">
        <v>24</v>
      </c>
      <c r="V13" s="24">
        <v>9</v>
      </c>
    </row>
    <row r="14" spans="3:26" x14ac:dyDescent="0.25">
      <c r="C14" s="1">
        <v>36</v>
      </c>
      <c r="D14" s="1">
        <v>6</v>
      </c>
      <c r="E14" s="1">
        <v>62</v>
      </c>
      <c r="F14" s="1">
        <v>6</v>
      </c>
    </row>
    <row r="15" spans="3:26" ht="15.75" thickBot="1" x14ac:dyDescent="0.3">
      <c r="C15" s="1">
        <v>42</v>
      </c>
      <c r="D15" s="1">
        <v>6</v>
      </c>
      <c r="E15" s="1">
        <v>70</v>
      </c>
      <c r="F15" s="1">
        <v>8</v>
      </c>
      <c r="U15" t="s">
        <v>25</v>
      </c>
    </row>
    <row r="16" spans="3:26" x14ac:dyDescent="0.25">
      <c r="C16" s="1">
        <v>38</v>
      </c>
      <c r="D16" s="1">
        <v>7</v>
      </c>
      <c r="E16" s="1">
        <v>68</v>
      </c>
      <c r="F16" s="1">
        <v>8</v>
      </c>
      <c r="U16" s="25"/>
      <c r="V16" s="25" t="s">
        <v>30</v>
      </c>
      <c r="W16" s="25" t="s">
        <v>31</v>
      </c>
      <c r="X16" s="25" t="s">
        <v>32</v>
      </c>
      <c r="Y16" s="25" t="s">
        <v>33</v>
      </c>
      <c r="Z16" s="25" t="s">
        <v>34</v>
      </c>
    </row>
    <row r="17" spans="3:29" x14ac:dyDescent="0.25">
      <c r="C17" s="1">
        <v>51</v>
      </c>
      <c r="D17" s="1">
        <v>7</v>
      </c>
      <c r="E17" s="1">
        <v>78</v>
      </c>
      <c r="F17" s="1">
        <v>12</v>
      </c>
      <c r="U17" s="23" t="s">
        <v>26</v>
      </c>
      <c r="V17" s="23">
        <v>2</v>
      </c>
      <c r="W17" s="23">
        <v>492.17840806199365</v>
      </c>
      <c r="X17" s="23">
        <v>246.08920403099683</v>
      </c>
      <c r="Y17" s="23">
        <v>10.543380534442095</v>
      </c>
      <c r="Z17" s="23">
        <v>1.086882310688719E-2</v>
      </c>
    </row>
    <row r="18" spans="3:29" x14ac:dyDescent="0.25">
      <c r="U18" s="23" t="s">
        <v>27</v>
      </c>
      <c r="V18" s="23">
        <v>6</v>
      </c>
      <c r="W18" s="23">
        <v>140.04381416022866</v>
      </c>
      <c r="X18" s="23">
        <v>23.340635693371443</v>
      </c>
      <c r="Y18" s="23"/>
      <c r="Z18" s="23"/>
    </row>
    <row r="19" spans="3:29" ht="15.75" thickBot="1" x14ac:dyDescent="0.3">
      <c r="U19" s="24" t="s">
        <v>28</v>
      </c>
      <c r="V19" s="24">
        <v>8</v>
      </c>
      <c r="W19" s="24">
        <v>632.22222222222229</v>
      </c>
      <c r="X19" s="24"/>
      <c r="Y19" s="24"/>
      <c r="Z19" s="24"/>
    </row>
    <row r="20" spans="3:29" ht="15.75" thickBot="1" x14ac:dyDescent="0.3"/>
    <row r="21" spans="3:29" x14ac:dyDescent="0.25">
      <c r="U21" s="25"/>
      <c r="V21" s="25" t="s">
        <v>35</v>
      </c>
      <c r="W21" s="25" t="s">
        <v>23</v>
      </c>
      <c r="X21" s="25" t="s">
        <v>36</v>
      </c>
      <c r="Y21" s="25" t="s">
        <v>37</v>
      </c>
      <c r="Z21" s="25" t="s">
        <v>38</v>
      </c>
      <c r="AA21" s="25" t="s">
        <v>39</v>
      </c>
      <c r="AB21" s="25" t="s">
        <v>40</v>
      </c>
      <c r="AC21" s="25" t="s">
        <v>41</v>
      </c>
    </row>
    <row r="22" spans="3:29" x14ac:dyDescent="0.25">
      <c r="U22" s="23" t="s">
        <v>29</v>
      </c>
      <c r="V22" s="23">
        <v>6.0216954175044961</v>
      </c>
      <c r="W22" s="23">
        <v>7.0897286883219373</v>
      </c>
      <c r="X22" s="23">
        <v>0.84935484589464127</v>
      </c>
      <c r="Y22" s="23">
        <v>0.4282660496687371</v>
      </c>
      <c r="Z22" s="23">
        <v>-11.326245731352934</v>
      </c>
      <c r="AA22" s="23">
        <v>23.369636566361926</v>
      </c>
      <c r="AB22" s="23">
        <v>-11.326245731352934</v>
      </c>
      <c r="AC22" s="23">
        <v>23.369636566361926</v>
      </c>
    </row>
    <row r="23" spans="3:29" x14ac:dyDescent="0.25">
      <c r="C23" t="s">
        <v>73</v>
      </c>
      <c r="D23" s="1" t="s">
        <v>74</v>
      </c>
      <c r="E23" s="1" t="s">
        <v>71</v>
      </c>
      <c r="U23" s="23" t="s">
        <v>71</v>
      </c>
      <c r="V23" s="23">
        <v>0.2337813525240767</v>
      </c>
      <c r="W23" s="23">
        <v>0.21592697255853077</v>
      </c>
      <c r="X23" s="23">
        <v>1.082687122196863</v>
      </c>
      <c r="Y23" s="23">
        <v>0.32052780941482745</v>
      </c>
      <c r="Z23" s="23">
        <v>-0.29457291561124688</v>
      </c>
      <c r="AA23" s="23">
        <v>0.76213562065940033</v>
      </c>
      <c r="AB23" s="23">
        <v>-0.29457291561124688</v>
      </c>
      <c r="AC23" s="23">
        <v>0.76213562065940033</v>
      </c>
    </row>
    <row r="24" spans="3:29" ht="15.75" thickBot="1" x14ac:dyDescent="0.3">
      <c r="C24">
        <f>6.021695+0.233781*E9+2.393481*F9</f>
        <v>25.937653999999998</v>
      </c>
      <c r="D24" s="1">
        <f>-0.69203+0.126482*E9-0.18888*F9</f>
        <v>2.6639580000000009</v>
      </c>
      <c r="E24" s="1">
        <v>34</v>
      </c>
      <c r="U24" s="24" t="s">
        <v>72</v>
      </c>
      <c r="V24" s="24">
        <v>2.3934807916181606</v>
      </c>
      <c r="W24" s="24">
        <v>1.4835502721406741</v>
      </c>
      <c r="X24" s="24">
        <v>1.6133466027844889</v>
      </c>
      <c r="Y24" s="24">
        <v>0.15779605886716247</v>
      </c>
      <c r="Z24" s="24">
        <v>-1.2366359510521998</v>
      </c>
      <c r="AA24" s="24">
        <v>6.0235975342885215</v>
      </c>
      <c r="AB24" s="24">
        <v>-1.2366359510521998</v>
      </c>
      <c r="AC24" s="24">
        <v>6.0235975342885215</v>
      </c>
    </row>
    <row r="25" spans="3:29" x14ac:dyDescent="0.25">
      <c r="C25">
        <f t="shared" ref="C25:C32" si="0">6.021695+0.233781*E10+2.393481*F10</f>
        <v>30.435164</v>
      </c>
      <c r="D25" s="1">
        <f t="shared" ref="D25:D32" si="1">-0.69203+0.126482*E10-0.18888*F10</f>
        <v>3.6134160000000008</v>
      </c>
      <c r="E25" s="1">
        <v>43</v>
      </c>
    </row>
    <row r="26" spans="3:29" x14ac:dyDescent="0.25">
      <c r="C26">
        <f t="shared" si="0"/>
        <v>32.305412000000004</v>
      </c>
      <c r="D26" s="1">
        <f t="shared" si="1"/>
        <v>4.6252720000000007</v>
      </c>
      <c r="E26" s="1">
        <v>51</v>
      </c>
    </row>
    <row r="27" spans="3:29" x14ac:dyDescent="0.25">
      <c r="C27">
        <f t="shared" si="0"/>
        <v>34.231330999999997</v>
      </c>
      <c r="D27" s="1">
        <f t="shared" si="1"/>
        <v>4.1834280000000001</v>
      </c>
      <c r="E27" s="1">
        <v>49</v>
      </c>
      <c r="U27" s="60" t="s">
        <v>70</v>
      </c>
    </row>
    <row r="28" spans="3:29" x14ac:dyDescent="0.25">
      <c r="C28">
        <f t="shared" si="0"/>
        <v>35.634017</v>
      </c>
      <c r="D28" s="1">
        <f t="shared" si="1"/>
        <v>4.9423200000000005</v>
      </c>
      <c r="E28" s="1">
        <v>55</v>
      </c>
      <c r="U28" t="s">
        <v>18</v>
      </c>
    </row>
    <row r="29" spans="3:29" ht="15.75" thickBot="1" x14ac:dyDescent="0.3">
      <c r="C29">
        <f t="shared" si="0"/>
        <v>34.877003000000002</v>
      </c>
      <c r="D29" s="1">
        <f t="shared" si="1"/>
        <v>6.0165740000000003</v>
      </c>
      <c r="E29" s="1">
        <v>62</v>
      </c>
    </row>
    <row r="30" spans="3:29" x14ac:dyDescent="0.25">
      <c r="C30">
        <f t="shared" si="0"/>
        <v>41.534213000000001</v>
      </c>
      <c r="D30" s="1">
        <f t="shared" si="1"/>
        <v>6.6506699999999999</v>
      </c>
      <c r="E30" s="1">
        <v>70</v>
      </c>
      <c r="U30" s="26" t="s">
        <v>19</v>
      </c>
      <c r="V30" s="26"/>
    </row>
    <row r="31" spans="3:29" x14ac:dyDescent="0.25">
      <c r="C31">
        <f t="shared" si="0"/>
        <v>41.066651</v>
      </c>
      <c r="D31" s="1">
        <f t="shared" si="1"/>
        <v>6.3977060000000012</v>
      </c>
      <c r="E31" s="1">
        <v>68</v>
      </c>
      <c r="U31" s="23" t="s">
        <v>20</v>
      </c>
      <c r="V31" s="23">
        <v>0.96053035464182102</v>
      </c>
    </row>
    <row r="32" spans="3:29" x14ac:dyDescent="0.25">
      <c r="C32">
        <f t="shared" si="0"/>
        <v>52.978385000000003</v>
      </c>
      <c r="D32" s="1">
        <f t="shared" si="1"/>
        <v>6.9070059999999991</v>
      </c>
      <c r="E32" s="1">
        <v>78</v>
      </c>
      <c r="U32" s="23" t="s">
        <v>21</v>
      </c>
      <c r="V32" s="23">
        <v>0.92261856218834248</v>
      </c>
    </row>
    <row r="33" spans="8:29" x14ac:dyDescent="0.25">
      <c r="U33" s="23" t="s">
        <v>22</v>
      </c>
      <c r="V33" s="23">
        <v>0.89682474958445668</v>
      </c>
    </row>
    <row r="34" spans="8:29" x14ac:dyDescent="0.25">
      <c r="U34" s="23" t="s">
        <v>23</v>
      </c>
      <c r="V34" s="23">
        <v>0.49356684466018463</v>
      </c>
    </row>
    <row r="35" spans="8:29" ht="15.75" thickBot="1" x14ac:dyDescent="0.3">
      <c r="H35" t="s">
        <v>18</v>
      </c>
      <c r="U35" s="24" t="s">
        <v>24</v>
      </c>
      <c r="V35" s="24">
        <v>9</v>
      </c>
    </row>
    <row r="36" spans="8:29" ht="15.75" thickBot="1" x14ac:dyDescent="0.3"/>
    <row r="37" spans="8:29" ht="15.75" thickBot="1" x14ac:dyDescent="0.3">
      <c r="H37" s="26" t="s">
        <v>19</v>
      </c>
      <c r="I37" s="26"/>
      <c r="U37" t="s">
        <v>25</v>
      </c>
    </row>
    <row r="38" spans="8:29" x14ac:dyDescent="0.25">
      <c r="H38" s="23" t="s">
        <v>20</v>
      </c>
      <c r="I38" s="23">
        <v>1</v>
      </c>
      <c r="U38" s="25"/>
      <c r="V38" s="25" t="s">
        <v>30</v>
      </c>
      <c r="W38" s="25" t="s">
        <v>31</v>
      </c>
      <c r="X38" s="25" t="s">
        <v>32</v>
      </c>
      <c r="Y38" s="25" t="s">
        <v>33</v>
      </c>
      <c r="Z38" s="25" t="s">
        <v>34</v>
      </c>
    </row>
    <row r="39" spans="8:29" x14ac:dyDescent="0.25">
      <c r="H39" s="23" t="s">
        <v>21</v>
      </c>
      <c r="I39" s="23">
        <v>1</v>
      </c>
      <c r="U39" s="23" t="s">
        <v>26</v>
      </c>
      <c r="V39" s="23">
        <v>2</v>
      </c>
      <c r="W39" s="23">
        <v>17.427239508002021</v>
      </c>
      <c r="X39" s="23">
        <v>8.7136197540010105</v>
      </c>
      <c r="Y39" s="23">
        <v>35.768987561356056</v>
      </c>
      <c r="Z39" s="23">
        <v>4.6335129915293439E-4</v>
      </c>
    </row>
    <row r="40" spans="8:29" x14ac:dyDescent="0.25">
      <c r="H40" s="23" t="s">
        <v>22</v>
      </c>
      <c r="I40" s="23">
        <v>1</v>
      </c>
      <c r="U40" s="23" t="s">
        <v>27</v>
      </c>
      <c r="V40" s="23">
        <v>6</v>
      </c>
      <c r="W40" s="23">
        <v>1.4616493808868651</v>
      </c>
      <c r="X40" s="23">
        <v>0.24360823014781086</v>
      </c>
      <c r="Y40" s="23"/>
      <c r="Z40" s="23"/>
    </row>
    <row r="41" spans="8:29" ht="15.75" thickBot="1" x14ac:dyDescent="0.3">
      <c r="H41" s="23" t="s">
        <v>23</v>
      </c>
      <c r="I41" s="23">
        <v>1.0640610731216223E-14</v>
      </c>
      <c r="U41" s="24" t="s">
        <v>28</v>
      </c>
      <c r="V41" s="24">
        <v>8</v>
      </c>
      <c r="W41" s="24">
        <v>18.888888888888886</v>
      </c>
      <c r="X41" s="24"/>
      <c r="Y41" s="24"/>
      <c r="Z41" s="24"/>
    </row>
    <row r="42" spans="8:29" ht="15.75" thickBot="1" x14ac:dyDescent="0.3">
      <c r="H42" s="24" t="s">
        <v>24</v>
      </c>
      <c r="I42" s="24">
        <v>9</v>
      </c>
    </row>
    <row r="43" spans="8:29" x14ac:dyDescent="0.25">
      <c r="U43" s="25"/>
      <c r="V43" s="25" t="s">
        <v>35</v>
      </c>
      <c r="W43" s="25" t="s">
        <v>23</v>
      </c>
      <c r="X43" s="25" t="s">
        <v>36</v>
      </c>
      <c r="Y43" s="25" t="s">
        <v>37</v>
      </c>
      <c r="Z43" s="25" t="s">
        <v>38</v>
      </c>
      <c r="AA43" s="25" t="s">
        <v>39</v>
      </c>
      <c r="AB43" s="25" t="s">
        <v>40</v>
      </c>
      <c r="AC43" s="25" t="s">
        <v>41</v>
      </c>
    </row>
    <row r="44" spans="8:29" ht="15.75" thickBot="1" x14ac:dyDescent="0.3">
      <c r="H44" t="s">
        <v>25</v>
      </c>
      <c r="U44" s="23" t="s">
        <v>29</v>
      </c>
      <c r="V44" s="23">
        <v>-0.69203090274103229</v>
      </c>
      <c r="W44" s="23">
        <v>0.72430128224475487</v>
      </c>
      <c r="X44" s="23">
        <v>-0.95544619304868517</v>
      </c>
      <c r="Y44" s="23">
        <v>0.37624604960661406</v>
      </c>
      <c r="Z44" s="23">
        <v>-2.4643322940652208</v>
      </c>
      <c r="AA44" s="23">
        <v>1.080270488583156</v>
      </c>
      <c r="AB44" s="23">
        <v>-2.4643322940652208</v>
      </c>
      <c r="AC44" s="23">
        <v>1.080270488583156</v>
      </c>
    </row>
    <row r="45" spans="8:29" x14ac:dyDescent="0.25">
      <c r="H45" s="25"/>
      <c r="I45" s="25" t="s">
        <v>30</v>
      </c>
      <c r="J45" s="25" t="s">
        <v>31</v>
      </c>
      <c r="K45" s="25" t="s">
        <v>32</v>
      </c>
      <c r="L45" s="25" t="s">
        <v>33</v>
      </c>
      <c r="M45" s="25" t="s">
        <v>34</v>
      </c>
      <c r="U45" s="23" t="s">
        <v>71</v>
      </c>
      <c r="V45" s="23">
        <v>0.12648163826859987</v>
      </c>
      <c r="W45" s="23">
        <v>2.2059544161821668E-2</v>
      </c>
      <c r="X45" s="23">
        <v>5.7336469575604809</v>
      </c>
      <c r="Y45" s="23">
        <v>1.2223579618357682E-3</v>
      </c>
      <c r="Z45" s="23">
        <v>7.2503878228182606E-2</v>
      </c>
      <c r="AA45" s="23">
        <v>0.18045939830901714</v>
      </c>
      <c r="AB45" s="23">
        <v>7.2503878228182606E-2</v>
      </c>
      <c r="AC45" s="23">
        <v>0.18045939830901714</v>
      </c>
    </row>
    <row r="46" spans="8:29" ht="15.75" thickBot="1" x14ac:dyDescent="0.3">
      <c r="H46" s="23" t="s">
        <v>26</v>
      </c>
      <c r="I46" s="23">
        <v>2</v>
      </c>
      <c r="J46" s="23">
        <v>492.17787727151011</v>
      </c>
      <c r="K46" s="23">
        <v>246.08893863575506</v>
      </c>
      <c r="L46" s="23">
        <v>2.1734966847252541E+30</v>
      </c>
      <c r="M46" s="23">
        <v>2.6295826032770515E-90</v>
      </c>
      <c r="U46" s="24" t="s">
        <v>72</v>
      </c>
      <c r="V46" s="24">
        <v>-0.18888242142025613</v>
      </c>
      <c r="W46" s="24">
        <v>0.15156255078646408</v>
      </c>
      <c r="X46" s="24">
        <v>-1.2462341154865615</v>
      </c>
      <c r="Y46" s="24">
        <v>0.2591288950756781</v>
      </c>
      <c r="Z46" s="24">
        <v>-0.55974262312941647</v>
      </c>
      <c r="AA46" s="24">
        <v>0.18197778028890416</v>
      </c>
      <c r="AB46" s="24">
        <v>-0.55974262312941647</v>
      </c>
      <c r="AC46" s="24">
        <v>0.18197778028890416</v>
      </c>
    </row>
    <row r="47" spans="8:29" x14ac:dyDescent="0.25">
      <c r="H47" s="23" t="s">
        <v>27</v>
      </c>
      <c r="I47" s="23">
        <v>6</v>
      </c>
      <c r="J47" s="23">
        <v>6.7933558039964297E-28</v>
      </c>
      <c r="K47" s="23">
        <v>1.1322259673327384E-28</v>
      </c>
      <c r="L47" s="23"/>
      <c r="M47" s="23"/>
    </row>
    <row r="48" spans="8:29" ht="15.75" thickBot="1" x14ac:dyDescent="0.3">
      <c r="H48" s="24" t="s">
        <v>28</v>
      </c>
      <c r="I48" s="24">
        <v>8</v>
      </c>
      <c r="J48" s="24">
        <v>492.17787727151011</v>
      </c>
      <c r="K48" s="24"/>
      <c r="L48" s="24"/>
      <c r="M48" s="24"/>
    </row>
    <row r="49" spans="3:16" ht="15.75" thickBot="1" x14ac:dyDescent="0.3"/>
    <row r="50" spans="3:16" x14ac:dyDescent="0.25">
      <c r="H50" s="25"/>
      <c r="I50" s="25" t="s">
        <v>35</v>
      </c>
      <c r="J50" s="25" t="s">
        <v>23</v>
      </c>
      <c r="K50" s="25" t="s">
        <v>36</v>
      </c>
      <c r="L50" s="25" t="s">
        <v>37</v>
      </c>
      <c r="M50" s="25" t="s">
        <v>38</v>
      </c>
      <c r="N50" s="25" t="s">
        <v>39</v>
      </c>
      <c r="O50" s="25" t="s">
        <v>40</v>
      </c>
      <c r="P50" s="25" t="s">
        <v>41</v>
      </c>
    </row>
    <row r="51" spans="3:16" x14ac:dyDescent="0.25">
      <c r="H51" s="23" t="s">
        <v>29</v>
      </c>
      <c r="I51" s="23">
        <v>-2.7476858578462497</v>
      </c>
      <c r="J51" s="23">
        <v>2.0458117480599165E-14</v>
      </c>
      <c r="K51" s="23">
        <v>-134307854104950.48</v>
      </c>
      <c r="L51" s="23">
        <v>1.1499933032911124E-83</v>
      </c>
      <c r="M51" s="23">
        <v>-2.7476858578462999</v>
      </c>
      <c r="N51" s="23">
        <v>-2.7476858578461996</v>
      </c>
      <c r="O51" s="23">
        <v>-2.7476858578462999</v>
      </c>
      <c r="P51" s="23">
        <v>-2.7476858578461996</v>
      </c>
    </row>
    <row r="52" spans="3:16" x14ac:dyDescent="0.25">
      <c r="H52" s="23" t="s">
        <v>74</v>
      </c>
      <c r="I52" s="23">
        <v>-12.671966327827166</v>
      </c>
      <c r="J52" s="23">
        <v>1.7299219491117131E-14</v>
      </c>
      <c r="K52" s="23">
        <v>-732516651073998.75</v>
      </c>
      <c r="L52" s="23">
        <v>4.3691682139627682E-88</v>
      </c>
      <c r="M52" s="23">
        <v>-12.671966327827208</v>
      </c>
      <c r="N52" s="23">
        <v>-12.671966327827123</v>
      </c>
      <c r="O52" s="23">
        <v>-12.671966327827208</v>
      </c>
      <c r="P52" s="23">
        <v>-12.671966327827123</v>
      </c>
    </row>
    <row r="53" spans="3:16" ht="15.75" thickBot="1" x14ac:dyDescent="0.3">
      <c r="H53" s="24" t="s">
        <v>71</v>
      </c>
      <c r="I53" s="24">
        <v>1.8365566450762363</v>
      </c>
      <c r="J53" s="24">
        <v>1.8145367751610896E-15</v>
      </c>
      <c r="K53" s="24">
        <v>1012135256896731.5</v>
      </c>
      <c r="L53" s="24">
        <v>6.2787393188208319E-89</v>
      </c>
      <c r="M53" s="24">
        <v>1.8365566450762318</v>
      </c>
      <c r="N53" s="24">
        <v>1.8365566450762407</v>
      </c>
      <c r="O53" s="24">
        <v>1.8365566450762318</v>
      </c>
      <c r="P53" s="24">
        <v>1.8365566450762407</v>
      </c>
    </row>
    <row r="58" spans="3:16" x14ac:dyDescent="0.25">
      <c r="C58" t="s">
        <v>73</v>
      </c>
      <c r="D58" s="1" t="s">
        <v>74</v>
      </c>
      <c r="E58" s="1" t="s">
        <v>72</v>
      </c>
      <c r="H58" t="s">
        <v>18</v>
      </c>
    </row>
    <row r="59" spans="3:16" ht="15.75" thickBot="1" x14ac:dyDescent="0.3">
      <c r="C59">
        <f>6.021695+0.233781*E9+2.393481*F9</f>
        <v>25.937653999999998</v>
      </c>
      <c r="D59" s="1">
        <f>-0.69203+0.126482*E9-0.18888*F9</f>
        <v>2.6639580000000009</v>
      </c>
      <c r="E59" s="1">
        <v>5</v>
      </c>
    </row>
    <row r="60" spans="3:16" x14ac:dyDescent="0.25">
      <c r="C60">
        <f t="shared" ref="C60:C67" si="2">6.021695+0.233781*E10+2.393481*F10</f>
        <v>30.435164</v>
      </c>
      <c r="D60" s="1">
        <f t="shared" ref="D60:D67" si="3">-0.69203+0.126482*E10-0.18888*F10</f>
        <v>3.6134160000000008</v>
      </c>
      <c r="E60" s="1">
        <v>6</v>
      </c>
      <c r="H60" s="26" t="s">
        <v>19</v>
      </c>
      <c r="I60" s="26"/>
    </row>
    <row r="61" spans="3:16" x14ac:dyDescent="0.25">
      <c r="C61">
        <f t="shared" si="2"/>
        <v>32.305412000000004</v>
      </c>
      <c r="D61" s="1">
        <f t="shared" si="3"/>
        <v>4.6252720000000007</v>
      </c>
      <c r="E61" s="1">
        <v>6</v>
      </c>
      <c r="H61" s="23" t="s">
        <v>20</v>
      </c>
      <c r="I61" s="23">
        <v>1</v>
      </c>
    </row>
    <row r="62" spans="3:16" x14ac:dyDescent="0.25">
      <c r="C62">
        <f t="shared" si="2"/>
        <v>34.231330999999997</v>
      </c>
      <c r="D62" s="1">
        <f t="shared" si="3"/>
        <v>4.1834280000000001</v>
      </c>
      <c r="E62" s="1">
        <v>7</v>
      </c>
      <c r="H62" s="23" t="s">
        <v>21</v>
      </c>
      <c r="I62" s="23">
        <v>1</v>
      </c>
    </row>
    <row r="63" spans="3:16" x14ac:dyDescent="0.25">
      <c r="C63">
        <f t="shared" si="2"/>
        <v>35.634017</v>
      </c>
      <c r="D63" s="1">
        <f t="shared" si="3"/>
        <v>4.9423200000000005</v>
      </c>
      <c r="E63" s="1">
        <v>7</v>
      </c>
      <c r="H63" s="23" t="s">
        <v>22</v>
      </c>
      <c r="I63" s="23">
        <v>1</v>
      </c>
    </row>
    <row r="64" spans="3:16" x14ac:dyDescent="0.25">
      <c r="C64">
        <f t="shared" si="2"/>
        <v>34.877003000000002</v>
      </c>
      <c r="D64" s="1">
        <f t="shared" si="3"/>
        <v>6.0165740000000003</v>
      </c>
      <c r="E64" s="1">
        <v>6</v>
      </c>
      <c r="H64" s="23" t="s">
        <v>23</v>
      </c>
      <c r="I64" s="23">
        <v>3.0198780559258415E-15</v>
      </c>
    </row>
    <row r="65" spans="3:16" ht="15.75" thickBot="1" x14ac:dyDescent="0.3">
      <c r="C65">
        <f t="shared" si="2"/>
        <v>41.534213000000001</v>
      </c>
      <c r="D65" s="1">
        <f t="shared" si="3"/>
        <v>6.6506699999999999</v>
      </c>
      <c r="E65" s="1">
        <v>8</v>
      </c>
      <c r="H65" s="24" t="s">
        <v>24</v>
      </c>
      <c r="I65" s="24">
        <v>9</v>
      </c>
    </row>
    <row r="66" spans="3:16" x14ac:dyDescent="0.25">
      <c r="C66">
        <f t="shared" si="2"/>
        <v>41.066651</v>
      </c>
      <c r="D66" s="1">
        <f t="shared" si="3"/>
        <v>6.3977060000000012</v>
      </c>
      <c r="E66" s="1">
        <v>8</v>
      </c>
    </row>
    <row r="67" spans="3:16" ht="15.75" thickBot="1" x14ac:dyDescent="0.3">
      <c r="C67">
        <f t="shared" si="2"/>
        <v>52.978385000000003</v>
      </c>
      <c r="D67" s="1">
        <f t="shared" si="3"/>
        <v>6.9070059999999991</v>
      </c>
      <c r="E67" s="1">
        <v>12</v>
      </c>
      <c r="H67" t="s">
        <v>25</v>
      </c>
    </row>
    <row r="68" spans="3:16" x14ac:dyDescent="0.25">
      <c r="H68" s="25"/>
      <c r="I68" s="25" t="s">
        <v>30</v>
      </c>
      <c r="J68" s="25" t="s">
        <v>31</v>
      </c>
      <c r="K68" s="25" t="s">
        <v>32</v>
      </c>
      <c r="L68" s="25" t="s">
        <v>33</v>
      </c>
      <c r="M68" s="25" t="s">
        <v>34</v>
      </c>
    </row>
    <row r="69" spans="3:16" x14ac:dyDescent="0.25">
      <c r="H69" s="23" t="s">
        <v>26</v>
      </c>
      <c r="I69" s="23">
        <v>2</v>
      </c>
      <c r="J69" s="23">
        <v>492.17787727151011</v>
      </c>
      <c r="K69" s="23">
        <v>246.08893863575506</v>
      </c>
      <c r="L69" s="23">
        <v>2.6984431977500442E+31</v>
      </c>
      <c r="M69" s="23">
        <v>1.3741176638631145E-93</v>
      </c>
    </row>
    <row r="70" spans="3:16" x14ac:dyDescent="0.25">
      <c r="H70" s="23" t="s">
        <v>27</v>
      </c>
      <c r="I70" s="23">
        <v>6</v>
      </c>
      <c r="J70" s="23">
        <v>5.4717980835974635E-29</v>
      </c>
      <c r="K70" s="23">
        <v>9.1196634726624392E-30</v>
      </c>
      <c r="L70" s="23"/>
      <c r="M70" s="23"/>
    </row>
    <row r="71" spans="3:16" ht="15.75" thickBot="1" x14ac:dyDescent="0.3">
      <c r="H71" s="24" t="s">
        <v>28</v>
      </c>
      <c r="I71" s="24">
        <v>8</v>
      </c>
      <c r="J71" s="24">
        <v>492.17787727151011</v>
      </c>
      <c r="K71" s="24"/>
      <c r="L71" s="24"/>
      <c r="M71" s="24"/>
    </row>
    <row r="72" spans="3:16" ht="15.75" thickBot="1" x14ac:dyDescent="0.3"/>
    <row r="73" spans="3:16" x14ac:dyDescent="0.25">
      <c r="H73" s="25"/>
      <c r="I73" s="25" t="s">
        <v>35</v>
      </c>
      <c r="J73" s="25" t="s">
        <v>23</v>
      </c>
      <c r="K73" s="25" t="s">
        <v>36</v>
      </c>
      <c r="L73" s="25" t="s">
        <v>37</v>
      </c>
      <c r="M73" s="25" t="s">
        <v>38</v>
      </c>
      <c r="N73" s="25" t="s">
        <v>39</v>
      </c>
      <c r="O73" s="25" t="s">
        <v>40</v>
      </c>
      <c r="P73" s="25" t="s">
        <v>41</v>
      </c>
    </row>
    <row r="74" spans="3:16" x14ac:dyDescent="0.25">
      <c r="H74" s="23" t="s">
        <v>29</v>
      </c>
      <c r="I74" s="23">
        <v>7.3007976820417007</v>
      </c>
      <c r="J74" s="23">
        <v>4.1314671769782775E-15</v>
      </c>
      <c r="K74" s="23">
        <v>1767119855804215</v>
      </c>
      <c r="L74" s="23">
        <v>2.2167041397248842E-90</v>
      </c>
      <c r="M74" s="23">
        <v>7.3007976820416909</v>
      </c>
      <c r="N74" s="23">
        <v>7.3007976820417104</v>
      </c>
      <c r="O74" s="23">
        <v>7.3007976820416909</v>
      </c>
      <c r="P74" s="23">
        <v>7.3007976820417104</v>
      </c>
    </row>
    <row r="75" spans="3:16" x14ac:dyDescent="0.25">
      <c r="H75" s="23" t="s">
        <v>74</v>
      </c>
      <c r="I75" s="23">
        <v>1.8483341503138808</v>
      </c>
      <c r="J75" s="23">
        <v>1.0671150320278151E-15</v>
      </c>
      <c r="K75" s="23">
        <v>1732085196852238.5</v>
      </c>
      <c r="L75" s="23">
        <v>2.499702200764675E-90</v>
      </c>
      <c r="M75" s="23">
        <v>1.8483341503138782</v>
      </c>
      <c r="N75" s="23">
        <v>1.8483341503138835</v>
      </c>
      <c r="O75" s="23">
        <v>1.8483341503138782</v>
      </c>
      <c r="P75" s="23">
        <v>1.8483341503138835</v>
      </c>
    </row>
    <row r="76" spans="3:16" ht="15.75" thickBot="1" x14ac:dyDescent="0.3">
      <c r="H76" s="24" t="s">
        <v>72</v>
      </c>
      <c r="I76" s="24">
        <v>2.7425943543112852</v>
      </c>
      <c r="J76" s="24">
        <v>7.6903459152757339E-16</v>
      </c>
      <c r="K76" s="24">
        <v>3566282173164054</v>
      </c>
      <c r="L76" s="24">
        <v>3.28102513076837E-92</v>
      </c>
      <c r="M76" s="24">
        <v>2.7425943543112834</v>
      </c>
      <c r="N76" s="24">
        <v>2.742594354311287</v>
      </c>
      <c r="O76" s="24">
        <v>2.7425943543112834</v>
      </c>
      <c r="P76" s="24">
        <v>2.742594354311287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9556-1F8B-44D0-B769-6E112D9E2521}">
  <dimension ref="C7:G33"/>
  <sheetViews>
    <sheetView workbookViewId="0">
      <selection activeCell="M40" sqref="M40"/>
    </sheetView>
  </sheetViews>
  <sheetFormatPr defaultRowHeight="15" x14ac:dyDescent="0.25"/>
  <sheetData>
    <row r="7" spans="3:6" x14ac:dyDescent="0.25">
      <c r="C7" s="1" t="s">
        <v>3</v>
      </c>
      <c r="D7" s="1" t="s">
        <v>55</v>
      </c>
      <c r="E7" s="1" t="s">
        <v>75</v>
      </c>
      <c r="F7" s="1" t="s">
        <v>76</v>
      </c>
    </row>
    <row r="8" spans="3:6" x14ac:dyDescent="0.25">
      <c r="C8" s="1">
        <v>2</v>
      </c>
      <c r="D8" s="1">
        <v>4</v>
      </c>
      <c r="E8" s="1">
        <v>1</v>
      </c>
      <c r="F8" s="1">
        <v>0</v>
      </c>
    </row>
    <row r="9" spans="3:6" x14ac:dyDescent="0.25">
      <c r="C9" s="1">
        <v>3</v>
      </c>
      <c r="D9" s="1">
        <v>4</v>
      </c>
      <c r="E9" s="1">
        <v>1</v>
      </c>
      <c r="F9" s="1">
        <v>1</v>
      </c>
    </row>
    <row r="10" spans="3:6" x14ac:dyDescent="0.25">
      <c r="C10" s="1">
        <v>3</v>
      </c>
      <c r="D10" s="1">
        <v>3</v>
      </c>
      <c r="E10" s="1">
        <v>1</v>
      </c>
      <c r="F10" s="1">
        <v>1</v>
      </c>
    </row>
    <row r="11" spans="3:6" x14ac:dyDescent="0.25">
      <c r="C11" s="1">
        <v>4</v>
      </c>
      <c r="D11" s="1">
        <v>2</v>
      </c>
      <c r="E11" s="1">
        <v>0</v>
      </c>
      <c r="F11" s="1">
        <v>2</v>
      </c>
    </row>
    <row r="12" spans="3:6" x14ac:dyDescent="0.25">
      <c r="C12" s="1">
        <v>5</v>
      </c>
      <c r="D12" s="1">
        <v>2</v>
      </c>
      <c r="E12" s="1">
        <v>0</v>
      </c>
      <c r="F12" s="1">
        <v>2</v>
      </c>
    </row>
    <row r="22" spans="3:7" x14ac:dyDescent="0.25">
      <c r="C22" t="s">
        <v>77</v>
      </c>
      <c r="D22" t="s">
        <v>78</v>
      </c>
      <c r="E22" t="s">
        <v>79</v>
      </c>
      <c r="F22" t="s">
        <v>80</v>
      </c>
      <c r="G22" t="s">
        <v>81</v>
      </c>
    </row>
    <row r="23" spans="3:7" x14ac:dyDescent="0.25">
      <c r="C23">
        <v>46</v>
      </c>
      <c r="D23">
        <v>3.4</v>
      </c>
      <c r="E23">
        <v>24</v>
      </c>
      <c r="F23">
        <v>2.2999999999999998</v>
      </c>
      <c r="G23">
        <v>1</v>
      </c>
    </row>
    <row r="24" spans="3:7" x14ac:dyDescent="0.25">
      <c r="C24">
        <v>48</v>
      </c>
      <c r="D24">
        <v>3.4</v>
      </c>
      <c r="E24">
        <v>25</v>
      </c>
      <c r="F24">
        <v>2.4</v>
      </c>
      <c r="G24">
        <v>1.1000000000000001</v>
      </c>
    </row>
    <row r="25" spans="3:7" x14ac:dyDescent="0.25">
      <c r="C25">
        <v>49</v>
      </c>
      <c r="D25">
        <v>3.5</v>
      </c>
      <c r="E25">
        <v>25</v>
      </c>
      <c r="F25">
        <v>3.2</v>
      </c>
      <c r="G25">
        <v>1.1000000000000001</v>
      </c>
    </row>
    <row r="26" spans="3:7" x14ac:dyDescent="0.25">
      <c r="C26">
        <v>52</v>
      </c>
      <c r="D26">
        <v>3.7</v>
      </c>
      <c r="E26">
        <v>26</v>
      </c>
      <c r="F26">
        <v>3.4</v>
      </c>
      <c r="G26">
        <v>1</v>
      </c>
    </row>
    <row r="27" spans="3:7" x14ac:dyDescent="0.25">
      <c r="C27">
        <v>52</v>
      </c>
      <c r="D27">
        <v>3.8</v>
      </c>
      <c r="E27">
        <v>27</v>
      </c>
      <c r="F27">
        <v>3.4</v>
      </c>
      <c r="G27">
        <v>1.1000000000000001</v>
      </c>
    </row>
    <row r="28" spans="3:7" x14ac:dyDescent="0.25">
      <c r="C28">
        <v>54</v>
      </c>
      <c r="D28">
        <v>3.8</v>
      </c>
      <c r="E28">
        <v>27</v>
      </c>
      <c r="F28">
        <v>3.4</v>
      </c>
      <c r="G28">
        <v>1.2</v>
      </c>
    </row>
    <row r="29" spans="3:7" x14ac:dyDescent="0.25">
      <c r="C29">
        <v>57</v>
      </c>
      <c r="D29">
        <v>3.9</v>
      </c>
      <c r="E29">
        <v>28</v>
      </c>
      <c r="F29">
        <v>3.3</v>
      </c>
      <c r="G29">
        <v>1.1000000000000001</v>
      </c>
    </row>
    <row r="30" spans="3:7" x14ac:dyDescent="0.25">
      <c r="C30">
        <v>59</v>
      </c>
      <c r="D30">
        <v>4</v>
      </c>
      <c r="E30">
        <v>29</v>
      </c>
      <c r="F30">
        <v>3.4</v>
      </c>
      <c r="G30">
        <v>1.3</v>
      </c>
    </row>
    <row r="31" spans="3:7" x14ac:dyDescent="0.25">
      <c r="C31">
        <v>59</v>
      </c>
      <c r="D31">
        <v>4.3</v>
      </c>
      <c r="E31">
        <v>31</v>
      </c>
      <c r="F31">
        <v>3.5</v>
      </c>
      <c r="G31">
        <v>1.5</v>
      </c>
    </row>
    <row r="32" spans="3:7" x14ac:dyDescent="0.25">
      <c r="C32">
        <v>60</v>
      </c>
      <c r="D32">
        <v>4.5</v>
      </c>
      <c r="E32">
        <v>33</v>
      </c>
      <c r="F32">
        <v>3.5</v>
      </c>
      <c r="G32">
        <v>1.6</v>
      </c>
    </row>
    <row r="33" spans="3:7" x14ac:dyDescent="0.25">
      <c r="C33">
        <v>61</v>
      </c>
      <c r="D33">
        <v>4.8</v>
      </c>
      <c r="E33">
        <v>35</v>
      </c>
      <c r="F33">
        <v>3.6</v>
      </c>
      <c r="G33">
        <v>1.7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ДЗ</vt:lpstr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2022-05-16T19:11:44Z</dcterms:modified>
</cp:coreProperties>
</file>