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Desktop\fiis-scraper\fundamentus-scraper\Dados Fundamentalistas\"/>
    </mc:Choice>
  </mc:AlternateContent>
  <xr:revisionPtr revIDLastSave="0" documentId="13_ncr:1_{5E085ABC-C9DF-4614-BD0E-6B721644E521}" xr6:coauthVersionLast="47" xr6:coauthVersionMax="47" xr10:uidLastSave="{00000000-0000-0000-0000-000000000000}"/>
  <bookViews>
    <workbookView xWindow="-120" yWindow="-120" windowWidth="21840" windowHeight="13140" xr2:uid="{76A6D49A-DD00-4588-B891-38224297E0D0}"/>
  </bookViews>
  <sheets>
    <sheet name="Sheet1" sheetId="1" r:id="rId1"/>
    <sheet name="carteira" sheetId="2" r:id="rId2"/>
  </sheets>
  <definedNames>
    <definedName name="_xlnm._FilterDatabase" localSheetId="0" hidden="1">Sheet1!$A:$A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" i="1"/>
  <c r="BJ145" i="1"/>
  <c r="BJ198" i="1"/>
  <c r="BJ344" i="1"/>
  <c r="BJ236" i="1"/>
  <c r="BJ308" i="1"/>
  <c r="BJ357" i="1"/>
  <c r="BJ246" i="1"/>
  <c r="BJ281" i="1"/>
  <c r="BJ320" i="1"/>
  <c r="BJ300" i="1"/>
  <c r="BJ298" i="1"/>
  <c r="BJ160" i="1"/>
  <c r="BJ176" i="1"/>
  <c r="BJ329" i="1"/>
  <c r="BJ238" i="1"/>
  <c r="BJ182" i="1"/>
  <c r="BJ341" i="1"/>
  <c r="BJ327" i="1"/>
  <c r="BJ338" i="1"/>
  <c r="BJ263" i="1"/>
  <c r="BJ200" i="1"/>
  <c r="BJ365" i="1"/>
  <c r="BJ38" i="1"/>
  <c r="BJ72" i="1"/>
  <c r="BJ153" i="1"/>
  <c r="BJ315" i="1"/>
  <c r="BJ112" i="1"/>
  <c r="BJ333" i="1"/>
  <c r="BJ94" i="1"/>
  <c r="BJ130" i="1"/>
  <c r="BJ349" i="1"/>
  <c r="BJ140" i="1"/>
  <c r="BJ171" i="1"/>
  <c r="BJ147" i="1"/>
  <c r="BJ292" i="1"/>
  <c r="BJ194" i="1"/>
  <c r="BJ208" i="1"/>
  <c r="BJ90" i="1"/>
  <c r="BJ157" i="1"/>
  <c r="BJ40" i="1"/>
  <c r="BJ78" i="1"/>
  <c r="BJ91" i="1"/>
  <c r="BJ249" i="1"/>
  <c r="BJ332" i="1"/>
  <c r="BJ150" i="1"/>
  <c r="BJ118" i="1"/>
  <c r="BJ196" i="1"/>
  <c r="BJ186" i="1"/>
  <c r="BJ201" i="1"/>
  <c r="BJ222" i="1"/>
  <c r="BJ255" i="1"/>
  <c r="BJ128" i="1"/>
  <c r="BJ188" i="1"/>
  <c r="BJ304" i="1"/>
  <c r="BJ70" i="1"/>
  <c r="BJ248" i="1"/>
  <c r="BJ51" i="1"/>
  <c r="BJ166" i="1"/>
  <c r="BJ167" i="1"/>
  <c r="BJ64" i="1"/>
  <c r="BJ89" i="1"/>
  <c r="BJ302" i="1"/>
  <c r="BJ68" i="1"/>
  <c r="BJ195" i="1"/>
  <c r="BJ271" i="1"/>
  <c r="BJ177" i="1"/>
  <c r="BJ337" i="1"/>
  <c r="BJ102" i="1"/>
  <c r="BJ192" i="1"/>
  <c r="BJ336" i="1"/>
  <c r="BJ47" i="1"/>
  <c r="BJ206" i="1"/>
  <c r="BJ322" i="1"/>
  <c r="BJ30" i="1"/>
  <c r="BJ226" i="1"/>
  <c r="BJ303" i="1"/>
  <c r="BJ104" i="1"/>
  <c r="BJ141" i="1"/>
  <c r="BJ69" i="1"/>
  <c r="BJ316" i="1"/>
  <c r="BJ233" i="1"/>
  <c r="BJ215" i="1"/>
  <c r="BJ120" i="1"/>
  <c r="BJ273" i="1"/>
  <c r="BJ96" i="1"/>
  <c r="BJ285" i="1"/>
  <c r="BJ115" i="1"/>
  <c r="BJ156" i="1"/>
  <c r="BJ346" i="1"/>
  <c r="BJ244" i="1"/>
  <c r="BJ35" i="1"/>
  <c r="BJ237" i="1"/>
  <c r="BJ324" i="1"/>
  <c r="BJ71" i="1"/>
  <c r="BJ56" i="1"/>
  <c r="BJ252" i="1"/>
  <c r="BJ253" i="1"/>
  <c r="BJ189" i="1"/>
  <c r="BJ217" i="1"/>
  <c r="BJ126" i="1"/>
  <c r="BJ179" i="1"/>
  <c r="BJ77" i="1"/>
  <c r="BJ297" i="1"/>
  <c r="BJ65" i="1"/>
  <c r="BJ161" i="1"/>
  <c r="BJ134" i="1"/>
  <c r="BJ213" i="1"/>
  <c r="BJ291" i="1"/>
  <c r="BJ269" i="1"/>
  <c r="BJ259" i="1"/>
  <c r="BJ335" i="1"/>
  <c r="BJ241" i="1"/>
  <c r="BJ334" i="1"/>
  <c r="BJ151" i="1"/>
  <c r="BJ193" i="1"/>
  <c r="BJ205" i="1"/>
  <c r="BJ125" i="1"/>
  <c r="BJ81" i="1"/>
  <c r="BJ149" i="1"/>
  <c r="BJ85" i="1"/>
  <c r="BJ209" i="1"/>
  <c r="BJ59" i="1"/>
  <c r="BJ135" i="1"/>
  <c r="BJ321" i="1"/>
  <c r="BJ82" i="1"/>
  <c r="BJ290" i="1"/>
  <c r="BJ282" i="1"/>
  <c r="BJ261" i="1"/>
  <c r="BJ175" i="1"/>
  <c r="BJ14" i="1"/>
  <c r="BJ265" i="1"/>
  <c r="BJ275" i="1"/>
  <c r="BJ266" i="1"/>
  <c r="BJ164" i="1"/>
  <c r="BJ232" i="1"/>
  <c r="BJ229" i="1"/>
  <c r="BJ110" i="1"/>
  <c r="BJ227" i="1"/>
  <c r="BJ224" i="1"/>
  <c r="BJ228" i="1"/>
  <c r="BJ287" i="1"/>
  <c r="BJ58" i="1"/>
  <c r="BJ180" i="1"/>
  <c r="BJ203" i="1"/>
  <c r="BJ103" i="1"/>
  <c r="BJ178" i="1"/>
  <c r="BJ158" i="1"/>
  <c r="BJ328" i="1"/>
  <c r="BJ99" i="1"/>
  <c r="BJ219" i="1"/>
  <c r="BJ240" i="1"/>
  <c r="BJ225" i="1"/>
  <c r="BJ124" i="1"/>
  <c r="BJ42" i="1"/>
  <c r="BJ272" i="1"/>
  <c r="BJ257" i="1"/>
  <c r="BJ92" i="1"/>
  <c r="BJ113" i="1"/>
  <c r="BJ131" i="1"/>
  <c r="BJ348" i="1"/>
  <c r="BJ44" i="1"/>
  <c r="BJ139" i="1"/>
  <c r="BJ216" i="1"/>
  <c r="BJ123" i="1"/>
  <c r="BJ283" i="1"/>
  <c r="BJ311" i="1"/>
  <c r="BJ105" i="1"/>
  <c r="BJ109" i="1"/>
  <c r="BJ280" i="1"/>
  <c r="BJ277" i="1"/>
  <c r="BJ41" i="1"/>
  <c r="BJ61" i="1"/>
  <c r="BJ211" i="1"/>
  <c r="BJ165" i="1"/>
  <c r="BJ286" i="1"/>
  <c r="BJ207" i="1"/>
  <c r="BJ313" i="1"/>
  <c r="BJ299" i="1"/>
  <c r="BJ88" i="1"/>
  <c r="BJ223" i="1"/>
  <c r="BJ309" i="1"/>
  <c r="BJ63" i="1"/>
  <c r="BJ247" i="1"/>
  <c r="BJ132" i="1"/>
  <c r="BJ305" i="1"/>
  <c r="BJ54" i="1"/>
  <c r="BJ239" i="1"/>
  <c r="BJ355" i="1"/>
  <c r="BJ190" i="1"/>
  <c r="BJ191" i="1"/>
  <c r="BJ250" i="1"/>
  <c r="BJ28" i="1"/>
  <c r="BJ295" i="1"/>
  <c r="BJ310" i="1"/>
  <c r="BJ230" i="1"/>
  <c r="BJ318" i="1"/>
  <c r="BJ116" i="1"/>
  <c r="BJ108" i="1"/>
  <c r="BJ293" i="1"/>
  <c r="BJ339" i="1"/>
  <c r="BJ73" i="1"/>
  <c r="BJ57" i="1"/>
  <c r="BJ343" i="1"/>
  <c r="BJ119" i="1"/>
  <c r="BJ74" i="1"/>
  <c r="BJ53" i="1"/>
  <c r="BJ185" i="1"/>
  <c r="BJ173" i="1"/>
  <c r="BJ314" i="1"/>
  <c r="BJ169" i="1"/>
  <c r="BJ114" i="1"/>
  <c r="BJ202" i="1"/>
  <c r="BJ278" i="1"/>
  <c r="BJ270" i="1"/>
  <c r="BJ279" i="1"/>
  <c r="BJ75" i="1"/>
  <c r="BJ276" i="1"/>
  <c r="BJ98" i="1"/>
  <c r="BJ342" i="1"/>
  <c r="BJ221" i="1"/>
  <c r="BJ146" i="1"/>
  <c r="BJ294" i="1"/>
  <c r="BJ210" i="1"/>
  <c r="BJ52" i="1"/>
  <c r="BJ154" i="1"/>
  <c r="BJ306" i="1"/>
  <c r="BJ122" i="1"/>
  <c r="BJ133" i="1"/>
  <c r="BJ29" i="1"/>
  <c r="BJ350" i="1"/>
  <c r="BJ55" i="1"/>
  <c r="BJ121" i="1"/>
  <c r="BJ234" i="1"/>
  <c r="BJ79" i="1"/>
  <c r="BJ170" i="1"/>
  <c r="BJ84" i="1"/>
  <c r="BJ307" i="1"/>
  <c r="BJ258" i="1"/>
  <c r="BJ80" i="1"/>
  <c r="BJ87" i="1"/>
  <c r="BJ220" i="1"/>
  <c r="BJ256" i="1"/>
  <c r="BJ274" i="1"/>
  <c r="BJ197" i="1"/>
  <c r="BJ174" i="1"/>
  <c r="BJ268" i="1"/>
  <c r="BJ260" i="1"/>
  <c r="BJ111" i="1"/>
  <c r="BJ76" i="1"/>
  <c r="BJ143" i="1"/>
  <c r="BJ181" i="1"/>
  <c r="BJ138" i="1"/>
  <c r="BJ254" i="1"/>
  <c r="BJ288" i="1"/>
  <c r="BJ296" i="1"/>
  <c r="BJ366" i="1"/>
  <c r="BJ101" i="1"/>
  <c r="BJ199" i="1"/>
  <c r="BJ2" i="1"/>
  <c r="BJ289" i="1"/>
  <c r="BJ117" i="1"/>
  <c r="BJ27" i="1"/>
  <c r="BJ262" i="1"/>
  <c r="BJ235" i="1"/>
  <c r="BJ267" i="1"/>
  <c r="BJ66" i="1"/>
  <c r="BJ155" i="1"/>
  <c r="BJ317" i="1"/>
  <c r="BJ21" i="1"/>
  <c r="BJ319" i="1"/>
  <c r="BJ142" i="1"/>
  <c r="BJ67" i="1"/>
  <c r="BJ163" i="1"/>
  <c r="BJ39" i="1"/>
  <c r="BJ95" i="1"/>
  <c r="BJ86" i="1"/>
  <c r="BJ323" i="1"/>
  <c r="BJ212" i="1"/>
  <c r="BJ24" i="1"/>
  <c r="BJ93" i="1"/>
  <c r="BJ168" i="1"/>
  <c r="BJ36" i="1"/>
  <c r="BJ129" i="1"/>
  <c r="BJ100" i="1"/>
  <c r="BJ162" i="1"/>
  <c r="BJ136" i="1"/>
  <c r="BJ15" i="1"/>
  <c r="BJ301" i="1"/>
  <c r="BJ312" i="1"/>
  <c r="BJ33" i="1"/>
  <c r="BJ148" i="1"/>
  <c r="BJ60" i="1"/>
  <c r="BJ23" i="1"/>
  <c r="BJ214" i="1"/>
  <c r="BJ331" i="1"/>
  <c r="BJ22" i="1"/>
  <c r="BJ25" i="1"/>
  <c r="BJ97" i="1"/>
  <c r="BJ12" i="1"/>
  <c r="BJ159" i="1"/>
  <c r="BJ264" i="1"/>
  <c r="BJ11" i="1"/>
  <c r="BJ184" i="1"/>
  <c r="BJ152" i="1"/>
  <c r="BJ218" i="1"/>
  <c r="BJ19" i="1"/>
  <c r="BJ48" i="1"/>
  <c r="BJ127" i="1"/>
  <c r="BJ62" i="1"/>
  <c r="BJ204" i="1"/>
  <c r="BJ137" i="1"/>
  <c r="BJ46" i="1"/>
  <c r="BJ245" i="1"/>
  <c r="BJ18" i="1"/>
  <c r="BJ34" i="1"/>
  <c r="BJ107" i="1"/>
  <c r="BJ243" i="1"/>
  <c r="BJ251" i="1"/>
  <c r="BJ37" i="1"/>
  <c r="BJ187" i="1"/>
  <c r="BJ364" i="1"/>
  <c r="BJ242" i="1"/>
  <c r="BJ340" i="1"/>
  <c r="BJ43" i="1"/>
  <c r="BJ31" i="1"/>
  <c r="BJ347" i="1"/>
  <c r="BJ13" i="1"/>
  <c r="BJ345" i="1"/>
  <c r="BJ284" i="1"/>
  <c r="BJ50" i="1"/>
  <c r="BJ49" i="1"/>
  <c r="BJ144" i="1"/>
  <c r="BJ231" i="1"/>
  <c r="BJ106" i="1"/>
  <c r="BJ26" i="1"/>
  <c r="BJ3" i="1"/>
  <c r="BJ326" i="1"/>
  <c r="BJ172" i="1"/>
  <c r="BJ330" i="1"/>
  <c r="BJ325" i="1"/>
  <c r="BJ4" i="1"/>
  <c r="BJ5" i="1"/>
  <c r="BJ83" i="1"/>
  <c r="BJ16" i="1"/>
  <c r="BJ45" i="1"/>
  <c r="BJ20" i="1"/>
  <c r="BJ6" i="1"/>
  <c r="BJ7" i="1"/>
  <c r="BJ8" i="1"/>
  <c r="BJ351" i="1"/>
  <c r="BJ352" i="1"/>
  <c r="BJ353" i="1"/>
  <c r="BJ354" i="1"/>
  <c r="BJ9" i="1"/>
  <c r="BJ356" i="1"/>
  <c r="BJ183" i="1"/>
  <c r="BJ358" i="1"/>
  <c r="BJ359" i="1"/>
  <c r="BJ360" i="1"/>
  <c r="BJ361" i="1"/>
  <c r="BJ362" i="1"/>
  <c r="BJ363" i="1"/>
  <c r="BJ32" i="1"/>
  <c r="BJ17" i="1"/>
  <c r="BJ10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I377" i="1"/>
  <c r="BI138" i="1"/>
  <c r="BI184" i="1"/>
  <c r="BI134" i="1"/>
  <c r="BI60" i="1"/>
  <c r="BI125" i="1"/>
  <c r="BI118" i="1"/>
  <c r="BI107" i="1"/>
  <c r="BI127" i="1"/>
  <c r="BI109" i="1"/>
  <c r="BI291" i="1"/>
  <c r="BI135" i="1"/>
  <c r="BI14" i="1"/>
  <c r="BI199" i="1"/>
  <c r="BI240" i="1"/>
  <c r="BI213" i="1"/>
  <c r="BI226" i="1"/>
  <c r="BI48" i="1"/>
  <c r="BI152" i="1"/>
  <c r="BI340" i="1"/>
  <c r="BI97" i="1"/>
  <c r="BI289" i="1"/>
  <c r="BI211" i="1"/>
  <c r="BI252" i="1"/>
  <c r="BI187" i="1"/>
  <c r="BI17" i="1"/>
  <c r="BI358" i="1"/>
  <c r="BI224" i="1"/>
  <c r="BI58" i="1"/>
  <c r="BI110" i="1"/>
  <c r="BI274" i="1"/>
  <c r="BI30" i="1"/>
  <c r="BI322" i="1"/>
  <c r="BI62" i="1"/>
  <c r="BI16" i="1"/>
  <c r="BI362" i="1"/>
  <c r="BI50" i="1"/>
  <c r="BI228" i="1"/>
  <c r="BI225" i="1"/>
  <c r="BI203" i="1"/>
  <c r="BI46" i="1"/>
  <c r="BI280" i="1"/>
  <c r="BI88" i="1"/>
  <c r="BI245" i="1"/>
  <c r="BI374" i="1"/>
  <c r="BI121" i="1"/>
  <c r="BI253" i="1"/>
  <c r="BI293" i="1"/>
  <c r="BI13" i="1"/>
  <c r="BI287" i="1"/>
  <c r="BI312" i="1"/>
  <c r="BI103" i="1"/>
  <c r="BI339" i="1"/>
  <c r="BI344" i="1"/>
  <c r="BI279" i="1"/>
  <c r="BI151" i="1"/>
  <c r="BI368" i="1"/>
  <c r="BI87" i="1"/>
  <c r="BI8" i="1"/>
  <c r="BI319" i="1"/>
  <c r="BI308" i="1"/>
  <c r="BI361" i="1"/>
  <c r="BI209" i="1"/>
  <c r="BI266" i="1"/>
  <c r="BI251" i="1"/>
  <c r="BI158" i="1"/>
  <c r="BI264" i="1"/>
  <c r="BI70" i="1"/>
  <c r="BI276" i="1"/>
  <c r="BI131" i="1"/>
  <c r="BI346" i="1"/>
  <c r="BI149" i="1"/>
  <c r="BI153" i="1"/>
  <c r="BI7" i="1"/>
  <c r="BI352" i="1"/>
  <c r="BI49" i="1"/>
  <c r="BI367" i="1"/>
  <c r="BI183" i="1"/>
  <c r="BI137" i="1"/>
  <c r="BI354" i="1"/>
  <c r="BI176" i="1"/>
  <c r="BI359" i="1"/>
  <c r="BI142" i="1"/>
  <c r="BI242" i="1"/>
  <c r="BI301" i="1"/>
  <c r="BI255" i="1"/>
  <c r="BI99" i="1"/>
  <c r="BI129" i="1"/>
  <c r="BI318" i="1"/>
  <c r="BI292" i="1"/>
  <c r="BI171" i="1"/>
  <c r="BI76" i="1"/>
  <c r="BI286" i="1"/>
  <c r="BI304" i="1"/>
  <c r="BI295" i="1"/>
  <c r="BI298" i="1"/>
  <c r="BI356" i="1"/>
  <c r="BI316" i="1"/>
  <c r="BI45" i="1"/>
  <c r="BI95" i="1"/>
  <c r="BI150" i="1"/>
  <c r="BI74" i="1"/>
  <c r="BI201" i="1"/>
  <c r="BI246" i="1"/>
  <c r="BI369" i="1"/>
  <c r="BI43" i="1"/>
  <c r="BI18" i="1"/>
  <c r="BI223" i="1"/>
  <c r="BI277" i="1"/>
  <c r="BI69" i="1"/>
  <c r="BI196" i="1"/>
  <c r="BI113" i="1"/>
  <c r="BI108" i="1"/>
  <c r="BI306" i="1"/>
  <c r="BI68" i="1"/>
  <c r="BI365" i="1"/>
  <c r="BI93" i="1"/>
  <c r="BI172" i="1"/>
  <c r="BI15" i="1"/>
  <c r="BI157" i="1"/>
  <c r="BI331" i="1"/>
  <c r="BI215" i="1"/>
  <c r="BI373" i="1"/>
  <c r="BI77" i="1"/>
  <c r="BI167" i="1"/>
  <c r="BI166" i="1"/>
  <c r="BI307" i="1"/>
  <c r="BI123" i="1"/>
  <c r="BI341" i="1"/>
  <c r="BI90" i="1"/>
  <c r="BI141" i="1"/>
  <c r="BI194" i="1"/>
  <c r="BI218" i="1"/>
  <c r="BI214" i="1"/>
  <c r="BI230" i="1"/>
  <c r="BI347" i="1"/>
  <c r="BI248" i="1"/>
  <c r="BI182" i="1"/>
  <c r="BI238" i="1"/>
  <c r="BI106" i="1"/>
  <c r="BI212" i="1"/>
  <c r="BI104" i="1"/>
  <c r="BI89" i="1"/>
  <c r="BI325" i="1"/>
  <c r="BI332" i="1"/>
  <c r="BI357" i="1"/>
  <c r="BI52" i="1"/>
  <c r="BI115" i="1"/>
  <c r="BI173" i="1"/>
  <c r="BI9" i="1"/>
  <c r="BI376" i="1"/>
  <c r="BI5" i="1"/>
  <c r="BI86" i="1"/>
  <c r="BI64" i="1"/>
  <c r="BI254" i="1"/>
  <c r="BI281" i="1"/>
  <c r="BI269" i="1"/>
  <c r="BI120" i="1"/>
  <c r="BI92" i="1"/>
  <c r="BI235" i="1"/>
  <c r="BI236" i="1"/>
  <c r="BI207" i="1"/>
  <c r="BI10" i="1"/>
  <c r="BI100" i="1"/>
  <c r="BI285" i="1"/>
  <c r="BI6" i="1"/>
  <c r="BI102" i="1"/>
  <c r="BI22" i="1"/>
  <c r="BI232" i="1"/>
  <c r="BI114" i="1"/>
  <c r="BI162" i="1"/>
  <c r="BI54" i="1"/>
  <c r="BI3" i="1"/>
  <c r="BI83" i="1"/>
  <c r="BI244" i="1"/>
  <c r="BI139" i="1"/>
  <c r="BI366" i="1"/>
  <c r="BI372" i="1"/>
  <c r="BI101" i="1"/>
  <c r="BI117" i="1"/>
  <c r="BI334" i="1"/>
  <c r="BI41" i="1"/>
  <c r="BI122" i="1"/>
  <c r="BI128" i="1"/>
  <c r="BI178" i="1"/>
  <c r="BI227" i="1"/>
  <c r="BI305" i="1"/>
  <c r="BI370" i="1"/>
  <c r="BI315" i="1"/>
  <c r="BI263" i="1"/>
  <c r="BI191" i="1"/>
  <c r="BI202" i="1"/>
  <c r="BI337" i="1"/>
  <c r="BI195" i="1"/>
  <c r="BI155" i="1"/>
  <c r="BI210" i="1"/>
  <c r="BI2" i="1"/>
  <c r="BI221" i="1"/>
  <c r="BI126" i="1"/>
  <c r="BI371" i="1"/>
  <c r="BI53" i="1"/>
  <c r="BI233" i="1"/>
  <c r="BI239" i="1"/>
  <c r="BI38" i="1"/>
  <c r="BI179" i="1"/>
  <c r="BI267" i="1"/>
  <c r="BI222" i="1"/>
  <c r="BI335" i="1"/>
  <c r="BI343" i="1"/>
  <c r="BI85" i="1"/>
  <c r="BI355" i="1"/>
  <c r="BI146" i="1"/>
  <c r="BI229" i="1"/>
  <c r="BI313" i="1"/>
  <c r="BI133" i="1"/>
  <c r="BI96" i="1"/>
  <c r="BI288" i="1"/>
  <c r="BI270" i="1"/>
  <c r="BI143" i="1"/>
  <c r="BI4" i="1"/>
  <c r="BI326" i="1"/>
  <c r="BI175" i="1"/>
  <c r="BI250" i="1"/>
  <c r="BI42" i="1"/>
  <c r="BI144" i="1"/>
  <c r="BI309" i="1"/>
  <c r="BI119" i="1"/>
  <c r="BI186" i="1"/>
  <c r="BI320" i="1"/>
  <c r="BI78" i="1"/>
  <c r="BI360" i="1"/>
  <c r="BI75" i="1"/>
  <c r="BI243" i="1"/>
  <c r="BI241" i="1"/>
  <c r="BI364" i="1"/>
  <c r="BI160" i="1"/>
  <c r="BI94" i="1"/>
  <c r="BI98" i="1"/>
  <c r="BI197" i="1"/>
  <c r="BI353" i="1"/>
  <c r="BI205" i="1"/>
  <c r="BI35" i="1"/>
  <c r="BI33" i="1"/>
  <c r="BI165" i="1"/>
  <c r="BI84" i="1"/>
  <c r="BI375" i="1"/>
  <c r="BI272" i="1"/>
  <c r="BI294" i="1"/>
  <c r="BI283" i="1"/>
  <c r="BI19" i="1"/>
  <c r="BI116" i="1"/>
  <c r="BI363" i="1"/>
  <c r="BI188" i="1"/>
  <c r="BI111" i="1"/>
  <c r="BI168" i="1"/>
  <c r="BI338" i="1"/>
  <c r="BI329" i="1"/>
  <c r="BI275" i="1"/>
  <c r="BI36" i="1"/>
  <c r="BI161" i="1"/>
  <c r="BI21" i="1"/>
  <c r="BI55" i="1"/>
  <c r="BI79" i="1"/>
  <c r="BI28" i="1"/>
  <c r="BI39" i="1"/>
  <c r="BI91" i="1"/>
  <c r="BI300" i="1"/>
  <c r="BI234" i="1"/>
  <c r="BI324" i="1"/>
  <c r="BI66" i="1"/>
  <c r="BI51" i="1"/>
  <c r="BI190" i="1"/>
  <c r="BI204" i="1"/>
  <c r="BI206" i="1"/>
  <c r="BI82" i="1"/>
  <c r="BI164" i="1"/>
  <c r="BI237" i="1"/>
  <c r="BI247" i="1"/>
  <c r="BI11" i="1"/>
  <c r="BI72" i="1"/>
  <c r="BI44" i="1"/>
  <c r="BI27" i="1"/>
  <c r="BI148" i="1"/>
  <c r="BI265" i="1"/>
  <c r="BI328" i="1"/>
  <c r="BI217" i="1"/>
  <c r="BI31" i="1"/>
  <c r="BI23" i="1"/>
  <c r="BI24" i="1"/>
  <c r="BI112" i="1"/>
  <c r="BI159" i="1"/>
  <c r="BI257" i="1"/>
  <c r="BI67" i="1"/>
  <c r="BI180" i="1"/>
  <c r="BI170" i="1"/>
  <c r="BI154" i="1"/>
  <c r="BI140" i="1"/>
  <c r="BI181" i="1"/>
  <c r="BI130" i="1"/>
  <c r="BI65" i="1"/>
  <c r="BI303" i="1"/>
  <c r="BI37" i="1"/>
  <c r="BI73" i="1"/>
  <c r="BI216" i="1"/>
  <c r="BI136" i="1"/>
  <c r="BI260" i="1"/>
  <c r="BI268" i="1"/>
  <c r="BI177" i="1"/>
  <c r="BI302" i="1"/>
  <c r="BI311" i="1"/>
  <c r="BI336" i="1"/>
  <c r="BI20" i="1"/>
  <c r="BI57" i="1"/>
  <c r="BI193" i="1"/>
  <c r="BI282" i="1"/>
  <c r="BI297" i="1"/>
  <c r="BI321" i="1"/>
  <c r="BI323" i="1"/>
  <c r="BI317" i="1"/>
  <c r="BI271" i="1"/>
  <c r="BI278" i="1"/>
  <c r="BI40" i="1"/>
  <c r="BI262" i="1"/>
  <c r="BI258" i="1"/>
  <c r="BI163" i="1"/>
  <c r="BI200" i="1"/>
  <c r="BI330" i="1"/>
  <c r="BI345" i="1"/>
  <c r="BI220" i="1"/>
  <c r="BI342" i="1"/>
  <c r="BI351" i="1"/>
  <c r="BI34" i="1"/>
  <c r="BI61" i="1"/>
  <c r="BI29" i="1"/>
  <c r="BI185" i="1"/>
  <c r="BI192" i="1"/>
  <c r="BI290" i="1"/>
  <c r="BI174" i="1"/>
  <c r="BI124" i="1"/>
  <c r="BI63" i="1"/>
  <c r="BI231" i="1"/>
  <c r="BI147" i="1"/>
  <c r="BI299" i="1"/>
  <c r="BI47" i="1"/>
  <c r="BI32" i="1"/>
  <c r="BI25" i="1"/>
  <c r="BI71" i="1"/>
  <c r="BI350" i="1"/>
  <c r="BI349" i="1"/>
  <c r="BI145" i="1"/>
  <c r="BI198" i="1"/>
  <c r="BI327" i="1"/>
  <c r="BI259" i="1"/>
  <c r="BI208" i="1"/>
  <c r="BI105" i="1"/>
  <c r="BI256" i="1"/>
  <c r="BI189" i="1"/>
  <c r="BI169" i="1"/>
  <c r="BI273" i="1"/>
  <c r="BI310" i="1"/>
  <c r="BI314" i="1"/>
  <c r="BI132" i="1"/>
  <c r="BI59" i="1"/>
  <c r="BI80" i="1"/>
  <c r="BI26" i="1"/>
  <c r="BI12" i="1"/>
  <c r="BI249" i="1"/>
  <c r="BI284" i="1"/>
  <c r="BH219" i="1"/>
  <c r="BH56" i="1"/>
  <c r="BH261" i="1"/>
  <c r="BH156" i="1"/>
  <c r="BH333" i="1"/>
  <c r="BH296" i="1"/>
  <c r="BH377" i="1"/>
  <c r="BH138" i="1"/>
  <c r="BH184" i="1"/>
  <c r="BH134" i="1"/>
  <c r="BH60" i="1"/>
  <c r="BH125" i="1"/>
  <c r="BH118" i="1"/>
  <c r="BH107" i="1"/>
  <c r="BH127" i="1"/>
  <c r="BH109" i="1"/>
  <c r="BH291" i="1"/>
  <c r="BH135" i="1"/>
  <c r="BH14" i="1"/>
  <c r="BH199" i="1"/>
  <c r="BH240" i="1"/>
  <c r="BH213" i="1"/>
  <c r="BH226" i="1"/>
  <c r="BH48" i="1"/>
  <c r="BH152" i="1"/>
  <c r="BH340" i="1"/>
  <c r="BH97" i="1"/>
  <c r="BH289" i="1"/>
  <c r="BH211" i="1"/>
  <c r="BH252" i="1"/>
  <c r="BH187" i="1"/>
  <c r="BH17" i="1"/>
  <c r="BH358" i="1"/>
  <c r="BH224" i="1"/>
  <c r="BH58" i="1"/>
  <c r="BH110" i="1"/>
  <c r="BH274" i="1"/>
  <c r="BH30" i="1"/>
  <c r="BH322" i="1"/>
  <c r="BH62" i="1"/>
  <c r="BH16" i="1"/>
  <c r="BH362" i="1"/>
  <c r="BH50" i="1"/>
  <c r="BH228" i="1"/>
  <c r="BH225" i="1"/>
  <c r="BH203" i="1"/>
  <c r="BH46" i="1"/>
  <c r="BH280" i="1"/>
  <c r="BH88" i="1"/>
  <c r="BH245" i="1"/>
  <c r="BH374" i="1"/>
  <c r="BH121" i="1"/>
  <c r="BH253" i="1"/>
  <c r="BH293" i="1"/>
  <c r="BH13" i="1"/>
  <c r="BH287" i="1"/>
  <c r="BH312" i="1"/>
  <c r="BH103" i="1"/>
  <c r="BH339" i="1"/>
  <c r="BH344" i="1"/>
  <c r="BH279" i="1"/>
  <c r="BH151" i="1"/>
  <c r="BH368" i="1"/>
  <c r="BH87" i="1"/>
  <c r="BH8" i="1"/>
  <c r="BH319" i="1"/>
  <c r="BH308" i="1"/>
  <c r="BH361" i="1"/>
  <c r="BH209" i="1"/>
  <c r="BH266" i="1"/>
  <c r="BH251" i="1"/>
  <c r="BH158" i="1"/>
  <c r="BH264" i="1"/>
  <c r="BH70" i="1"/>
  <c r="BH276" i="1"/>
  <c r="BH131" i="1"/>
  <c r="BH346" i="1"/>
  <c r="BH149" i="1"/>
  <c r="BH153" i="1"/>
  <c r="BH7" i="1"/>
  <c r="BH352" i="1"/>
  <c r="BH49" i="1"/>
  <c r="BH367" i="1"/>
  <c r="BH183" i="1"/>
  <c r="BH137" i="1"/>
  <c r="BH354" i="1"/>
  <c r="BH176" i="1"/>
  <c r="BH359" i="1"/>
  <c r="BH142" i="1"/>
  <c r="BH242" i="1"/>
  <c r="BH301" i="1"/>
  <c r="BH255" i="1"/>
  <c r="BH99" i="1"/>
  <c r="BH129" i="1"/>
  <c r="BH318" i="1"/>
  <c r="BH292" i="1"/>
  <c r="BH171" i="1"/>
  <c r="BH76" i="1"/>
  <c r="BH286" i="1"/>
  <c r="BH304" i="1"/>
  <c r="BH295" i="1"/>
  <c r="BH298" i="1"/>
  <c r="BH356" i="1"/>
  <c r="BH316" i="1"/>
  <c r="BH45" i="1"/>
  <c r="BH95" i="1"/>
  <c r="BH150" i="1"/>
  <c r="BH74" i="1"/>
  <c r="BH201" i="1"/>
  <c r="BH246" i="1"/>
  <c r="BH369" i="1"/>
  <c r="BH43" i="1"/>
  <c r="BH18" i="1"/>
  <c r="BH223" i="1"/>
  <c r="BH277" i="1"/>
  <c r="BH69" i="1"/>
  <c r="BH196" i="1"/>
  <c r="BH113" i="1"/>
  <c r="BH108" i="1"/>
  <c r="BH306" i="1"/>
  <c r="BH68" i="1"/>
  <c r="BH365" i="1"/>
  <c r="BH93" i="1"/>
  <c r="BH172" i="1"/>
  <c r="BH15" i="1"/>
  <c r="BH157" i="1"/>
  <c r="BH331" i="1"/>
  <c r="BH215" i="1"/>
  <c r="BH373" i="1"/>
  <c r="BH77" i="1"/>
  <c r="BH167" i="1"/>
  <c r="BH166" i="1"/>
  <c r="BH307" i="1"/>
  <c r="BH123" i="1"/>
  <c r="BH341" i="1"/>
  <c r="BH90" i="1"/>
  <c r="BH141" i="1"/>
  <c r="BH194" i="1"/>
  <c r="BH218" i="1"/>
  <c r="BH214" i="1"/>
  <c r="BH230" i="1"/>
  <c r="BH347" i="1"/>
  <c r="BH248" i="1"/>
  <c r="BH182" i="1"/>
  <c r="BH238" i="1"/>
  <c r="BH106" i="1"/>
  <c r="BH212" i="1"/>
  <c r="BH104" i="1"/>
  <c r="BH89" i="1"/>
  <c r="BH325" i="1"/>
  <c r="BH332" i="1"/>
  <c r="BH357" i="1"/>
  <c r="BH52" i="1"/>
  <c r="BH115" i="1"/>
  <c r="BH173" i="1"/>
  <c r="BH9" i="1"/>
  <c r="BH376" i="1"/>
  <c r="BH5" i="1"/>
  <c r="BH86" i="1"/>
  <c r="BH64" i="1"/>
  <c r="BH254" i="1"/>
  <c r="BH281" i="1"/>
  <c r="BH269" i="1"/>
  <c r="BH120" i="1"/>
  <c r="BH92" i="1"/>
  <c r="BH235" i="1"/>
  <c r="BH236" i="1"/>
  <c r="BH207" i="1"/>
  <c r="BH10" i="1"/>
  <c r="BH100" i="1"/>
  <c r="BH285" i="1"/>
  <c r="BH6" i="1"/>
  <c r="BH102" i="1"/>
  <c r="BH22" i="1"/>
  <c r="BH232" i="1"/>
  <c r="BH114" i="1"/>
  <c r="BH162" i="1"/>
  <c r="BH54" i="1"/>
  <c r="BH3" i="1"/>
  <c r="BH83" i="1"/>
  <c r="BH244" i="1"/>
  <c r="BH139" i="1"/>
  <c r="BH366" i="1"/>
  <c r="BH372" i="1"/>
  <c r="BH101" i="1"/>
  <c r="BH117" i="1"/>
  <c r="BH334" i="1"/>
  <c r="BH41" i="1"/>
  <c r="BH122" i="1"/>
  <c r="BH128" i="1"/>
  <c r="BH178" i="1"/>
  <c r="BH227" i="1"/>
  <c r="BH305" i="1"/>
  <c r="BH370" i="1"/>
  <c r="BH315" i="1"/>
  <c r="BH263" i="1"/>
  <c r="BH191" i="1"/>
  <c r="BH202" i="1"/>
  <c r="BH337" i="1"/>
  <c r="BH195" i="1"/>
  <c r="BH155" i="1"/>
  <c r="BH210" i="1"/>
  <c r="BH2" i="1"/>
  <c r="BH221" i="1"/>
  <c r="BH126" i="1"/>
  <c r="BH371" i="1"/>
  <c r="BH53" i="1"/>
  <c r="BH233" i="1"/>
  <c r="BH239" i="1"/>
  <c r="BH38" i="1"/>
  <c r="BH179" i="1"/>
  <c r="BH267" i="1"/>
  <c r="BH222" i="1"/>
  <c r="BH335" i="1"/>
  <c r="BH343" i="1"/>
  <c r="BH85" i="1"/>
  <c r="BH355" i="1"/>
  <c r="BH146" i="1"/>
  <c r="BH229" i="1"/>
  <c r="BH313" i="1"/>
  <c r="BH133" i="1"/>
  <c r="BH96" i="1"/>
  <c r="BH288" i="1"/>
  <c r="BH270" i="1"/>
  <c r="BH143" i="1"/>
  <c r="BH4" i="1"/>
  <c r="BH326" i="1"/>
  <c r="BH175" i="1"/>
  <c r="BH250" i="1"/>
  <c r="BH42" i="1"/>
  <c r="BH144" i="1"/>
  <c r="BH309" i="1"/>
  <c r="BH119" i="1"/>
  <c r="BH186" i="1"/>
  <c r="BH320" i="1"/>
  <c r="BH78" i="1"/>
  <c r="BH360" i="1"/>
  <c r="BH75" i="1"/>
  <c r="BH243" i="1"/>
  <c r="BH241" i="1"/>
  <c r="BH364" i="1"/>
  <c r="BH160" i="1"/>
  <c r="BH94" i="1"/>
  <c r="BH98" i="1"/>
  <c r="BH197" i="1"/>
  <c r="BH353" i="1"/>
  <c r="BH205" i="1"/>
  <c r="BH35" i="1"/>
  <c r="BH33" i="1"/>
  <c r="BH165" i="1"/>
  <c r="BH84" i="1"/>
  <c r="BH375" i="1"/>
  <c r="BH272" i="1"/>
  <c r="BH294" i="1"/>
  <c r="BH283" i="1"/>
  <c r="BH19" i="1"/>
  <c r="BH116" i="1"/>
  <c r="BH363" i="1"/>
  <c r="BH188" i="1"/>
  <c r="BH111" i="1"/>
  <c r="BH168" i="1"/>
  <c r="BH338" i="1"/>
  <c r="BH329" i="1"/>
  <c r="BH275" i="1"/>
  <c r="BH36" i="1"/>
  <c r="BH161" i="1"/>
  <c r="BH21" i="1"/>
  <c r="BH55" i="1"/>
  <c r="BH79" i="1"/>
  <c r="BH28" i="1"/>
  <c r="BH39" i="1"/>
  <c r="BH91" i="1"/>
  <c r="BH300" i="1"/>
  <c r="BH234" i="1"/>
  <c r="BH324" i="1"/>
  <c r="BH66" i="1"/>
  <c r="BH51" i="1"/>
  <c r="BH190" i="1"/>
  <c r="BH204" i="1"/>
  <c r="BH206" i="1"/>
  <c r="BH82" i="1"/>
  <c r="BH164" i="1"/>
  <c r="BH237" i="1"/>
  <c r="BH247" i="1"/>
  <c r="BH11" i="1"/>
  <c r="BH72" i="1"/>
  <c r="BH44" i="1"/>
  <c r="BH27" i="1"/>
  <c r="BH148" i="1"/>
  <c r="BH265" i="1"/>
  <c r="BH328" i="1"/>
  <c r="BH217" i="1"/>
  <c r="BH31" i="1"/>
  <c r="BH23" i="1"/>
  <c r="BH24" i="1"/>
  <c r="BH112" i="1"/>
  <c r="BH159" i="1"/>
  <c r="BH257" i="1"/>
  <c r="BH67" i="1"/>
  <c r="BH180" i="1"/>
  <c r="BH170" i="1"/>
  <c r="BH154" i="1"/>
  <c r="BH140" i="1"/>
  <c r="BH181" i="1"/>
  <c r="BH130" i="1"/>
  <c r="BH65" i="1"/>
  <c r="BH303" i="1"/>
  <c r="BH37" i="1"/>
  <c r="BH73" i="1"/>
  <c r="BH216" i="1"/>
  <c r="BH136" i="1"/>
  <c r="BH260" i="1"/>
  <c r="BH268" i="1"/>
  <c r="BH177" i="1"/>
  <c r="BH302" i="1"/>
  <c r="BH311" i="1"/>
  <c r="BH336" i="1"/>
  <c r="BH20" i="1"/>
  <c r="BH57" i="1"/>
  <c r="BH193" i="1"/>
  <c r="BH282" i="1"/>
  <c r="BH297" i="1"/>
  <c r="BH321" i="1"/>
  <c r="BH323" i="1"/>
  <c r="BH317" i="1"/>
  <c r="BH271" i="1"/>
  <c r="BH278" i="1"/>
  <c r="BH40" i="1"/>
  <c r="BH262" i="1"/>
  <c r="BH258" i="1"/>
  <c r="BH163" i="1"/>
  <c r="BH200" i="1"/>
  <c r="BH330" i="1"/>
  <c r="BH345" i="1"/>
  <c r="BH220" i="1"/>
  <c r="BH342" i="1"/>
  <c r="BH351" i="1"/>
  <c r="BH34" i="1"/>
  <c r="BH61" i="1"/>
  <c r="BH29" i="1"/>
  <c r="BH185" i="1"/>
  <c r="BH192" i="1"/>
  <c r="BH290" i="1"/>
  <c r="BH174" i="1"/>
  <c r="BH124" i="1"/>
  <c r="BH63" i="1"/>
  <c r="BH231" i="1"/>
  <c r="BH147" i="1"/>
  <c r="BH299" i="1"/>
  <c r="BH47" i="1"/>
  <c r="BH32" i="1"/>
  <c r="BH25" i="1"/>
  <c r="BH71" i="1"/>
  <c r="BH350" i="1"/>
  <c r="BH349" i="1"/>
  <c r="BH145" i="1"/>
  <c r="BH198" i="1"/>
  <c r="BH327" i="1"/>
  <c r="BH259" i="1"/>
  <c r="BH208" i="1"/>
  <c r="BH105" i="1"/>
  <c r="BH256" i="1"/>
  <c r="BH189" i="1"/>
  <c r="BH169" i="1"/>
  <c r="BH273" i="1"/>
  <c r="BH310" i="1"/>
  <c r="BH314" i="1"/>
  <c r="BH132" i="1"/>
  <c r="BH59" i="1"/>
  <c r="BH80" i="1"/>
  <c r="BH26" i="1"/>
  <c r="BH12" i="1"/>
  <c r="BH249" i="1"/>
  <c r="BH284" i="1"/>
  <c r="BH81" i="1"/>
  <c r="BI333" i="1"/>
  <c r="BI156" i="1"/>
  <c r="BI56" i="1"/>
  <c r="BI296" i="1"/>
  <c r="BI81" i="1"/>
  <c r="BI261" i="1"/>
  <c r="BI219" i="1"/>
  <c r="BI348" i="1"/>
  <c r="BH348" i="1"/>
</calcChain>
</file>

<file path=xl/sharedStrings.xml><?xml version="1.0" encoding="utf-8"?>
<sst xmlns="http://schemas.openxmlformats.org/spreadsheetml/2006/main" count="8142" uniqueCount="3366">
  <si>
    <t>WEST3</t>
  </si>
  <si>
    <t>AALR3</t>
  </si>
  <si>
    <t>ON NM</t>
  </si>
  <si>
    <t>ALLIAR ON NM</t>
  </si>
  <si>
    <t>Serv.MÃ©d.Hospit. AnÃ¡lises e DiagnÃ³sticos</t>
  </si>
  <si>
    <t> 1,87%</t>
  </si>
  <si>
    <t> 21,87</t>
  </si>
  <si>
    <t> 31,3%</t>
  </si>
  <si>
    <t> 1,81</t>
  </si>
  <si>
    <t> 8,3%</t>
  </si>
  <si>
    <t> 0,81</t>
  </si>
  <si>
    <t> 0,2%</t>
  </si>
  <si>
    <t> -20,53</t>
  </si>
  <si>
    <t> -2,44</t>
  </si>
  <si>
    <t> 4,0%</t>
  </si>
  <si>
    <t> -0,5%</t>
  </si>
  <si>
    <t> 12,68</t>
  </si>
  <si>
    <t> 0,83</t>
  </si>
  <si>
    <t> 28,79</t>
  </si>
  <si>
    <t> 0,66</t>
  </si>
  <si>
    <t> -0,4%</t>
  </si>
  <si>
    <t> 0,45</t>
  </si>
  <si>
    <t>ABCB4</t>
  </si>
  <si>
    <t>PN N2</t>
  </si>
  <si>
    <t>ABC Brasil PN N2</t>
  </si>
  <si>
    <t>IntermediÃ¡rios Financeiros</t>
  </si>
  <si>
    <t>Bancos</t>
  </si>
  <si>
    <t>-</t>
  </si>
  <si>
    <t> 2,93%</t>
  </si>
  <si>
    <t> -</t>
  </si>
  <si>
    <t> 0,0%</t>
  </si>
  <si>
    <t> 12,3%</t>
  </si>
  <si>
    <t> -6,0%</t>
  </si>
  <si>
    <t>ABEV3</t>
  </si>
  <si>
    <t>ON</t>
  </si>
  <si>
    <t>AMBEV S/A ON</t>
  </si>
  <si>
    <t>Bebidas</t>
  </si>
  <si>
    <t>Cervejas e Refrigerantes</t>
  </si>
  <si>
    <t> 2,30%</t>
  </si>
  <si>
    <t> 14,62</t>
  </si>
  <si>
    <t> 51,1%</t>
  </si>
  <si>
    <t> 3,08</t>
  </si>
  <si>
    <t> 21,1%</t>
  </si>
  <si>
    <t> 1,62</t>
  </si>
  <si>
    <t> 18,0%</t>
  </si>
  <si>
    <t> -937,69</t>
  </si>
  <si>
    <t> -14,06</t>
  </si>
  <si>
    <t> 16,0%</t>
  </si>
  <si>
    <t> 15,3%</t>
  </si>
  <si>
    <t> 10,21</t>
  </si>
  <si>
    <t> 0,99</t>
  </si>
  <si>
    <t> 13,61</t>
  </si>
  <si>
    <t> 0,04</t>
  </si>
  <si>
    <t> 10,4%</t>
  </si>
  <si>
    <t> 0,53</t>
  </si>
  <si>
    <t>AERI3</t>
  </si>
  <si>
    <t>AERIS ON NM</t>
  </si>
  <si>
    <t>MÃ¡quinas e Equipamentos</t>
  </si>
  <si>
    <t>MÃ¡q. e Equip. Industriais</t>
  </si>
  <si>
    <t> 11,5%</t>
  </si>
  <si>
    <t> 1,76</t>
  </si>
  <si>
    <t> 7,9%</t>
  </si>
  <si>
    <t> 1,42</t>
  </si>
  <si>
    <t> 2,8%</t>
  </si>
  <si>
    <t> 3,43</t>
  </si>
  <si>
    <t> 11,2%</t>
  </si>
  <si>
    <t> 6,9%</t>
  </si>
  <si>
    <t> 2,80</t>
  </si>
  <si>
    <t> 1,46</t>
  </si>
  <si>
    <t> 12,6%</t>
  </si>
  <si>
    <t>AESB3</t>
  </si>
  <si>
    <t>AES BRASIL ON NM</t>
  </si>
  <si>
    <t>Energia ElÃ©trica</t>
  </si>
  <si>
    <t> 14,7%</t>
  </si>
  <si>
    <t> 2,88</t>
  </si>
  <si>
    <t> 7,6%</t>
  </si>
  <si>
    <t> 0,47</t>
  </si>
  <si>
    <t> 21,7%</t>
  </si>
  <si>
    <t> 10,69</t>
  </si>
  <si>
    <t> 1,5%</t>
  </si>
  <si>
    <t> 11,6%</t>
  </si>
  <si>
    <t> 19,32</t>
  </si>
  <si>
    <t> 1,29</t>
  </si>
  <si>
    <t> 1,93</t>
  </si>
  <si>
    <t> 0,17</t>
  </si>
  <si>
    <t>AGRO3</t>
  </si>
  <si>
    <t>BRASILAGRO ON NM</t>
  </si>
  <si>
    <t>AgropecuÃ¡ria</t>
  </si>
  <si>
    <t>Agricultura</t>
  </si>
  <si>
    <t> 0,90%</t>
  </si>
  <si>
    <t> 4,25</t>
  </si>
  <si>
    <t> 47,0%</t>
  </si>
  <si>
    <t> 1,80</t>
  </si>
  <si>
    <t> 42,3%</t>
  </si>
  <si>
    <t> 0,95</t>
  </si>
  <si>
    <t> 36,2%</t>
  </si>
  <si>
    <t> 2,87</t>
  </si>
  <si>
    <t> 5,67</t>
  </si>
  <si>
    <t> 31,8%</t>
  </si>
  <si>
    <t> 28,2%</t>
  </si>
  <si>
    <t> 3,62</t>
  </si>
  <si>
    <t> 3,04</t>
  </si>
  <si>
    <t> 4,11</t>
  </si>
  <si>
    <t> 0,32</t>
  </si>
  <si>
    <t> 50,9%</t>
  </si>
  <si>
    <t>AGXY3</t>
  </si>
  <si>
    <t>AGROGALAXY ON NM</t>
  </si>
  <si>
    <t> 2,82%</t>
  </si>
  <si>
    <t> 9,67</t>
  </si>
  <si>
    <t> 0,29</t>
  </si>
  <si>
    <t> 3,0%</t>
  </si>
  <si>
    <t> 0,28</t>
  </si>
  <si>
    <t> 1,4%</t>
  </si>
  <si>
    <t> 2,59</t>
  </si>
  <si>
    <t> 41,68</t>
  </si>
  <si>
    <t> 6,0%</t>
  </si>
  <si>
    <t> 6,7%</t>
  </si>
  <si>
    <t> 9,76</t>
  </si>
  <si>
    <t> 1,16</t>
  </si>
  <si>
    <t> 14,00</t>
  </si>
  <si>
    <t> 0,98</t>
  </si>
  <si>
    <t> 0,96</t>
  </si>
  <si>
    <t>AHEB3</t>
  </si>
  <si>
    <t>PARQUE ANHEMBI ON</t>
  </si>
  <si>
    <t>Viagens e Lazer</t>
  </si>
  <si>
    <t>ProduÃ§Ã£o de Eventos e Shows</t>
  </si>
  <si>
    <t> 0,00%</t>
  </si>
  <si>
    <t> -5,91</t>
  </si>
  <si>
    <t> 22,6%</t>
  </si>
  <si>
    <t> 1,23</t>
  </si>
  <si>
    <t> -20,8%</t>
  </si>
  <si>
    <t> -31,7%</t>
  </si>
  <si>
    <t> -3,36</t>
  </si>
  <si>
    <t> -0,88</t>
  </si>
  <si>
    <t> -15,0%</t>
  </si>
  <si>
    <t> 125,9%</t>
  </si>
  <si>
    <t> -7,20</t>
  </si>
  <si>
    <t> -5,74</t>
  </si>
  <si>
    <t> 33,1%</t>
  </si>
  <si>
    <t> 0,68</t>
  </si>
  <si>
    <t>ALLD3</t>
  </si>
  <si>
    <t>ALLIED ON NM</t>
  </si>
  <si>
    <t>ComÃ©rcio</t>
  </si>
  <si>
    <t>EletrodomÃ©sticos</t>
  </si>
  <si>
    <t> 2,02%</t>
  </si>
  <si>
    <t> 3,46</t>
  </si>
  <si>
    <t> 15,4%</t>
  </si>
  <si>
    <t> 0,22</t>
  </si>
  <si>
    <t> 6,4%</t>
  </si>
  <si>
    <t> 0,31</t>
  </si>
  <si>
    <t> 5,9%</t>
  </si>
  <si>
    <t> 1,33</t>
  </si>
  <si>
    <t> 3,33</t>
  </si>
  <si>
    <t> 19,4%</t>
  </si>
  <si>
    <t> 22,3%</t>
  </si>
  <si>
    <t> 1,47</t>
  </si>
  <si>
    <t> 3,31</t>
  </si>
  <si>
    <t> 0,27</t>
  </si>
  <si>
    <t> 1,38</t>
  </si>
  <si>
    <t>ALPA3</t>
  </si>
  <si>
    <t>ON N1</t>
  </si>
  <si>
    <t>ALPARGATAS ON N1</t>
  </si>
  <si>
    <t>Tecidos, VestuÃ¡rio e CalÃ§ados</t>
  </si>
  <si>
    <t>CalÃ§ados</t>
  </si>
  <si>
    <t> 7,71%</t>
  </si>
  <si>
    <t> 23,08</t>
  </si>
  <si>
    <t> 49,6%</t>
  </si>
  <si>
    <t> 3,96</t>
  </si>
  <si>
    <t> 17,2%</t>
  </si>
  <si>
    <t> 1,95</t>
  </si>
  <si>
    <t> 17,5%</t>
  </si>
  <si>
    <t> -14,66</t>
  </si>
  <si>
    <t> -11,67</t>
  </si>
  <si>
    <t> 10,0%</t>
  </si>
  <si>
    <t> 20,3%</t>
  </si>
  <si>
    <t> 18,76</t>
  </si>
  <si>
    <t> 0,75</t>
  </si>
  <si>
    <t> 22,38</t>
  </si>
  <si>
    <t> 0,03</t>
  </si>
  <si>
    <t> -0,3%</t>
  </si>
  <si>
    <t> 0,49</t>
  </si>
  <si>
    <t>ALPA4</t>
  </si>
  <si>
    <t>PN N1</t>
  </si>
  <si>
    <t>ALPARGATAS PN N1</t>
  </si>
  <si>
    <t> 6,49%</t>
  </si>
  <si>
    <t> 25,79</t>
  </si>
  <si>
    <t> 4,43</t>
  </si>
  <si>
    <t> 2,18</t>
  </si>
  <si>
    <t> -16,38</t>
  </si>
  <si>
    <t> -13,04</t>
  </si>
  <si>
    <t> 21,04</t>
  </si>
  <si>
    <t> 25,09</t>
  </si>
  <si>
    <t>ALPK3</t>
  </si>
  <si>
    <t>ESTAPAR ON NM</t>
  </si>
  <si>
    <t>ServiÃ§os Diversos</t>
  </si>
  <si>
    <t> -1,30%</t>
  </si>
  <si>
    <t> 6,84</t>
  </si>
  <si>
    <t> 24,8%</t>
  </si>
  <si>
    <t> 13,9%</t>
  </si>
  <si>
    <t> -26,8%</t>
  </si>
  <si>
    <t> -1,92</t>
  </si>
  <si>
    <t> -0,46</t>
  </si>
  <si>
    <t> 5,0%</t>
  </si>
  <si>
    <t> -40,2%</t>
  </si>
  <si>
    <t> 5,83</t>
  </si>
  <si>
    <t> 0,40</t>
  </si>
  <si>
    <t> 17,76</t>
  </si>
  <si>
    <t> 2,46</t>
  </si>
  <si>
    <t> -12,1%</t>
  </si>
  <si>
    <t>ALSO3</t>
  </si>
  <si>
    <t>ALIANSCSONAE ON</t>
  </si>
  <si>
    <t>ExploraÃ§Ã£o de ImÃ³veis</t>
  </si>
  <si>
    <t> 4,83%</t>
  </si>
  <si>
    <t> 14,54</t>
  </si>
  <si>
    <t> 66,4%</t>
  </si>
  <si>
    <t> 6,30</t>
  </si>
  <si>
    <t> 43,4%</t>
  </si>
  <si>
    <t> 0,50</t>
  </si>
  <si>
    <t> 4,51</t>
  </si>
  <si>
    <t> -3,48</t>
  </si>
  <si>
    <t> 3,9%</t>
  </si>
  <si>
    <t> 2,5%</t>
  </si>
  <si>
    <t> 11,20</t>
  </si>
  <si>
    <t> 3,18</t>
  </si>
  <si>
    <t> 16,82</t>
  </si>
  <si>
    <t> 31,7%</t>
  </si>
  <si>
    <t> 0,08</t>
  </si>
  <si>
    <t>ALUP11</t>
  </si>
  <si>
    <t>UNT N2</t>
  </si>
  <si>
    <t>ALUPAR UNT N2</t>
  </si>
  <si>
    <t> 0,34%</t>
  </si>
  <si>
    <t> 2,10</t>
  </si>
  <si>
    <t> 73,3%</t>
  </si>
  <si>
    <t> 1,49</t>
  </si>
  <si>
    <t> 70,7%</t>
  </si>
  <si>
    <t> 0,30</t>
  </si>
  <si>
    <t> 40,6%</t>
  </si>
  <si>
    <t> 3,98</t>
  </si>
  <si>
    <t> -0,69</t>
  </si>
  <si>
    <t> 15,7%</t>
  </si>
  <si>
    <t> 17,0%</t>
  </si>
  <si>
    <t> 4,15</t>
  </si>
  <si>
    <t> 4,31</t>
  </si>
  <si>
    <t> 1,54</t>
  </si>
  <si>
    <t> 43,8%</t>
  </si>
  <si>
    <t> 0,20</t>
  </si>
  <si>
    <t>ALUP3</t>
  </si>
  <si>
    <t>ON N2</t>
  </si>
  <si>
    <t>ALUPAR ON N2</t>
  </si>
  <si>
    <t> -0,46%</t>
  </si>
  <si>
    <t> 2,06</t>
  </si>
  <si>
    <t> 3,91</t>
  </si>
  <si>
    <t> -0,67</t>
  </si>
  <si>
    <t> 4,27</t>
  </si>
  <si>
    <t>ALUP4</t>
  </si>
  <si>
    <t>ALUPAR PN N2</t>
  </si>
  <si>
    <t> 0,11%</t>
  </si>
  <si>
    <t> 2,11</t>
  </si>
  <si>
    <t> 4,00</t>
  </si>
  <si>
    <t> 4,16</t>
  </si>
  <si>
    <t> 4,32</t>
  </si>
  <si>
    <t>AMAR3</t>
  </si>
  <si>
    <t>LOJAS MARISA ON NM</t>
  </si>
  <si>
    <t> 7,66%</t>
  </si>
  <si>
    <t> 2,55</t>
  </si>
  <si>
    <t> 46,8%</t>
  </si>
  <si>
    <t> 12,0%</t>
  </si>
  <si>
    <t> 0,23</t>
  </si>
  <si>
    <t> -2,8%</t>
  </si>
  <si>
    <t> 2,22</t>
  </si>
  <si>
    <t> -1,19</t>
  </si>
  <si>
    <t> 11,3%</t>
  </si>
  <si>
    <t> -7,2%</t>
  </si>
  <si>
    <t> 3,41</t>
  </si>
  <si>
    <t> 1,24</t>
  </si>
  <si>
    <t> 6,53</t>
  </si>
  <si>
    <t> -5,0%</t>
  </si>
  <si>
    <t> 0,74</t>
  </si>
  <si>
    <t>AMBP3</t>
  </si>
  <si>
    <t>AMBIPAR ON NM</t>
  </si>
  <si>
    <t>Ãgua e Saneamento</t>
  </si>
  <si>
    <t> -0,12%</t>
  </si>
  <si>
    <t> 12,05</t>
  </si>
  <si>
    <t> 1,97</t>
  </si>
  <si>
    <t> 16,3%</t>
  </si>
  <si>
    <t> 0,77</t>
  </si>
  <si>
    <t> 8,8%</t>
  </si>
  <si>
    <t> 6,25</t>
  </si>
  <si>
    <t> -1,83</t>
  </si>
  <si>
    <t> 12,2%</t>
  </si>
  <si>
    <t> 11,26</t>
  </si>
  <si>
    <t> 1,67</t>
  </si>
  <si>
    <t> 18,04</t>
  </si>
  <si>
    <t> 2,27</t>
  </si>
  <si>
    <t> 98,9%</t>
  </si>
  <si>
    <t> 0,39</t>
  </si>
  <si>
    <t>AMER3</t>
  </si>
  <si>
    <t>AMERICANAS ON</t>
  </si>
  <si>
    <t>Produtos Diversos</t>
  </si>
  <si>
    <t> 9,46%</t>
  </si>
  <si>
    <t> 23,99</t>
  </si>
  <si>
    <t> 29,8%</t>
  </si>
  <si>
    <t> 1,05</t>
  </si>
  <si>
    <t> 4,4%</t>
  </si>
  <si>
    <t> 0,54</t>
  </si>
  <si>
    <t> 2,4%</t>
  </si>
  <si>
    <t> 2,79</t>
  </si>
  <si>
    <t> -3,57</t>
  </si>
  <si>
    <t> 3,4%</t>
  </si>
  <si>
    <t> 12,77</t>
  </si>
  <si>
    <t> 1,64</t>
  </si>
  <si>
    <t> 29,42</t>
  </si>
  <si>
    <t> 0,78</t>
  </si>
  <si>
    <t> 0,51</t>
  </si>
  <si>
    <t>ANIM3</t>
  </si>
  <si>
    <t>ANIMA ON NM</t>
  </si>
  <si>
    <t>Diversos</t>
  </si>
  <si>
    <t>ServiÃ§os Educacionais</t>
  </si>
  <si>
    <t> 0,81%</t>
  </si>
  <si>
    <t> 8,09</t>
  </si>
  <si>
    <t> 55,2%</t>
  </si>
  <si>
    <t> 1,15</t>
  </si>
  <si>
    <t> 14,2%</t>
  </si>
  <si>
    <t> 0,24</t>
  </si>
  <si>
    <t> 1,8%</t>
  </si>
  <si>
    <t> 6,64</t>
  </si>
  <si>
    <t> -0,41</t>
  </si>
  <si>
    <t> 3,3%</t>
  </si>
  <si>
    <t> 11,00</t>
  </si>
  <si>
    <t> 1,31</t>
  </si>
  <si>
    <t> 22,17</t>
  </si>
  <si>
    <t> 2,00</t>
  </si>
  <si>
    <t> 0,21</t>
  </si>
  <si>
    <t>APER3</t>
  </si>
  <si>
    <t>ALPER S.A. ON</t>
  </si>
  <si>
    <t>PrevidÃªncia e Seguros</t>
  </si>
  <si>
    <t>Corretoras de Seguros</t>
  </si>
  <si>
    <t> 3,70%</t>
  </si>
  <si>
    <t> 66,50</t>
  </si>
  <si>
    <t> 100,0%</t>
  </si>
  <si>
    <t> 3,36</t>
  </si>
  <si>
    <t> 5,1%</t>
  </si>
  <si>
    <t> 0,93</t>
  </si>
  <si>
    <t> 10,20</t>
  </si>
  <si>
    <t> -4,99</t>
  </si>
  <si>
    <t> 1,7%</t>
  </si>
  <si>
    <t> 20,20</t>
  </si>
  <si>
    <t> 1,56</t>
  </si>
  <si>
    <t> 55,25</t>
  </si>
  <si>
    <t>ARML3</t>
  </si>
  <si>
    <t>ARMAC ON NM</t>
  </si>
  <si>
    <t>Aluguel de carros</t>
  </si>
  <si>
    <t> 7,57%</t>
  </si>
  <si>
    <t> 2,83</t>
  </si>
  <si>
    <t> 6,70</t>
  </si>
  <si>
    <t> 29,44</t>
  </si>
  <si>
    <t> 4,93</t>
  </si>
  <si>
    <t> 0,65</t>
  </si>
  <si>
    <t>ARZZ3</t>
  </si>
  <si>
    <t>AREZZO CO ON NM</t>
  </si>
  <si>
    <t> -0,63%</t>
  </si>
  <si>
    <t> 26,12</t>
  </si>
  <si>
    <t> 52,6%</t>
  </si>
  <si>
    <t> 3,02</t>
  </si>
  <si>
    <t> 2,62</t>
  </si>
  <si>
    <t> 11,8%</t>
  </si>
  <si>
    <t> 69,11</t>
  </si>
  <si>
    <t> -69,24</t>
  </si>
  <si>
    <t> 13,4%</t>
  </si>
  <si>
    <t> 20,51</t>
  </si>
  <si>
    <t> 1,08</t>
  </si>
  <si>
    <t> 26,93</t>
  </si>
  <si>
    <t> 0,34</t>
  </si>
  <si>
    <t> 0,87</t>
  </si>
  <si>
    <t>ASAI3</t>
  </si>
  <si>
    <t>ASSAI ON NM</t>
  </si>
  <si>
    <t>ComÃ©rcio e DistribuiÃ§Ã£o</t>
  </si>
  <si>
    <t>Alimentos</t>
  </si>
  <si>
    <t> 3,57%</t>
  </si>
  <si>
    <t> 5,94</t>
  </si>
  <si>
    <t> 17,1%</t>
  </si>
  <si>
    <t> 0,46</t>
  </si>
  <si>
    <t> 7,7%</t>
  </si>
  <si>
    <t> 0,84</t>
  </si>
  <si>
    <t> 3,8%</t>
  </si>
  <si>
    <t> 149,63</t>
  </si>
  <si>
    <t> -1,69</t>
  </si>
  <si>
    <t> 22,4%</t>
  </si>
  <si>
    <t> 58,2%</t>
  </si>
  <si>
    <t> 1,01</t>
  </si>
  <si>
    <t> 7,64</t>
  </si>
  <si>
    <t> 2,90</t>
  </si>
  <si>
    <t> 17,7%</t>
  </si>
  <si>
    <t> 1,83</t>
  </si>
  <si>
    <t>ATMP3</t>
  </si>
  <si>
    <t>ATMASA ON</t>
  </si>
  <si>
    <t> 3,23%</t>
  </si>
  <si>
    <t> -3,79</t>
  </si>
  <si>
    <t> 0,06</t>
  </si>
  <si>
    <t> -1,5%</t>
  </si>
  <si>
    <t> -9,7%</t>
  </si>
  <si>
    <t> -0,13</t>
  </si>
  <si>
    <t> -0,05</t>
  </si>
  <si>
    <t> -1,1%</t>
  </si>
  <si>
    <t> -53,2%</t>
  </si>
  <si>
    <t> 2,52</t>
  </si>
  <si>
    <t> 0,44</t>
  </si>
  <si>
    <t> -21,57</t>
  </si>
  <si>
    <t> 1,66</t>
  </si>
  <si>
    <t> -15,2%</t>
  </si>
  <si>
    <t> 0,62</t>
  </si>
  <si>
    <t>ATOM3</t>
  </si>
  <si>
    <t>ATOMPAR ON</t>
  </si>
  <si>
    <t>Outros</t>
  </si>
  <si>
    <t> -3,77%</t>
  </si>
  <si>
    <t> 11,66</t>
  </si>
  <si>
    <t> 19,5%</t>
  </si>
  <si>
    <t> 2,39</t>
  </si>
  <si>
    <t> 21,6%</t>
  </si>
  <si>
    <t> 2,70</t>
  </si>
  <si>
    <t> 4,23</t>
  </si>
  <si>
    <t> 62,6%</t>
  </si>
  <si>
    <t> 38,4%</t>
  </si>
  <si>
    <t> 8,16</t>
  </si>
  <si>
    <t> 11,15</t>
  </si>
  <si>
    <t> 8,40</t>
  </si>
  <si>
    <t> 64,3%</t>
  </si>
  <si>
    <t>AVLL3</t>
  </si>
  <si>
    <t>ALPHAVILLE ON NM</t>
  </si>
  <si>
    <t>ConstruÃ§Ã£o Civil</t>
  </si>
  <si>
    <t>IncorporaÃ§Ãµes</t>
  </si>
  <si>
    <t> -7,38</t>
  </si>
  <si>
    <t> 0,1%</t>
  </si>
  <si>
    <t> 2,51</t>
  </si>
  <si>
    <t> -34,1%</t>
  </si>
  <si>
    <t> 0,37</t>
  </si>
  <si>
    <t> -135,9%</t>
  </si>
  <si>
    <t> 8,28</t>
  </si>
  <si>
    <t> -5,8%</t>
  </si>
  <si>
    <t> -378,1%</t>
  </si>
  <si>
    <t> -17,26</t>
  </si>
  <si>
    <t> 1,13</t>
  </si>
  <si>
    <t> -15,18</t>
  </si>
  <si>
    <t> 6,94</t>
  </si>
  <si>
    <t> 0,15</t>
  </si>
  <si>
    <t>AZEV3</t>
  </si>
  <si>
    <t>AZEVEDO &amp; TRAVASSOS ON</t>
  </si>
  <si>
    <t>ConstruÃ§Ã£o e Engenharia</t>
  </si>
  <si>
    <t>ConstruÃ§Ã£o Pesada</t>
  </si>
  <si>
    <t> 3,89%</t>
  </si>
  <si>
    <t> -11,20</t>
  </si>
  <si>
    <t> 9,8%</t>
  </si>
  <si>
    <t> 4,52</t>
  </si>
  <si>
    <t> -40,4%</t>
  </si>
  <si>
    <t> 1,20</t>
  </si>
  <si>
    <t> 207,6%</t>
  </si>
  <si>
    <t> 2,91</t>
  </si>
  <si>
    <t> -5,45</t>
  </si>
  <si>
    <t> -17,2%</t>
  </si>
  <si>
    <t> 209,7%</t>
  </si>
  <si>
    <t> -8,23</t>
  </si>
  <si>
    <t> 4,84</t>
  </si>
  <si>
    <t> -7,97</t>
  </si>
  <si>
    <t> -37,8%</t>
  </si>
  <si>
    <t> 0,26</t>
  </si>
  <si>
    <t>AZEV4</t>
  </si>
  <si>
    <t>PN</t>
  </si>
  <si>
    <t>AZEVEDO &amp; TRAVASSOS PN</t>
  </si>
  <si>
    <t> 5,33%</t>
  </si>
  <si>
    <t> -9,46</t>
  </si>
  <si>
    <t> 3,82</t>
  </si>
  <si>
    <t> -4,61</t>
  </si>
  <si>
    <t> -6,44</t>
  </si>
  <si>
    <t> -6,23</t>
  </si>
  <si>
    <t>AZUL4</t>
  </si>
  <si>
    <t>AZUL PN</t>
  </si>
  <si>
    <t>Transporte</t>
  </si>
  <si>
    <t>Transporte AÃ©reo</t>
  </si>
  <si>
    <t> 4,08%</t>
  </si>
  <si>
    <t> 7,00</t>
  </si>
  <si>
    <t> 18,6%</t>
  </si>
  <si>
    <t> 11,0%</t>
  </si>
  <si>
    <t> 0,41</t>
  </si>
  <si>
    <t> -42,2%</t>
  </si>
  <si>
    <t> -1,31</t>
  </si>
  <si>
    <t> -0,25</t>
  </si>
  <si>
    <t> 8,0%</t>
  </si>
  <si>
    <t> 23,0%</t>
  </si>
  <si>
    <t> 11,17</t>
  </si>
  <si>
    <t> 26,89</t>
  </si>
  <si>
    <t> -1,36</t>
  </si>
  <si>
    <t> 0,3%</t>
  </si>
  <si>
    <t>B3SA3</t>
  </si>
  <si>
    <t>B3 ON</t>
  </si>
  <si>
    <t>ServiÃ§os Financeiros Diversos</t>
  </si>
  <si>
    <t> 1,51%</t>
  </si>
  <si>
    <t> 13,62</t>
  </si>
  <si>
    <t> 89,9%</t>
  </si>
  <si>
    <t> 8,36</t>
  </si>
  <si>
    <t> 61,4%</t>
  </si>
  <si>
    <t> 45,8%</t>
  </si>
  <si>
    <t> 10,58</t>
  </si>
  <si>
    <t> -9,54</t>
  </si>
  <si>
    <t> 19,1%</t>
  </si>
  <si>
    <t> 10,99</t>
  </si>
  <si>
    <t> 1,63</t>
  </si>
  <si>
    <t> 12,83</t>
  </si>
  <si>
    <t> 0,63</t>
  </si>
  <si>
    <t> 31,2%</t>
  </si>
  <si>
    <t>BAHI3</t>
  </si>
  <si>
    <t>BAHEMA ON</t>
  </si>
  <si>
    <t> 11,35%</t>
  </si>
  <si>
    <t> 143,50</t>
  </si>
  <si>
    <t> 39,8%</t>
  </si>
  <si>
    <t> 1,04</t>
  </si>
  <si>
    <t> 0,7%</t>
  </si>
  <si>
    <t> -16,5%</t>
  </si>
  <si>
    <t> -1,90</t>
  </si>
  <si>
    <t> -0,77</t>
  </si>
  <si>
    <t> 0,4%</t>
  </si>
  <si>
    <t> -28,2%</t>
  </si>
  <si>
    <t> 21,53</t>
  </si>
  <si>
    <t> 0,33</t>
  </si>
  <si>
    <t> 146,94</t>
  </si>
  <si>
    <t> 78,0%</t>
  </si>
  <si>
    <t>BALM3</t>
  </si>
  <si>
    <t>BAUMER ON</t>
  </si>
  <si>
    <t>Equipamentos</t>
  </si>
  <si>
    <t> -13,33%</t>
  </si>
  <si>
    <t> 9,83</t>
  </si>
  <si>
    <t> 54,8%</t>
  </si>
  <si>
    <t> 10,2%</t>
  </si>
  <si>
    <t> 4,3%</t>
  </si>
  <si>
    <t> 1,61</t>
  </si>
  <si>
    <t> 2,67</t>
  </si>
  <si>
    <t> 8,7%</t>
  </si>
  <si>
    <t> 6,3%</t>
  </si>
  <si>
    <t> 7,06</t>
  </si>
  <si>
    <t> 2,57</t>
  </si>
  <si>
    <t> 8,68</t>
  </si>
  <si>
    <t>BALM4</t>
  </si>
  <si>
    <t>BAUMER PN</t>
  </si>
  <si>
    <t> 6,56</t>
  </si>
  <si>
    <t> 0,67</t>
  </si>
  <si>
    <t> 1,07</t>
  </si>
  <si>
    <t> 1,78</t>
  </si>
  <si>
    <t> 4,40</t>
  </si>
  <si>
    <t> 5,41</t>
  </si>
  <si>
    <t>BBAS3</t>
  </si>
  <si>
    <t>BANCO DO BRASIL S.A. ON</t>
  </si>
  <si>
    <t> -0,21%</t>
  </si>
  <si>
    <t> 14,6%</t>
  </si>
  <si>
    <t> 4,7%</t>
  </si>
  <si>
    <t>BBDC3</t>
  </si>
  <si>
    <t>BANCO BRADESCO S.A. ON N1</t>
  </si>
  <si>
    <t> -0,23%</t>
  </si>
  <si>
    <t> 14,9%</t>
  </si>
  <si>
    <t> 14,1%</t>
  </si>
  <si>
    <t>BBDC4</t>
  </si>
  <si>
    <t>BANCO BRADESCO S.A. PN N1</t>
  </si>
  <si>
    <t> -0,24%</t>
  </si>
  <si>
    <t>BBRK3</t>
  </si>
  <si>
    <t>BR Brokers ON NM</t>
  </si>
  <si>
    <t>IntermediaÃ§Ã£o ImobiliÃ¡ria</t>
  </si>
  <si>
    <t> 4,00%</t>
  </si>
  <si>
    <t> -5,90</t>
  </si>
  <si>
    <t> 62,1%</t>
  </si>
  <si>
    <t> 0,59</t>
  </si>
  <si>
    <t> -10,0%</t>
  </si>
  <si>
    <t> 0,48</t>
  </si>
  <si>
    <t> -93,4%</t>
  </si>
  <si>
    <t> -2,06</t>
  </si>
  <si>
    <t> -0,92</t>
  </si>
  <si>
    <t> -9,6%</t>
  </si>
  <si>
    <t> -302,7%</t>
  </si>
  <si>
    <t> -15,68</t>
  </si>
  <si>
    <t> -4,46</t>
  </si>
  <si>
    <t> 10,3%</t>
  </si>
  <si>
    <t>BBSE3</t>
  </si>
  <si>
    <t>BBSEGURIDADE ON NM</t>
  </si>
  <si>
    <t>Seguradoras</t>
  </si>
  <si>
    <t> 3,51</t>
  </si>
  <si>
    <t>BEEF3</t>
  </si>
  <si>
    <t>Minerva ON NM</t>
  </si>
  <si>
    <t>Alimentos Processados</t>
  </si>
  <si>
    <t>Carnes e Derivados</t>
  </si>
  <si>
    <t> -1,11%</t>
  </si>
  <si>
    <t> 3,49</t>
  </si>
  <si>
    <t> 7,5%</t>
  </si>
  <si>
    <t> 0,35</t>
  </si>
  <si>
    <t> 2,2%</t>
  </si>
  <si>
    <t> -1,25</t>
  </si>
  <si>
    <t> 91,6%</t>
  </si>
  <si>
    <t> 5,56</t>
  </si>
  <si>
    <t> 1,90</t>
  </si>
  <si>
    <t> 6,51</t>
  </si>
  <si>
    <t> 20,49</t>
  </si>
  <si>
    <t> 1,34</t>
  </si>
  <si>
    <t>BEES3</t>
  </si>
  <si>
    <t>BANESTES S/A ON</t>
  </si>
  <si>
    <t> 13,3%</t>
  </si>
  <si>
    <t> 6,1%</t>
  </si>
  <si>
    <t>BEES4</t>
  </si>
  <si>
    <t>BANESTES S/A PN</t>
  </si>
  <si>
    <t> -0,18%</t>
  </si>
  <si>
    <t>BGIP3</t>
  </si>
  <si>
    <t>BANESE ON</t>
  </si>
  <si>
    <t>BGIP4</t>
  </si>
  <si>
    <t>BANESE PN</t>
  </si>
  <si>
    <t> -0,40%</t>
  </si>
  <si>
    <t>BIDI11</t>
  </si>
  <si>
    <t>BANCO INTER UNT N2</t>
  </si>
  <si>
    <t> 8,06%</t>
  </si>
  <si>
    <t> 44,7%</t>
  </si>
  <si>
    <t>BIDI3</t>
  </si>
  <si>
    <t>BANCO INTER ON N2</t>
  </si>
  <si>
    <t> 7,77%</t>
  </si>
  <si>
    <t>BIDI4</t>
  </si>
  <si>
    <t>BANCO INTER PN N2</t>
  </si>
  <si>
    <t> 7,33%</t>
  </si>
  <si>
    <t>BIOM3</t>
  </si>
  <si>
    <t>BIOMM SA ON</t>
  </si>
  <si>
    <t>Medicamentos e Outros Produtos</t>
  </si>
  <si>
    <t> 0,39%</t>
  </si>
  <si>
    <t> -16,54</t>
  </si>
  <si>
    <t> 25,3%</t>
  </si>
  <si>
    <t> 9,19</t>
  </si>
  <si>
    <t> -55,5%</t>
  </si>
  <si>
    <t> 2,48</t>
  </si>
  <si>
    <t> -71,4%</t>
  </si>
  <si>
    <t> 12,36</t>
  </si>
  <si>
    <t> -11,14</t>
  </si>
  <si>
    <t> -18,7%</t>
  </si>
  <si>
    <t> -52,3%</t>
  </si>
  <si>
    <t> -18,88</t>
  </si>
  <si>
    <t> 1,96</t>
  </si>
  <si>
    <t> -18,66</t>
  </si>
  <si>
    <t> 1,25</t>
  </si>
  <si>
    <t> 596,5%</t>
  </si>
  <si>
    <t>BKBR3</t>
  </si>
  <si>
    <t>BK BRASIL ON NM</t>
  </si>
  <si>
    <t>Hoteis e Restaurantes</t>
  </si>
  <si>
    <t>Restaurante e Similares</t>
  </si>
  <si>
    <t> -9,9%</t>
  </si>
  <si>
    <t> -5,5%</t>
  </si>
  <si>
    <t> -17,4%</t>
  </si>
  <si>
    <t> 10,85</t>
  </si>
  <si>
    <t> 8,5%</t>
  </si>
  <si>
    <t> 0,72</t>
  </si>
  <si>
    <t>BLAU3</t>
  </si>
  <si>
    <t>BLAU ON NM</t>
  </si>
  <si>
    <t> 5,52%</t>
  </si>
  <si>
    <t> 11,01</t>
  </si>
  <si>
    <t> 48,7%</t>
  </si>
  <si>
    <t> 3,74</t>
  </si>
  <si>
    <t> 34,0%</t>
  </si>
  <si>
    <t> 2,20</t>
  </si>
  <si>
    <t> 23,7%</t>
  </si>
  <si>
    <t> 3,78</t>
  </si>
  <si>
    <t> 5,09</t>
  </si>
  <si>
    <t> 36,0%</t>
  </si>
  <si>
    <t> 19,9%</t>
  </si>
  <si>
    <t> 9,41</t>
  </si>
  <si>
    <t> 4,95</t>
  </si>
  <si>
    <t> 22,1%</t>
  </si>
  <si>
    <t>BMEB4</t>
  </si>
  <si>
    <t>BANCO MERCANTIL DO BRASIL S/A PN</t>
  </si>
  <si>
    <t> 0,19%</t>
  </si>
  <si>
    <t> 16,4%</t>
  </si>
  <si>
    <t> 15,1%</t>
  </si>
  <si>
    <t>BMGB11</t>
  </si>
  <si>
    <t>UNT N1</t>
  </si>
  <si>
    <t>BANCO BMG UNT N1</t>
  </si>
  <si>
    <t> 4,9%</t>
  </si>
  <si>
    <t>BMGB4</t>
  </si>
  <si>
    <t>BANCO BMG PN N1</t>
  </si>
  <si>
    <t> 1,72%</t>
  </si>
  <si>
    <t>BMOB3</t>
  </si>
  <si>
    <t>BEMOBI TECH ON NM</t>
  </si>
  <si>
    <t>Programas e ServiÃ§os</t>
  </si>
  <si>
    <t> 6,87%</t>
  </si>
  <si>
    <t> 17,16</t>
  </si>
  <si>
    <t> 37,2%</t>
  </si>
  <si>
    <t> 2,98</t>
  </si>
  <si>
    <t> 17,4%</t>
  </si>
  <si>
    <t> 2,63</t>
  </si>
  <si>
    <t> 2,99</t>
  </si>
  <si>
    <t> 10,7%</t>
  </si>
  <si>
    <t> 7,3%</t>
  </si>
  <si>
    <t> 7,96</t>
  </si>
  <si>
    <t> 2,58</t>
  </si>
  <si>
    <t> 11,11</t>
  </si>
  <si>
    <t> 77,8%</t>
  </si>
  <si>
    <t>BOAS3</t>
  </si>
  <si>
    <t>BOA VISTA ON NM</t>
  </si>
  <si>
    <t> 1,54%</t>
  </si>
  <si>
    <t> 21,88</t>
  </si>
  <si>
    <t> 49,8%</t>
  </si>
  <si>
    <t> 4,90</t>
  </si>
  <si>
    <t> 1,36</t>
  </si>
  <si>
    <t> 19,8%</t>
  </si>
  <si>
    <t> 4,26</t>
  </si>
  <si>
    <t> 7,1%</t>
  </si>
  <si>
    <t> 7,32</t>
  </si>
  <si>
    <t> 7,70</t>
  </si>
  <si>
    <t> 14,87</t>
  </si>
  <si>
    <t> 0,05</t>
  </si>
  <si>
    <t> 12,8%</t>
  </si>
  <si>
    <t>BOBR4</t>
  </si>
  <si>
    <t>BOMBRIL SA PN</t>
  </si>
  <si>
    <t>Produtos de Uso Pessoal e de Limpeza</t>
  </si>
  <si>
    <t>Produtos de Limpeza</t>
  </si>
  <si>
    <t> 12,41</t>
  </si>
  <si>
    <t> 29,3%</t>
  </si>
  <si>
    <t> 2,7%</t>
  </si>
  <si>
    <t> 0,42</t>
  </si>
  <si>
    <t> 11,4%</t>
  </si>
  <si>
    <t> -1,46</t>
  </si>
  <si>
    <t> -0,57</t>
  </si>
  <si>
    <t> 4,6%</t>
  </si>
  <si>
    <t> -110,1%</t>
  </si>
  <si>
    <t> 12,52</t>
  </si>
  <si>
    <t> 0,58</t>
  </si>
  <si>
    <t> 22,03</t>
  </si>
  <si>
    <t> -2,75</t>
  </si>
  <si>
    <t> 0,6%</t>
  </si>
  <si>
    <t>BPAC11</t>
  </si>
  <si>
    <t>UNT</t>
  </si>
  <si>
    <t>BTGP BANCO UNT</t>
  </si>
  <si>
    <t> 1,83%</t>
  </si>
  <si>
    <t> 16,8%</t>
  </si>
  <si>
    <t> 36,3%</t>
  </si>
  <si>
    <t>BPAC3</t>
  </si>
  <si>
    <t>BTGP BANCO ON</t>
  </si>
  <si>
    <t> 1,74%</t>
  </si>
  <si>
    <t>BPAN4</t>
  </si>
  <si>
    <t>BANCO PAN PN</t>
  </si>
  <si>
    <t> 4,45%</t>
  </si>
  <si>
    <t> 13,6%</t>
  </si>
  <si>
    <t>BRAP3</t>
  </si>
  <si>
    <t>BRADESPAR S/A ON N1</t>
  </si>
  <si>
    <t>MineraÃ§Ã£o</t>
  </si>
  <si>
    <t>Minerais MetÃ¡licos</t>
  </si>
  <si>
    <t> 3,43%</t>
  </si>
  <si>
    <t> -438,07</t>
  </si>
  <si>
    <t> 4,73</t>
  </si>
  <si>
    <t> 4,74</t>
  </si>
  <si>
    <t> -0,2%</t>
  </si>
  <si>
    <t> 37,4%</t>
  </si>
  <si>
    <t> -345,41</t>
  </si>
  <si>
    <t> 65,33</t>
  </si>
  <si>
    <t>BRAP4</t>
  </si>
  <si>
    <t>BRADESPAR S/A PN N1</t>
  </si>
  <si>
    <t> 1,70%</t>
  </si>
  <si>
    <t> -501,94</t>
  </si>
  <si>
    <t> 5,42</t>
  </si>
  <si>
    <t> 5,43</t>
  </si>
  <si>
    <t> -409,28</t>
  </si>
  <si>
    <t>BRBI11</t>
  </si>
  <si>
    <t>BR PARTNERS UNT N2</t>
  </si>
  <si>
    <t> 1,06%</t>
  </si>
  <si>
    <t> 18,07</t>
  </si>
  <si>
    <t> 94,5%</t>
  </si>
  <si>
    <t> 8,41</t>
  </si>
  <si>
    <t> 46,5%</t>
  </si>
  <si>
    <t> 61,2%</t>
  </si>
  <si>
    <t> 2,43</t>
  </si>
  <si>
    <t> 2,61</t>
  </si>
  <si>
    <t> 246,1%</t>
  </si>
  <si>
    <t> 18,1%</t>
  </si>
  <si>
    <t> 9,20</t>
  </si>
  <si>
    <t> 1,35</t>
  </si>
  <si>
    <t> 9,33</t>
  </si>
  <si>
    <t> 2,65</t>
  </si>
  <si>
    <t> -81,5%</t>
  </si>
  <si>
    <t> 0,07</t>
  </si>
  <si>
    <t>BRFS3</t>
  </si>
  <si>
    <t>BRF Foods ON NM</t>
  </si>
  <si>
    <t> 1,27%</t>
  </si>
  <si>
    <t> 4,86</t>
  </si>
  <si>
    <t> 21,0%</t>
  </si>
  <si>
    <t> 5,8%</t>
  </si>
  <si>
    <t> 0,9%</t>
  </si>
  <si>
    <t> 2,72</t>
  </si>
  <si>
    <t> -0,66</t>
  </si>
  <si>
    <t> 8,4%</t>
  </si>
  <si>
    <t> 5,62</t>
  </si>
  <si>
    <t> 3,01</t>
  </si>
  <si>
    <t> 10,6%</t>
  </si>
  <si>
    <t> 0,86</t>
  </si>
  <si>
    <t>BRGE8</t>
  </si>
  <si>
    <t>PND</t>
  </si>
  <si>
    <t>CONSORCIO ALFA PND</t>
  </si>
  <si>
    <t> -1,26</t>
  </si>
  <si>
    <t> -2.524,0%</t>
  </si>
  <si>
    <t> 157,68</t>
  </si>
  <si>
    <t> -12.515,7%</t>
  </si>
  <si>
    <t> 545,0%</t>
  </si>
  <si>
    <t> -33,3%</t>
  </si>
  <si>
    <t> 1,41</t>
  </si>
  <si>
    <t> -29,8%</t>
  </si>
  <si>
    <t> 0,00</t>
  </si>
  <si>
    <t>BRIT3</t>
  </si>
  <si>
    <t>BRISANET ON NM</t>
  </si>
  <si>
    <t>TelecomunicaÃ§Ãµes</t>
  </si>
  <si>
    <t> 3,55%</t>
  </si>
  <si>
    <t> 1,85</t>
  </si>
  <si>
    <t> 36,89</t>
  </si>
  <si>
    <t> 2,81</t>
  </si>
  <si>
    <t>BRIV3</t>
  </si>
  <si>
    <t>ALFA DE INVESTIMENTO ON</t>
  </si>
  <si>
    <t> -3,59%</t>
  </si>
  <si>
    <t> 35,3%</t>
  </si>
  <si>
    <t>BRKM3</t>
  </si>
  <si>
    <t>BRASKEM ON N1</t>
  </si>
  <si>
    <t>QuÃ­micos</t>
  </si>
  <si>
    <t>PetroquÃ­micos</t>
  </si>
  <si>
    <t> 2,05%</t>
  </si>
  <si>
    <t> 1,32</t>
  </si>
  <si>
    <t> 30,3%</t>
  </si>
  <si>
    <t> 25,7%</t>
  </si>
  <si>
    <t> 13,2%</t>
  </si>
  <si>
    <t> 2,54</t>
  </si>
  <si>
    <t> -0,76</t>
  </si>
  <si>
    <t> 177,8%</t>
  </si>
  <si>
    <t> 1,87</t>
  </si>
  <si>
    <t> 2,16</t>
  </si>
  <si>
    <t> 4,45</t>
  </si>
  <si>
    <t> 16,6%</t>
  </si>
  <si>
    <t> 1,14</t>
  </si>
  <si>
    <t>BRKM5</t>
  </si>
  <si>
    <t>PNA N1</t>
  </si>
  <si>
    <t>BRASKEM PNA N1</t>
  </si>
  <si>
    <t> 1,62%</t>
  </si>
  <si>
    <t> 2,66</t>
  </si>
  <si>
    <t> -0,80</t>
  </si>
  <si>
    <t> 1,92</t>
  </si>
  <si>
    <t>BRKM6</t>
  </si>
  <si>
    <t>PNB N1</t>
  </si>
  <si>
    <t>BRASKEM PNB N1</t>
  </si>
  <si>
    <t> 1,51</t>
  </si>
  <si>
    <t> -0,45</t>
  </si>
  <si>
    <t>BRML3</t>
  </si>
  <si>
    <t>BR MALLS PARTICIPAÃ‡Ã”ES S/A ON</t>
  </si>
  <si>
    <t> 0,12%</t>
  </si>
  <si>
    <t> 10,50</t>
  </si>
  <si>
    <t> 90,4%</t>
  </si>
  <si>
    <t> 6,32</t>
  </si>
  <si>
    <t> 60,2%</t>
  </si>
  <si>
    <t> 18,7%</t>
  </si>
  <si>
    <t> 5,71</t>
  </si>
  <si>
    <t> -1,12</t>
  </si>
  <si>
    <t> 13,39</t>
  </si>
  <si>
    <t> 3,00</t>
  </si>
  <si>
    <t> 14,30</t>
  </si>
  <si>
    <t> -4,8%</t>
  </si>
  <si>
    <t>BRPR3</t>
  </si>
  <si>
    <t>BR PROPERTIES ON NM</t>
  </si>
  <si>
    <t> 11,04%</t>
  </si>
  <si>
    <t> 66,8%</t>
  </si>
  <si>
    <t> -1,27</t>
  </si>
  <si>
    <t> 2,1%</t>
  </si>
  <si>
    <t> 0,5%</t>
  </si>
  <si>
    <t> -8,1%</t>
  </si>
  <si>
    <t>BRSR3</t>
  </si>
  <si>
    <t>BANRISUL S/A ON</t>
  </si>
  <si>
    <t> 10,5%</t>
  </si>
  <si>
    <t>BRSR6</t>
  </si>
  <si>
    <t>PNB</t>
  </si>
  <si>
    <t>BANRISUL S/A PNB</t>
  </si>
  <si>
    <t>CAMB3</t>
  </si>
  <si>
    <t>PENALTY ON</t>
  </si>
  <si>
    <t> 3,20%</t>
  </si>
  <si>
    <t> 4,50</t>
  </si>
  <si>
    <t> 46,9%</t>
  </si>
  <si>
    <t> 0,85</t>
  </si>
  <si>
    <t> 18,9%</t>
  </si>
  <si>
    <t> 0,64</t>
  </si>
  <si>
    <t> 21,20</t>
  </si>
  <si>
    <t> -3,32</t>
  </si>
  <si>
    <t> 15,6%</t>
  </si>
  <si>
    <t> 21,9%</t>
  </si>
  <si>
    <t> 5,64</t>
  </si>
  <si>
    <t>CAML3</t>
  </si>
  <si>
    <t>CAMIL ON NM</t>
  </si>
  <si>
    <t>Alimentos Diversos</t>
  </si>
  <si>
    <t> 1,97%</t>
  </si>
  <si>
    <t> 6,33</t>
  </si>
  <si>
    <t> -34,73</t>
  </si>
  <si>
    <t> 9,04</t>
  </si>
  <si>
    <t> 2,35</t>
  </si>
  <si>
    <t> 9,73</t>
  </si>
  <si>
    <t> 24,9%</t>
  </si>
  <si>
    <t> 1,06</t>
  </si>
  <si>
    <t>CARD3</t>
  </si>
  <si>
    <t>CSU CARDSYST ON NM</t>
  </si>
  <si>
    <t> 4,86%</t>
  </si>
  <si>
    <t> 7,37</t>
  </si>
  <si>
    <t> 32,3%</t>
  </si>
  <si>
    <t> 16,9%</t>
  </si>
  <si>
    <t> 1,12</t>
  </si>
  <si>
    <t> 26,30</t>
  </si>
  <si>
    <t> -10,67</t>
  </si>
  <si>
    <t> 17,6%</t>
  </si>
  <si>
    <t> 1,17</t>
  </si>
  <si>
    <t> 7,61</t>
  </si>
  <si>
    <t> 2,0%</t>
  </si>
  <si>
    <t> 0,90</t>
  </si>
  <si>
    <t>CASH3</t>
  </si>
  <si>
    <t>MELIUZ ON NM</t>
  </si>
  <si>
    <t> 7,21%</t>
  </si>
  <si>
    <t> -197,18</t>
  </si>
  <si>
    <t> -4,4%</t>
  </si>
  <si>
    <t> 8,60</t>
  </si>
  <si>
    <t> 2,17</t>
  </si>
  <si>
    <t> 3,03</t>
  </si>
  <si>
    <t> 3,42</t>
  </si>
  <si>
    <t> -3,6%</t>
  </si>
  <si>
    <t> -0,7%</t>
  </si>
  <si>
    <t> -203,87</t>
  </si>
  <si>
    <t> 21,09</t>
  </si>
  <si>
    <t> -134,60</t>
  </si>
  <si>
    <t> 0,25</t>
  </si>
  <si>
    <t>CBAV3</t>
  </si>
  <si>
    <t>CBA ON NM</t>
  </si>
  <si>
    <t> 1,58%</t>
  </si>
  <si>
    <t> 9,52</t>
  </si>
  <si>
    <t> 19,3%</t>
  </si>
  <si>
    <t> 14,8%</t>
  </si>
  <si>
    <t> 9,9%</t>
  </si>
  <si>
    <t> 5,16</t>
  </si>
  <si>
    <t> -4,24</t>
  </si>
  <si>
    <t> 13,1%</t>
  </si>
  <si>
    <t> 16,5%</t>
  </si>
  <si>
    <t> 7,59</t>
  </si>
  <si>
    <t> 10,62</t>
  </si>
  <si>
    <t> 0,70</t>
  </si>
  <si>
    <t> 55,7%</t>
  </si>
  <si>
    <t>CCRO3</t>
  </si>
  <si>
    <t>COMPANHIA DE CONCESSÃ•ES RODOVIÃRIAS ON NM</t>
  </si>
  <si>
    <t>ExploraÃ§Ã£o de Rodovias</t>
  </si>
  <si>
    <t> 0,55%</t>
  </si>
  <si>
    <t> 7,30</t>
  </si>
  <si>
    <t> 37,9%</t>
  </si>
  <si>
    <t> 2,12</t>
  </si>
  <si>
    <t> 29,1%</t>
  </si>
  <si>
    <t> 6,6%</t>
  </si>
  <si>
    <t> 12,62</t>
  </si>
  <si>
    <t> -1,04</t>
  </si>
  <si>
    <t> 10,1%</t>
  </si>
  <si>
    <t> 6,99</t>
  </si>
  <si>
    <t> 13,19</t>
  </si>
  <si>
    <t> 3,24</t>
  </si>
  <si>
    <t> 3,2%</t>
  </si>
  <si>
    <t>CEAB3</t>
  </si>
  <si>
    <t>CEA MODAS ON NM</t>
  </si>
  <si>
    <t> 3,82%</t>
  </si>
  <si>
    <t> -13,69</t>
  </si>
  <si>
    <t> -2,3%</t>
  </si>
  <si>
    <t> 0,18</t>
  </si>
  <si>
    <t> -0,91</t>
  </si>
  <si>
    <t> -1,9%</t>
  </si>
  <si>
    <t> 14,68</t>
  </si>
  <si>
    <t> -16,48</t>
  </si>
  <si>
    <t> -2,6%</t>
  </si>
  <si>
    <t>CEBR5</t>
  </si>
  <si>
    <t>PNA</t>
  </si>
  <si>
    <t>CEB - COMPANHIA ENERGÃ‰TICA DE BRASÃLIA PNA</t>
  </si>
  <si>
    <t> -1,85%</t>
  </si>
  <si>
    <t> 5,49</t>
  </si>
  <si>
    <t> -8,4%</t>
  </si>
  <si>
    <t> -1,11</t>
  </si>
  <si>
    <t> -20,3%</t>
  </si>
  <si>
    <t> 0,43</t>
  </si>
  <si>
    <t> -189,7%</t>
  </si>
  <si>
    <t> 0,60</t>
  </si>
  <si>
    <t> 24,5%</t>
  </si>
  <si>
    <t> 83,4%</t>
  </si>
  <si>
    <t> -2,96</t>
  </si>
  <si>
    <t> 22,04</t>
  </si>
  <si>
    <t> -3,10</t>
  </si>
  <si>
    <t> -26,0%</t>
  </si>
  <si>
    <t> -0,39</t>
  </si>
  <si>
    <t>CEDO3</t>
  </si>
  <si>
    <t>CIA. DE FIAÃ‡ÃƒO E TECIDOS CEDRO CACHOEIRA ON</t>
  </si>
  <si>
    <t>Fios e Tecidos</t>
  </si>
  <si>
    <t> 1,18</t>
  </si>
  <si>
    <t> 6,5%</t>
  </si>
  <si>
    <t> 0,09</t>
  </si>
  <si>
    <t> 1,0%</t>
  </si>
  <si>
    <t> -1,47</t>
  </si>
  <si>
    <t> -0,29</t>
  </si>
  <si>
    <t> 9,5%</t>
  </si>
  <si>
    <t> 8,6%</t>
  </si>
  <si>
    <t> 3,35</t>
  </si>
  <si>
    <t> 0,89</t>
  </si>
  <si>
    <t> 1,52</t>
  </si>
  <si>
    <t>CEDO4</t>
  </si>
  <si>
    <t>CIA. DE FIAÃ‡ÃƒO E TECIDOS CEDRO CACHOEIRA PN</t>
  </si>
  <si>
    <t> 2,00%</t>
  </si>
  <si>
    <t> -1,07</t>
  </si>
  <si>
    <t> -0,21</t>
  </si>
  <si>
    <t> 3,11</t>
  </si>
  <si>
    <t> 4,08</t>
  </si>
  <si>
    <t>CEGR3</t>
  </si>
  <si>
    <t>CEG ON</t>
  </si>
  <si>
    <t>GÃ¡s</t>
  </si>
  <si>
    <t> 26,29</t>
  </si>
  <si>
    <t> 26,5%</t>
  </si>
  <si>
    <t> 4,70</t>
  </si>
  <si>
    <t> 17,9%</t>
  </si>
  <si>
    <t> 5,55</t>
  </si>
  <si>
    <t> 10,8%</t>
  </si>
  <si>
    <t> -37,75</t>
  </si>
  <si>
    <t> -11,43</t>
  </si>
  <si>
    <t> 25,8%</t>
  </si>
  <si>
    <t> 23,36</t>
  </si>
  <si>
    <t> 27,55</t>
  </si>
  <si>
    <t>CEPE5</t>
  </si>
  <si>
    <t>CELPE PNA</t>
  </si>
  <si>
    <t> 1,88</t>
  </si>
  <si>
    <t> 0,16</t>
  </si>
  <si>
    <t> 3,85</t>
  </si>
  <si>
    <t> -0,30</t>
  </si>
  <si>
    <t> 20,5%</t>
  </si>
  <si>
    <t> 7,29</t>
  </si>
  <si>
    <t> 3,66</t>
  </si>
  <si>
    <t>CESP3</t>
  </si>
  <si>
    <t>CESP CIA ENERGETICA SAO PAULO ON</t>
  </si>
  <si>
    <t> 1,53%</t>
  </si>
  <si>
    <t> 6,41</t>
  </si>
  <si>
    <t> 61,6%</t>
  </si>
  <si>
    <t> 3,53</t>
  </si>
  <si>
    <t> 55,0%</t>
  </si>
  <si>
    <t> 0,52</t>
  </si>
  <si>
    <t> 96,9%</t>
  </si>
  <si>
    <t> 26,31</t>
  </si>
  <si>
    <t> 27,9%</t>
  </si>
  <si>
    <t> 5,73</t>
  </si>
  <si>
    <t> 1,37</t>
  </si>
  <si>
    <t> 7,71</t>
  </si>
  <si>
    <t>CESP5</t>
  </si>
  <si>
    <t>CESP CIA ENERGETICA SAO PAULO PNA</t>
  </si>
  <si>
    <t> 6,22</t>
  </si>
  <si>
    <t> 25,52</t>
  </si>
  <si>
    <t> -1,23</t>
  </si>
  <si>
    <t> 5,59</t>
  </si>
  <si>
    <t> 7,51</t>
  </si>
  <si>
    <t>CESP6</t>
  </si>
  <si>
    <t>CESP CIA ENERGETICA SAO PAULO PNB</t>
  </si>
  <si>
    <t> 2,35%</t>
  </si>
  <si>
    <t> 6,50</t>
  </si>
  <si>
    <t> 3,57</t>
  </si>
  <si>
    <t> 26,66</t>
  </si>
  <si>
    <t> -1,29</t>
  </si>
  <si>
    <t> 5,80</t>
  </si>
  <si>
    <t> 7,79</t>
  </si>
  <si>
    <t>CGAS3</t>
  </si>
  <si>
    <t>COMPANHIA DE GÃS DE SÃƒO PAULO - COMGÃS ON</t>
  </si>
  <si>
    <t> 6,44</t>
  </si>
  <si>
    <t> 30,0%</t>
  </si>
  <si>
    <t> 1,40</t>
  </si>
  <si>
    <t> 21,8%</t>
  </si>
  <si>
    <t> -42,17</t>
  </si>
  <si>
    <t> -2,34</t>
  </si>
  <si>
    <t> 26,3%</t>
  </si>
  <si>
    <t> 191,7%</t>
  </si>
  <si>
    <t> 7,53</t>
  </si>
  <si>
    <t> 0,91</t>
  </si>
  <si>
    <t> 8,81</t>
  </si>
  <si>
    <t> 6,29</t>
  </si>
  <si>
    <t> 18,5%</t>
  </si>
  <si>
    <t>CGAS5</t>
  </si>
  <si>
    <t>PNAS</t>
  </si>
  <si>
    <t>COMPANHIA DE GÃS DE SÃƒO PAULO - COMGÃS PNAS</t>
  </si>
  <si>
    <t> 0,87%</t>
  </si>
  <si>
    <t> 6,47</t>
  </si>
  <si>
    <t> -42,37</t>
  </si>
  <si>
    <t> -2,35</t>
  </si>
  <si>
    <t> 7,55</t>
  </si>
  <si>
    <t> 8,84</t>
  </si>
  <si>
    <t>CGRA3</t>
  </si>
  <si>
    <t>GRAZZIOTIN ON</t>
  </si>
  <si>
    <t> 5,99</t>
  </si>
  <si>
    <t> 53,4%</t>
  </si>
  <si>
    <t> 19,6%</t>
  </si>
  <si>
    <t> 28,5%</t>
  </si>
  <si>
    <t> 3,75</t>
  </si>
  <si>
    <t> 23,4%</t>
  </si>
  <si>
    <t> 5,02</t>
  </si>
  <si>
    <t> 2,38</t>
  </si>
  <si>
    <t> 5,69</t>
  </si>
  <si>
    <t> 0,57</t>
  </si>
  <si>
    <t>CGRA4</t>
  </si>
  <si>
    <t>GRAZZIOTIN PN</t>
  </si>
  <si>
    <t> -1,80%</t>
  </si>
  <si>
    <t> 5,96</t>
  </si>
  <si>
    <t> 2,34</t>
  </si>
  <si>
    <t> 3,73</t>
  </si>
  <si>
    <t> 5,00</t>
  </si>
  <si>
    <t> 5,66</t>
  </si>
  <si>
    <t>CIEL3</t>
  </si>
  <si>
    <t>CIELO ON NM</t>
  </si>
  <si>
    <t> 38,3%</t>
  </si>
  <si>
    <t> 7,8%</t>
  </si>
  <si>
    <t> 2,78</t>
  </si>
  <si>
    <t>CLSA3</t>
  </si>
  <si>
    <t>CLEARSALE ON NM</t>
  </si>
  <si>
    <t> 4,65%</t>
  </si>
  <si>
    <t>CLSC4</t>
  </si>
  <si>
    <t>CELESC PN N2</t>
  </si>
  <si>
    <t> 1,64%</t>
  </si>
  <si>
    <t> -0,43</t>
  </si>
  <si>
    <t> 21,5%</t>
  </si>
  <si>
    <t>CMIG3</t>
  </si>
  <si>
    <t>CEMIG ON N1</t>
  </si>
  <si>
    <t> 1,78%</t>
  </si>
  <si>
    <t> 6,24</t>
  </si>
  <si>
    <t> 1,03</t>
  </si>
  <si>
    <t> 11,55</t>
  </si>
  <si>
    <t> -1,63</t>
  </si>
  <si>
    <t> 1,26</t>
  </si>
  <si>
    <t> 7,84</t>
  </si>
  <si>
    <t> 0,56</t>
  </si>
  <si>
    <t>CMIG4</t>
  </si>
  <si>
    <t>CEMIG PN N1</t>
  </si>
  <si>
    <t> 3,32%</t>
  </si>
  <si>
    <t> 4,63</t>
  </si>
  <si>
    <t> 8,58</t>
  </si>
  <si>
    <t> -1,21</t>
  </si>
  <si>
    <t> 5,20</t>
  </si>
  <si>
    <t> 6,23</t>
  </si>
  <si>
    <t>CMIN3</t>
  </si>
  <si>
    <t>CSNMINERACAO ON N2</t>
  </si>
  <si>
    <t> 6,78%</t>
  </si>
  <si>
    <t> 3,56</t>
  </si>
  <si>
    <t> 57,9%</t>
  </si>
  <si>
    <t> 50,7%</t>
  </si>
  <si>
    <t> 1,27</t>
  </si>
  <si>
    <t> 33,5%</t>
  </si>
  <si>
    <t> 5,48</t>
  </si>
  <si>
    <t> -176,05</t>
  </si>
  <si>
    <t> 64,7%</t>
  </si>
  <si>
    <t> 45,5%</t>
  </si>
  <si>
    <t> 28,9%</t>
  </si>
  <si>
    <t> 0,71</t>
  </si>
  <si>
    <t>COCE5</t>
  </si>
  <si>
    <t>CIA ENERG CEARA - COELCE PNA</t>
  </si>
  <si>
    <t> 3,64</t>
  </si>
  <si>
    <t> 0,36</t>
  </si>
  <si>
    <t> -26,96</t>
  </si>
  <si>
    <t> 14,0%</t>
  </si>
  <si>
    <t> 5,14</t>
  </si>
  <si>
    <t> 6,69</t>
  </si>
  <si>
    <t>COGN3</t>
  </si>
  <si>
    <t>COGNA ON</t>
  </si>
  <si>
    <t> -5,1%</t>
  </si>
  <si>
    <t> 0,14</t>
  </si>
  <si>
    <t> 1,48</t>
  </si>
  <si>
    <t> -0,56</t>
  </si>
  <si>
    <t> -0,9%</t>
  </si>
  <si>
    <t> 0,73</t>
  </si>
  <si>
    <t> -5,6%</t>
  </si>
  <si>
    <t>CPFE3</t>
  </si>
  <si>
    <t>CPFL ENERGIA S.A. ON</t>
  </si>
  <si>
    <t> 5,03</t>
  </si>
  <si>
    <t> 23,6%</t>
  </si>
  <si>
    <t> 18,8%</t>
  </si>
  <si>
    <t> 12,4%</t>
  </si>
  <si>
    <t> 14,07</t>
  </si>
  <si>
    <t> -1,10</t>
  </si>
  <si>
    <t> 12,5%</t>
  </si>
  <si>
    <t> 6,42</t>
  </si>
  <si>
    <t> 7,69</t>
  </si>
  <si>
    <t> 9,0%</t>
  </si>
  <si>
    <t>CPLE3</t>
  </si>
  <si>
    <t>COPEL ON</t>
  </si>
  <si>
    <t> 3,69%</t>
  </si>
  <si>
    <t> 4,72</t>
  </si>
  <si>
    <t> 8,42</t>
  </si>
  <si>
    <t> -1,16</t>
  </si>
  <si>
    <t> 9,3%</t>
  </si>
  <si>
    <t> 1,22</t>
  </si>
  <si>
    <t> 6,16</t>
  </si>
  <si>
    <t> 12,7%</t>
  </si>
  <si>
    <t>CPLE6</t>
  </si>
  <si>
    <t>COPEL PNB</t>
  </si>
  <si>
    <t> 1,50%</t>
  </si>
  <si>
    <t> 5,21</t>
  </si>
  <si>
    <t> 9,28</t>
  </si>
  <si>
    <t> -1,28</t>
  </si>
  <si>
    <t> 5,24</t>
  </si>
  <si>
    <t>CRDE3</t>
  </si>
  <si>
    <t>CR2 ON</t>
  </si>
  <si>
    <t> -4,26</t>
  </si>
  <si>
    <t> -29,6%</t>
  </si>
  <si>
    <t> 19,62</t>
  </si>
  <si>
    <t> -460,7%</t>
  </si>
  <si>
    <t> -861,0%</t>
  </si>
  <si>
    <t> 2,92</t>
  </si>
  <si>
    <t> 4,34</t>
  </si>
  <si>
    <t> -9,8%</t>
  </si>
  <si>
    <t> -2,63</t>
  </si>
  <si>
    <t> -28,4%</t>
  </si>
  <si>
    <t> 0,02</t>
  </si>
  <si>
    <t>CRFB3</t>
  </si>
  <si>
    <t>CARREFOUR BR ON NM</t>
  </si>
  <si>
    <t> 4,56%</t>
  </si>
  <si>
    <t> 9,22</t>
  </si>
  <si>
    <t> 23,52</t>
  </si>
  <si>
    <t> -4,28</t>
  </si>
  <si>
    <t> 18,4%</t>
  </si>
  <si>
    <t> 9,68</t>
  </si>
  <si>
    <t> 12,1%</t>
  </si>
  <si>
    <t>CRIV4</t>
  </si>
  <si>
    <t>ALFA FINANCEIRA PN</t>
  </si>
  <si>
    <t>Soc. CrÃ©dito e Financiamento</t>
  </si>
  <si>
    <t> -0,76%</t>
  </si>
  <si>
    <t> -1,6%</t>
  </si>
  <si>
    <t>CRPG5</t>
  </si>
  <si>
    <t>CRISTAL PNA</t>
  </si>
  <si>
    <t>QuÃ­micos Diversos</t>
  </si>
  <si>
    <t> 0,32%</t>
  </si>
  <si>
    <t> 5,34</t>
  </si>
  <si>
    <t> 32,7%</t>
  </si>
  <si>
    <t> 1,60</t>
  </si>
  <si>
    <t> 29,9%</t>
  </si>
  <si>
    <t> 1,28</t>
  </si>
  <si>
    <t> 31,0%</t>
  </si>
  <si>
    <t> 31,5%</t>
  </si>
  <si>
    <t> 3,67</t>
  </si>
  <si>
    <t> 0,80</t>
  </si>
  <si>
    <t>CSAN3</t>
  </si>
  <si>
    <t>COSAN SA INDUSTRIA E COMERCIO ON</t>
  </si>
  <si>
    <t>PetrÃ³leo, GÃ¡s e BiocombustÃ­veis</t>
  </si>
  <si>
    <t>ExploraÃ§Ã£o, Refino e DistribuiÃ§Ã£o</t>
  </si>
  <si>
    <t> 11,95</t>
  </si>
  <si>
    <t> 25,5%</t>
  </si>
  <si>
    <t> 1,71</t>
  </si>
  <si>
    <t> 14,3%</t>
  </si>
  <si>
    <t> -1,02</t>
  </si>
  <si>
    <t> 41,5%</t>
  </si>
  <si>
    <t> 13,02</t>
  </si>
  <si>
    <t> 21,13</t>
  </si>
  <si>
    <t> 3,32</t>
  </si>
  <si>
    <t>CSED3</t>
  </si>
  <si>
    <t>CRUZEIRO EDU ON NM</t>
  </si>
  <si>
    <t> 8,82%</t>
  </si>
  <si>
    <t> 6,15</t>
  </si>
  <si>
    <t> 50,2%</t>
  </si>
  <si>
    <t> 16,1%</t>
  </si>
  <si>
    <t> -0,89</t>
  </si>
  <si>
    <t> 2,31</t>
  </si>
  <si>
    <t> 6,39</t>
  </si>
  <si>
    <t> 0,38</t>
  </si>
  <si>
    <t>CSMG3</t>
  </si>
  <si>
    <t>COPASA MG ON</t>
  </si>
  <si>
    <t> -0,35%</t>
  </si>
  <si>
    <t> 40,7%</t>
  </si>
  <si>
    <t> 6,88</t>
  </si>
  <si>
    <t> -1,64</t>
  </si>
  <si>
    <t> 4,06</t>
  </si>
  <si>
    <t> 1,39</t>
  </si>
  <si>
    <t> 8,2%</t>
  </si>
  <si>
    <t>CSNA3</t>
  </si>
  <si>
    <t>CSN ON</t>
  </si>
  <si>
    <t>Siderurgia e Metalurgia</t>
  </si>
  <si>
    <t>Siderurgia</t>
  </si>
  <si>
    <t> -0,47%</t>
  </si>
  <si>
    <t> 1,86</t>
  </si>
  <si>
    <t> 46,1%</t>
  </si>
  <si>
    <t> 39,9%</t>
  </si>
  <si>
    <t> 28,4%</t>
  </si>
  <si>
    <t> 35,6%</t>
  </si>
  <si>
    <t> 60,3%</t>
  </si>
  <si>
    <t> 2,29</t>
  </si>
  <si>
    <t> 1,43</t>
  </si>
  <si>
    <t> 2,56</t>
  </si>
  <si>
    <t> 24,2%</t>
  </si>
  <si>
    <t>CTKA3</t>
  </si>
  <si>
    <t>KARSTEN ON</t>
  </si>
  <si>
    <t> 3,52</t>
  </si>
  <si>
    <t> 41,6%</t>
  </si>
  <si>
    <t> 9,7%</t>
  </si>
  <si>
    <t> -0,52</t>
  </si>
  <si>
    <t> -36,0%</t>
  </si>
  <si>
    <t> 11,08</t>
  </si>
  <si>
    <t> 13,95</t>
  </si>
  <si>
    <t> -3,71</t>
  </si>
  <si>
    <t>CTKA4</t>
  </si>
  <si>
    <t>KARSTEN PN</t>
  </si>
  <si>
    <t> 0,59%</t>
  </si>
  <si>
    <t> 0,13</t>
  </si>
  <si>
    <t> 0,11</t>
  </si>
  <si>
    <t> -0,19</t>
  </si>
  <si>
    <t> 11,74</t>
  </si>
  <si>
    <t>CTNM4</t>
  </si>
  <si>
    <t>COTEMINAS PN</t>
  </si>
  <si>
    <t> -0,58%</t>
  </si>
  <si>
    <t> 30,9%</t>
  </si>
  <si>
    <t> -4,2%</t>
  </si>
  <si>
    <t> -0,10</t>
  </si>
  <si>
    <t> 5,4%</t>
  </si>
  <si>
    <t> -7,3%</t>
  </si>
  <si>
    <t> 1,19</t>
  </si>
  <si>
    <t>CURY3</t>
  </si>
  <si>
    <t>CURY S/A ON NM</t>
  </si>
  <si>
    <t> 5,89%</t>
  </si>
  <si>
    <t> 37,1%</t>
  </si>
  <si>
    <t> 1,21</t>
  </si>
  <si>
    <t> 17,3%</t>
  </si>
  <si>
    <t> 2,77</t>
  </si>
  <si>
    <t> 142,53</t>
  </si>
  <si>
    <t> 20,8%</t>
  </si>
  <si>
    <t> 1,68</t>
  </si>
  <si>
    <t> 4,76</t>
  </si>
  <si>
    <t> 30,6%</t>
  </si>
  <si>
    <t>CVCB3</t>
  </si>
  <si>
    <t>CVC BRASIL ON NM</t>
  </si>
  <si>
    <t>Viagens e Turismo</t>
  </si>
  <si>
    <t> 9,80%</t>
  </si>
  <si>
    <t> -8,76</t>
  </si>
  <si>
    <t> -41,8%</t>
  </si>
  <si>
    <t> 0,61</t>
  </si>
  <si>
    <t> -58,9%</t>
  </si>
  <si>
    <t> -8,03</t>
  </si>
  <si>
    <t> -1,89</t>
  </si>
  <si>
    <t> -10,5%</t>
  </si>
  <si>
    <t> -126,9%</t>
  </si>
  <si>
    <t> -22,16</t>
  </si>
  <si>
    <t> -8,77</t>
  </si>
  <si>
    <t> 2,64</t>
  </si>
  <si>
    <t> -15,8%</t>
  </si>
  <si>
    <t>CXSE3</t>
  </si>
  <si>
    <t>CAIXA SEGURI ON NM</t>
  </si>
  <si>
    <t> 4,80%</t>
  </si>
  <si>
    <t> -357,52</t>
  </si>
  <si>
    <t> 2,33</t>
  </si>
  <si>
    <t> 28,38</t>
  </si>
  <si>
    <t> 28,42</t>
  </si>
  <si>
    <t> -352,47</t>
  </si>
  <si>
    <t> -352,31</t>
  </si>
  <si>
    <t>CYRE3</t>
  </si>
  <si>
    <t>CYRELA BRAZIL REALTY PN</t>
  </si>
  <si>
    <t> 9,39%</t>
  </si>
  <si>
    <t> 7,87</t>
  </si>
  <si>
    <t> 34,8%</t>
  </si>
  <si>
    <t> 21,2%</t>
  </si>
  <si>
    <t> 6,97</t>
  </si>
  <si>
    <t> 8,61</t>
  </si>
  <si>
    <t> 9,26</t>
  </si>
  <si>
    <t>DASA3</t>
  </si>
  <si>
    <t>DIAGNOSTICOS DA AMERICA SA ON</t>
  </si>
  <si>
    <t> 5,57%</t>
  </si>
  <si>
    <t> 86,35</t>
  </si>
  <si>
    <t> 1,6%</t>
  </si>
  <si>
    <t> 16,66</t>
  </si>
  <si>
    <t> -2,59</t>
  </si>
  <si>
    <t> 15,90</t>
  </si>
  <si>
    <t> 106,39</t>
  </si>
  <si>
    <t> 30,4%</t>
  </si>
  <si>
    <t>DESK3</t>
  </si>
  <si>
    <t>DESKTOPSIGMA ON NM</t>
  </si>
  <si>
    <t> 5,41%</t>
  </si>
  <si>
    <t> 0,92</t>
  </si>
  <si>
    <t> 12,15</t>
  </si>
  <si>
    <t> 4,14</t>
  </si>
  <si>
    <t>DEXP3</t>
  </si>
  <si>
    <t>DEXXOS PAR ON</t>
  </si>
  <si>
    <t> 5,15%</t>
  </si>
  <si>
    <t> 5,17</t>
  </si>
  <si>
    <t> 11,9%</t>
  </si>
  <si>
    <t> 3,06</t>
  </si>
  <si>
    <t> 214,26</t>
  </si>
  <si>
    <t> 43,1%</t>
  </si>
  <si>
    <t> 5,25</t>
  </si>
  <si>
    <t> 6,02</t>
  </si>
  <si>
    <t>DIRR3</t>
  </si>
  <si>
    <t>Direcional Engenharia ON NM</t>
  </si>
  <si>
    <t> 3,16%</t>
  </si>
  <si>
    <t> 4,85</t>
  </si>
  <si>
    <t> 36,4%</t>
  </si>
  <si>
    <t> 0,88</t>
  </si>
  <si>
    <t> 18,2%</t>
  </si>
  <si>
    <t> -1,15</t>
  </si>
  <si>
    <t> 4,79</t>
  </si>
  <si>
    <t> 5,75</t>
  </si>
  <si>
    <t>DMMO3</t>
  </si>
  <si>
    <t>DOMMO ON</t>
  </si>
  <si>
    <t> 23,23%</t>
  </si>
  <si>
    <t> 11,48</t>
  </si>
  <si>
    <t> 54,9%</t>
  </si>
  <si>
    <t> 3,92</t>
  </si>
  <si>
    <t> 34,2%</t>
  </si>
  <si>
    <t> 2,86</t>
  </si>
  <si>
    <t> 85,0%</t>
  </si>
  <si>
    <t> -5,17</t>
  </si>
  <si>
    <t> -0,75</t>
  </si>
  <si>
    <t> -19,5%</t>
  </si>
  <si>
    <t> 7,66</t>
  </si>
  <si>
    <t> 11,21</t>
  </si>
  <si>
    <t> -0,00</t>
  </si>
  <si>
    <t> -19,0%</t>
  </si>
  <si>
    <t>DMVF3</t>
  </si>
  <si>
    <t>D1000VFARMA ON NM</t>
  </si>
  <si>
    <t> 4,05%</t>
  </si>
  <si>
    <t> 2,76</t>
  </si>
  <si>
    <t> 32,5%</t>
  </si>
  <si>
    <t> 5,57</t>
  </si>
  <si>
    <t> -0,87</t>
  </si>
  <si>
    <t> 1,10</t>
  </si>
  <si>
    <t>DOHL4</t>
  </si>
  <si>
    <t>DOHLER PN</t>
  </si>
  <si>
    <t> 3,10%</t>
  </si>
  <si>
    <t> 5,95</t>
  </si>
  <si>
    <t> 5,08</t>
  </si>
  <si>
    <t> 6,01</t>
  </si>
  <si>
    <t>DOTZ3</t>
  </si>
  <si>
    <t>DOTZ SA ON NM</t>
  </si>
  <si>
    <t>Programas de FidelizaÃ§Ã£o</t>
  </si>
  <si>
    <t> -1,52%</t>
  </si>
  <si>
    <t> 9,21</t>
  </si>
  <si>
    <t> -2,30</t>
  </si>
  <si>
    <t> 1,09</t>
  </si>
  <si>
    <t> -0,51</t>
  </si>
  <si>
    <t>DXCO3</t>
  </si>
  <si>
    <t>DEXCO ON</t>
  </si>
  <si>
    <t>Madeira e Papel</t>
  </si>
  <si>
    <t>Madeira</t>
  </si>
  <si>
    <t> 5,67%</t>
  </si>
  <si>
    <t> 7,28</t>
  </si>
  <si>
    <t> 35,1%</t>
  </si>
  <si>
    <t> 8,80</t>
  </si>
  <si>
    <t> -3,75</t>
  </si>
  <si>
    <t> 30,1%</t>
  </si>
  <si>
    <t> 6,07</t>
  </si>
  <si>
    <t> 8,85</t>
  </si>
  <si>
    <t>EALT4</t>
  </si>
  <si>
    <t>ELECTRO AÃ‡O ALTONA S/A PN</t>
  </si>
  <si>
    <t> -0,14%</t>
  </si>
  <si>
    <t> 4,53</t>
  </si>
  <si>
    <t> 24,4%</t>
  </si>
  <si>
    <t> -2,26</t>
  </si>
  <si>
    <t> 8,1%</t>
  </si>
  <si>
    <t> 15,2%</t>
  </si>
  <si>
    <t> 5,36</t>
  </si>
  <si>
    <t> 7,20</t>
  </si>
  <si>
    <t> 19,0%</t>
  </si>
  <si>
    <t>ECOR3</t>
  </si>
  <si>
    <t>ECORODOVIAS ON NM</t>
  </si>
  <si>
    <t> 3,05%</t>
  </si>
  <si>
    <t> 39,6%</t>
  </si>
  <si>
    <t> 1,11</t>
  </si>
  <si>
    <t> 33,6%</t>
  </si>
  <si>
    <t> 5,74</t>
  </si>
  <si>
    <t> 4,71</t>
  </si>
  <si>
    <t>EEEL3</t>
  </si>
  <si>
    <t>CEEE ON N1</t>
  </si>
  <si>
    <t> 6,52</t>
  </si>
  <si>
    <t> 56,0%</t>
  </si>
  <si>
    <t> 3,12</t>
  </si>
  <si>
    <t> 47,8%</t>
  </si>
  <si>
    <t> -6,67</t>
  </si>
  <si>
    <t> 4,2%</t>
  </si>
  <si>
    <t> 6,05</t>
  </si>
  <si>
    <t>EGIE3</t>
  </si>
  <si>
    <t> -0,37%</t>
  </si>
  <si>
    <t> 5,98</t>
  </si>
  <si>
    <t> -1,54</t>
  </si>
  <si>
    <t>ELET3</t>
  </si>
  <si>
    <t>ELETROBRÃS ON</t>
  </si>
  <si>
    <t> -15,63</t>
  </si>
  <si>
    <t> 65,9%</t>
  </si>
  <si>
    <t> -11,8%</t>
  </si>
  <si>
    <t> 2,96</t>
  </si>
  <si>
    <t> -2,1%</t>
  </si>
  <si>
    <t> -48,41</t>
  </si>
  <si>
    <t> 1,70</t>
  </si>
  <si>
    <t> -22,67</t>
  </si>
  <si>
    <t> -7,4%</t>
  </si>
  <si>
    <t>ELET6</t>
  </si>
  <si>
    <t>ELETROBRÃS PNB</t>
  </si>
  <si>
    <t> 2,40%</t>
  </si>
  <si>
    <t> -15,60</t>
  </si>
  <si>
    <t> 2,95</t>
  </si>
  <si>
    <t> -48,36</t>
  </si>
  <si>
    <t> -22,64</t>
  </si>
  <si>
    <t>ELMD3</t>
  </si>
  <si>
    <t>ELETROMIDIA ON NM</t>
  </si>
  <si>
    <t>MÃ­dia</t>
  </si>
  <si>
    <t>Publicidade e Propaganda</t>
  </si>
  <si>
    <t> 0,37%</t>
  </si>
  <si>
    <t> -63,72</t>
  </si>
  <si>
    <t> 38,1%</t>
  </si>
  <si>
    <t> 5,51</t>
  </si>
  <si>
    <t> -8,7%</t>
  </si>
  <si>
    <t> -10,9%</t>
  </si>
  <si>
    <t> -15,99</t>
  </si>
  <si>
    <t> -3,3%</t>
  </si>
  <si>
    <t> 49,11</t>
  </si>
  <si>
    <t> -64,22</t>
  </si>
  <si>
    <t> 0,79</t>
  </si>
  <si>
    <t>EMBR3</t>
  </si>
  <si>
    <t>EMBRAER ON</t>
  </si>
  <si>
    <t>Material de Transporte</t>
  </si>
  <si>
    <t>Material AeronÃ¡utico e de Defesa</t>
  </si>
  <si>
    <t> 2,59%</t>
  </si>
  <si>
    <t> 7,50</t>
  </si>
  <si>
    <t> -1,2%</t>
  </si>
  <si>
    <t> -1,33</t>
  </si>
  <si>
    <t> -1,8%</t>
  </si>
  <si>
    <t> 7,43</t>
  </si>
  <si>
    <t> 2,08</t>
  </si>
  <si>
    <t> 12,97</t>
  </si>
  <si>
    <t>ENAT3</t>
  </si>
  <si>
    <t>ENAUTA PART ON</t>
  </si>
  <si>
    <t> 1,94%</t>
  </si>
  <si>
    <t> 11,23</t>
  </si>
  <si>
    <t> 33,9%</t>
  </si>
  <si>
    <t> 3,17</t>
  </si>
  <si>
    <t> 80,0%</t>
  </si>
  <si>
    <t> 2,07</t>
  </si>
  <si>
    <t> 3,89</t>
  </si>
  <si>
    <t> 34,7%</t>
  </si>
  <si>
    <t> 3,26</t>
  </si>
  <si>
    <t> 6,81</t>
  </si>
  <si>
    <t> 0,19</t>
  </si>
  <si>
    <t> 31,4%</t>
  </si>
  <si>
    <t>ENBR3</t>
  </si>
  <si>
    <t>EDP ENERGIAS DO BRASIL S/A ON</t>
  </si>
  <si>
    <t>ENEV3</t>
  </si>
  <si>
    <t>ENEVA ON</t>
  </si>
  <si>
    <t> 9,72%</t>
  </si>
  <si>
    <t> 13,78</t>
  </si>
  <si>
    <t> 39,0%</t>
  </si>
  <si>
    <t> 27,7%</t>
  </si>
  <si>
    <t> 1,00</t>
  </si>
  <si>
    <t> 29,4%</t>
  </si>
  <si>
    <t> 9,09</t>
  </si>
  <si>
    <t> -3,01</t>
  </si>
  <si>
    <t> 12,50</t>
  </si>
  <si>
    <t> 18,21</t>
  </si>
  <si>
    <t> 13,0%</t>
  </si>
  <si>
    <t>ENGI11</t>
  </si>
  <si>
    <t>ENERGISA UNT N2</t>
  </si>
  <si>
    <t> 2,69%</t>
  </si>
  <si>
    <t> 3,21</t>
  </si>
  <si>
    <t> 22,5%</t>
  </si>
  <si>
    <t> 19,2%</t>
  </si>
  <si>
    <t> 5,87</t>
  </si>
  <si>
    <t> 33,4%</t>
  </si>
  <si>
    <t> 5,46</t>
  </si>
  <si>
    <t> 6,78</t>
  </si>
  <si>
    <t> 2,74</t>
  </si>
  <si>
    <t>ENGI3</t>
  </si>
  <si>
    <t>ENERGISA ON</t>
  </si>
  <si>
    <t> 2,67%</t>
  </si>
  <si>
    <t> 9,91</t>
  </si>
  <si>
    <t> -0,94</t>
  </si>
  <si>
    <t> 7,24</t>
  </si>
  <si>
    <t> 9,00</t>
  </si>
  <si>
    <t>ENGI4</t>
  </si>
  <si>
    <t>ENERGISA PN</t>
  </si>
  <si>
    <t> 2,48%</t>
  </si>
  <si>
    <t> 4,81</t>
  </si>
  <si>
    <t> 4,99</t>
  </si>
  <si>
    <t> 6,20</t>
  </si>
  <si>
    <t>ENJU3</t>
  </si>
  <si>
    <t>ENJOEI ON NM</t>
  </si>
  <si>
    <t> 8,42%</t>
  </si>
  <si>
    <t> -5,13</t>
  </si>
  <si>
    <t> -108,6%</t>
  </si>
  <si>
    <t> -98,8%</t>
  </si>
  <si>
    <t> 1,45</t>
  </si>
  <si>
    <t> -188,2%</t>
  </si>
  <si>
    <t> -23,0%</t>
  </si>
  <si>
    <t> -1,57</t>
  </si>
  <si>
    <t> 12,44</t>
  </si>
  <si>
    <t> -1,45</t>
  </si>
  <si>
    <t>EQPA3</t>
  </si>
  <si>
    <t>EQTL PARA ON</t>
  </si>
  <si>
    <t> -0,16%</t>
  </si>
  <si>
    <t> 8,13</t>
  </si>
  <si>
    <t> 1,91</t>
  </si>
  <si>
    <t> 23,5%</t>
  </si>
  <si>
    <t> -4,09</t>
  </si>
  <si>
    <t> 26,1%</t>
  </si>
  <si>
    <t> 7,83</t>
  </si>
  <si>
    <t> 1,30</t>
  </si>
  <si>
    <t>EQTL3</t>
  </si>
  <si>
    <t>EQUATORIAL ENERGIA S.A. ON NM</t>
  </si>
  <si>
    <t> 1,91%</t>
  </si>
  <si>
    <t> 23,2%</t>
  </si>
  <si>
    <t> 4,02</t>
  </si>
  <si>
    <t> -1,37</t>
  </si>
  <si>
    <t> 30,8%</t>
  </si>
  <si>
    <t> 7,21</t>
  </si>
  <si>
    <t> 8,26</t>
  </si>
  <si>
    <t>ESPA3</t>
  </si>
  <si>
    <t>ESPACOLASER ON NM</t>
  </si>
  <si>
    <t> 10,50%</t>
  </si>
  <si>
    <t> 50,5%</t>
  </si>
  <si>
    <t> -1,85</t>
  </si>
  <si>
    <t> 11,1%</t>
  </si>
  <si>
    <t> 39,7%</t>
  </si>
  <si>
    <t> 6,08</t>
  </si>
  <si>
    <t> 8,08</t>
  </si>
  <si>
    <t>ETER3</t>
  </si>
  <si>
    <t>ETERNIT ON</t>
  </si>
  <si>
    <t>Produtos para ConstruÃ§Ã£o</t>
  </si>
  <si>
    <t> 3,09%</t>
  </si>
  <si>
    <t> 3,50</t>
  </si>
  <si>
    <t> 43,7%</t>
  </si>
  <si>
    <t> 0,94</t>
  </si>
  <si>
    <t> 26,7%</t>
  </si>
  <si>
    <t> 24,0%</t>
  </si>
  <si>
    <t> 1,98</t>
  </si>
  <si>
    <t> 3,60</t>
  </si>
  <si>
    <t> 40,4%</t>
  </si>
  <si>
    <t> 2,75</t>
  </si>
  <si>
    <t> 3,54</t>
  </si>
  <si>
    <t> 13,7%</t>
  </si>
  <si>
    <t>EUCA3</t>
  </si>
  <si>
    <t>EUCATEX ON</t>
  </si>
  <si>
    <t> 3,72%</t>
  </si>
  <si>
    <t> 34,4%</t>
  </si>
  <si>
    <t> 0,55</t>
  </si>
  <si>
    <t> 18,3%</t>
  </si>
  <si>
    <t> -8,99</t>
  </si>
  <si>
    <t> 2,82</t>
  </si>
  <si>
    <t> 3,90</t>
  </si>
  <si>
    <t>EUCA4</t>
  </si>
  <si>
    <t>EUCATEX PN</t>
  </si>
  <si>
    <t> -2,00%</t>
  </si>
  <si>
    <t> -5,92</t>
  </si>
  <si>
    <t>EVEN3</t>
  </si>
  <si>
    <t>Even ON NM</t>
  </si>
  <si>
    <t> 7,30%</t>
  </si>
  <si>
    <t> 3,47</t>
  </si>
  <si>
    <t> 5,6%</t>
  </si>
  <si>
    <t>EZTC3</t>
  </si>
  <si>
    <t>EZTec ON NM</t>
  </si>
  <si>
    <t> 7,15%</t>
  </si>
  <si>
    <t> 16,68</t>
  </si>
  <si>
    <t> 47,2%</t>
  </si>
  <si>
    <t> 12,85</t>
  </si>
  <si>
    <t> 4,69</t>
  </si>
  <si>
    <t> 13,10</t>
  </si>
  <si>
    <t> 0,01</t>
  </si>
  <si>
    <t>FESA3</t>
  </si>
  <si>
    <t>FERBASA ON</t>
  </si>
  <si>
    <t> 5,37</t>
  </si>
  <si>
    <t> 43,3%</t>
  </si>
  <si>
    <t> 1,89</t>
  </si>
  <si>
    <t> 26,9%</t>
  </si>
  <si>
    <t> 11,99</t>
  </si>
  <si>
    <t> 27,1%</t>
  </si>
  <si>
    <t> 4,33</t>
  </si>
  <si>
    <t>FESA4</t>
  </si>
  <si>
    <t>FERBASA PN</t>
  </si>
  <si>
    <t> 4,71%</t>
  </si>
  <si>
    <t> 5,33</t>
  </si>
  <si>
    <t> 4,83</t>
  </si>
  <si>
    <t> 11,91</t>
  </si>
  <si>
    <t> 4,29</t>
  </si>
  <si>
    <t> 5,10</t>
  </si>
  <si>
    <t>FHER3</t>
  </si>
  <si>
    <t>Fer Heringer ON NM</t>
  </si>
  <si>
    <t>Fertilizantes e Defensivos</t>
  </si>
  <si>
    <t> 3,47%</t>
  </si>
  <si>
    <t> 1,65</t>
  </si>
  <si>
    <t> 20,1%</t>
  </si>
  <si>
    <t> 14,4%</t>
  </si>
  <si>
    <t> 1,50</t>
  </si>
  <si>
    <t> 23,3%</t>
  </si>
  <si>
    <t> 314,4%</t>
  </si>
  <si>
    <t> 5,60</t>
  </si>
  <si>
    <t> -14,0%</t>
  </si>
  <si>
    <t>FIQE3</t>
  </si>
  <si>
    <t>UNIFIQUE ON NM</t>
  </si>
  <si>
    <t> 1,80%</t>
  </si>
  <si>
    <t> 6,35</t>
  </si>
  <si>
    <t>FLRY3</t>
  </si>
  <si>
    <t>FLEURY ON NM</t>
  </si>
  <si>
    <t> 8,12</t>
  </si>
  <si>
    <t> 16,7%</t>
  </si>
  <si>
    <t> 9,1%</t>
  </si>
  <si>
    <t> 7,15</t>
  </si>
  <si>
    <t> 1,44</t>
  </si>
  <si>
    <t>FRAS3</t>
  </si>
  <si>
    <t>FRAS-LE S.A. ON</t>
  </si>
  <si>
    <t>Material RodoviÃ¡rio</t>
  </si>
  <si>
    <t> -1,78%</t>
  </si>
  <si>
    <t> 8,91</t>
  </si>
  <si>
    <t> 29,0%</t>
  </si>
  <si>
    <t> -7,92</t>
  </si>
  <si>
    <t> 7,99</t>
  </si>
  <si>
    <t> 10,80</t>
  </si>
  <si>
    <t>FRTA3</t>
  </si>
  <si>
    <t>POMIFRUTAS ON NM</t>
  </si>
  <si>
    <t> -2,56%</t>
  </si>
  <si>
    <t> -34,63</t>
  </si>
  <si>
    <t> 27,6%</t>
  </si>
  <si>
    <t> -0,11</t>
  </si>
  <si>
    <t> -1,0%</t>
  </si>
  <si>
    <t> -260,97</t>
  </si>
  <si>
    <t> -0,96</t>
  </si>
  <si>
    <t> -27,8%</t>
  </si>
  <si>
    <t>GBIO33</t>
  </si>
  <si>
    <t>DR3</t>
  </si>
  <si>
    <t>BIOTOSCANA DR3</t>
  </si>
  <si>
    <t> 13,53</t>
  </si>
  <si>
    <t> 43,5%</t>
  </si>
  <si>
    <t> -10,1%</t>
  </si>
  <si>
    <t> 7,57</t>
  </si>
  <si>
    <t> 17,58</t>
  </si>
  <si>
    <t> -8,8%</t>
  </si>
  <si>
    <t> 16,06</t>
  </si>
  <si>
    <t> -9,0%</t>
  </si>
  <si>
    <t>GEPA4</t>
  </si>
  <si>
    <t>DUKE ENERGY INT,GERAÃ‡ÃƒO PARANAPANEMA SA PN</t>
  </si>
  <si>
    <t> -2,09%</t>
  </si>
  <si>
    <t> 15,36</t>
  </si>
  <si>
    <t> -4,58</t>
  </si>
  <si>
    <t> -1,61</t>
  </si>
  <si>
    <t> 5,3%</t>
  </si>
  <si>
    <t> 10,38</t>
  </si>
  <si>
    <t> 21,77</t>
  </si>
  <si>
    <t> -0,6%</t>
  </si>
  <si>
    <t>GETT3</t>
  </si>
  <si>
    <t>GETNET BR ON</t>
  </si>
  <si>
    <t> 4,14%</t>
  </si>
  <si>
    <t> 5,05</t>
  </si>
  <si>
    <t> 22,8%</t>
  </si>
  <si>
    <t> 2,28</t>
  </si>
  <si>
    <t> 2,42</t>
  </si>
  <si>
    <t> 1,1%</t>
  </si>
  <si>
    <t> 4,64</t>
  </si>
  <si>
    <t> 7,19</t>
  </si>
  <si>
    <t>GFSA3</t>
  </si>
  <si>
    <t>GAFISA ON</t>
  </si>
  <si>
    <t> 4,97%</t>
  </si>
  <si>
    <t> 4,60</t>
  </si>
  <si>
    <t> 25,1%</t>
  </si>
  <si>
    <t> 5,2%</t>
  </si>
  <si>
    <t> 3,5%</t>
  </si>
  <si>
    <t> 9,39</t>
  </si>
  <si>
    <t> 2,44</t>
  </si>
  <si>
    <t> 10,53</t>
  </si>
  <si>
    <t>GGBR3</t>
  </si>
  <si>
    <t>GERDAU S.A. ON N1</t>
  </si>
  <si>
    <t> 0,99%</t>
  </si>
  <si>
    <t> 26,6%</t>
  </si>
  <si>
    <t> 23,9%</t>
  </si>
  <si>
    <t> 24,62</t>
  </si>
  <si>
    <t> 2,25</t>
  </si>
  <si>
    <t>GGBR4</t>
  </si>
  <si>
    <t>GERDAU S.A. PN N1</t>
  </si>
  <si>
    <t> 3,25%</t>
  </si>
  <si>
    <t> 31,94</t>
  </si>
  <si>
    <t> 3,19</t>
  </si>
  <si>
    <t>GGPS3</t>
  </si>
  <si>
    <t>GPS ON NM</t>
  </si>
  <si>
    <t> 5,77%</t>
  </si>
  <si>
    <t> 18,98</t>
  </si>
  <si>
    <t> -10,96</t>
  </si>
  <si>
    <t> 16,11</t>
  </si>
  <si>
    <t> 19,74</t>
  </si>
  <si>
    <t> 33,8%</t>
  </si>
  <si>
    <t>GMAT3</t>
  </si>
  <si>
    <t>GRUPO MATEUS ON NM</t>
  </si>
  <si>
    <t> 8,19%</t>
  </si>
  <si>
    <t> 4,8%</t>
  </si>
  <si>
    <t> 3,87</t>
  </si>
  <si>
    <t> 9,61</t>
  </si>
  <si>
    <t> 3,80</t>
  </si>
  <si>
    <t> 12,22</t>
  </si>
  <si>
    <t> 1,59</t>
  </si>
  <si>
    <t>GNDI3</t>
  </si>
  <si>
    <t>INTERMEDICA ON NM</t>
  </si>
  <si>
    <t> 87,05</t>
  </si>
  <si>
    <t> -0,1%</t>
  </si>
  <si>
    <t> 79,65</t>
  </si>
  <si>
    <t> -6,21</t>
  </si>
  <si>
    <t> 3,1%</t>
  </si>
  <si>
    <t> 50,88</t>
  </si>
  <si>
    <t> 91,13</t>
  </si>
  <si>
    <t> 25,2%</t>
  </si>
  <si>
    <t> 0,69</t>
  </si>
  <si>
    <t>GOAU3</t>
  </si>
  <si>
    <t>METALÃšRGICA GERDAU ON N1</t>
  </si>
  <si>
    <t> 0,48%</t>
  </si>
  <si>
    <t> 34,3%</t>
  </si>
  <si>
    <t>GOAU4</t>
  </si>
  <si>
    <t>METALÃšRGICA GERDAU PN N1</t>
  </si>
  <si>
    <t> 2,27%</t>
  </si>
  <si>
    <t>GOLL4</t>
  </si>
  <si>
    <t>GOL LINHAS AEREAS INTELIGENTES SA PN</t>
  </si>
  <si>
    <t> 5,07%</t>
  </si>
  <si>
    <t> -1,58</t>
  </si>
  <si>
    <t> -15,6%</t>
  </si>
  <si>
    <t> -51,1%</t>
  </si>
  <si>
    <t> -96,6%</t>
  </si>
  <si>
    <t> -0,71</t>
  </si>
  <si>
    <t> -0,18</t>
  </si>
  <si>
    <t> -32,2%</t>
  </si>
  <si>
    <t> -6,96</t>
  </si>
  <si>
    <t> -4,51</t>
  </si>
  <si>
    <t>GPAR3</t>
  </si>
  <si>
    <t>CELGPAR ON</t>
  </si>
  <si>
    <t> -11,49%</t>
  </si>
  <si>
    <t> 14,19</t>
  </si>
  <si>
    <t> 114,0%</t>
  </si>
  <si>
    <t> 12,86</t>
  </si>
  <si>
    <t> 90,6%</t>
  </si>
  <si>
    <t> 80,1%</t>
  </si>
  <si>
    <t> 7,46</t>
  </si>
  <si>
    <t> -20,44</t>
  </si>
  <si>
    <t> 10,9%</t>
  </si>
  <si>
    <t> 13,45</t>
  </si>
  <si>
    <t> 5,32</t>
  </si>
  <si>
    <t> 0,10</t>
  </si>
  <si>
    <t>GPIV33</t>
  </si>
  <si>
    <t>GP INVESTMENTS, LTD DR3</t>
  </si>
  <si>
    <t>GestÃ£o de Recursos e Investimentos</t>
  </si>
  <si>
    <t> 93,7%</t>
  </si>
  <si>
    <t> 86,7%</t>
  </si>
  <si>
    <t> 40,1%</t>
  </si>
  <si>
    <t> 37,6%</t>
  </si>
  <si>
    <t> -0,38</t>
  </si>
  <si>
    <t> 6,79</t>
  </si>
  <si>
    <t>GRND3</t>
  </si>
  <si>
    <t>GRENDENE SA ON</t>
  </si>
  <si>
    <t> 7,03%</t>
  </si>
  <si>
    <t> 21,64</t>
  </si>
  <si>
    <t> 44,0%</t>
  </si>
  <si>
    <t> 3,29</t>
  </si>
  <si>
    <t> 3,39</t>
  </si>
  <si>
    <t> 15,49</t>
  </si>
  <si>
    <t> 8,02</t>
  </si>
  <si>
    <t> 18,89</t>
  </si>
  <si>
    <t> -1,3%</t>
  </si>
  <si>
    <t>GSHP3</t>
  </si>
  <si>
    <t>Generalshopp ON NM</t>
  </si>
  <si>
    <t> 71,3%</t>
  </si>
  <si>
    <t> 33,3%</t>
  </si>
  <si>
    <t> -52,8%</t>
  </si>
  <si>
    <t> -0,03</t>
  </si>
  <si>
    <t> 37,49</t>
  </si>
  <si>
    <t> 40,15</t>
  </si>
  <si>
    <t> -2,88</t>
  </si>
  <si>
    <t> -21,0%</t>
  </si>
  <si>
    <t>GUAR3</t>
  </si>
  <si>
    <t>GUARARAPES CONFECÃ‡Ã•ES ON</t>
  </si>
  <si>
    <t> 23,19</t>
  </si>
  <si>
    <t> 53,8%</t>
  </si>
  <si>
    <t> 1,73</t>
  </si>
  <si>
    <t> -12,54</t>
  </si>
  <si>
    <t> 30,45</t>
  </si>
  <si>
    <t>HAGA4</t>
  </si>
  <si>
    <t>HAGA ON</t>
  </si>
  <si>
    <t> 1,67%</t>
  </si>
  <si>
    <t> -0,28</t>
  </si>
  <si>
    <t> 17,8%</t>
  </si>
  <si>
    <t> -15,1%</t>
  </si>
  <si>
    <t> 4,12</t>
  </si>
  <si>
    <t> -0,49</t>
  </si>
  <si>
    <t>HAPV3</t>
  </si>
  <si>
    <t>HAPVIDA ON NM</t>
  </si>
  <si>
    <t> 0,25%</t>
  </si>
  <si>
    <t> 162,66</t>
  </si>
  <si>
    <t> 31,1%</t>
  </si>
  <si>
    <t> 8,89</t>
  </si>
  <si>
    <t> 5,5%</t>
  </si>
  <si>
    <t> 4,88</t>
  </si>
  <si>
    <t> 4,1%</t>
  </si>
  <si>
    <t> 191,68</t>
  </si>
  <si>
    <t> -27,65</t>
  </si>
  <si>
    <t> 3,6%</t>
  </si>
  <si>
    <t> 3,7%</t>
  </si>
  <si>
    <t> 58,57</t>
  </si>
  <si>
    <t> 161,76</t>
  </si>
  <si>
    <t>HBOR3</t>
  </si>
  <si>
    <t>Helbor ON</t>
  </si>
  <si>
    <t> 10,00%</t>
  </si>
  <si>
    <t> 6,61</t>
  </si>
  <si>
    <t> 1,9%</t>
  </si>
  <si>
    <t> 19,03</t>
  </si>
  <si>
    <t>HBRE3</t>
  </si>
  <si>
    <t>HBR REALTY ON NM</t>
  </si>
  <si>
    <t> 4,41%</t>
  </si>
  <si>
    <t> 10,59</t>
  </si>
  <si>
    <t> 83,5%</t>
  </si>
  <si>
    <t> 9,18</t>
  </si>
  <si>
    <t> -78,3%</t>
  </si>
  <si>
    <t> -0,95</t>
  </si>
  <si>
    <t> -3,1%</t>
  </si>
  <si>
    <t> 17,04</t>
  </si>
  <si>
    <t> 17,19</t>
  </si>
  <si>
    <t>HBSA3</t>
  </si>
  <si>
    <t>HIDROVIAS ON NM</t>
  </si>
  <si>
    <t>Transporte HidroviÃ¡rio</t>
  </si>
  <si>
    <t> -1,40%</t>
  </si>
  <si>
    <t> 10,89</t>
  </si>
  <si>
    <t> 35,0%</t>
  </si>
  <si>
    <t> -8,9%</t>
  </si>
  <si>
    <t> 12,28</t>
  </si>
  <si>
    <t> 31,49</t>
  </si>
  <si>
    <t> 3,10</t>
  </si>
  <si>
    <t>HETA4</t>
  </si>
  <si>
    <t>HERCULES S/A PN</t>
  </si>
  <si>
    <t>Utilidades DomÃ©sticas</t>
  </si>
  <si>
    <t>UtensÃ­lios DomÃ©sticos</t>
  </si>
  <si>
    <t> -2,82%</t>
  </si>
  <si>
    <t> 28,3%</t>
  </si>
  <si>
    <t> -7.526,2%</t>
  </si>
  <si>
    <t> -0,01</t>
  </si>
  <si>
    <t> 5,7%</t>
  </si>
  <si>
    <t> 499,39</t>
  </si>
  <si>
    <t> -0,58</t>
  </si>
  <si>
    <t>HOOT4</t>
  </si>
  <si>
    <t>HOTEIS OTHON S.A. PN</t>
  </si>
  <si>
    <t>Hotelaria</t>
  </si>
  <si>
    <t> 0,40%</t>
  </si>
  <si>
    <t> -1,55</t>
  </si>
  <si>
    <t> -88,5%</t>
  </si>
  <si>
    <t> -139,9%</t>
  </si>
  <si>
    <t> -0,07</t>
  </si>
  <si>
    <t> -6,4%</t>
  </si>
  <si>
    <t> -2,32</t>
  </si>
  <si>
    <t>HYPE3</t>
  </si>
  <si>
    <t>HYPERA ON</t>
  </si>
  <si>
    <t> 0,38%</t>
  </si>
  <si>
    <t> 11,49</t>
  </si>
  <si>
    <t> 64,1%</t>
  </si>
  <si>
    <t> 3,69</t>
  </si>
  <si>
    <t> 32,1%</t>
  </si>
  <si>
    <t> 5,90</t>
  </si>
  <si>
    <t> -6,28</t>
  </si>
  <si>
    <t> 13,5%</t>
  </si>
  <si>
    <t> 13,22</t>
  </si>
  <si>
    <t> 14,15</t>
  </si>
  <si>
    <t>IFCM3</t>
  </si>
  <si>
    <t>INFRACOMM ON NM</t>
  </si>
  <si>
    <t> -0,33%</t>
  </si>
  <si>
    <t> -97,06</t>
  </si>
  <si>
    <t> 48,5%</t>
  </si>
  <si>
    <t> 10,10</t>
  </si>
  <si>
    <t> -10,4%</t>
  </si>
  <si>
    <t> 1,55</t>
  </si>
  <si>
    <t> -9,2%</t>
  </si>
  <si>
    <t> -1.110,55</t>
  </si>
  <si>
    <t> -3,0%</t>
  </si>
  <si>
    <t> 3.336,90</t>
  </si>
  <si>
    <t> -100,58</t>
  </si>
  <si>
    <t> 79,1%</t>
  </si>
  <si>
    <t>IGBR3</t>
  </si>
  <si>
    <t>GRADIENTE ON</t>
  </si>
  <si>
    <t> 5,38%</t>
  </si>
  <si>
    <t> -0,65</t>
  </si>
  <si>
    <t> 99,7%</t>
  </si>
  <si>
    <t> -1.890,2%</t>
  </si>
  <si>
    <t> -1.844,2%</t>
  </si>
  <si>
    <t> -0,15</t>
  </si>
  <si>
    <t> -80,0%</t>
  </si>
  <si>
    <t> -6,31</t>
  </si>
  <si>
    <t> -6,16</t>
  </si>
  <si>
    <t>IGTA3</t>
  </si>
  <si>
    <t>IGUATEMI ON NM</t>
  </si>
  <si>
    <t> 15,45</t>
  </si>
  <si>
    <t> 56,9%</t>
  </si>
  <si>
    <t> 6,83</t>
  </si>
  <si>
    <t> 44,2%</t>
  </si>
  <si>
    <t> 0,82</t>
  </si>
  <si>
    <t> 40,2%</t>
  </si>
  <si>
    <t> -3,65</t>
  </si>
  <si>
    <t> 13,70</t>
  </si>
  <si>
    <t> 0,12</t>
  </si>
  <si>
    <t>INEP3</t>
  </si>
  <si>
    <t>INEPAR S/A ON</t>
  </si>
  <si>
    <t> 3,73%</t>
  </si>
  <si>
    <t> -11,1%</t>
  </si>
  <si>
    <t> 28,80</t>
  </si>
  <si>
    <t> -3.251,5%</t>
  </si>
  <si>
    <t> -4.853,0%</t>
  </si>
  <si>
    <t> -0,06</t>
  </si>
  <si>
    <t> -19,3%</t>
  </si>
  <si>
    <t> -4,01</t>
  </si>
  <si>
    <t> -0,33</t>
  </si>
  <si>
    <t> -36,4%</t>
  </si>
  <si>
    <t>INEP4</t>
  </si>
  <si>
    <t>INEPAR S/A PN</t>
  </si>
  <si>
    <t> 5,19%</t>
  </si>
  <si>
    <t> -0,90</t>
  </si>
  <si>
    <t> -4,03</t>
  </si>
  <si>
    <t>INTB3</t>
  </si>
  <si>
    <t>INTELBRAS ON NM</t>
  </si>
  <si>
    <t>Computadores e Equipamentos</t>
  </si>
  <si>
    <t> 1,21%</t>
  </si>
  <si>
    <t> 28,92</t>
  </si>
  <si>
    <t> 29,5%</t>
  </si>
  <si>
    <t> 21,3%</t>
  </si>
  <si>
    <t> 24,86</t>
  </si>
  <si>
    <t> 27,59</t>
  </si>
  <si>
    <t>IRBR3</t>
  </si>
  <si>
    <t>IRBBRASIL RE ON NM</t>
  </si>
  <si>
    <t> 1,01%</t>
  </si>
  <si>
    <t> -25,1%</t>
  </si>
  <si>
    <t> -8,5%</t>
  </si>
  <si>
    <t> -18,8%</t>
  </si>
  <si>
    <t> -11,9%</t>
  </si>
  <si>
    <t>ITSA3</t>
  </si>
  <si>
    <t>ITAÃšSA ON N1</t>
  </si>
  <si>
    <t>ITSA4</t>
  </si>
  <si>
    <t>ITAÃšSA PN N1</t>
  </si>
  <si>
    <t>ITUB3</t>
  </si>
  <si>
    <t>ITAUUNIBANCO ON N1</t>
  </si>
  <si>
    <t> 0,84%</t>
  </si>
  <si>
    <t> -33,6%</t>
  </si>
  <si>
    <t>ITUB4</t>
  </si>
  <si>
    <t>ITAUUNIBANCO PN N1</t>
  </si>
  <si>
    <t> 0,73%</t>
  </si>
  <si>
    <t>JALL3</t>
  </si>
  <si>
    <t>JALLESMACHAD ON NM</t>
  </si>
  <si>
    <t>AÃ§ucar e Alcool</t>
  </si>
  <si>
    <t> 3,76%</t>
  </si>
  <si>
    <t> 4,47</t>
  </si>
  <si>
    <t> 64,2%</t>
  </si>
  <si>
    <t> 51,0%</t>
  </si>
  <si>
    <t> 2,89</t>
  </si>
  <si>
    <t> -4,87</t>
  </si>
  <si>
    <t> 25,4%</t>
  </si>
  <si>
    <t>JBDU3</t>
  </si>
  <si>
    <t>B TECH EQI ON</t>
  </si>
  <si>
    <t>JBSS3</t>
  </si>
  <si>
    <t>JBS ON NM</t>
  </si>
  <si>
    <t> 0,95%</t>
  </si>
  <si>
    <t> 3,30</t>
  </si>
  <si>
    <t> 3,22</t>
  </si>
  <si>
    <t> 38,7%</t>
  </si>
  <si>
    <t> 4,18</t>
  </si>
  <si>
    <t> 1,53</t>
  </si>
  <si>
    <t> 5,53</t>
  </si>
  <si>
    <t>JHSF3</t>
  </si>
  <si>
    <t>JHSF Part ON NM</t>
  </si>
  <si>
    <t> 6,27%</t>
  </si>
  <si>
    <t> 3,58</t>
  </si>
  <si>
    <t> 69,4%</t>
  </si>
  <si>
    <t> 2,03</t>
  </si>
  <si>
    <t> 56,6%</t>
  </si>
  <si>
    <t> 48,9%</t>
  </si>
  <si>
    <t> 3,40</t>
  </si>
  <si>
    <t> -2,23</t>
  </si>
  <si>
    <t> 4,55</t>
  </si>
  <si>
    <t> 54,3%</t>
  </si>
  <si>
    <t>JPSA3</t>
  </si>
  <si>
    <t>IGUATEMI S.A ON</t>
  </si>
  <si>
    <t> 12,96</t>
  </si>
  <si>
    <t> 52,8%</t>
  </si>
  <si>
    <t> 4,67</t>
  </si>
  <si>
    <t> 46,3%</t>
  </si>
  <si>
    <t> -1,68</t>
  </si>
  <si>
    <t> 5,31</t>
  </si>
  <si>
    <t> 20,35</t>
  </si>
  <si>
    <t> 1,94</t>
  </si>
  <si>
    <t>JSLG3</t>
  </si>
  <si>
    <t>JULIO SIMOES ON NM</t>
  </si>
  <si>
    <t>Transporte RodoviÃ¡rio</t>
  </si>
  <si>
    <t> 1,81%</t>
  </si>
  <si>
    <t> 1,57</t>
  </si>
  <si>
    <t> -0,72</t>
  </si>
  <si>
    <t> 2,19</t>
  </si>
  <si>
    <t> 14,47</t>
  </si>
  <si>
    <t> -18,9%</t>
  </si>
  <si>
    <t>KEPL3</t>
  </si>
  <si>
    <t>KEPLER WEBER SA ON</t>
  </si>
  <si>
    <t> -2,64%</t>
  </si>
  <si>
    <t> 7,92</t>
  </si>
  <si>
    <t> 27,0%</t>
  </si>
  <si>
    <t> 1,58</t>
  </si>
  <si>
    <t> 24,61</t>
  </si>
  <si>
    <t> 6,65</t>
  </si>
  <si>
    <t> 7,58</t>
  </si>
  <si>
    <t>KLBN11</t>
  </si>
  <si>
    <t>KLABIN UNT N2</t>
  </si>
  <si>
    <t>Papel e Celulose</t>
  </si>
  <si>
    <t> 2,20%</t>
  </si>
  <si>
    <t> 5,50</t>
  </si>
  <si>
    <t> 32,8%</t>
  </si>
  <si>
    <t> 20,7%</t>
  </si>
  <si>
    <t> -1,41</t>
  </si>
  <si>
    <t> 2,49</t>
  </si>
  <si>
    <t> 9,36</t>
  </si>
  <si>
    <t> 5,11</t>
  </si>
  <si>
    <t>KLBN3</t>
  </si>
  <si>
    <t>KLABIN ON N2</t>
  </si>
  <si>
    <t> 0,50%</t>
  </si>
  <si>
    <t> 4,10</t>
  </si>
  <si>
    <t> -1,62</t>
  </si>
  <si>
    <t> 6,80</t>
  </si>
  <si>
    <t> 10,19</t>
  </si>
  <si>
    <t>KLBN4</t>
  </si>
  <si>
    <t>KLABIN PN N2</t>
  </si>
  <si>
    <t> 2,44%</t>
  </si>
  <si>
    <t> 1,72</t>
  </si>
  <si>
    <t> -1,34</t>
  </si>
  <si>
    <t> 9,10</t>
  </si>
  <si>
    <t>KRSA3</t>
  </si>
  <si>
    <t>KORA SAUDE ON NM</t>
  </si>
  <si>
    <t> -4,26%</t>
  </si>
  <si>
    <t> -1,38</t>
  </si>
  <si>
    <t>LAME3</t>
  </si>
  <si>
    <t>LOJAS AMERICANAS S.A. ON</t>
  </si>
  <si>
    <t> 7,40</t>
  </si>
  <si>
    <t> 32,9%</t>
  </si>
  <si>
    <t> -4,37</t>
  </si>
  <si>
    <t> 11,32</t>
  </si>
  <si>
    <t>LAME4</t>
  </si>
  <si>
    <t>LOJAS AMERICANAS S.A. PN</t>
  </si>
  <si>
    <t> -4,32</t>
  </si>
  <si>
    <t> 11,24</t>
  </si>
  <si>
    <t>LAND3</t>
  </si>
  <si>
    <t>TERRASANTAPA ON NM</t>
  </si>
  <si>
    <t>LAVV3</t>
  </si>
  <si>
    <t>LAVVI ON NM</t>
  </si>
  <si>
    <t> 2,52%</t>
  </si>
  <si>
    <t> 5,93</t>
  </si>
  <si>
    <t> 77,3%</t>
  </si>
  <si>
    <t>LCAM3</t>
  </si>
  <si>
    <t>LOCAMERICA ON NM</t>
  </si>
  <si>
    <t> 3,00%</t>
  </si>
  <si>
    <t> 36,6%</t>
  </si>
  <si>
    <t> 26,81</t>
  </si>
  <si>
    <t> -1,73</t>
  </si>
  <si>
    <t> 13,8%</t>
  </si>
  <si>
    <t> 8,71</t>
  </si>
  <si>
    <t> 11,39</t>
  </si>
  <si>
    <t> 1,69</t>
  </si>
  <si>
    <t> 59,1%</t>
  </si>
  <si>
    <t>LEVE3</t>
  </si>
  <si>
    <t>MAHLE METAL LEVE ON</t>
  </si>
  <si>
    <t>AutomÃ³veis e Motocicletas</t>
  </si>
  <si>
    <t> 1,03%</t>
  </si>
  <si>
    <t> 27,5%</t>
  </si>
  <si>
    <t> 4,24</t>
  </si>
  <si>
    <t> 4,89</t>
  </si>
  <si>
    <t>LIGT3</t>
  </si>
  <si>
    <t>LIGHT SA ON</t>
  </si>
  <si>
    <t> 2,61%</t>
  </si>
  <si>
    <t> -0,36</t>
  </si>
  <si>
    <t> 2,05</t>
  </si>
  <si>
    <t>LJQQ3</t>
  </si>
  <si>
    <t>QUERO-QUERO ON NM</t>
  </si>
  <si>
    <t> 9,91%</t>
  </si>
  <si>
    <t> 9,4%</t>
  </si>
  <si>
    <t> 0,76</t>
  </si>
  <si>
    <t>LLIS3</t>
  </si>
  <si>
    <t>LE LIS BLANC DEUX ON</t>
  </si>
  <si>
    <t> 50,4%</t>
  </si>
  <si>
    <t> -23,7%</t>
  </si>
  <si>
    <t> -61,9%</t>
  </si>
  <si>
    <t> -1.386,1%</t>
  </si>
  <si>
    <t> -55,91</t>
  </si>
  <si>
    <t> -9,29</t>
  </si>
  <si>
    <t> -14,8%</t>
  </si>
  <si>
    <t>LOGG3</t>
  </si>
  <si>
    <t>LOG COM PROP ON NM</t>
  </si>
  <si>
    <t> 5,35%</t>
  </si>
  <si>
    <t> 24,59</t>
  </si>
  <si>
    <t> 98,5%</t>
  </si>
  <si>
    <t> 18,33</t>
  </si>
  <si>
    <t> 74,5%</t>
  </si>
  <si>
    <t> 256,6%</t>
  </si>
  <si>
    <t> -2,62</t>
  </si>
  <si>
    <t> 2,3%</t>
  </si>
  <si>
    <t> 33,86</t>
  </si>
  <si>
    <t> 34,12</t>
  </si>
  <si>
    <t>LOGN3</t>
  </si>
  <si>
    <t>Log-In ON NM</t>
  </si>
  <si>
    <t> 0,56%</t>
  </si>
  <si>
    <t> 14,25</t>
  </si>
  <si>
    <t> 7,0%</t>
  </si>
  <si>
    <t> 5,63</t>
  </si>
  <si>
    <t> 21,4%</t>
  </si>
  <si>
    <t> 3,28</t>
  </si>
  <si>
    <t>LPSB3</t>
  </si>
  <si>
    <t>LOPES BRASIL ON NM</t>
  </si>
  <si>
    <t> 3,56%</t>
  </si>
  <si>
    <t> 10,46</t>
  </si>
  <si>
    <t> 83,7%</t>
  </si>
  <si>
    <t> -12,71</t>
  </si>
  <si>
    <t> 8,04</t>
  </si>
  <si>
    <t>LREN3</t>
  </si>
  <si>
    <t>RENNER ON</t>
  </si>
  <si>
    <t> 5,46%</t>
  </si>
  <si>
    <t> 13,37</t>
  </si>
  <si>
    <t> 58,4%</t>
  </si>
  <si>
    <t> 2,26</t>
  </si>
  <si>
    <t> 10,04</t>
  </si>
  <si>
    <t> 11,98</t>
  </si>
  <si>
    <t>LUPA3</t>
  </si>
  <si>
    <t>LUPATECH ON NM</t>
  </si>
  <si>
    <t>Equipamentos e ServiÃ§os</t>
  </si>
  <si>
    <t> -10,13</t>
  </si>
  <si>
    <t> 27,3%</t>
  </si>
  <si>
    <t> -18,5%</t>
  </si>
  <si>
    <t> 118,5%</t>
  </si>
  <si>
    <t> -1,22</t>
  </si>
  <si>
    <t> 72,6%</t>
  </si>
  <si>
    <t> -28,00</t>
  </si>
  <si>
    <t> -18,22</t>
  </si>
  <si>
    <t>LVTC3</t>
  </si>
  <si>
    <t>WDC NETWORKS ON NM</t>
  </si>
  <si>
    <t> 5,56%</t>
  </si>
  <si>
    <t> 25,0%</t>
  </si>
  <si>
    <t> 6,8%</t>
  </si>
  <si>
    <t> 30,69</t>
  </si>
  <si>
    <t>LWSA3</t>
  </si>
  <si>
    <t>LOCAWEB ON NM</t>
  </si>
  <si>
    <t> 181,72</t>
  </si>
  <si>
    <t> 45,6%</t>
  </si>
  <si>
    <t> 8,24</t>
  </si>
  <si>
    <t> 4,5%</t>
  </si>
  <si>
    <t> 5,54</t>
  </si>
  <si>
    <t> 1,3%</t>
  </si>
  <si>
    <t> 36,99</t>
  </si>
  <si>
    <t> 127,89</t>
  </si>
  <si>
    <t> 53,2%</t>
  </si>
  <si>
    <t>MATD3</t>
  </si>
  <si>
    <t>MATER DEI ON NM</t>
  </si>
  <si>
    <t> 1,96%</t>
  </si>
  <si>
    <t> 4,30</t>
  </si>
  <si>
    <t> 8,32</t>
  </si>
  <si>
    <t> 6,09</t>
  </si>
  <si>
    <t>MBLY3</t>
  </si>
  <si>
    <t>MOBLY ON NM</t>
  </si>
  <si>
    <t> -6,59</t>
  </si>
  <si>
    <t> -12,9%</t>
  </si>
  <si>
    <t> -13,7%</t>
  </si>
  <si>
    <t> -9,03</t>
  </si>
  <si>
    <t> -4,68</t>
  </si>
  <si>
    <t>MDIA3</t>
  </si>
  <si>
    <t>M.DIASBRANCO ON NM</t>
  </si>
  <si>
    <t> 3,66%</t>
  </si>
  <si>
    <t> 2,32</t>
  </si>
  <si>
    <t> 7,2%</t>
  </si>
  <si>
    <t> 10,29</t>
  </si>
  <si>
    <t> 3,34</t>
  </si>
  <si>
    <t> 17,11</t>
  </si>
  <si>
    <t> 9,6%</t>
  </si>
  <si>
    <t>MDNE3</t>
  </si>
  <si>
    <t>MOURA DUBEUX ON NM</t>
  </si>
  <si>
    <t> 2,84%</t>
  </si>
  <si>
    <t> 5,92</t>
  </si>
  <si>
    <t>MEAL3</t>
  </si>
  <si>
    <t>IMC S/A ON NM</t>
  </si>
  <si>
    <t> -11,56</t>
  </si>
  <si>
    <t> 9,03</t>
  </si>
  <si>
    <t>MELK3</t>
  </si>
  <si>
    <t>MELNICK ON NM</t>
  </si>
  <si>
    <t> 3,24%</t>
  </si>
  <si>
    <t> 9,2%</t>
  </si>
  <si>
    <t> 4,20</t>
  </si>
  <si>
    <t> 2,69</t>
  </si>
  <si>
    <t> 4,48</t>
  </si>
  <si>
    <t>MERC4</t>
  </si>
  <si>
    <t>MERCANTIL BRASIL PN</t>
  </si>
  <si>
    <t>MGEL4</t>
  </si>
  <si>
    <t>MANGELS PN N1</t>
  </si>
  <si>
    <t>Artefatos de Ferro e AÃ§o</t>
  </si>
  <si>
    <t> 0,07%</t>
  </si>
  <si>
    <t> -0,16</t>
  </si>
  <si>
    <t> -77,4%</t>
  </si>
  <si>
    <t> 6,19</t>
  </si>
  <si>
    <t>MGLU3</t>
  </si>
  <si>
    <t>MAGAZ LUIZA ON NM</t>
  </si>
  <si>
    <t> 5,05%</t>
  </si>
  <si>
    <t> 148,92</t>
  </si>
  <si>
    <t> 24,1%</t>
  </si>
  <si>
    <t> 1,02</t>
  </si>
  <si>
    <t> -15,03</t>
  </si>
  <si>
    <t> 38,82</t>
  </si>
  <si>
    <t> 159,04</t>
  </si>
  <si>
    <t>MILS3</t>
  </si>
  <si>
    <t>MILLS ON NM</t>
  </si>
  <si>
    <t> 2,19%</t>
  </si>
  <si>
    <t> 14,17</t>
  </si>
  <si>
    <t> 50,8%</t>
  </si>
  <si>
    <t> 2,40</t>
  </si>
  <si>
    <t> 3,97</t>
  </si>
  <si>
    <t> 7,56</t>
  </si>
  <si>
    <t> 3,38</t>
  </si>
  <si>
    <t> 13,23</t>
  </si>
  <si>
    <t> 26,4%</t>
  </si>
  <si>
    <t>MLAS3</t>
  </si>
  <si>
    <t>MULTILASER ON NM</t>
  </si>
  <si>
    <t> 2,94%</t>
  </si>
  <si>
    <t> 2,50</t>
  </si>
  <si>
    <t>MNPR3</t>
  </si>
  <si>
    <t>MINUPAR ON</t>
  </si>
  <si>
    <t> 9,86%</t>
  </si>
  <si>
    <t> -0,09</t>
  </si>
  <si>
    <t> -2,4%</t>
  </si>
  <si>
    <t>MODL11</t>
  </si>
  <si>
    <t>MODALMAIS UNT N2</t>
  </si>
  <si>
    <t> 0,91%</t>
  </si>
  <si>
    <t> 237,2%</t>
  </si>
  <si>
    <t>MOSI3</t>
  </si>
  <si>
    <t>MOSAICO SA ON NM</t>
  </si>
  <si>
    <t> 89,69</t>
  </si>
  <si>
    <t> 89,5%</t>
  </si>
  <si>
    <t> 24,91</t>
  </si>
  <si>
    <t> 13,30</t>
  </si>
  <si>
    <t> 42,98</t>
  </si>
  <si>
    <t>MOVI3</t>
  </si>
  <si>
    <t>MOVIDA ON NM</t>
  </si>
  <si>
    <t> 2,86%</t>
  </si>
  <si>
    <t> 44,8%</t>
  </si>
  <si>
    <t> 33,7%</t>
  </si>
  <si>
    <t> -0,63</t>
  </si>
  <si>
    <t> 15,5%</t>
  </si>
  <si>
    <t>MRFG3</t>
  </si>
  <si>
    <t>Marfrig ON NM</t>
  </si>
  <si>
    <t> 2,55%</t>
  </si>
  <si>
    <t> -0,64</t>
  </si>
  <si>
    <t> 110,9%</t>
  </si>
  <si>
    <t> 7,91</t>
  </si>
  <si>
    <t> 47,3%</t>
  </si>
  <si>
    <t>MRVE3</t>
  </si>
  <si>
    <t>MRV ON NM</t>
  </si>
  <si>
    <t> 9,69%</t>
  </si>
  <si>
    <t> 25,9%</t>
  </si>
  <si>
    <t> 11,70</t>
  </si>
  <si>
    <t> 13,87</t>
  </si>
  <si>
    <t>MTIG4</t>
  </si>
  <si>
    <t>IGUAÃ‡U PN</t>
  </si>
  <si>
    <t>Embalagens</t>
  </si>
  <si>
    <t> -19,4%</t>
  </si>
  <si>
    <t> -21,4%</t>
  </si>
  <si>
    <t> 42,4%</t>
  </si>
  <si>
    <t> -7,85</t>
  </si>
  <si>
    <t> -5,82</t>
  </si>
  <si>
    <t> -2,00</t>
  </si>
  <si>
    <t> -13,2%</t>
  </si>
  <si>
    <t>MTRE3</t>
  </si>
  <si>
    <t>MITRE REALTY ON NM</t>
  </si>
  <si>
    <t> 7,54%</t>
  </si>
  <si>
    <t> 12,38</t>
  </si>
  <si>
    <t> 34,1%</t>
  </si>
  <si>
    <t> 8,31</t>
  </si>
  <si>
    <t> 3,27</t>
  </si>
  <si>
    <t> 53,7%</t>
  </si>
  <si>
    <t>MTSA4</t>
  </si>
  <si>
    <t>METISA PN</t>
  </si>
  <si>
    <t>MÃ¡q. e Equip. ConstruÃ§Ã£o e AgrÃ­colas</t>
  </si>
  <si>
    <t> -0,03%</t>
  </si>
  <si>
    <t> 28,6%</t>
  </si>
  <si>
    <t> 4,65</t>
  </si>
  <si>
    <t>MULT3</t>
  </si>
  <si>
    <t>Multiplan ON N2</t>
  </si>
  <si>
    <t> 3,90%</t>
  </si>
  <si>
    <t> 17,68</t>
  </si>
  <si>
    <t> 78,9%</t>
  </si>
  <si>
    <t> 9,93</t>
  </si>
  <si>
    <t> 56,2%</t>
  </si>
  <si>
    <t> 26,83</t>
  </si>
  <si>
    <t> -4,63</t>
  </si>
  <si>
    <t> 7,4%</t>
  </si>
  <si>
    <t> 16,26</t>
  </si>
  <si>
    <t> 20,78</t>
  </si>
  <si>
    <t>MWET4</t>
  </si>
  <si>
    <t>WETZEL S.A. PN</t>
  </si>
  <si>
    <t> 75,1%</t>
  </si>
  <si>
    <t> 17,48</t>
  </si>
  <si>
    <t> -0,17</t>
  </si>
  <si>
    <t> -356,4%</t>
  </si>
  <si>
    <t> 10,49</t>
  </si>
  <si>
    <t> 21,29</t>
  </si>
  <si>
    <t> -1,14</t>
  </si>
  <si>
    <t>MYPK3</t>
  </si>
  <si>
    <t>IOCHPE-MAXION ON</t>
  </si>
  <si>
    <t> 2,02</t>
  </si>
  <si>
    <t> -0,59</t>
  </si>
  <si>
    <t> 4,19</t>
  </si>
  <si>
    <t> 6,63</t>
  </si>
  <si>
    <t>NEOE3</t>
  </si>
  <si>
    <t>NEOENERGIA ON NM</t>
  </si>
  <si>
    <t> 2,34%</t>
  </si>
  <si>
    <t> 2,21</t>
  </si>
  <si>
    <t> 10,66</t>
  </si>
  <si>
    <t>NGRD3</t>
  </si>
  <si>
    <t>NEOGRID ON NM</t>
  </si>
  <si>
    <t> 8,15%</t>
  </si>
  <si>
    <t> 20,10</t>
  </si>
  <si>
    <t> 66,5%</t>
  </si>
  <si>
    <t> 2,45</t>
  </si>
  <si>
    <t> 8,07</t>
  </si>
  <si>
    <t> 7,86</t>
  </si>
  <si>
    <t> 2,94</t>
  </si>
  <si>
    <t> 12,72</t>
  </si>
  <si>
    <t> 8,9%</t>
  </si>
  <si>
    <t>NINJ3</t>
  </si>
  <si>
    <t>GETNINJAS ON NM</t>
  </si>
  <si>
    <t> 2,28%</t>
  </si>
  <si>
    <t> 11,61</t>
  </si>
  <si>
    <t>NORD3</t>
  </si>
  <si>
    <t>NORDON INDS METALURGICAS SA ON</t>
  </si>
  <si>
    <t> -63,80</t>
  </si>
  <si>
    <t> 90,9%</t>
  </si>
  <si>
    <t> 33,71</t>
  </si>
  <si>
    <t> -50,2%</t>
  </si>
  <si>
    <t> -1,44</t>
  </si>
  <si>
    <t> -6,2%</t>
  </si>
  <si>
    <t> -99,76</t>
  </si>
  <si>
    <t> -0,27</t>
  </si>
  <si>
    <t> 46,6%</t>
  </si>
  <si>
    <t>NTCO3</t>
  </si>
  <si>
    <t>GRUPO NATURA ON NM</t>
  </si>
  <si>
    <t>Produtos de Uso Pessoal</t>
  </si>
  <si>
    <t> 0,28%</t>
  </si>
  <si>
    <t> 15,63</t>
  </si>
  <si>
    <t> 65,1%</t>
  </si>
  <si>
    <t> 2,6%</t>
  </si>
  <si>
    <t> 9,13</t>
  </si>
  <si>
    <t> -2,38</t>
  </si>
  <si>
    <t> 8,23</t>
  </si>
  <si>
    <t> 18,70</t>
  </si>
  <si>
    <t>ODPV3</t>
  </si>
  <si>
    <t>ODONTOPREV ON NM</t>
  </si>
  <si>
    <t> 1,60%</t>
  </si>
  <si>
    <t> 31,9%</t>
  </si>
  <si>
    <t> -687,24</t>
  </si>
  <si>
    <t> -27,80</t>
  </si>
  <si>
    <t> 37,3%</t>
  </si>
  <si>
    <t> 9,40</t>
  </si>
  <si>
    <t> 10,32</t>
  </si>
  <si>
    <t> 6,2%</t>
  </si>
  <si>
    <t>OFSA3</t>
  </si>
  <si>
    <t>OUROFINO S/A ON NM</t>
  </si>
  <si>
    <t> -1,25%</t>
  </si>
  <si>
    <t> 8,88</t>
  </si>
  <si>
    <t> 49,4%</t>
  </si>
  <si>
    <t> 15,9%</t>
  </si>
  <si>
    <t> 7,16</t>
  </si>
  <si>
    <t> 15,0%</t>
  </si>
  <si>
    <t> 8,73</t>
  </si>
  <si>
    <t> 2,97</t>
  </si>
  <si>
    <t> 10,41</t>
  </si>
  <si>
    <t>OIBR3</t>
  </si>
  <si>
    <t>OI ON N1</t>
  </si>
  <si>
    <t> 2,50%</t>
  </si>
  <si>
    <t> 26,2%</t>
  </si>
  <si>
    <t> -174,5%</t>
  </si>
  <si>
    <t> -245,4%</t>
  </si>
  <si>
    <t> -462,7%</t>
  </si>
  <si>
    <t> -24,85</t>
  </si>
  <si>
    <t> -9,60</t>
  </si>
  <si>
    <t> 29,52</t>
  </si>
  <si>
    <t> -40,3%</t>
  </si>
  <si>
    <t>OIBR4</t>
  </si>
  <si>
    <t> 2,99%</t>
  </si>
  <si>
    <t> -2,61</t>
  </si>
  <si>
    <t> -0,32</t>
  </si>
  <si>
    <t> -27,59</t>
  </si>
  <si>
    <t> -10,66</t>
  </si>
  <si>
    <t>OMGE3</t>
  </si>
  <si>
    <t>OMEGA GER ON NM</t>
  </si>
  <si>
    <t> 12,56</t>
  </si>
  <si>
    <t> 32,4%</t>
  </si>
  <si>
    <t> 27,2%</t>
  </si>
  <si>
    <t> 10,86</t>
  </si>
  <si>
    <t> -1,06</t>
  </si>
  <si>
    <t> -4,9%</t>
  </si>
  <si>
    <t> 13,09</t>
  </si>
  <si>
    <t> 24,34</t>
  </si>
  <si>
    <t>ONCO3</t>
  </si>
  <si>
    <t>ONCOCLINICAS ON NM</t>
  </si>
  <si>
    <t>OPCT3</t>
  </si>
  <si>
    <t>OCEANPACT ON NM</t>
  </si>
  <si>
    <t> 4,76%</t>
  </si>
  <si>
    <t> 250,52</t>
  </si>
  <si>
    <t> -1,53</t>
  </si>
  <si>
    <t> -3,4%</t>
  </si>
  <si>
    <t> 399,66</t>
  </si>
  <si>
    <t>ORVR3</t>
  </si>
  <si>
    <t>ORIZON ON NM</t>
  </si>
  <si>
    <t> 4,91%</t>
  </si>
  <si>
    <t> 38,72</t>
  </si>
  <si>
    <t> 37,5%</t>
  </si>
  <si>
    <t> 13,28</t>
  </si>
  <si>
    <t> 22,19</t>
  </si>
  <si>
    <t> 43,85</t>
  </si>
  <si>
    <t>OSXB3</t>
  </si>
  <si>
    <t>OSX BRASIL ON NM</t>
  </si>
  <si>
    <t> 0,61%</t>
  </si>
  <si>
    <t> -0,26</t>
  </si>
  <si>
    <t> 93,5%</t>
  </si>
  <si>
    <t> -387,7%</t>
  </si>
  <si>
    <t> -1.816,5%</t>
  </si>
  <si>
    <t> -0,04</t>
  </si>
  <si>
    <t> -3,8%</t>
  </si>
  <si>
    <t> -70,74</t>
  </si>
  <si>
    <t> -57,28</t>
  </si>
  <si>
    <t>PARD3</t>
  </si>
  <si>
    <t>IHPARDINI ON NM</t>
  </si>
  <si>
    <t> 4,67%</t>
  </si>
  <si>
    <t> 72,83</t>
  </si>
  <si>
    <t>PATI3</t>
  </si>
  <si>
    <t>PANATLANTICA ON</t>
  </si>
  <si>
    <t> 5,15</t>
  </si>
  <si>
    <t> 3,07</t>
  </si>
  <si>
    <t> 31,6%</t>
  </si>
  <si>
    <t>PCAR3</t>
  </si>
  <si>
    <t>PÃƒO DE AÃ‡ÃšCAR ON</t>
  </si>
  <si>
    <t> -0,57%</t>
  </si>
  <si>
    <t> 4,66</t>
  </si>
  <si>
    <t>PDGR3</t>
  </si>
  <si>
    <t>PDG REALT ON NM</t>
  </si>
  <si>
    <t> -1,49</t>
  </si>
  <si>
    <t> -11,7%</t>
  </si>
  <si>
    <t> -98,5%</t>
  </si>
  <si>
    <t> -4,6%</t>
  </si>
  <si>
    <t> -24,46</t>
  </si>
  <si>
    <t> -23,58</t>
  </si>
  <si>
    <t>PDTC3</t>
  </si>
  <si>
    <t>PADTEC ON</t>
  </si>
  <si>
    <t> -0,69%</t>
  </si>
  <si>
    <t> 15,20</t>
  </si>
  <si>
    <t> 35,7%</t>
  </si>
  <si>
    <t> 17,93</t>
  </si>
  <si>
    <t> 15,88</t>
  </si>
  <si>
    <t> 454,0%</t>
  </si>
  <si>
    <t>PETR3</t>
  </si>
  <si>
    <t>PETROBRAS ON</t>
  </si>
  <si>
    <t> 0,88%</t>
  </si>
  <si>
    <t> 42,1%</t>
  </si>
  <si>
    <t> 12,98</t>
  </si>
  <si>
    <t> 2,68</t>
  </si>
  <si>
    <t>PETR4</t>
  </si>
  <si>
    <t>PETROBRAS PN</t>
  </si>
  <si>
    <t>PETZ3</t>
  </si>
  <si>
    <t>PETZ ON NM</t>
  </si>
  <si>
    <t> 41,30</t>
  </si>
  <si>
    <t> 48,3%</t>
  </si>
  <si>
    <t> 4,09</t>
  </si>
  <si>
    <t> 12,93</t>
  </si>
  <si>
    <t> -26,35</t>
  </si>
  <si>
    <t> 20,45</t>
  </si>
  <si>
    <t> 39,08</t>
  </si>
  <si>
    <t>PFRM3</t>
  </si>
  <si>
    <t>PROFARMA ON NM</t>
  </si>
  <si>
    <t> 1,10%</t>
  </si>
  <si>
    <t> 2,37</t>
  </si>
  <si>
    <t> 1,2%</t>
  </si>
  <si>
    <t> 22,68</t>
  </si>
  <si>
    <t>PGMN3</t>
  </si>
  <si>
    <t>PAGUE MENOS ON NM</t>
  </si>
  <si>
    <t> 2,76%</t>
  </si>
  <si>
    <t> 11,13</t>
  </si>
  <si>
    <t> 32,2%</t>
  </si>
  <si>
    <t> 3,13</t>
  </si>
  <si>
    <t> 12,57</t>
  </si>
  <si>
    <t>PINE4</t>
  </si>
  <si>
    <t>Pine PN</t>
  </si>
  <si>
    <t> 0,8%</t>
  </si>
  <si>
    <t> 58,5%</t>
  </si>
  <si>
    <t>PLPL3</t>
  </si>
  <si>
    <t>PLANOEPLANO ON NM</t>
  </si>
  <si>
    <t> 7,63%</t>
  </si>
  <si>
    <t> 2,84</t>
  </si>
  <si>
    <t> 42,6%</t>
  </si>
  <si>
    <t> 4,78</t>
  </si>
  <si>
    <t> 2,09</t>
  </si>
  <si>
    <t> 41,1%</t>
  </si>
  <si>
    <t>PMAM3</t>
  </si>
  <si>
    <t>PARANAPANEMA S.A. ON</t>
  </si>
  <si>
    <t>Artefatos de Cobre</t>
  </si>
  <si>
    <t> 1,45%</t>
  </si>
  <si>
    <t> -3,30</t>
  </si>
  <si>
    <t> -17,0%</t>
  </si>
  <si>
    <t> -8,14</t>
  </si>
  <si>
    <t> -3,5%</t>
  </si>
  <si>
    <t> 84,0%</t>
  </si>
  <si>
    <t> 88,07</t>
  </si>
  <si>
    <t> -34,88</t>
  </si>
  <si>
    <t> -3,41</t>
  </si>
  <si>
    <t>PNVL3</t>
  </si>
  <si>
    <t>PANVEL FARMÃCIAS ON</t>
  </si>
  <si>
    <t> -0,70%</t>
  </si>
  <si>
    <t> 22,64</t>
  </si>
  <si>
    <t> 2,73</t>
  </si>
  <si>
    <t> 19,05</t>
  </si>
  <si>
    <t> 9,84</t>
  </si>
  <si>
    <t> 29,04</t>
  </si>
  <si>
    <t>POMO3</t>
  </si>
  <si>
    <t>MARCOPOLO ON</t>
  </si>
  <si>
    <t> -51,85</t>
  </si>
  <si>
    <t> -6,52</t>
  </si>
  <si>
    <t> 49,46</t>
  </si>
  <si>
    <t> -75,83</t>
  </si>
  <si>
    <t>POMO4</t>
  </si>
  <si>
    <t>MARCOPOLO PN N2</t>
  </si>
  <si>
    <t> -58,90</t>
  </si>
  <si>
    <t> -7,41</t>
  </si>
  <si>
    <t> 54,06</t>
  </si>
  <si>
    <t> -82,88</t>
  </si>
  <si>
    <t>POSI3</t>
  </si>
  <si>
    <t>POSITIVO INF ON NM</t>
  </si>
  <si>
    <t> 4,35</t>
  </si>
  <si>
    <t>POWE3</t>
  </si>
  <si>
    <t>FOCUS ON ON NM</t>
  </si>
  <si>
    <t> 17,61</t>
  </si>
  <si>
    <t> 6,57</t>
  </si>
  <si>
    <t> 10,01</t>
  </si>
  <si>
    <t> 10,63</t>
  </si>
  <si>
    <t>PRIO3</t>
  </si>
  <si>
    <t>PETRORIO ON</t>
  </si>
  <si>
    <t> 57,2%</t>
  </si>
  <si>
    <t> 50,0%</t>
  </si>
  <si>
    <t> 4,56</t>
  </si>
  <si>
    <t> 45,27</t>
  </si>
  <si>
    <t> 30,2%</t>
  </si>
  <si>
    <t> 10,07</t>
  </si>
  <si>
    <t> 65,3%</t>
  </si>
  <si>
    <t>PRNR3</t>
  </si>
  <si>
    <t>PRINER ON NM</t>
  </si>
  <si>
    <t> 4,01%</t>
  </si>
  <si>
    <t> 8,30</t>
  </si>
  <si>
    <t> 4,13</t>
  </si>
  <si>
    <t> 7,45</t>
  </si>
  <si>
    <t>PSSA3</t>
  </si>
  <si>
    <t>PORTO SEGURO SA ON</t>
  </si>
  <si>
    <t> 51,9%</t>
  </si>
  <si>
    <t>PTBL3</t>
  </si>
  <si>
    <t>PORTOBELLO S/A ON</t>
  </si>
  <si>
    <t> 2,83%</t>
  </si>
  <si>
    <t> 6,66</t>
  </si>
  <si>
    <t> -1,43</t>
  </si>
  <si>
    <t> 60,7%</t>
  </si>
  <si>
    <t> 2,14</t>
  </si>
  <si>
    <t>PTNT4</t>
  </si>
  <si>
    <t>PETTENATI PN</t>
  </si>
  <si>
    <t> 4,37</t>
  </si>
  <si>
    <t> 6,06</t>
  </si>
  <si>
    <t> 20,9%</t>
  </si>
  <si>
    <t> 4,38</t>
  </si>
  <si>
    <t>QUAL3</t>
  </si>
  <si>
    <t>QUALICORP ON NM</t>
  </si>
  <si>
    <t> 3,52%</t>
  </si>
  <si>
    <t> 79,6%</t>
  </si>
  <si>
    <t> -5,52</t>
  </si>
  <si>
    <t> -3,38</t>
  </si>
  <si>
    <t>RADL3</t>
  </si>
  <si>
    <t>RAIADROGASIL ON</t>
  </si>
  <si>
    <t> 1,16%</t>
  </si>
  <si>
    <t> 28,31</t>
  </si>
  <si>
    <t> 20,61</t>
  </si>
  <si>
    <t> -16,07</t>
  </si>
  <si>
    <t> 14,78</t>
  </si>
  <si>
    <t> 29,18</t>
  </si>
  <si>
    <t>RAIL3</t>
  </si>
  <si>
    <t>RUMO S.A. ON NM</t>
  </si>
  <si>
    <t>Transporte FerroviÃ¡rio</t>
  </si>
  <si>
    <t> 6,57%</t>
  </si>
  <si>
    <t> 20,79</t>
  </si>
  <si>
    <t> 28,1%</t>
  </si>
  <si>
    <t> 13,06</t>
  </si>
  <si>
    <t> 28,23</t>
  </si>
  <si>
    <t>RAIZ4</t>
  </si>
  <si>
    <t>RAIZEN PN N2</t>
  </si>
  <si>
    <t> 5,27%</t>
  </si>
  <si>
    <t> 10,33</t>
  </si>
  <si>
    <t> 8,96</t>
  </si>
  <si>
    <t> -2,24</t>
  </si>
  <si>
    <t> 8,99</t>
  </si>
  <si>
    <t> 14,99</t>
  </si>
  <si>
    <t> 1,84</t>
  </si>
  <si>
    <t> 2,01</t>
  </si>
  <si>
    <t>RANI3</t>
  </si>
  <si>
    <t>CELULOSE IRANI ON</t>
  </si>
  <si>
    <t> 3,63%</t>
  </si>
  <si>
    <t> 39,4%</t>
  </si>
  <si>
    <t> -3,92</t>
  </si>
  <si>
    <t> 25,6%</t>
  </si>
  <si>
    <t>RAPT3</t>
  </si>
  <si>
    <t>RANDON S.A. IMPLEMENTOS E PARTICIPAÃ‡Ã•ES ON N1</t>
  </si>
  <si>
    <t> -3,40</t>
  </si>
  <si>
    <t> 4,01</t>
  </si>
  <si>
    <t>RAPT4</t>
  </si>
  <si>
    <t>RANDON S.A. IMPLEMENTOS E PARTICIPAÃ‡Ã•ES PN N1</t>
  </si>
  <si>
    <t> -3,77</t>
  </si>
  <si>
    <t> 3,61</t>
  </si>
  <si>
    <t>RCSL3</t>
  </si>
  <si>
    <t>RECRUSUL ON</t>
  </si>
  <si>
    <t> 302,56</t>
  </si>
  <si>
    <t> 56,35</t>
  </si>
  <si>
    <t> -3,44</t>
  </si>
  <si>
    <t> 144,40</t>
  </si>
  <si>
    <t> 297,14</t>
  </si>
  <si>
    <t> 433,0%</t>
  </si>
  <si>
    <t>RCSL4</t>
  </si>
  <si>
    <t>RECRUSUL PN</t>
  </si>
  <si>
    <t> 3,41%</t>
  </si>
  <si>
    <t> 82,93</t>
  </si>
  <si>
    <t> 37,67</t>
  </si>
  <si>
    <t> 77,51</t>
  </si>
  <si>
    <t>RDNI3</t>
  </si>
  <si>
    <t>RNI ON NM</t>
  </si>
  <si>
    <t> 26,05</t>
  </si>
  <si>
    <t> -1,18</t>
  </si>
  <si>
    <t> 41,98</t>
  </si>
  <si>
    <t> 55,91</t>
  </si>
  <si>
    <t>RDOR3</t>
  </si>
  <si>
    <t>REDE D OR ON NM</t>
  </si>
  <si>
    <t> 26,62</t>
  </si>
  <si>
    <t> 20,2%</t>
  </si>
  <si>
    <t> 2,04</t>
  </si>
  <si>
    <t> 6,12</t>
  </si>
  <si>
    <t> -7,36</t>
  </si>
  <si>
    <t> 4,36</t>
  </si>
  <si>
    <t> 30,13</t>
  </si>
  <si>
    <t>RECV3</t>
  </si>
  <si>
    <t>PETRORECONCA ON NM</t>
  </si>
  <si>
    <t> 5,96%</t>
  </si>
  <si>
    <t> 7,67</t>
  </si>
  <si>
    <t> -63,00</t>
  </si>
  <si>
    <t>RENT3</t>
  </si>
  <si>
    <t>LOCALIZA RENT A CAR ON</t>
  </si>
  <si>
    <t> 3,15%</t>
  </si>
  <si>
    <t> 13,25</t>
  </si>
  <si>
    <t> 29,6%</t>
  </si>
  <si>
    <t> 21,81</t>
  </si>
  <si>
    <t> -3,97</t>
  </si>
  <si>
    <t> 26,8%</t>
  </si>
  <si>
    <t> 13,56</t>
  </si>
  <si>
    <t> 15,56</t>
  </si>
  <si>
    <t>RNEW11</t>
  </si>
  <si>
    <t>RENOVA UNT N2</t>
  </si>
  <si>
    <t> 1,76%</t>
  </si>
  <si>
    <t> -2,51</t>
  </si>
  <si>
    <t> 2,23</t>
  </si>
  <si>
    <t> -88,7%</t>
  </si>
  <si>
    <t> 135,6%</t>
  </si>
  <si>
    <t> -0,08</t>
  </si>
  <si>
    <t> -24,84</t>
  </si>
  <si>
    <t> -23,43</t>
  </si>
  <si>
    <t> -2,21</t>
  </si>
  <si>
    <t> -50,3%</t>
  </si>
  <si>
    <t>RNEW3</t>
  </si>
  <si>
    <t>RENOVA ON N2</t>
  </si>
  <si>
    <t> 2,29%</t>
  </si>
  <si>
    <t> -24,93</t>
  </si>
  <si>
    <t> -23,50</t>
  </si>
  <si>
    <t>RNEW4</t>
  </si>
  <si>
    <t>RENOVA PN N2</t>
  </si>
  <si>
    <t> -2,48</t>
  </si>
  <si>
    <t> -24,82</t>
  </si>
  <si>
    <t> -23,40</t>
  </si>
  <si>
    <t>ROMI3</t>
  </si>
  <si>
    <t>ROMI ON</t>
  </si>
  <si>
    <t> 2,92%</t>
  </si>
  <si>
    <t> 5,76</t>
  </si>
  <si>
    <t> 6,82</t>
  </si>
  <si>
    <t>RPMG3</t>
  </si>
  <si>
    <t>REFINARIA DE PETRÃ“LEOS DE MANGUINHOS S.A ON</t>
  </si>
  <si>
    <t> 3,44%</t>
  </si>
  <si>
    <t> -16,9%</t>
  </si>
  <si>
    <t> -7,5%</t>
  </si>
  <si>
    <t>RRRP3</t>
  </si>
  <si>
    <t>3R PETROLEUM ON NM</t>
  </si>
  <si>
    <t> 29,74</t>
  </si>
  <si>
    <t> 56,1%</t>
  </si>
  <si>
    <t> 10,16</t>
  </si>
  <si>
    <t> 3,45</t>
  </si>
  <si>
    <t> -0,0%</t>
  </si>
  <si>
    <t> 13,49</t>
  </si>
  <si>
    <t> 19,85</t>
  </si>
  <si>
    <t> 256,3%</t>
  </si>
  <si>
    <t>RSID3</t>
  </si>
  <si>
    <t>ROSSI RESIDENCIAL ON N1</t>
  </si>
  <si>
    <t> -2,76%</t>
  </si>
  <si>
    <t> -2,76</t>
  </si>
  <si>
    <t> -99,1%</t>
  </si>
  <si>
    <t> -317,9%</t>
  </si>
  <si>
    <t> -0,14</t>
  </si>
  <si>
    <t> -13,35</t>
  </si>
  <si>
    <t> -12,83</t>
  </si>
  <si>
    <t> -0,83</t>
  </si>
  <si>
    <t> -33,5%</t>
  </si>
  <si>
    <t>SANB11</t>
  </si>
  <si>
    <t>SANTANDER UNT</t>
  </si>
  <si>
    <t> 1,09%</t>
  </si>
  <si>
    <t>SANB3</t>
  </si>
  <si>
    <t>SANTANDER ON</t>
  </si>
  <si>
    <t>SANB4</t>
  </si>
  <si>
    <t>SANTANDER PN</t>
  </si>
  <si>
    <t> 1,39%</t>
  </si>
  <si>
    <t>SAPR11</t>
  </si>
  <si>
    <t>SANEPAR UNT N2</t>
  </si>
  <si>
    <t> 0,20%</t>
  </si>
  <si>
    <t> 2,85</t>
  </si>
  <si>
    <t> 60,6%</t>
  </si>
  <si>
    <t> 8,94</t>
  </si>
  <si>
    <t> 15,8%</t>
  </si>
  <si>
    <t> 3,65</t>
  </si>
  <si>
    <t>SAPR3</t>
  </si>
  <si>
    <t>SANEPAR ON</t>
  </si>
  <si>
    <t> 0,77%</t>
  </si>
  <si>
    <t>SAPR4</t>
  </si>
  <si>
    <t>SANEPAR PN</t>
  </si>
  <si>
    <t>SBFG3</t>
  </si>
  <si>
    <t>GRUPO SBF ON</t>
  </si>
  <si>
    <t> 16,59</t>
  </si>
  <si>
    <t> 44,6%</t>
  </si>
  <si>
    <t> -4,89</t>
  </si>
  <si>
    <t> 11,22</t>
  </si>
  <si>
    <t> 1,74</t>
  </si>
  <si>
    <t> 22,51</t>
  </si>
  <si>
    <t> 66,7%</t>
  </si>
  <si>
    <t>SBSP3</t>
  </si>
  <si>
    <t>SABESP ON NM</t>
  </si>
  <si>
    <t> 33,42</t>
  </si>
  <si>
    <t> 9,89</t>
  </si>
  <si>
    <t>SCAR3</t>
  </si>
  <si>
    <t>SÃƒO CARLOS EMPREEND.E PARTICIPAÃ‡Ã•ES S.A. ON</t>
  </si>
  <si>
    <t> 0,26%</t>
  </si>
  <si>
    <t> 12,88</t>
  </si>
  <si>
    <t> 81,4%</t>
  </si>
  <si>
    <t> 6,85</t>
  </si>
  <si>
    <t> -8,13</t>
  </si>
  <si>
    <t> 17,99</t>
  </si>
  <si>
    <t> 23,91</t>
  </si>
  <si>
    <t>SEER3</t>
  </si>
  <si>
    <t>SER EDUCA ON NM</t>
  </si>
  <si>
    <t> 2,37%</t>
  </si>
  <si>
    <t> 5,27</t>
  </si>
  <si>
    <t> 11,7%</t>
  </si>
  <si>
    <t> 7,41</t>
  </si>
  <si>
    <t>SEQL3</t>
  </si>
  <si>
    <t>SEQUOIA LOG ON NM</t>
  </si>
  <si>
    <t> 7,81%</t>
  </si>
  <si>
    <t> 111,82</t>
  </si>
  <si>
    <t> 12,48</t>
  </si>
  <si>
    <t> -2,14</t>
  </si>
  <si>
    <t> 14,01</t>
  </si>
  <si>
    <t> 147,13</t>
  </si>
  <si>
    <t> 69,8%</t>
  </si>
  <si>
    <t>SGPS3</t>
  </si>
  <si>
    <t>Springs ON NM</t>
  </si>
  <si>
    <t> -2,11%</t>
  </si>
  <si>
    <t> -6,6%</t>
  </si>
  <si>
    <t> -11,6%</t>
  </si>
  <si>
    <t> 7,73</t>
  </si>
  <si>
    <t> -8,6%</t>
  </si>
  <si>
    <t>SHOW3</t>
  </si>
  <si>
    <t>TIME FOR FUN ON NM</t>
  </si>
  <si>
    <t> -4,41</t>
  </si>
  <si>
    <t> -72,3%</t>
  </si>
  <si>
    <t> 19,84</t>
  </si>
  <si>
    <t> -449,6%</t>
  </si>
  <si>
    <t> -848,5%</t>
  </si>
  <si>
    <t> -5,55</t>
  </si>
  <si>
    <t> -20,5%</t>
  </si>
  <si>
    <t> -65,3%</t>
  </si>
  <si>
    <t> -3,20</t>
  </si>
  <si>
    <t> -60,6%</t>
  </si>
  <si>
    <t>SHUL4</t>
  </si>
  <si>
    <t>SCHULZ PN</t>
  </si>
  <si>
    <t>Motores, Compressores e Outros</t>
  </si>
  <si>
    <t> 0,33%</t>
  </si>
  <si>
    <t> 7,93</t>
  </si>
  <si>
    <t> 22,2%</t>
  </si>
  <si>
    <t> 10,44</t>
  </si>
  <si>
    <t> 8,20</t>
  </si>
  <si>
    <t>SIMH3</t>
  </si>
  <si>
    <t>SIMPAR ON NM</t>
  </si>
  <si>
    <t>Holdings Diversificadas</t>
  </si>
  <si>
    <t> 1,49%</t>
  </si>
  <si>
    <t> 5,86</t>
  </si>
  <si>
    <t> 9,78</t>
  </si>
  <si>
    <t>SLCE3</t>
  </si>
  <si>
    <t>SLC Agricola ON NM</t>
  </si>
  <si>
    <t> 0,13%</t>
  </si>
  <si>
    <t> 35,5%</t>
  </si>
  <si>
    <t> 7,97</t>
  </si>
  <si>
    <t> -2,56</t>
  </si>
  <si>
    <t> 7,04</t>
  </si>
  <si>
    <t>SMFT3</t>
  </si>
  <si>
    <t>SMART FIT ON NM</t>
  </si>
  <si>
    <t>Atividades Esportivas</t>
  </si>
  <si>
    <t> 9,17%</t>
  </si>
  <si>
    <t> -35,48</t>
  </si>
  <si>
    <t> -20,4%</t>
  </si>
  <si>
    <t> -37,1%</t>
  </si>
  <si>
    <t> -4,04</t>
  </si>
  <si>
    <t> -4,5%</t>
  </si>
  <si>
    <t> -14,4%</t>
  </si>
  <si>
    <t> -35,11</t>
  </si>
  <si>
    <t>SMTO3</t>
  </si>
  <si>
    <t>SAO MARTINHO ON NM</t>
  </si>
  <si>
    <t> 5,93%</t>
  </si>
  <si>
    <t> 9,17</t>
  </si>
  <si>
    <t> 42,0%</t>
  </si>
  <si>
    <t> -3,42</t>
  </si>
  <si>
    <t>SNSY5</t>
  </si>
  <si>
    <t>SANSUY S.A. INDÃšSTRIA DE PLÃSTICOS PNA</t>
  </si>
  <si>
    <t>Materiais Diversos</t>
  </si>
  <si>
    <t> -5,02</t>
  </si>
  <si>
    <t> -15,4%</t>
  </si>
  <si>
    <t> -0,60</t>
  </si>
  <si>
    <t> -0,02</t>
  </si>
  <si>
    <t> -22,63</t>
  </si>
  <si>
    <t>SOJA3</t>
  </si>
  <si>
    <t>BOA SAFRA ON NM</t>
  </si>
  <si>
    <t> 1,29%</t>
  </si>
  <si>
    <t> 11,71</t>
  </si>
  <si>
    <t> 3,37</t>
  </si>
  <si>
    <t>SOMA3</t>
  </si>
  <si>
    <t>GRUPO SOMA ON NM</t>
  </si>
  <si>
    <t> 2,80%</t>
  </si>
  <si>
    <t> 37,00</t>
  </si>
  <si>
    <t> 58,0%</t>
  </si>
  <si>
    <t> 6,38</t>
  </si>
  <si>
    <t> -154,88</t>
  </si>
  <si>
    <t> 2,9%</t>
  </si>
  <si>
    <t> 26,78</t>
  </si>
  <si>
    <t>SQIA3</t>
  </si>
  <si>
    <t>SINQIA ON</t>
  </si>
  <si>
    <t> 9,04%</t>
  </si>
  <si>
    <t> 69,38</t>
  </si>
  <si>
    <t> 38,2%</t>
  </si>
  <si>
    <t> 4,39</t>
  </si>
  <si>
    <t> 11,10</t>
  </si>
  <si>
    <t> 19,52</t>
  </si>
  <si>
    <t> 55,58</t>
  </si>
  <si>
    <t> 26,0%</t>
  </si>
  <si>
    <t>STBP3</t>
  </si>
  <si>
    <t>SBPAR ON NM</t>
  </si>
  <si>
    <t>ServiÃ§os de Apoio e Armazenagem</t>
  </si>
  <si>
    <t> 0,58%</t>
  </si>
  <si>
    <t> 16,39</t>
  </si>
  <si>
    <t> 23,8%</t>
  </si>
  <si>
    <t> 7,77</t>
  </si>
  <si>
    <t> 9,63</t>
  </si>
  <si>
    <t> 14,56</t>
  </si>
  <si>
    <t>SULA11</t>
  </si>
  <si>
    <t>Sul America UNT N2</t>
  </si>
  <si>
    <t> 1,95%</t>
  </si>
  <si>
    <t> -53,95</t>
  </si>
  <si>
    <t> -11,97</t>
  </si>
  <si>
    <t> -2,69</t>
  </si>
  <si>
    <t> 2,24</t>
  </si>
  <si>
    <t> -1,24</t>
  </si>
  <si>
    <t>SULA3</t>
  </si>
  <si>
    <t>Sul America ON N2</t>
  </si>
  <si>
    <t> -56,28</t>
  </si>
  <si>
    <t> -12,49</t>
  </si>
  <si>
    <t> -7,74</t>
  </si>
  <si>
    <t>SULA4</t>
  </si>
  <si>
    <t>Sul America PN</t>
  </si>
  <si>
    <t> -52,39</t>
  </si>
  <si>
    <t> -11,63</t>
  </si>
  <si>
    <t>SUZB3</t>
  </si>
  <si>
    <t>Suzano Papel ON</t>
  </si>
  <si>
    <t> 4,32%</t>
  </si>
  <si>
    <t> 49,7%</t>
  </si>
  <si>
    <t> 3,88</t>
  </si>
  <si>
    <t> 6,21</t>
  </si>
  <si>
    <t> 8,86</t>
  </si>
  <si>
    <t> 5,28</t>
  </si>
  <si>
    <t>SYNE3</t>
  </si>
  <si>
    <t>SYN PROP TEC ON NM</t>
  </si>
  <si>
    <t> 4,81%</t>
  </si>
  <si>
    <t> 72,2%</t>
  </si>
  <si>
    <t> 68,0%</t>
  </si>
  <si>
    <t> 60,9%</t>
  </si>
  <si>
    <t> 1,75</t>
  </si>
  <si>
    <t> -0,86</t>
  </si>
  <si>
    <t> 38,8%</t>
  </si>
  <si>
    <t>TAEE11</t>
  </si>
  <si>
    <t>TAESA UNT</t>
  </si>
  <si>
    <t> 81,3%</t>
  </si>
  <si>
    <t> 76,8%</t>
  </si>
  <si>
    <t> 63,8%</t>
  </si>
  <si>
    <t>TAEE3</t>
  </si>
  <si>
    <t>TAESA ON N2</t>
  </si>
  <si>
    <t> 0,94%</t>
  </si>
  <si>
    <t> 4,17</t>
  </si>
  <si>
    <t> 20,15</t>
  </si>
  <si>
    <t> -2,04</t>
  </si>
  <si>
    <t>TAEE4</t>
  </si>
  <si>
    <t>TAESA PN N2</t>
  </si>
  <si>
    <t> 1,22%</t>
  </si>
  <si>
    <t> 20,29</t>
  </si>
  <si>
    <t> 7,80</t>
  </si>
  <si>
    <t>TASA3</t>
  </si>
  <si>
    <t>TAURUS ARMAS ON</t>
  </si>
  <si>
    <t>Armas e MuniÃ§Ãµes</t>
  </si>
  <si>
    <t> 0,66%</t>
  </si>
  <si>
    <t> 48,1%</t>
  </si>
  <si>
    <t> 8,59</t>
  </si>
  <si>
    <t> 24,19</t>
  </si>
  <si>
    <t> 51,4%</t>
  </si>
  <si>
    <t> 83,9%</t>
  </si>
  <si>
    <t> 3,70</t>
  </si>
  <si>
    <t>TASA4</t>
  </si>
  <si>
    <t>TAURUS ARMAS PN</t>
  </si>
  <si>
    <t> 1,89%</t>
  </si>
  <si>
    <t> 8,72</t>
  </si>
  <si>
    <t> 24,55</t>
  </si>
  <si>
    <t>TCNO3</t>
  </si>
  <si>
    <t>TECNOSOLO S/A ON</t>
  </si>
  <si>
    <t>Engenharia Consultiva</t>
  </si>
  <si>
    <t> 3,95%</t>
  </si>
  <si>
    <t> -4,86</t>
  </si>
  <si>
    <t> 109,7%</t>
  </si>
  <si>
    <t> -24,86</t>
  </si>
  <si>
    <t> -20,59</t>
  </si>
  <si>
    <t> -58,53</t>
  </si>
  <si>
    <t> 53,0%</t>
  </si>
  <si>
    <t>TCNO4</t>
  </si>
  <si>
    <t>TECNOSOLO S/A PN</t>
  </si>
  <si>
    <t> -3,82</t>
  </si>
  <si>
    <t> -23,60</t>
  </si>
  <si>
    <t> -19,54</t>
  </si>
  <si>
    <t>TCSA3</t>
  </si>
  <si>
    <t>TECNISA ON NM</t>
  </si>
  <si>
    <t> 8,97%</t>
  </si>
  <si>
    <t> -2,95</t>
  </si>
  <si>
    <t> -48,9%</t>
  </si>
  <si>
    <t> -94,2%</t>
  </si>
  <si>
    <t> -24,1%</t>
  </si>
  <si>
    <t> -8,49</t>
  </si>
  <si>
    <t> -7,51</t>
  </si>
  <si>
    <t>TECN3</t>
  </si>
  <si>
    <t>TECHNOS ON NM</t>
  </si>
  <si>
    <t>AcessÃ³rios</t>
  </si>
  <si>
    <t> 7,53%</t>
  </si>
  <si>
    <t> 52,5%</t>
  </si>
  <si>
    <t> 4,82</t>
  </si>
  <si>
    <t> 3,83</t>
  </si>
  <si>
    <t> -3,7%</t>
  </si>
  <si>
    <t>TEKA4</t>
  </si>
  <si>
    <t>TEKA S.A. PN</t>
  </si>
  <si>
    <t> 20,54</t>
  </si>
  <si>
    <t> -56,5%</t>
  </si>
  <si>
    <t> 127,58</t>
  </si>
  <si>
    <t> 2.835,67</t>
  </si>
  <si>
    <t>TELB4</t>
  </si>
  <si>
    <t>TELEBRAS PN</t>
  </si>
  <si>
    <t> 2,77%</t>
  </si>
  <si>
    <t> -91,9%</t>
  </si>
  <si>
    <t> -129,0%</t>
  </si>
  <si>
    <t> -53,6%</t>
  </si>
  <si>
    <t> -11,4%</t>
  </si>
  <si>
    <t> -2,03</t>
  </si>
  <si>
    <t> -0,55</t>
  </si>
  <si>
    <t> 70,1%</t>
  </si>
  <si>
    <t>TEND3</t>
  </si>
  <si>
    <t>Tenda ON NM</t>
  </si>
  <si>
    <t> 8,64%</t>
  </si>
  <si>
    <t> 52,86</t>
  </si>
  <si>
    <t> -7,7%</t>
  </si>
  <si>
    <t> -2,22</t>
  </si>
  <si>
    <t> -15,9%</t>
  </si>
  <si>
    <t> 20,19</t>
  </si>
  <si>
    <t> 71,97</t>
  </si>
  <si>
    <t>TFCO4</t>
  </si>
  <si>
    <t>TRACK FIELD PN</t>
  </si>
  <si>
    <t>VestuÃ¡rio</t>
  </si>
  <si>
    <t> 1,82%</t>
  </si>
  <si>
    <t> 18,75</t>
  </si>
  <si>
    <t> 59,6%</t>
  </si>
  <si>
    <t> 20,0%</t>
  </si>
  <si>
    <t> 10,06</t>
  </si>
  <si>
    <t> 18,26</t>
  </si>
  <si>
    <t> 18,93</t>
  </si>
  <si>
    <t>TGMA3</t>
  </si>
  <si>
    <t>Tegma ON NM</t>
  </si>
  <si>
    <t> 7,14</t>
  </si>
  <si>
    <t> 7,62</t>
  </si>
  <si>
    <t>TIMS3</t>
  </si>
  <si>
    <t>TIM ON NM</t>
  </si>
  <si>
    <t> 9,88</t>
  </si>
  <si>
    <t> 1,79</t>
  </si>
  <si>
    <t> 6,75</t>
  </si>
  <si>
    <t> -3,47</t>
  </si>
  <si>
    <t> 8,06</t>
  </si>
  <si>
    <t> 65,4%</t>
  </si>
  <si>
    <t>TOTS3</t>
  </si>
  <si>
    <t>TOTVS ON NM</t>
  </si>
  <si>
    <t> 1,84%</t>
  </si>
  <si>
    <t> 19,14</t>
  </si>
  <si>
    <t> 68,3%</t>
  </si>
  <si>
    <t> 9,59</t>
  </si>
  <si>
    <t> 763,76</t>
  </si>
  <si>
    <t> 14,38</t>
  </si>
  <si>
    <t> 17,83</t>
  </si>
  <si>
    <t>TPIS3</t>
  </si>
  <si>
    <t>TRIUNFO PARTICIPACOES SA ON NM</t>
  </si>
  <si>
    <t> -16,59</t>
  </si>
  <si>
    <t> -96,47</t>
  </si>
  <si>
    <t>TRAD3</t>
  </si>
  <si>
    <t>TC ON NM</t>
  </si>
  <si>
    <t> 3,87%</t>
  </si>
  <si>
    <t> 15,74</t>
  </si>
  <si>
    <t>TRIS3</t>
  </si>
  <si>
    <t>Trisul ON NM</t>
  </si>
  <si>
    <t> 7,40%</t>
  </si>
  <si>
    <t> 36,7%</t>
  </si>
  <si>
    <t> 7,26</t>
  </si>
  <si>
    <t>TRPL3</t>
  </si>
  <si>
    <t>TRANSMISSÃƒO PAULISTA ON N1</t>
  </si>
  <si>
    <t> 0,63%</t>
  </si>
  <si>
    <t> 4,03</t>
  </si>
  <si>
    <t> 71,4%</t>
  </si>
  <si>
    <t> -2,13</t>
  </si>
  <si>
    <t> 3,05</t>
  </si>
  <si>
    <t>TRPL4</t>
  </si>
  <si>
    <t>TRANSMISSÃƒO PAULISTA PN N1</t>
  </si>
  <si>
    <t> 1,28%</t>
  </si>
  <si>
    <t> -1,60</t>
  </si>
  <si>
    <t> 5,79</t>
  </si>
  <si>
    <t>TTEN3</t>
  </si>
  <si>
    <t>3TENTOS ON NM</t>
  </si>
  <si>
    <t> 1,99%</t>
  </si>
  <si>
    <t> 14,81</t>
  </si>
  <si>
    <t> 3,16</t>
  </si>
  <si>
    <t> 13,91</t>
  </si>
  <si>
    <t> 71,5%</t>
  </si>
  <si>
    <t>TUPY3</t>
  </si>
  <si>
    <t>TUPY ON</t>
  </si>
  <si>
    <t> 4,68</t>
  </si>
  <si>
    <t> 146,61</t>
  </si>
  <si>
    <t> 3,95</t>
  </si>
  <si>
    <t> 0,97</t>
  </si>
  <si>
    <t>TXRX4</t>
  </si>
  <si>
    <t>RENAUX PN</t>
  </si>
  <si>
    <t> 4,02%</t>
  </si>
  <si>
    <t> -4,0%</t>
  </si>
  <si>
    <t> 20,6%</t>
  </si>
  <si>
    <t> 9,54</t>
  </si>
  <si>
    <t> -0,81</t>
  </si>
  <si>
    <t>UCAS3</t>
  </si>
  <si>
    <t>UNICASA ON NM</t>
  </si>
  <si>
    <t>MÃ³veis</t>
  </si>
  <si>
    <t> 0,85%</t>
  </si>
  <si>
    <t> 8,95</t>
  </si>
  <si>
    <t> 5,78</t>
  </si>
  <si>
    <t>UGPA3</t>
  </si>
  <si>
    <t>ULTRAPAR PARTICIPAÃ‡Ã•ES SA ON</t>
  </si>
  <si>
    <t> 4,69%</t>
  </si>
  <si>
    <t> -4,25</t>
  </si>
  <si>
    <t> 11,80</t>
  </si>
  <si>
    <t> 18,96</t>
  </si>
  <si>
    <t>UNIP3</t>
  </si>
  <si>
    <t>UNIPAR PARTICIPAÃ‡Ã•ES S.A. ON</t>
  </si>
  <si>
    <t> 2,10%</t>
  </si>
  <si>
    <t> 34,9%</t>
  </si>
  <si>
    <t> 9,34</t>
  </si>
  <si>
    <t> -9,02</t>
  </si>
  <si>
    <t> 3,99</t>
  </si>
  <si>
    <t>UNIP6</t>
  </si>
  <si>
    <t>UNIPAR PARTICIPAÃ‡Ã•ES S.A. PNB</t>
  </si>
  <si>
    <t> 4,62</t>
  </si>
  <si>
    <t> 9,69</t>
  </si>
  <si>
    <t> -9,36</t>
  </si>
  <si>
    <t>USIM3</t>
  </si>
  <si>
    <t>USIMINAS ON N1</t>
  </si>
  <si>
    <t> 41,7%</t>
  </si>
  <si>
    <t>USIM5</t>
  </si>
  <si>
    <t>USIMINAS PNA N1</t>
  </si>
  <si>
    <t> 2,17%</t>
  </si>
  <si>
    <t>VALE3</t>
  </si>
  <si>
    <t>VALE ON NM</t>
  </si>
  <si>
    <t> 1,90%</t>
  </si>
  <si>
    <t> 60,0%</t>
  </si>
  <si>
    <t> 59,2%</t>
  </si>
  <si>
    <t> 41,3%</t>
  </si>
  <si>
    <t> 12,01</t>
  </si>
  <si>
    <t> -2,71</t>
  </si>
  <si>
    <t> 63,0%</t>
  </si>
  <si>
    <t>VAMO3</t>
  </si>
  <si>
    <t>VAMOS ON NM</t>
  </si>
  <si>
    <t> 14,39</t>
  </si>
  <si>
    <t> 3,84</t>
  </si>
  <si>
    <t> -4,05</t>
  </si>
  <si>
    <t> 12,49</t>
  </si>
  <si>
    <t> 17,39</t>
  </si>
  <si>
    <t> 1.030,1%</t>
  </si>
  <si>
    <t>VBBR3</t>
  </si>
  <si>
    <t>VIBRA ON</t>
  </si>
  <si>
    <t> 5,01%</t>
  </si>
  <si>
    <t> 8,69</t>
  </si>
  <si>
    <t> -8,91</t>
  </si>
  <si>
    <t> 40,9%</t>
  </si>
  <si>
    <t> 9,75</t>
  </si>
  <si>
    <t>VIIA3</t>
  </si>
  <si>
    <t>VIA ON</t>
  </si>
  <si>
    <t> 4,11%</t>
  </si>
  <si>
    <t> -26,64</t>
  </si>
  <si>
    <t> -0,50</t>
  </si>
  <si>
    <t> -5,3%</t>
  </si>
  <si>
    <t> 6,27</t>
  </si>
  <si>
    <t> 11,79</t>
  </si>
  <si>
    <t>VITT3</t>
  </si>
  <si>
    <t>VITTIA ON NM</t>
  </si>
  <si>
    <t> -2,48%</t>
  </si>
  <si>
    <t> 11,18</t>
  </si>
  <si>
    <t> 36,5%</t>
  </si>
  <si>
    <t> 6,98</t>
  </si>
  <si>
    <t> 11,44</t>
  </si>
  <si>
    <t> 12,24</t>
  </si>
  <si>
    <t>VIVA3</t>
  </si>
  <si>
    <t>VIVARA S.A. ON NM</t>
  </si>
  <si>
    <t> 4,96%</t>
  </si>
  <si>
    <t> 20,21</t>
  </si>
  <si>
    <t> 67,6%</t>
  </si>
  <si>
    <t> 20,4%</t>
  </si>
  <si>
    <t> 6,76</t>
  </si>
  <si>
    <t> 14,91</t>
  </si>
  <si>
    <t> 19,63</t>
  </si>
  <si>
    <t>VIVR3</t>
  </si>
  <si>
    <t>VIVER ON NM</t>
  </si>
  <si>
    <t> 12,36%</t>
  </si>
  <si>
    <t> -3,33</t>
  </si>
  <si>
    <t> 1,82</t>
  </si>
  <si>
    <t> -54,7%</t>
  </si>
  <si>
    <t> -101,2%</t>
  </si>
  <si>
    <t> -16,0%</t>
  </si>
  <si>
    <t> 63,5%</t>
  </si>
  <si>
    <t> -6,94</t>
  </si>
  <si>
    <t> -6,70</t>
  </si>
  <si>
    <t>VIVT3</t>
  </si>
  <si>
    <t>TELEF BRASIL ON</t>
  </si>
  <si>
    <t> 17,65</t>
  </si>
  <si>
    <t> -63,58</t>
  </si>
  <si>
    <t> -3,62</t>
  </si>
  <si>
    <t> 5,82</t>
  </si>
  <si>
    <t> 19,72</t>
  </si>
  <si>
    <t>VLID3</t>
  </si>
  <si>
    <t>VALID ON NM</t>
  </si>
  <si>
    <t> -1,81</t>
  </si>
  <si>
    <t> 8,43</t>
  </si>
  <si>
    <t>VULC3</t>
  </si>
  <si>
    <t>VULCABRAS S/A. ON</t>
  </si>
  <si>
    <t> 2,64%</t>
  </si>
  <si>
    <t> 10,35</t>
  </si>
  <si>
    <t> 3,09</t>
  </si>
  <si>
    <t> 3,76</t>
  </si>
  <si>
    <t> 23,1%</t>
  </si>
  <si>
    <t> 11,38</t>
  </si>
  <si>
    <t>VVEO3</t>
  </si>
  <si>
    <t>VIVEO ON NM</t>
  </si>
  <si>
    <t> 3,84%</t>
  </si>
  <si>
    <t> 10,73</t>
  </si>
  <si>
    <t> -28,76</t>
  </si>
  <si>
    <t> 8,57</t>
  </si>
  <si>
    <t> 10,55</t>
  </si>
  <si>
    <t>WEGE3</t>
  </si>
  <si>
    <t>WEG SA ON N1</t>
  </si>
  <si>
    <t>WESTWING ON NM</t>
  </si>
  <si>
    <t> 44,1%</t>
  </si>
  <si>
    <t> -34,0%</t>
  </si>
  <si>
    <t> -7,8%</t>
  </si>
  <si>
    <t>WHRL3</t>
  </si>
  <si>
    <t>WHIRLPOOL S.A. ON</t>
  </si>
  <si>
    <t> 0,51%</t>
  </si>
  <si>
    <t> 9,06</t>
  </si>
  <si>
    <t> 16,91</t>
  </si>
  <si>
    <t> 35,9%</t>
  </si>
  <si>
    <t>WHRL4</t>
  </si>
  <si>
    <t>WHIRLPOOL S.A. PN</t>
  </si>
  <si>
    <t> 8,74</t>
  </si>
  <si>
    <t> 9,23</t>
  </si>
  <si>
    <t> 17,23</t>
  </si>
  <si>
    <t> 6,48</t>
  </si>
  <si>
    <t>WIZS3</t>
  </si>
  <si>
    <t>WIZ S.A. ON NM</t>
  </si>
  <si>
    <t> 4,62%</t>
  </si>
  <si>
    <t> 61,5%</t>
  </si>
  <si>
    <t> -5,46</t>
  </si>
  <si>
    <t> 59,9%</t>
  </si>
  <si>
    <t>WLMM4</t>
  </si>
  <si>
    <t>WLM PN</t>
  </si>
  <si>
    <t> 4,17%</t>
  </si>
  <si>
    <t> 11,72</t>
  </si>
  <si>
    <t> 24,3%</t>
  </si>
  <si>
    <t> 9,96</t>
  </si>
  <si>
    <t> 10,30</t>
  </si>
  <si>
    <t> 35,4%</t>
  </si>
  <si>
    <t>YDUQ3</t>
  </si>
  <si>
    <t>YDUQS PART ON</t>
  </si>
  <si>
    <t> 11,13%</t>
  </si>
  <si>
    <t> 10,42</t>
  </si>
  <si>
    <t> 54,4%</t>
  </si>
  <si>
    <t> 7,60</t>
  </si>
  <si>
    <t> 17,51</t>
  </si>
  <si>
    <t>Papel</t>
  </si>
  <si>
    <t>Cotação</t>
  </si>
  <si>
    <t>Tipo</t>
  </si>
  <si>
    <t>Data últ cot</t>
  </si>
  <si>
    <t>Empresa</t>
  </si>
  <si>
    <t xml:space="preserve">Min 52 sem 
</t>
  </si>
  <si>
    <t>Setor</t>
  </si>
  <si>
    <t xml:space="preserve">Max 52 sem 
</t>
  </si>
  <si>
    <t xml:space="preserve">Subsetor 
</t>
  </si>
  <si>
    <t xml:space="preserve">Vol $ méd (2m) 
</t>
  </si>
  <si>
    <t xml:space="preserve">Valor de mercado 
</t>
  </si>
  <si>
    <t xml:space="preserve">Últ balanço processado 
</t>
  </si>
  <si>
    <t xml:space="preserve">Valor da firma 
</t>
  </si>
  <si>
    <t xml:space="preserve">Nro. Ações 
</t>
  </si>
  <si>
    <t>Oscilação Dia</t>
  </si>
  <si>
    <t xml:space="preserve">P/L 
</t>
  </si>
  <si>
    <t xml:space="preserve">LPA 
</t>
  </si>
  <si>
    <t>Oscilação Mês</t>
  </si>
  <si>
    <t xml:space="preserve">P/VP 
</t>
  </si>
  <si>
    <t xml:space="preserve">VPA 
</t>
  </si>
  <si>
    <t>Oscilação 30 Dias</t>
  </si>
  <si>
    <t xml:space="preserve">P/EBIT 
</t>
  </si>
  <si>
    <t xml:space="preserve">Marg. Bruta 
</t>
  </si>
  <si>
    <t>Oscilação 12 meses</t>
  </si>
  <si>
    <t>PSR</t>
  </si>
  <si>
    <t xml:space="preserve">Marg. EBIT 
</t>
  </si>
  <si>
    <t>Oscilação 2019</t>
  </si>
  <si>
    <t xml:space="preserve">P/Ativos 
</t>
  </si>
  <si>
    <t xml:space="preserve">Marg. Líquida 
</t>
  </si>
  <si>
    <t>Oscilação 2018</t>
  </si>
  <si>
    <t xml:space="preserve">P/Cap. Giro 
</t>
  </si>
  <si>
    <t xml:space="preserve">EBIT / Ativo 
</t>
  </si>
  <si>
    <t>Oscilação 2017</t>
  </si>
  <si>
    <t xml:space="preserve">P/Ativ Circ Liq 
</t>
  </si>
  <si>
    <t xml:space="preserve">ROIC 
</t>
  </si>
  <si>
    <t>Oscilação 2016</t>
  </si>
  <si>
    <t xml:space="preserve">Div. Yield 
</t>
  </si>
  <si>
    <t>ROE</t>
  </si>
  <si>
    <t>Oscilação 2015</t>
  </si>
  <si>
    <t xml:space="preserve">EV / EBIT 
</t>
  </si>
  <si>
    <t xml:space="preserve">Liquidez Corr 
</t>
  </si>
  <si>
    <t>Oscilação 2014</t>
  </si>
  <si>
    <t xml:space="preserve">Giro Ativos 
</t>
  </si>
  <si>
    <t xml:space="preserve">Div Br/ Patrim 
</t>
  </si>
  <si>
    <t xml:space="preserve">Cres. Rec (5a) 
</t>
  </si>
  <si>
    <t>Ativo</t>
  </si>
  <si>
    <t xml:space="preserve">Dív. Bruta 
</t>
  </si>
  <si>
    <t>Disponibilidades</t>
  </si>
  <si>
    <t xml:space="preserve">Dív. Líquida 
</t>
  </si>
  <si>
    <t xml:space="preserve">Ativo Circulante 
</t>
  </si>
  <si>
    <t xml:space="preserve">Patrim. Líq 
</t>
  </si>
  <si>
    <t>Receita Líquida 
12 meses</t>
  </si>
  <si>
    <t>Receita Líquida 
3 meses</t>
  </si>
  <si>
    <t>EBIT 
12 meses</t>
  </si>
  <si>
    <t>EBIT
3 meses</t>
  </si>
  <si>
    <t>Lucro Líquido 
12 meses</t>
  </si>
  <si>
    <t>Lucro Líquido 
3 meses</t>
  </si>
  <si>
    <t>LL(12M) / Valor de Mercado</t>
  </si>
  <si>
    <t>LL(12M) -Div Liquida</t>
  </si>
  <si>
    <t>Giro Ativos 
2</t>
  </si>
  <si>
    <t>Column4</t>
  </si>
  <si>
    <t>Column5</t>
  </si>
  <si>
    <t>Column6</t>
  </si>
  <si>
    <t>Column7</t>
  </si>
  <si>
    <t>Distancia Min 52</t>
  </si>
  <si>
    <t>X</t>
  </si>
  <si>
    <t>Carteira</t>
  </si>
  <si>
    <t>ENGIE BRASIL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</si>
</sst>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9" fontId="3" fillId="2" borderId="0" xfId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 Light"/>
        <family val="2"/>
        <scheme val="major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F984E-F6F2-4E1D-8D68-E877B07CCF45}" name="Table1" displayName="Table1" ref="B1:BN384" totalsRowShown="0" headerRowDxfId="2" dataDxfId="1">
  <autoFilter ref="B1:BN384" xr:uid="{1E1F984E-F6F2-4E1D-8D68-E877B07CCF45}">
    <filterColumn colId="3">
      <filters>
        <dateGroupItem year="2022" month="3" day="18" dateTimeGrouping="day"/>
      </filters>
    </filterColumn>
  </autoFilter>
  <sortState xmlns:xlrd2="http://schemas.microsoft.com/office/spreadsheetml/2017/richdata2" ref="B30:BN286">
    <sortCondition descending="1" ref="AM1:AM384"/>
  </sortState>
  <tableColumns count="65">
    <tableColumn id="1" xr3:uid="{D3AA652F-2106-43ED-8BA4-06818E0A0A84}" name="Papel" dataDxfId="66"/>
    <tableColumn id="2" xr3:uid="{A70A9B64-41B4-458E-B260-1B5ECA80A20A}" name="Cotação" dataDxfId="65"/>
    <tableColumn id="3" xr3:uid="{D68C71B3-A8DA-4DF5-A5B7-70203393786C}" name="Tipo" dataDxfId="64"/>
    <tableColumn id="4" xr3:uid="{215913D0-64F4-4EA8-A0D3-A97D98FFFD26}" name="Data últ cot" dataDxfId="63"/>
    <tableColumn id="5" xr3:uid="{831E96FF-3C01-4773-B7CA-B0809BC4CC15}" name="Empresa" dataDxfId="62"/>
    <tableColumn id="6" xr3:uid="{B8483769-F1C2-482B-8B66-E56DF84C0241}" name="Min 52 sem _x000a_" dataDxfId="61"/>
    <tableColumn id="7" xr3:uid="{56C1EC1A-7A07-4500-A51D-108FE987AECE}" name="Setor" dataDxfId="60"/>
    <tableColumn id="8" xr3:uid="{39DE0499-C180-4A27-836D-F6DAB23B07F5}" name="Max 52 sem _x000a_" dataDxfId="59"/>
    <tableColumn id="9" xr3:uid="{5F612E92-9FC8-4B4C-9954-2DF42C133101}" name="Subsetor _x000a_" dataDxfId="58"/>
    <tableColumn id="10" xr3:uid="{42FC5746-587A-49E3-A0CF-DD3F9FBCFB03}" name="Vol $ méd (2m) _x000a_" dataDxfId="57"/>
    <tableColumn id="11" xr3:uid="{6E02A884-3F5C-4D3B-883D-6007508A6D16}" name="Valor de mercado _x000a_" dataDxfId="56"/>
    <tableColumn id="12" xr3:uid="{78D31283-E681-4BD4-9F41-C9DACBBE5298}" name="Últ balanço processado _x000a_" dataDxfId="55"/>
    <tableColumn id="13" xr3:uid="{266DFAE6-98D7-4620-8CCB-36E203A6BA89}" name="Valor da firma _x000a_" dataDxfId="54"/>
    <tableColumn id="14" xr3:uid="{738AA3B1-85D4-4C9D-979A-EB937EA32A1A}" name="Nro. Ações _x000a_" dataDxfId="53"/>
    <tableColumn id="15" xr3:uid="{1A061DC1-C9D8-4469-B137-35AB43C70ED0}" name="Oscilação Dia" dataDxfId="52"/>
    <tableColumn id="16" xr3:uid="{E97C6671-F707-4F81-BD36-BA5EBF9BBA76}" name="P/L _x000a_" dataDxfId="51"/>
    <tableColumn id="17" xr3:uid="{6A577365-58F3-43A2-BC80-BEC7D016CE5B}" name="LPA _x000a_" dataDxfId="50"/>
    <tableColumn id="18" xr3:uid="{A36D24D8-BF57-4479-88AF-EE4DF012643A}" name="Oscilação Mês" dataDxfId="49"/>
    <tableColumn id="19" xr3:uid="{4E580D44-2B49-4624-9FE4-D9D49FD254CF}" name="P/VP _x000a_" dataDxfId="48"/>
    <tableColumn id="20" xr3:uid="{9FD5CBE8-9111-4BEA-B078-539608803E7E}" name="VPA _x000a_" dataDxfId="47"/>
    <tableColumn id="21" xr3:uid="{33FD84FC-CCC8-49D8-85BC-8700E66483FF}" name="Oscilação 30 Dias" dataDxfId="46"/>
    <tableColumn id="22" xr3:uid="{E5A9B010-00C2-44C4-818B-85D214AC0ED5}" name="P/EBIT _x000a_" dataDxfId="45"/>
    <tableColumn id="23" xr3:uid="{6EB59827-CDB9-480D-A2E9-C4235F8C8638}" name="Marg. Bruta _x000a_" dataDxfId="44"/>
    <tableColumn id="24" xr3:uid="{CF7A95C6-D35B-468C-8AE8-CBCE9CB51FFB}" name="Oscilação 12 meses" dataDxfId="43"/>
    <tableColumn id="25" xr3:uid="{CA268B9B-0A3A-44FE-8347-17DD6074B207}" name="PSR" dataDxfId="42"/>
    <tableColumn id="26" xr3:uid="{BB1743E4-6682-4A28-8C3D-E236B0ECA5B3}" name="Marg. EBIT _x000a_" dataDxfId="41"/>
    <tableColumn id="27" xr3:uid="{C993DCAA-A7B5-4246-9E51-863C2FCAA209}" name="Oscilação 2019" dataDxfId="40"/>
    <tableColumn id="28" xr3:uid="{28BEBF89-7E0E-45D4-BBF6-845947133330}" name="P/Ativos _x000a_" dataDxfId="39"/>
    <tableColumn id="29" xr3:uid="{78610732-BCD6-431E-B54A-0A80D5F74407}" name="Marg. Líquida _x000a_" dataDxfId="38"/>
    <tableColumn id="30" xr3:uid="{7028FA60-2FFB-4D10-A935-DA2B53A14B6C}" name="Oscilação 2018" dataDxfId="37"/>
    <tableColumn id="31" xr3:uid="{7E494299-0668-40A3-9FF1-537F362204F4}" name="P/Cap. Giro _x000a_" dataDxfId="36"/>
    <tableColumn id="32" xr3:uid="{8CD1FD13-B0FD-4DDC-91BF-9D98A53AA737}" name="EBIT / Ativo _x000a_" dataDxfId="35"/>
    <tableColumn id="33" xr3:uid="{B2457D49-8BBD-45E5-B7EB-E089AF26A2BA}" name="Oscilação 2017" dataDxfId="34"/>
    <tableColumn id="34" xr3:uid="{C6AAEBCA-EBD1-4305-9E8D-742632294C49}" name="P/Ativ Circ Liq _x000a_" dataDxfId="33"/>
    <tableColumn id="35" xr3:uid="{7CE468DD-1E90-4FE3-9834-7DA1D89310C9}" name="ROIC _x000a_" dataDxfId="32"/>
    <tableColumn id="36" xr3:uid="{883DD438-BD93-45B5-9AA7-28A69042D405}" name="Oscilação 2016" dataDxfId="31"/>
    <tableColumn id="37" xr3:uid="{C24B7D86-98C3-45ED-9983-7618B98E8DEB}" name="Div. Yield _x000a_" dataDxfId="30"/>
    <tableColumn id="38" xr3:uid="{3562E1D9-555C-4663-BA5F-9EEA1E61EB7E}" name="ROE" dataDxfId="29"/>
    <tableColumn id="39" xr3:uid="{B805C90C-1A39-44F4-AA0D-4F3A2F76FB9D}" name="Oscilação 2015" dataDxfId="28"/>
    <tableColumn id="40" xr3:uid="{796A513D-61AA-415B-B66B-F3B2142433EF}" name="EV / EBIT _x000a_" dataDxfId="27"/>
    <tableColumn id="41" xr3:uid="{960B28C5-1C1B-413C-BA0E-475394D325CB}" name="Liquidez Corr _x000a_" dataDxfId="26"/>
    <tableColumn id="42" xr3:uid="{ECB4708A-F678-4679-92CD-85A08CE13E89}" name="Oscilação 2014" dataDxfId="25"/>
    <tableColumn id="43" xr3:uid="{9AAF715B-8A79-4C61-80E8-01DD78915A7D}" name="Giro Ativos _x000a_" dataDxfId="24"/>
    <tableColumn id="44" xr3:uid="{C591446B-997B-4566-B9DB-5865F17B5F83}" name="Div Br/ Patrim _x000a_" dataDxfId="23"/>
    <tableColumn id="45" xr3:uid="{7B0919BC-E00A-47AF-B040-48C8952E3518}" name="Cres. Rec (5a) _x000a_" dataDxfId="22"/>
    <tableColumn id="46" xr3:uid="{7DC8AB0B-F738-4950-B92A-B75F149799E6}" name="Giro Ativos _x000a_2" dataDxfId="21"/>
    <tableColumn id="47" xr3:uid="{A9D46A16-7802-4DA5-B64A-A2F84903B501}" name="Ativo" dataDxfId="20"/>
    <tableColumn id="48" xr3:uid="{3591B11A-A890-4ED3-92F7-D31658404F94}" name="Dív. Bruta _x000a_" dataDxfId="19"/>
    <tableColumn id="49" xr3:uid="{6458650F-CAC9-4528-A198-041D204B2BA7}" name="Disponibilidades" dataDxfId="18"/>
    <tableColumn id="50" xr3:uid="{2B8FE850-DE01-4A86-A4E7-802C85090779}" name="Dív. Líquida _x000a_" dataDxfId="17"/>
    <tableColumn id="51" xr3:uid="{BB59B83B-81D2-4499-AB0E-C33157B5ED90}" name="Ativo Circulante _x000a_" dataDxfId="16"/>
    <tableColumn id="52" xr3:uid="{9371312A-2ABE-461A-B13A-580908262AA4}" name="Patrim. Líq _x000a_" dataDxfId="15"/>
    <tableColumn id="53" xr3:uid="{4B37653B-2042-45C4-87F0-2A064798F38E}" name="Receita Líquida _x000a_12 meses" dataDxfId="14"/>
    <tableColumn id="54" xr3:uid="{8BF1F796-6E69-4AC1-83B5-64BCE4F8DEB9}" name="Receita Líquida _x000a_3 meses" dataDxfId="13"/>
    <tableColumn id="55" xr3:uid="{F2D20C2E-EB55-4CED-8FF4-6B2F26B3C953}" name="EBIT _x000a_12 meses" dataDxfId="12"/>
    <tableColumn id="56" xr3:uid="{E6546C64-EF5C-4D9B-BE3E-B0DC01E9AEA8}" name="EBIT_x000a_3 meses" dataDxfId="11"/>
    <tableColumn id="57" xr3:uid="{F6666B8A-DC9A-4D73-88F2-FB4532E2420F}" name="Lucro Líquido _x000a_12 meses" dataDxfId="10"/>
    <tableColumn id="58" xr3:uid="{18459AE3-02D6-48D7-924F-0A19ABA94197}" name="Lucro Líquido _x000a_3 meses" dataDxfId="9"/>
    <tableColumn id="59" xr3:uid="{52992851-1BF4-40B5-BBE9-38E521DED9A5}" name="LL(12M) / Valor de Mercado" dataDxfId="8" dataCellStyle="Percent"/>
    <tableColumn id="60" xr3:uid="{F7CB20DE-EA37-4190-AB33-F2A0381DC4BC}" name="LL(12M) -Div Liquida" dataDxfId="7"/>
    <tableColumn id="61" xr3:uid="{2FB7A08E-36BD-409E-A12C-1DCEDA540693}" name="Distancia Min 52" dataDxfId="0">
      <calculatedColumnFormula>(Table1[[#This Row],[Cotação]]/Table1[[#This Row],[Min 52 sem 
]])-1</calculatedColumnFormula>
    </tableColumn>
    <tableColumn id="62" xr3:uid="{592315F9-0FB0-4F0D-BAB6-640A7A1109AB}" name="Column4" dataDxfId="6"/>
    <tableColumn id="63" xr3:uid="{3AD8F705-DC2E-4A99-91D9-36CD422E26B2}" name="Column5" dataDxfId="5"/>
    <tableColumn id="64" xr3:uid="{C94EA303-CCF1-454D-8372-DFC79DD0958A}" name="Column6" dataDxfId="4"/>
    <tableColumn id="65" xr3:uid="{BB11A609-FF2B-40DC-A961-4389E5DC78AC}" name="Column7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644A-8278-45F2-BED7-87886D9B4E43}">
  <sheetPr filterMode="1"/>
  <dimension ref="A1:BN400"/>
  <sheetViews>
    <sheetView tabSelected="1" workbookViewId="0">
      <pane xSplit="2" ySplit="1" topLeftCell="AF2" activePane="bottomRight" state="frozen"/>
      <selection pane="topRight" activeCell="B1" sqref="B1"/>
      <selection pane="bottomLeft" activeCell="A2" sqref="A2"/>
      <selection pane="bottomRight" activeCell="AM266" sqref="AM266"/>
    </sheetView>
  </sheetViews>
  <sheetFormatPr defaultColWidth="10.5703125" defaultRowHeight="12.75" zeroHeight="1" x14ac:dyDescent="0.25"/>
  <cols>
    <col min="1" max="1" width="10.5703125" style="6"/>
    <col min="2" max="2" width="9.85546875" style="6" bestFit="1" customWidth="1"/>
    <col min="3" max="3" width="11.7109375" style="6" bestFit="1" customWidth="1"/>
    <col min="4" max="4" width="8.85546875" style="6" bestFit="1" customWidth="1"/>
    <col min="5" max="5" width="14.5703125" style="6" bestFit="1" customWidth="1"/>
    <col min="6" max="6" width="43.5703125" style="6" bestFit="1" customWidth="1"/>
    <col min="7" max="7" width="14.7109375" style="6" bestFit="1" customWidth="1"/>
    <col min="8" max="8" width="35.28515625" style="6" bestFit="1" customWidth="1"/>
    <col min="9" max="9" width="15" style="6" bestFit="1" customWidth="1"/>
    <col min="10" max="10" width="35.28515625" style="6" bestFit="1" customWidth="1"/>
    <col min="11" max="11" width="17.85546875" style="6" bestFit="1" customWidth="1"/>
    <col min="12" max="12" width="19.5703125" style="6" bestFit="1" customWidth="1"/>
    <col min="13" max="13" width="14.28515625" style="6" bestFit="1" customWidth="1"/>
    <col min="14" max="14" width="16.5703125" style="6" bestFit="1" customWidth="1"/>
    <col min="15" max="15" width="14" style="6" bestFit="1" customWidth="1"/>
    <col min="16" max="16" width="15.42578125" style="6" bestFit="1" customWidth="1"/>
    <col min="17" max="17" width="8.85546875" style="6" bestFit="1" customWidth="1"/>
    <col min="18" max="18" width="8.5703125" style="6" bestFit="1" customWidth="1"/>
    <col min="19" max="19" width="16.28515625" style="6" bestFit="1" customWidth="1"/>
    <col min="20" max="20" width="9.5703125" style="6" bestFit="1" customWidth="1"/>
    <col min="21" max="21" width="8.85546875" style="6" bestFit="1" customWidth="1"/>
    <col min="22" max="22" width="18.7109375" style="6" bestFit="1" customWidth="1"/>
    <col min="23" max="23" width="10.5703125" style="6"/>
    <col min="24" max="24" width="14.7109375" style="6" bestFit="1" customWidth="1"/>
    <col min="25" max="25" width="20.5703125" style="6" bestFit="1" customWidth="1"/>
    <col min="26" max="26" width="8.42578125" style="6" bestFit="1" customWidth="1"/>
    <col min="27" max="27" width="13.5703125" style="6" bestFit="1" customWidth="1"/>
    <col min="28" max="28" width="17" style="6" bestFit="1" customWidth="1"/>
    <col min="29" max="29" width="12.28515625" style="6" bestFit="1" customWidth="1"/>
    <col min="30" max="30" width="11.140625" style="6" bestFit="1" customWidth="1"/>
    <col min="31" max="31" width="17" style="6" bestFit="1" customWidth="1"/>
    <col min="32" max="32" width="14.42578125" style="6" bestFit="1" customWidth="1"/>
    <col min="33" max="33" width="14.5703125" style="6" bestFit="1" customWidth="1"/>
    <col min="34" max="34" width="17" style="6" bestFit="1" customWidth="1"/>
    <col min="35" max="35" width="13.85546875" style="6" bestFit="1" customWidth="1"/>
    <col min="36" max="36" width="9.28515625" style="6" bestFit="1" customWidth="1"/>
    <col min="37" max="37" width="17" style="6" bestFit="1" customWidth="1"/>
    <col min="38" max="38" width="12.7109375" style="6" bestFit="1" customWidth="1"/>
    <col min="39" max="39" width="9.140625" style="6" bestFit="1" customWidth="1"/>
    <col min="40" max="40" width="17" style="6" bestFit="1" customWidth="1"/>
    <col min="41" max="41" width="12.42578125" style="6" bestFit="1" customWidth="1"/>
    <col min="42" max="42" width="12" style="6" bestFit="1" customWidth="1"/>
    <col min="43" max="43" width="17" style="6" bestFit="1" customWidth="1"/>
    <col min="44" max="44" width="14.140625" style="6" bestFit="1" customWidth="1"/>
    <col min="45" max="45" width="11" style="6" bestFit="1" customWidth="1"/>
    <col min="46" max="46" width="12.5703125" style="6" bestFit="1" customWidth="1"/>
    <col min="47" max="47" width="14.140625" style="6" bestFit="1" customWidth="1"/>
    <col min="48" max="48" width="15.85546875" style="6" bestFit="1" customWidth="1"/>
    <col min="49" max="49" width="14.42578125" style="6" bestFit="1" customWidth="1"/>
    <col min="50" max="50" width="18.28515625" style="6" bestFit="1" customWidth="1"/>
    <col min="51" max="51" width="14.42578125" style="6" bestFit="1" customWidth="1"/>
    <col min="52" max="52" width="18.140625" style="6" bestFit="1" customWidth="1"/>
    <col min="53" max="53" width="14.42578125" style="6" bestFit="1" customWidth="1"/>
    <col min="54" max="55" width="17.28515625" style="6" bestFit="1" customWidth="1"/>
    <col min="56" max="56" width="14.42578125" style="6" bestFit="1" customWidth="1"/>
    <col min="57" max="57" width="13.42578125" style="6" bestFit="1" customWidth="1"/>
    <col min="58" max="59" width="16" style="6" bestFit="1" customWidth="1"/>
    <col min="60" max="60" width="18" style="11" bestFit="1" customWidth="1"/>
    <col min="61" max="61" width="24.140625" style="6" bestFit="1" customWidth="1"/>
    <col min="62" max="62" width="17.85546875" style="11" bestFit="1" customWidth="1"/>
    <col min="63" max="66" width="13.42578125" style="6" bestFit="1" customWidth="1"/>
    <col min="67" max="16384" width="10.5703125" style="6"/>
  </cols>
  <sheetData>
    <row r="1" spans="1:66" s="4" customFormat="1" ht="38.25" x14ac:dyDescent="0.25">
      <c r="A1" s="4" t="s">
        <v>3364</v>
      </c>
      <c r="B1" s="1" t="s">
        <v>3298</v>
      </c>
      <c r="C1" s="1" t="s">
        <v>3299</v>
      </c>
      <c r="D1" s="1" t="s">
        <v>3300</v>
      </c>
      <c r="E1" s="1" t="s">
        <v>3301</v>
      </c>
      <c r="F1" s="1" t="s">
        <v>3302</v>
      </c>
      <c r="G1" s="1" t="s">
        <v>3303</v>
      </c>
      <c r="H1" s="1" t="s">
        <v>3304</v>
      </c>
      <c r="I1" s="1" t="s">
        <v>3305</v>
      </c>
      <c r="J1" s="1" t="s">
        <v>3306</v>
      </c>
      <c r="K1" s="1" t="s">
        <v>3307</v>
      </c>
      <c r="L1" s="1" t="s">
        <v>3308</v>
      </c>
      <c r="M1" s="1" t="s">
        <v>3309</v>
      </c>
      <c r="N1" s="1" t="s">
        <v>3310</v>
      </c>
      <c r="O1" s="1" t="s">
        <v>3311</v>
      </c>
      <c r="P1" s="1" t="s">
        <v>3312</v>
      </c>
      <c r="Q1" s="1" t="s">
        <v>3313</v>
      </c>
      <c r="R1" s="1" t="s">
        <v>3314</v>
      </c>
      <c r="S1" s="1" t="s">
        <v>3315</v>
      </c>
      <c r="T1" s="1" t="s">
        <v>3316</v>
      </c>
      <c r="U1" s="1" t="s">
        <v>3317</v>
      </c>
      <c r="V1" s="1" t="s">
        <v>3318</v>
      </c>
      <c r="W1" s="1" t="s">
        <v>3319</v>
      </c>
      <c r="X1" s="1" t="s">
        <v>3320</v>
      </c>
      <c r="Y1" s="1" t="s">
        <v>3321</v>
      </c>
      <c r="Z1" s="1" t="s">
        <v>3322</v>
      </c>
      <c r="AA1" s="1" t="s">
        <v>3323</v>
      </c>
      <c r="AB1" s="1" t="s">
        <v>3324</v>
      </c>
      <c r="AC1" s="1" t="s">
        <v>3325</v>
      </c>
      <c r="AD1" s="1" t="s">
        <v>3326</v>
      </c>
      <c r="AE1" s="1" t="s">
        <v>3327</v>
      </c>
      <c r="AF1" s="1" t="s">
        <v>3328</v>
      </c>
      <c r="AG1" s="1" t="s">
        <v>3329</v>
      </c>
      <c r="AH1" s="1" t="s">
        <v>3330</v>
      </c>
      <c r="AI1" s="1" t="s">
        <v>3331</v>
      </c>
      <c r="AJ1" s="1" t="s">
        <v>3332</v>
      </c>
      <c r="AK1" s="1" t="s">
        <v>3333</v>
      </c>
      <c r="AL1" s="1" t="s">
        <v>3334</v>
      </c>
      <c r="AM1" s="1" t="s">
        <v>3335</v>
      </c>
      <c r="AN1" s="1" t="s">
        <v>3336</v>
      </c>
      <c r="AO1" s="1" t="s">
        <v>3337</v>
      </c>
      <c r="AP1" s="1" t="s">
        <v>3338</v>
      </c>
      <c r="AQ1" s="1" t="s">
        <v>3339</v>
      </c>
      <c r="AR1" s="1" t="s">
        <v>3340</v>
      </c>
      <c r="AS1" s="1" t="s">
        <v>3341</v>
      </c>
      <c r="AT1" s="1" t="s">
        <v>3342</v>
      </c>
      <c r="AU1" s="1" t="s">
        <v>3357</v>
      </c>
      <c r="AV1" s="1" t="s">
        <v>3343</v>
      </c>
      <c r="AW1" s="1" t="s">
        <v>3344</v>
      </c>
      <c r="AX1" s="1" t="s">
        <v>3345</v>
      </c>
      <c r="AY1" s="13" t="s">
        <v>3346</v>
      </c>
      <c r="AZ1" s="1" t="s">
        <v>3347</v>
      </c>
      <c r="BA1" s="1" t="s">
        <v>3348</v>
      </c>
      <c r="BB1" s="1" t="s">
        <v>3349</v>
      </c>
      <c r="BC1" s="1" t="s">
        <v>3350</v>
      </c>
      <c r="BD1" s="1" t="s">
        <v>3351</v>
      </c>
      <c r="BE1" s="1" t="s">
        <v>3352</v>
      </c>
      <c r="BF1" s="2" t="s">
        <v>3353</v>
      </c>
      <c r="BG1" s="1" t="s">
        <v>3354</v>
      </c>
      <c r="BH1" s="3" t="s">
        <v>3355</v>
      </c>
      <c r="BI1" s="4" t="s">
        <v>3356</v>
      </c>
      <c r="BJ1" s="12" t="s">
        <v>3362</v>
      </c>
      <c r="BK1" s="4" t="s">
        <v>3358</v>
      </c>
      <c r="BL1" s="4" t="s">
        <v>3359</v>
      </c>
      <c r="BM1" s="4" t="s">
        <v>3360</v>
      </c>
      <c r="BN1" s="4" t="s">
        <v>3361</v>
      </c>
    </row>
    <row r="2" spans="1:66" hidden="1" x14ac:dyDescent="0.25">
      <c r="A2" s="6" t="str">
        <f>IFERROR(VLOOKUP(Table1[[#This Row],[Papel]],carteira!A:B,2,0),"")</f>
        <v/>
      </c>
      <c r="B2" s="5" t="s">
        <v>2107</v>
      </c>
      <c r="C2" s="6">
        <v>2.4700000000000002</v>
      </c>
      <c r="D2" s="6" t="s">
        <v>2</v>
      </c>
      <c r="E2" s="7">
        <v>44638</v>
      </c>
      <c r="F2" s="6" t="s">
        <v>2108</v>
      </c>
      <c r="G2" s="6">
        <v>2.4700000000000002</v>
      </c>
      <c r="H2" s="6" t="s">
        <v>4</v>
      </c>
      <c r="I2" s="6">
        <v>8.15</v>
      </c>
      <c r="J2" s="6" t="s">
        <v>4</v>
      </c>
      <c r="K2" s="8">
        <v>1196160</v>
      </c>
      <c r="L2" s="8">
        <v>1895040000</v>
      </c>
      <c r="M2" s="7">
        <v>44469</v>
      </c>
      <c r="N2" s="8">
        <v>2833550000</v>
      </c>
      <c r="O2" s="8">
        <v>767223000</v>
      </c>
      <c r="P2" s="6" t="s">
        <v>2109</v>
      </c>
      <c r="Q2" s="6">
        <v>0</v>
      </c>
      <c r="R2" s="6">
        <v>0</v>
      </c>
      <c r="S2" s="9">
        <v>-0.22570000000000001</v>
      </c>
      <c r="T2" s="6">
        <v>1.53</v>
      </c>
      <c r="U2" s="6">
        <v>1.61</v>
      </c>
      <c r="V2" s="9">
        <v>-0.27779999999999999</v>
      </c>
      <c r="W2" s="6" t="s">
        <v>29</v>
      </c>
      <c r="X2" s="6" t="s">
        <v>29</v>
      </c>
      <c r="Y2" s="9">
        <v>-0.69279999999999997</v>
      </c>
      <c r="Z2" s="6" t="s">
        <v>29</v>
      </c>
      <c r="AA2" s="6" t="s">
        <v>29</v>
      </c>
      <c r="AB2" s="9">
        <v>-0.52410000000000001</v>
      </c>
      <c r="AC2" s="6" t="s">
        <v>217</v>
      </c>
      <c r="AD2" s="6" t="s">
        <v>29</v>
      </c>
      <c r="AE2" s="9">
        <v>-0.35449999999999998</v>
      </c>
      <c r="AF2" s="6" t="s">
        <v>273</v>
      </c>
      <c r="AG2" s="9">
        <v>0</v>
      </c>
      <c r="AH2" s="9">
        <v>0</v>
      </c>
      <c r="AI2" s="6" t="s">
        <v>2110</v>
      </c>
      <c r="AJ2" s="6" t="s">
        <v>29</v>
      </c>
      <c r="AK2" s="9">
        <v>0</v>
      </c>
      <c r="AL2" s="9">
        <v>0</v>
      </c>
      <c r="AM2" s="6" t="s">
        <v>29</v>
      </c>
      <c r="AN2" s="9">
        <v>0</v>
      </c>
      <c r="AO2" s="6" t="s">
        <v>29</v>
      </c>
      <c r="AP2" s="6" t="s">
        <v>836</v>
      </c>
      <c r="AQ2" s="9">
        <v>0</v>
      </c>
      <c r="AR2" s="6" t="s">
        <v>29</v>
      </c>
      <c r="AS2" s="6" t="s">
        <v>82</v>
      </c>
      <c r="AT2" s="6" t="s">
        <v>29</v>
      </c>
      <c r="AU2" s="6" t="s">
        <v>29</v>
      </c>
      <c r="AV2" s="8">
        <v>3778600000</v>
      </c>
      <c r="AW2" s="8">
        <v>1591250000</v>
      </c>
      <c r="AX2" s="8">
        <v>652741000</v>
      </c>
      <c r="AY2" s="8">
        <v>938507000</v>
      </c>
      <c r="AZ2" s="8">
        <v>1156180000</v>
      </c>
      <c r="BA2" s="8">
        <v>1234890000</v>
      </c>
      <c r="BB2" s="6">
        <v>0</v>
      </c>
      <c r="BC2" s="8">
        <v>324464000</v>
      </c>
      <c r="BD2" s="6">
        <v>0</v>
      </c>
      <c r="BE2" s="8">
        <v>48706000</v>
      </c>
      <c r="BF2" s="6">
        <v>0</v>
      </c>
      <c r="BG2" s="8">
        <v>-16299000</v>
      </c>
      <c r="BH2" s="11">
        <f>BF2/L2</f>
        <v>0</v>
      </c>
      <c r="BI2" s="8">
        <f>BF2-AY2</f>
        <v>-938507000</v>
      </c>
      <c r="BJ2" s="11">
        <f>(Table1[[#This Row],[Cotação]]/Table1[[#This Row],[Min 52 sem 
]])-1</f>
        <v>0</v>
      </c>
    </row>
    <row r="3" spans="1:66" hidden="1" x14ac:dyDescent="0.25">
      <c r="A3" s="6" t="str">
        <f>IFERROR(VLOOKUP(Table1[[#This Row],[Papel]],carteira!A:B,2,0),"")</f>
        <v/>
      </c>
      <c r="B3" s="5" t="s">
        <v>1909</v>
      </c>
      <c r="C3" s="6">
        <v>6.9</v>
      </c>
      <c r="D3" s="6" t="s">
        <v>466</v>
      </c>
      <c r="E3" s="7">
        <v>44638</v>
      </c>
      <c r="F3" s="6" t="s">
        <v>1910</v>
      </c>
      <c r="G3" s="6">
        <v>6.9</v>
      </c>
      <c r="H3" s="6" t="s">
        <v>1911</v>
      </c>
      <c r="I3" s="6">
        <v>17.440000000000001</v>
      </c>
      <c r="J3" s="6" t="s">
        <v>1912</v>
      </c>
      <c r="K3" s="8">
        <v>36883</v>
      </c>
      <c r="L3" s="8">
        <v>3519000</v>
      </c>
      <c r="M3" s="7">
        <v>44469</v>
      </c>
      <c r="N3" s="8">
        <v>328101000</v>
      </c>
      <c r="O3" s="8">
        <v>510000</v>
      </c>
      <c r="P3" s="6" t="s">
        <v>1913</v>
      </c>
      <c r="Q3" s="6">
        <v>-0.02</v>
      </c>
      <c r="R3" s="6">
        <v>-342.66</v>
      </c>
      <c r="S3" s="9">
        <v>-0.10390000000000001</v>
      </c>
      <c r="T3" s="6">
        <v>-0.01</v>
      </c>
      <c r="U3" s="10">
        <v>-1092.94</v>
      </c>
      <c r="V3" s="9">
        <v>-0.16869999999999999</v>
      </c>
      <c r="W3" s="6" t="s">
        <v>1445</v>
      </c>
      <c r="X3" s="6" t="s">
        <v>339</v>
      </c>
      <c r="Y3" s="9">
        <v>-0.25969999999999999</v>
      </c>
      <c r="Z3" s="6" t="s">
        <v>996</v>
      </c>
      <c r="AA3" s="6" t="s">
        <v>1914</v>
      </c>
      <c r="AB3" s="9">
        <v>-0.1321</v>
      </c>
      <c r="AC3" s="6" t="s">
        <v>235</v>
      </c>
      <c r="AD3" s="6" t="s">
        <v>1915</v>
      </c>
      <c r="AE3" s="9">
        <v>1.2699999999999999E-2</v>
      </c>
      <c r="AF3" s="6" t="s">
        <v>402</v>
      </c>
      <c r="AG3" s="9">
        <v>5.7000000000000002E-2</v>
      </c>
      <c r="AH3" s="9">
        <v>-0.12970000000000001</v>
      </c>
      <c r="AI3" s="6" t="s">
        <v>1916</v>
      </c>
      <c r="AJ3" s="6" t="s">
        <v>1917</v>
      </c>
      <c r="AK3" s="9">
        <v>0.3226</v>
      </c>
      <c r="AL3" s="9">
        <v>0</v>
      </c>
      <c r="AM3" s="6" t="s">
        <v>1527</v>
      </c>
      <c r="AN3" s="9">
        <v>-0.21790000000000001</v>
      </c>
      <c r="AO3" s="6" t="s">
        <v>1918</v>
      </c>
      <c r="AP3" s="6" t="s">
        <v>1648</v>
      </c>
      <c r="AQ3" s="9">
        <v>1.0861000000000001</v>
      </c>
      <c r="AR3" s="6" t="s">
        <v>1918</v>
      </c>
      <c r="AS3" s="6" t="s">
        <v>1919</v>
      </c>
      <c r="AT3" s="6" t="s">
        <v>644</v>
      </c>
      <c r="AU3" s="6" t="s">
        <v>245</v>
      </c>
      <c r="AV3" s="8">
        <v>11547000</v>
      </c>
      <c r="AW3" s="8">
        <v>324582000</v>
      </c>
      <c r="AX3" s="6">
        <v>0</v>
      </c>
      <c r="AY3" s="8">
        <v>324582000</v>
      </c>
      <c r="AZ3" s="8">
        <v>524000</v>
      </c>
      <c r="BA3" s="8">
        <v>-557401000</v>
      </c>
      <c r="BB3" s="8">
        <v>2322000</v>
      </c>
      <c r="BC3" s="8">
        <v>869000</v>
      </c>
      <c r="BD3" s="8">
        <v>657000</v>
      </c>
      <c r="BE3" s="8">
        <v>820000</v>
      </c>
      <c r="BF3" s="8">
        <v>-174758000</v>
      </c>
      <c r="BG3" s="8">
        <v>-496000</v>
      </c>
      <c r="BH3" s="11">
        <f>BF3/L3</f>
        <v>-49.66126740551293</v>
      </c>
      <c r="BI3" s="8">
        <f>BF3-AY3</f>
        <v>-499340000</v>
      </c>
      <c r="BJ3" s="11">
        <f>(Table1[[#This Row],[Cotação]]/Table1[[#This Row],[Min 52 sem 
]])-1</f>
        <v>0</v>
      </c>
    </row>
    <row r="4" spans="1:66" hidden="1" x14ac:dyDescent="0.25">
      <c r="A4" s="6" t="str">
        <f>IFERROR(VLOOKUP(Table1[[#This Row],[Papel]],carteira!A:B,2,0),"")</f>
        <v/>
      </c>
      <c r="B4" s="5" t="s">
        <v>2265</v>
      </c>
      <c r="C4" s="6">
        <v>9.31</v>
      </c>
      <c r="D4" s="6" t="s">
        <v>466</v>
      </c>
      <c r="E4" s="7">
        <v>44638</v>
      </c>
      <c r="F4" s="6" t="s">
        <v>2266</v>
      </c>
      <c r="G4" s="6">
        <v>9.31</v>
      </c>
      <c r="H4" s="6" t="s">
        <v>25</v>
      </c>
      <c r="I4" s="6">
        <v>13.14</v>
      </c>
      <c r="J4" s="6" t="s">
        <v>1216</v>
      </c>
      <c r="K4" s="8">
        <v>21203</v>
      </c>
      <c r="L4" s="8">
        <v>167673000</v>
      </c>
      <c r="M4" s="7">
        <v>44561</v>
      </c>
      <c r="N4" s="6" t="s">
        <v>27</v>
      </c>
      <c r="O4" s="8">
        <v>18010000</v>
      </c>
      <c r="P4" s="6" t="s">
        <v>126</v>
      </c>
      <c r="Q4" s="6">
        <v>12.69</v>
      </c>
      <c r="R4" s="6">
        <v>0.73</v>
      </c>
      <c r="S4" s="9">
        <v>-5.2999999999999999E-2</v>
      </c>
      <c r="T4" s="6">
        <v>0.65</v>
      </c>
      <c r="U4" s="6">
        <v>14.28</v>
      </c>
      <c r="V4" s="9">
        <v>-7.5700000000000003E-2</v>
      </c>
      <c r="W4" s="6" t="s">
        <v>29</v>
      </c>
      <c r="X4" s="6" t="s">
        <v>29</v>
      </c>
      <c r="Y4" s="9">
        <v>-8.7099999999999997E-2</v>
      </c>
      <c r="Z4" s="6" t="s">
        <v>29</v>
      </c>
      <c r="AA4" s="6" t="s">
        <v>29</v>
      </c>
      <c r="AB4" s="9">
        <v>-8.6199999999999999E-2</v>
      </c>
      <c r="AC4" s="6" t="s">
        <v>29</v>
      </c>
      <c r="AD4" s="6" t="s">
        <v>30</v>
      </c>
      <c r="AE4" s="9">
        <v>-3.1300000000000001E-2</v>
      </c>
      <c r="AF4" s="6" t="s">
        <v>29</v>
      </c>
      <c r="AG4" s="9">
        <v>0</v>
      </c>
      <c r="AH4" s="9">
        <v>-0.15179999999999999</v>
      </c>
      <c r="AI4" s="6" t="s">
        <v>29</v>
      </c>
      <c r="AJ4" s="6" t="s">
        <v>29</v>
      </c>
      <c r="AK4" s="9">
        <v>1.0716000000000001</v>
      </c>
      <c r="AL4" s="9">
        <v>5.0999999999999997E-2</v>
      </c>
      <c r="AM4" s="6" t="s">
        <v>341</v>
      </c>
      <c r="AN4" s="9">
        <v>0.24260000000000001</v>
      </c>
      <c r="AO4" s="6" t="s">
        <v>29</v>
      </c>
      <c r="AP4" s="6" t="s">
        <v>29</v>
      </c>
      <c r="AQ4" s="9">
        <v>0.20799999999999999</v>
      </c>
      <c r="AR4" s="6" t="s">
        <v>29</v>
      </c>
      <c r="AS4" s="6" t="s">
        <v>29</v>
      </c>
      <c r="AT4" s="6" t="s">
        <v>1989</v>
      </c>
      <c r="AU4" s="6" t="s">
        <v>29</v>
      </c>
      <c r="AV4" s="8">
        <v>299805000</v>
      </c>
      <c r="AW4" s="8">
        <v>10457000</v>
      </c>
      <c r="AX4" s="8">
        <v>220468000</v>
      </c>
      <c r="AY4" s="8">
        <v>257129000</v>
      </c>
      <c r="AZ4" s="8">
        <v>37808000</v>
      </c>
      <c r="BA4" s="8">
        <v>9765000</v>
      </c>
      <c r="BB4" s="8">
        <v>4000</v>
      </c>
      <c r="BC4" s="8">
        <v>1000</v>
      </c>
      <c r="BD4" s="8">
        <v>13210000</v>
      </c>
      <c r="BE4" s="8">
        <v>12798000</v>
      </c>
      <c r="BH4" s="11">
        <f>BF4/L4</f>
        <v>0</v>
      </c>
      <c r="BI4" s="8">
        <f>BF4-AY4</f>
        <v>-257129000</v>
      </c>
      <c r="BJ4" s="11">
        <f>(Table1[[#This Row],[Cotação]]/Table1[[#This Row],[Min 52 sem 
]])-1</f>
        <v>0</v>
      </c>
    </row>
    <row r="5" spans="1:66" hidden="1" x14ac:dyDescent="0.25">
      <c r="A5" s="6" t="str">
        <f>IFERROR(VLOOKUP(Table1[[#This Row],[Papel]],carteira!A:B,2,0),"")</f>
        <v/>
      </c>
      <c r="B5" s="5" t="s">
        <v>1719</v>
      </c>
      <c r="C5" s="6">
        <v>28.1</v>
      </c>
      <c r="D5" s="6" t="s">
        <v>466</v>
      </c>
      <c r="E5" s="7">
        <v>44638</v>
      </c>
      <c r="F5" s="6" t="s">
        <v>1720</v>
      </c>
      <c r="G5" s="6">
        <v>28.1</v>
      </c>
      <c r="H5" s="6" t="s">
        <v>72</v>
      </c>
      <c r="I5" s="6">
        <v>38.49</v>
      </c>
      <c r="J5" s="6" t="s">
        <v>72</v>
      </c>
      <c r="K5" s="8">
        <v>19851</v>
      </c>
      <c r="L5" s="8">
        <v>2653570000</v>
      </c>
      <c r="M5" s="7">
        <v>44561</v>
      </c>
      <c r="N5" s="8">
        <v>3761750000</v>
      </c>
      <c r="O5" s="8">
        <v>94433000</v>
      </c>
      <c r="P5" s="6" t="s">
        <v>1721</v>
      </c>
      <c r="Q5" s="6">
        <v>-301.54000000000002</v>
      </c>
      <c r="R5" s="6">
        <v>-0.09</v>
      </c>
      <c r="S5" s="9">
        <v>-9.2399999999999996E-2</v>
      </c>
      <c r="T5" s="6">
        <v>1.39</v>
      </c>
      <c r="U5" s="6">
        <v>20.2</v>
      </c>
      <c r="V5" s="9">
        <v>-6.3299999999999995E-2</v>
      </c>
      <c r="W5" s="6" t="s">
        <v>1722</v>
      </c>
      <c r="X5" s="6" t="s">
        <v>730</v>
      </c>
      <c r="Y5" s="9">
        <v>-0.16389999999999999</v>
      </c>
      <c r="Z5" s="6" t="s">
        <v>283</v>
      </c>
      <c r="AA5" s="6" t="s">
        <v>707</v>
      </c>
      <c r="AB5" s="9">
        <v>-0.15110000000000001</v>
      </c>
      <c r="AC5" s="6" t="s">
        <v>543</v>
      </c>
      <c r="AD5" s="6" t="s">
        <v>918</v>
      </c>
      <c r="AE5" s="9">
        <v>-0.18229999999999999</v>
      </c>
      <c r="AF5" s="6" t="s">
        <v>1723</v>
      </c>
      <c r="AG5" s="9">
        <v>4.3999999999999997E-2</v>
      </c>
      <c r="AH5" s="9">
        <v>-4.0800000000000003E-2</v>
      </c>
      <c r="AI5" s="6" t="s">
        <v>1724</v>
      </c>
      <c r="AJ5" s="6" t="s">
        <v>1725</v>
      </c>
      <c r="AK5" s="9">
        <v>0.36430000000000001</v>
      </c>
      <c r="AL5" s="9">
        <v>0.105</v>
      </c>
      <c r="AM5" s="6" t="s">
        <v>15</v>
      </c>
      <c r="AN5" s="9">
        <v>2.1700000000000001E-2</v>
      </c>
      <c r="AO5" s="6" t="s">
        <v>1726</v>
      </c>
      <c r="AP5" s="6" t="s">
        <v>715</v>
      </c>
      <c r="AQ5" s="9">
        <v>0.21829999999999999</v>
      </c>
      <c r="AR5" s="6" t="s">
        <v>1727</v>
      </c>
      <c r="AS5" s="6" t="s">
        <v>139</v>
      </c>
      <c r="AT5" s="6" t="s">
        <v>1728</v>
      </c>
      <c r="AU5" s="6" t="s">
        <v>372</v>
      </c>
      <c r="AV5" s="8">
        <v>3964950000</v>
      </c>
      <c r="AW5" s="8">
        <v>1293200000</v>
      </c>
      <c r="AX5" s="8">
        <v>185014000</v>
      </c>
      <c r="AY5" s="8">
        <v>1108180000</v>
      </c>
      <c r="AZ5" s="8">
        <v>413886000</v>
      </c>
      <c r="BA5" s="8">
        <v>1907660000</v>
      </c>
      <c r="BB5" s="8">
        <v>1346810000</v>
      </c>
      <c r="BC5" s="8">
        <v>344668000</v>
      </c>
      <c r="BD5" s="8">
        <v>172772000</v>
      </c>
      <c r="BE5" s="8">
        <v>-14425000</v>
      </c>
      <c r="BF5" s="8">
        <v>-8800000</v>
      </c>
      <c r="BG5" s="8">
        <v>-4366000</v>
      </c>
      <c r="BH5" s="11">
        <f>BF5/L5</f>
        <v>-3.3162871150940053E-3</v>
      </c>
      <c r="BI5" s="8">
        <f>BF5-AY5</f>
        <v>-1116980000</v>
      </c>
      <c r="BJ5" s="11">
        <f>(Table1[[#This Row],[Cotação]]/Table1[[#This Row],[Min 52 sem 
]])-1</f>
        <v>0</v>
      </c>
    </row>
    <row r="6" spans="1:66" hidden="1" x14ac:dyDescent="0.25">
      <c r="A6" s="6" t="str">
        <f>IFERROR(VLOOKUP(Table1[[#This Row],[Papel]],carteira!A:B,2,0),"")</f>
        <v/>
      </c>
      <c r="B6" s="5" t="s">
        <v>1842</v>
      </c>
      <c r="C6" s="6">
        <v>28</v>
      </c>
      <c r="D6" s="6" t="s">
        <v>2</v>
      </c>
      <c r="E6" s="7">
        <v>44638</v>
      </c>
      <c r="F6" s="6" t="s">
        <v>1843</v>
      </c>
      <c r="G6" s="6">
        <v>28</v>
      </c>
      <c r="H6" s="6" t="s">
        <v>211</v>
      </c>
      <c r="I6" s="6">
        <v>48.45</v>
      </c>
      <c r="J6" s="6" t="s">
        <v>211</v>
      </c>
      <c r="K6" s="8">
        <v>14092</v>
      </c>
      <c r="L6" s="8">
        <v>54005500</v>
      </c>
      <c r="M6" s="7">
        <v>44469</v>
      </c>
      <c r="N6" s="8">
        <v>1610850000</v>
      </c>
      <c r="O6" s="8">
        <v>1928770</v>
      </c>
      <c r="P6" s="6" t="s">
        <v>126</v>
      </c>
      <c r="Q6" s="6">
        <v>-0.85</v>
      </c>
      <c r="R6" s="6">
        <v>-32.950000000000003</v>
      </c>
      <c r="S6" s="9">
        <v>-3.3500000000000002E-2</v>
      </c>
      <c r="T6" s="6">
        <v>-0.08</v>
      </c>
      <c r="U6" s="6">
        <v>-336.57</v>
      </c>
      <c r="V6" s="9">
        <v>-3.5999999999999999E-3</v>
      </c>
      <c r="W6" s="6" t="s">
        <v>771</v>
      </c>
      <c r="X6" s="6" t="s">
        <v>1844</v>
      </c>
      <c r="Y6" s="9">
        <v>-0.4153</v>
      </c>
      <c r="Z6" s="6" t="s">
        <v>21</v>
      </c>
      <c r="AA6" s="6" t="s">
        <v>1845</v>
      </c>
      <c r="AB6" s="9">
        <v>-0.20230000000000001</v>
      </c>
      <c r="AC6" s="6" t="s">
        <v>178</v>
      </c>
      <c r="AD6" s="6" t="s">
        <v>1846</v>
      </c>
      <c r="AE6" s="9">
        <v>-0.3836</v>
      </c>
      <c r="AF6" s="6" t="s">
        <v>1536</v>
      </c>
      <c r="AG6" s="9">
        <v>2.3E-2</v>
      </c>
      <c r="AH6" s="9">
        <v>-0.4345</v>
      </c>
      <c r="AI6" s="6" t="s">
        <v>1847</v>
      </c>
      <c r="AJ6" s="6" t="s">
        <v>63</v>
      </c>
      <c r="AK6" s="9">
        <v>4.9573999999999998</v>
      </c>
      <c r="AL6" s="9">
        <v>0</v>
      </c>
      <c r="AM6" s="6" t="s">
        <v>451</v>
      </c>
      <c r="AN6" s="9">
        <v>0.14630000000000001</v>
      </c>
      <c r="AO6" s="6" t="s">
        <v>1848</v>
      </c>
      <c r="AP6" s="6" t="s">
        <v>118</v>
      </c>
      <c r="AQ6" s="9">
        <v>0.4138</v>
      </c>
      <c r="AR6" s="6" t="s">
        <v>1849</v>
      </c>
      <c r="AS6" s="6" t="s">
        <v>1850</v>
      </c>
      <c r="AT6" s="6" t="s">
        <v>1851</v>
      </c>
      <c r="AU6" s="6" t="s">
        <v>775</v>
      </c>
      <c r="AV6" s="8">
        <v>1756820000</v>
      </c>
      <c r="AW6" s="8">
        <v>1868280000</v>
      </c>
      <c r="AX6" s="8">
        <v>311429000</v>
      </c>
      <c r="AY6" s="8">
        <v>1556850000</v>
      </c>
      <c r="AZ6" s="8">
        <v>387199000</v>
      </c>
      <c r="BA6" s="8">
        <v>-649166000</v>
      </c>
      <c r="BB6" s="8">
        <v>120315000</v>
      </c>
      <c r="BC6" s="8">
        <v>36072000</v>
      </c>
      <c r="BD6" s="8">
        <v>40124000</v>
      </c>
      <c r="BE6" s="8">
        <v>16256000</v>
      </c>
      <c r="BF6" s="8">
        <v>-63549000</v>
      </c>
      <c r="BG6" s="8">
        <v>-151657000</v>
      </c>
      <c r="BH6" s="11">
        <f>BF6/L6</f>
        <v>-1.1767134828860024</v>
      </c>
      <c r="BI6" s="8">
        <f>BF6-AY6</f>
        <v>-1620399000</v>
      </c>
      <c r="BJ6" s="11">
        <f>(Table1[[#This Row],[Cotação]]/Table1[[#This Row],[Min 52 sem 
]])-1</f>
        <v>0</v>
      </c>
    </row>
    <row r="7" spans="1:66" hidden="1" x14ac:dyDescent="0.25">
      <c r="A7" s="6" t="str">
        <f>IFERROR(VLOOKUP(Table1[[#This Row],[Papel]],carteira!A:B,2,0),"")</f>
        <v/>
      </c>
      <c r="B7" s="5" t="s">
        <v>965</v>
      </c>
      <c r="C7" s="6">
        <v>13.25</v>
      </c>
      <c r="D7" s="6" t="s">
        <v>966</v>
      </c>
      <c r="E7" s="7">
        <v>44638</v>
      </c>
      <c r="F7" s="6" t="s">
        <v>967</v>
      </c>
      <c r="G7" s="6">
        <v>13.25</v>
      </c>
      <c r="H7" s="6" t="s">
        <v>72</v>
      </c>
      <c r="I7" s="6">
        <v>29.84</v>
      </c>
      <c r="J7" s="6" t="s">
        <v>72</v>
      </c>
      <c r="K7" s="8">
        <v>13506</v>
      </c>
      <c r="L7" s="8">
        <v>955087000</v>
      </c>
      <c r="M7" s="7">
        <v>44469</v>
      </c>
      <c r="N7" s="8">
        <v>-540273000</v>
      </c>
      <c r="O7" s="8">
        <v>72082000</v>
      </c>
      <c r="P7" s="6" t="s">
        <v>968</v>
      </c>
      <c r="Q7" s="6">
        <v>0.6</v>
      </c>
      <c r="R7" s="6">
        <v>22.03</v>
      </c>
      <c r="S7" s="9">
        <v>-7.6700000000000004E-2</v>
      </c>
      <c r="T7" s="6">
        <v>0.5</v>
      </c>
      <c r="U7" s="6">
        <v>26.41</v>
      </c>
      <c r="V7" s="9">
        <v>-6.6900000000000001E-2</v>
      </c>
      <c r="W7" s="6" t="s">
        <v>969</v>
      </c>
      <c r="X7" s="6" t="s">
        <v>970</v>
      </c>
      <c r="Y7" s="9">
        <v>-0.27539999999999998</v>
      </c>
      <c r="Z7" s="6" t="s">
        <v>971</v>
      </c>
      <c r="AA7" s="6" t="s">
        <v>972</v>
      </c>
      <c r="AB7" s="9">
        <v>-0.16089999999999999</v>
      </c>
      <c r="AC7" s="6" t="s">
        <v>973</v>
      </c>
      <c r="AD7" s="6" t="s">
        <v>974</v>
      </c>
      <c r="AE7" s="9">
        <v>-0.11260000000000001</v>
      </c>
      <c r="AF7" s="6" t="s">
        <v>975</v>
      </c>
      <c r="AG7" s="9">
        <v>7.8E-2</v>
      </c>
      <c r="AH7" s="9">
        <v>1.4826999999999999</v>
      </c>
      <c r="AI7" s="6" t="s">
        <v>975</v>
      </c>
      <c r="AJ7" s="6" t="s">
        <v>976</v>
      </c>
      <c r="AK7" s="9">
        <v>1.0192000000000001</v>
      </c>
      <c r="AL7" s="9">
        <v>1.431</v>
      </c>
      <c r="AM7" s="6" t="s">
        <v>977</v>
      </c>
      <c r="AN7" s="9">
        <v>0.37519999999999998</v>
      </c>
      <c r="AO7" s="6" t="s">
        <v>978</v>
      </c>
      <c r="AP7" s="6" t="s">
        <v>979</v>
      </c>
      <c r="AQ7" s="9">
        <v>5.0599999999999999E-2</v>
      </c>
      <c r="AR7" s="6" t="s">
        <v>980</v>
      </c>
      <c r="AS7" s="6" t="s">
        <v>29</v>
      </c>
      <c r="AT7" s="6" t="s">
        <v>981</v>
      </c>
      <c r="AU7" s="6" t="s">
        <v>982</v>
      </c>
      <c r="AV7" s="8">
        <v>2220100000</v>
      </c>
      <c r="AW7" s="6">
        <v>0</v>
      </c>
      <c r="AX7" s="8">
        <v>1495360000</v>
      </c>
      <c r="AY7" s="8">
        <v>-1495360000</v>
      </c>
      <c r="AZ7" s="8">
        <v>1677760000</v>
      </c>
      <c r="BA7" s="8">
        <v>1903810000</v>
      </c>
      <c r="BB7" s="8">
        <v>-856733000</v>
      </c>
      <c r="BC7" s="8">
        <v>96606000</v>
      </c>
      <c r="BD7" s="8">
        <v>174010000</v>
      </c>
      <c r="BE7" s="8">
        <v>17914000</v>
      </c>
      <c r="BF7" s="8">
        <v>1587670000</v>
      </c>
      <c r="BG7" s="8">
        <v>31286000</v>
      </c>
      <c r="BH7" s="11">
        <f>BF7/L7</f>
        <v>1.6623302379783202</v>
      </c>
      <c r="BI7" s="8">
        <f>BF7-AY7</f>
        <v>3083030000</v>
      </c>
      <c r="BJ7" s="11">
        <f>(Table1[[#This Row],[Cotação]]/Table1[[#This Row],[Min 52 sem 
]])-1</f>
        <v>0</v>
      </c>
    </row>
    <row r="8" spans="1:66" hidden="1" x14ac:dyDescent="0.25">
      <c r="A8" s="6" t="str">
        <f>IFERROR(VLOOKUP(Table1[[#This Row],[Papel]],carteira!A:B,2,0),"")</f>
        <v/>
      </c>
      <c r="B8" s="5" t="s">
        <v>809</v>
      </c>
      <c r="C8" s="6">
        <v>6.72</v>
      </c>
      <c r="D8" s="6" t="s">
        <v>34</v>
      </c>
      <c r="E8" s="7">
        <v>44638</v>
      </c>
      <c r="F8" s="6" t="s">
        <v>810</v>
      </c>
      <c r="G8" s="6">
        <v>6.72</v>
      </c>
      <c r="H8" s="6" t="s">
        <v>25</v>
      </c>
      <c r="I8" s="6">
        <v>11.36</v>
      </c>
      <c r="J8" s="6" t="s">
        <v>26</v>
      </c>
      <c r="K8" s="8">
        <v>13200</v>
      </c>
      <c r="L8" s="8">
        <v>595399000</v>
      </c>
      <c r="M8" s="7">
        <v>44561</v>
      </c>
      <c r="N8" s="6" t="s">
        <v>27</v>
      </c>
      <c r="O8" s="8">
        <v>88601000</v>
      </c>
      <c r="P8" s="6" t="s">
        <v>811</v>
      </c>
      <c r="Q8" s="6">
        <v>8.07</v>
      </c>
      <c r="R8" s="6">
        <v>0.83</v>
      </c>
      <c r="S8" s="9">
        <v>-0.1028</v>
      </c>
      <c r="T8" s="6">
        <v>0.38</v>
      </c>
      <c r="U8" s="6">
        <v>17.84</v>
      </c>
      <c r="V8" s="9">
        <v>-9.3100000000000002E-2</v>
      </c>
      <c r="W8" s="6" t="s">
        <v>29</v>
      </c>
      <c r="X8" s="6" t="s">
        <v>29</v>
      </c>
      <c r="Y8" s="9">
        <v>-0.29239999999999999</v>
      </c>
      <c r="Z8" s="6" t="s">
        <v>29</v>
      </c>
      <c r="AA8" s="6" t="s">
        <v>29</v>
      </c>
      <c r="AB8" s="9">
        <v>-7.9500000000000001E-2</v>
      </c>
      <c r="AC8" s="6" t="s">
        <v>29</v>
      </c>
      <c r="AD8" s="6" t="s">
        <v>30</v>
      </c>
      <c r="AE8" s="9">
        <v>-0.1787</v>
      </c>
      <c r="AF8" s="6" t="s">
        <v>29</v>
      </c>
      <c r="AG8" s="9">
        <v>0</v>
      </c>
      <c r="AH8" s="9">
        <v>3.8300000000000001E-2</v>
      </c>
      <c r="AI8" s="6" t="s">
        <v>29</v>
      </c>
      <c r="AJ8" s="6" t="s">
        <v>29</v>
      </c>
      <c r="AK8" s="9">
        <v>0.6724</v>
      </c>
      <c r="AL8" s="9">
        <v>2E-3</v>
      </c>
      <c r="AM8" s="6" t="s">
        <v>552</v>
      </c>
      <c r="AN8" s="9">
        <v>-6.7500000000000004E-2</v>
      </c>
      <c r="AO8" s="6" t="s">
        <v>29</v>
      </c>
      <c r="AP8" s="6" t="s">
        <v>29</v>
      </c>
      <c r="AQ8" s="9">
        <v>0.21340000000000001</v>
      </c>
      <c r="AR8" s="6" t="s">
        <v>29</v>
      </c>
      <c r="AS8" s="6" t="s">
        <v>29</v>
      </c>
      <c r="AT8" s="6" t="s">
        <v>812</v>
      </c>
      <c r="AU8" s="6" t="s">
        <v>29</v>
      </c>
      <c r="AV8" s="8">
        <v>24827900000</v>
      </c>
      <c r="AW8" s="6">
        <v>0</v>
      </c>
      <c r="AX8" s="6">
        <v>0</v>
      </c>
      <c r="AY8" s="8">
        <v>1580930000</v>
      </c>
      <c r="AZ8" s="8">
        <v>176211000</v>
      </c>
      <c r="BA8" s="8">
        <v>29005000</v>
      </c>
      <c r="BB8" s="8">
        <v>68409000</v>
      </c>
      <c r="BC8" s="8">
        <v>25875000</v>
      </c>
      <c r="BD8" s="8">
        <v>73739000</v>
      </c>
      <c r="BE8" s="8">
        <v>21128000</v>
      </c>
      <c r="BH8" s="11">
        <f>BF8/L8</f>
        <v>0</v>
      </c>
      <c r="BI8" s="8">
        <f>BF8-AY8</f>
        <v>-1580930000</v>
      </c>
      <c r="BJ8" s="11">
        <f>(Table1[[#This Row],[Cotação]]/Table1[[#This Row],[Min 52 sem 
]])-1</f>
        <v>0</v>
      </c>
    </row>
    <row r="9" spans="1:66" hidden="1" x14ac:dyDescent="0.25">
      <c r="A9" s="6" t="str">
        <f>IFERROR(VLOOKUP(Table1[[#This Row],[Papel]],carteira!A:B,2,0),"")</f>
        <v/>
      </c>
      <c r="B9" s="5" t="s">
        <v>1698</v>
      </c>
      <c r="C9" s="6">
        <v>4.57</v>
      </c>
      <c r="D9" s="6" t="s">
        <v>2</v>
      </c>
      <c r="E9" s="7">
        <v>44638</v>
      </c>
      <c r="F9" s="6" t="s">
        <v>1699</v>
      </c>
      <c r="G9" s="6">
        <v>4.57</v>
      </c>
      <c r="H9" s="6" t="s">
        <v>87</v>
      </c>
      <c r="I9" s="6">
        <v>10.75</v>
      </c>
      <c r="J9" s="6" t="s">
        <v>88</v>
      </c>
      <c r="K9" s="8">
        <v>7794</v>
      </c>
      <c r="L9" s="8">
        <v>9384980</v>
      </c>
      <c r="M9" s="7">
        <v>44469</v>
      </c>
      <c r="N9" s="8">
        <v>70722000</v>
      </c>
      <c r="O9" s="8">
        <v>2053610</v>
      </c>
      <c r="P9" s="6" t="s">
        <v>1700</v>
      </c>
      <c r="Q9" s="6">
        <v>-61.34</v>
      </c>
      <c r="R9" s="6">
        <v>-7.0000000000000007E-2</v>
      </c>
      <c r="S9" s="9">
        <v>-4.7899999999999998E-2</v>
      </c>
      <c r="T9" s="6">
        <v>-0.14000000000000001</v>
      </c>
      <c r="U9" s="6">
        <v>-31.53</v>
      </c>
      <c r="V9" s="9">
        <v>-5.9700000000000003E-2</v>
      </c>
      <c r="W9" s="6" t="s">
        <v>1701</v>
      </c>
      <c r="X9" s="6" t="s">
        <v>1702</v>
      </c>
      <c r="Y9" s="9">
        <v>-8.4199999999999997E-2</v>
      </c>
      <c r="Z9" s="6" t="s">
        <v>304</v>
      </c>
      <c r="AA9" s="6" t="s">
        <v>1218</v>
      </c>
      <c r="AB9" s="9">
        <v>-0.10390000000000001</v>
      </c>
      <c r="AC9" s="6" t="s">
        <v>111</v>
      </c>
      <c r="AD9" s="6" t="s">
        <v>1160</v>
      </c>
      <c r="AE9" s="9">
        <v>-0.18140000000000001</v>
      </c>
      <c r="AF9" s="6" t="s">
        <v>1703</v>
      </c>
      <c r="AG9" s="9">
        <v>-8.0000000000000002E-3</v>
      </c>
      <c r="AH9" s="9">
        <v>-0.19800000000000001</v>
      </c>
      <c r="AI9" s="6" t="s">
        <v>1301</v>
      </c>
      <c r="AJ9" s="6" t="s">
        <v>1704</v>
      </c>
      <c r="AK9" s="9">
        <v>0.56010000000000004</v>
      </c>
      <c r="AL9" s="9">
        <v>0</v>
      </c>
      <c r="AM9" s="6" t="s">
        <v>11</v>
      </c>
      <c r="AN9" s="9">
        <v>-0.40279999999999999</v>
      </c>
      <c r="AO9" s="6" t="s">
        <v>1705</v>
      </c>
      <c r="AP9" s="6" t="s">
        <v>398</v>
      </c>
      <c r="AQ9" s="9">
        <v>-0.626</v>
      </c>
      <c r="AR9" s="6" t="s">
        <v>1705</v>
      </c>
      <c r="AS9" s="6" t="s">
        <v>1706</v>
      </c>
      <c r="AT9" s="6" t="s">
        <v>1707</v>
      </c>
      <c r="AU9" s="6" t="s">
        <v>313</v>
      </c>
      <c r="AV9" s="8">
        <v>33970000</v>
      </c>
      <c r="AW9" s="8">
        <v>62359000</v>
      </c>
      <c r="AX9" s="8">
        <v>1022000</v>
      </c>
      <c r="AY9" s="8">
        <v>61337000</v>
      </c>
      <c r="AZ9" s="8">
        <v>5474000</v>
      </c>
      <c r="BA9" s="8">
        <v>-64752000</v>
      </c>
      <c r="BB9" s="8">
        <v>17336000</v>
      </c>
      <c r="BC9" s="8">
        <v>3951000</v>
      </c>
      <c r="BD9" s="8">
        <v>-271000</v>
      </c>
      <c r="BE9" s="8">
        <v>-8620000</v>
      </c>
      <c r="BF9" s="8">
        <v>-153000</v>
      </c>
      <c r="BG9" s="8">
        <v>-7805000</v>
      </c>
      <c r="BH9" s="11">
        <f>BF9/L9</f>
        <v>-1.6302645290666575E-2</v>
      </c>
      <c r="BI9" s="8">
        <f>BF9-AY9</f>
        <v>-61490000</v>
      </c>
      <c r="BJ9" s="11">
        <f>(Table1[[#This Row],[Cotação]]/Table1[[#This Row],[Min 52 sem 
]])-1</f>
        <v>0</v>
      </c>
    </row>
    <row r="10" spans="1:66" hidden="1" x14ac:dyDescent="0.25">
      <c r="A10" s="6" t="str">
        <f>IFERROR(VLOOKUP(Table1[[#This Row],[Papel]],carteira!A:B,2,0),"")</f>
        <v/>
      </c>
      <c r="B10" s="5" t="s">
        <v>1808</v>
      </c>
      <c r="C10" s="6">
        <v>34.520000000000003</v>
      </c>
      <c r="D10" s="6" t="s">
        <v>34</v>
      </c>
      <c r="E10" s="7">
        <v>44638</v>
      </c>
      <c r="F10" s="6" t="s">
        <v>1809</v>
      </c>
      <c r="G10" s="6">
        <v>34.520000000000003</v>
      </c>
      <c r="H10" s="6" t="s">
        <v>72</v>
      </c>
      <c r="I10" s="6">
        <v>69.47</v>
      </c>
      <c r="J10" s="6" t="s">
        <v>72</v>
      </c>
      <c r="K10" s="6">
        <v>648</v>
      </c>
      <c r="L10" s="8">
        <v>2690070000</v>
      </c>
      <c r="M10" s="7">
        <v>44469</v>
      </c>
      <c r="N10" s="8">
        <v>2549570000</v>
      </c>
      <c r="O10" s="8">
        <v>77928000</v>
      </c>
      <c r="P10" s="6" t="s">
        <v>1810</v>
      </c>
      <c r="Q10" s="6">
        <v>16.059999999999999</v>
      </c>
      <c r="R10" s="6">
        <v>2.15</v>
      </c>
      <c r="S10" s="9">
        <v>-0.16819999999999999</v>
      </c>
      <c r="T10" s="6">
        <v>1.75</v>
      </c>
      <c r="U10" s="6">
        <v>19.760000000000002</v>
      </c>
      <c r="V10" s="9">
        <v>-0.16819999999999999</v>
      </c>
      <c r="W10" s="6" t="s">
        <v>1811</v>
      </c>
      <c r="X10" s="6" t="s">
        <v>1812</v>
      </c>
      <c r="Y10" s="9">
        <v>-0.45650000000000002</v>
      </c>
      <c r="Z10" s="6" t="s">
        <v>1813</v>
      </c>
      <c r="AA10" s="6" t="s">
        <v>1814</v>
      </c>
      <c r="AB10" s="9">
        <v>-0.19719999999999999</v>
      </c>
      <c r="AC10" s="6" t="s">
        <v>1138</v>
      </c>
      <c r="AD10" s="6" t="s">
        <v>1815</v>
      </c>
      <c r="AE10" s="9">
        <v>0.57550000000000001</v>
      </c>
      <c r="AF10" s="6" t="s">
        <v>1816</v>
      </c>
      <c r="AG10" s="9">
        <v>0.09</v>
      </c>
      <c r="AH10" s="9">
        <v>-0.31850000000000001</v>
      </c>
      <c r="AI10" s="6" t="s">
        <v>1817</v>
      </c>
      <c r="AJ10" s="6" t="s">
        <v>949</v>
      </c>
      <c r="AK10" s="9">
        <v>3.6444999999999999</v>
      </c>
      <c r="AL10" s="9">
        <v>1.4999999999999999E-2</v>
      </c>
      <c r="AM10" s="6" t="s">
        <v>1818</v>
      </c>
      <c r="AN10" s="9">
        <v>-0.35670000000000002</v>
      </c>
      <c r="AO10" s="6" t="s">
        <v>1819</v>
      </c>
      <c r="AP10" s="6" t="s">
        <v>1820</v>
      </c>
      <c r="AQ10" s="9">
        <v>1.169</v>
      </c>
      <c r="AR10" s="6" t="s">
        <v>1819</v>
      </c>
      <c r="AS10" s="6" t="s">
        <v>398</v>
      </c>
      <c r="AT10" s="6" t="s">
        <v>961</v>
      </c>
      <c r="AU10" s="6" t="s">
        <v>1821</v>
      </c>
      <c r="AV10" s="8">
        <v>2115290000</v>
      </c>
      <c r="AW10" s="8">
        <v>98470000</v>
      </c>
      <c r="AX10" s="8">
        <v>238971000</v>
      </c>
      <c r="AY10" s="8">
        <v>-140501000</v>
      </c>
      <c r="AZ10" s="8">
        <v>443999000</v>
      </c>
      <c r="BA10" s="8">
        <v>1539700000</v>
      </c>
      <c r="BB10" s="8">
        <v>209175000</v>
      </c>
      <c r="BC10" s="8">
        <v>18413000</v>
      </c>
      <c r="BD10" s="8">
        <v>189510000</v>
      </c>
      <c r="BE10" s="8">
        <v>-11194000</v>
      </c>
      <c r="BF10" s="8">
        <v>167543000</v>
      </c>
      <c r="BG10" s="8">
        <v>2792000</v>
      </c>
      <c r="BH10" s="11">
        <f>BF10/L10</f>
        <v>6.2282022400904066E-2</v>
      </c>
      <c r="BI10" s="8">
        <f>BF10-AY10</f>
        <v>308044000</v>
      </c>
      <c r="BJ10" s="11">
        <f>(Table1[[#This Row],[Cotação]]/Table1[[#This Row],[Min 52 sem 
]])-1</f>
        <v>0</v>
      </c>
    </row>
    <row r="11" spans="1:66" hidden="1" x14ac:dyDescent="0.25">
      <c r="A11" s="6" t="str">
        <f>IFERROR(VLOOKUP(Table1[[#This Row],[Papel]],carteira!A:B,2,0),"")</f>
        <v/>
      </c>
      <c r="B11" s="5" t="s">
        <v>2684</v>
      </c>
      <c r="C11" s="6">
        <v>9.18</v>
      </c>
      <c r="D11" s="6" t="s">
        <v>160</v>
      </c>
      <c r="E11" s="7">
        <v>44638</v>
      </c>
      <c r="F11" s="6" t="s">
        <v>2685</v>
      </c>
      <c r="G11" s="6">
        <v>9.16</v>
      </c>
      <c r="H11" s="6" t="s">
        <v>1504</v>
      </c>
      <c r="I11" s="6">
        <v>13.63</v>
      </c>
      <c r="J11" s="6" t="s">
        <v>1691</v>
      </c>
      <c r="K11" s="8">
        <v>149374</v>
      </c>
      <c r="L11" s="8">
        <v>3023260000</v>
      </c>
      <c r="M11" s="7">
        <v>44561</v>
      </c>
      <c r="N11" s="8">
        <v>4836190000</v>
      </c>
      <c r="O11" s="8">
        <v>329331000</v>
      </c>
      <c r="P11" s="6" t="s">
        <v>1217</v>
      </c>
      <c r="Q11" s="6">
        <v>4.33</v>
      </c>
      <c r="R11" s="6">
        <v>2.12</v>
      </c>
      <c r="S11" s="9">
        <v>-0.15390000000000001</v>
      </c>
      <c r="T11" s="6">
        <v>1.2</v>
      </c>
      <c r="U11" s="6">
        <v>7.65</v>
      </c>
      <c r="V11" s="9">
        <v>-0.16700000000000001</v>
      </c>
      <c r="W11" s="6" t="s">
        <v>433</v>
      </c>
      <c r="X11" s="6" t="s">
        <v>2214</v>
      </c>
      <c r="Y11" s="9">
        <v>-9.2499999999999999E-2</v>
      </c>
      <c r="Z11" s="6" t="s">
        <v>522</v>
      </c>
      <c r="AA11" s="6" t="s">
        <v>600</v>
      </c>
      <c r="AB11" s="9">
        <v>-0.26790000000000003</v>
      </c>
      <c r="AC11" s="6" t="s">
        <v>111</v>
      </c>
      <c r="AD11" s="6" t="s">
        <v>451</v>
      </c>
      <c r="AE11" s="9">
        <v>0.12839999999999999</v>
      </c>
      <c r="AF11" s="6" t="s">
        <v>118</v>
      </c>
      <c r="AG11" s="9">
        <v>0.112</v>
      </c>
      <c r="AH11" s="9">
        <v>7.0300000000000001E-2</v>
      </c>
      <c r="AI11" s="6" t="s">
        <v>2686</v>
      </c>
      <c r="AJ11" s="6" t="s">
        <v>284</v>
      </c>
      <c r="AK11" s="9">
        <v>0.70230000000000004</v>
      </c>
      <c r="AL11" s="9">
        <v>7.3999999999999996E-2</v>
      </c>
      <c r="AM11" s="6" t="s">
        <v>1535</v>
      </c>
      <c r="AN11" s="9">
        <v>0.3175</v>
      </c>
      <c r="AO11" s="6" t="s">
        <v>2291</v>
      </c>
      <c r="AP11" s="6" t="s">
        <v>408</v>
      </c>
      <c r="AQ11" s="9">
        <v>1.0999000000000001</v>
      </c>
      <c r="AR11" s="6" t="s">
        <v>2687</v>
      </c>
      <c r="AS11" s="6" t="s">
        <v>1225</v>
      </c>
      <c r="AT11" s="6" t="s">
        <v>99</v>
      </c>
      <c r="AU11" s="6" t="s">
        <v>383</v>
      </c>
      <c r="AV11" s="8">
        <v>10719800000</v>
      </c>
      <c r="AW11" s="8">
        <v>4039980000</v>
      </c>
      <c r="AX11" s="8">
        <v>2227050000</v>
      </c>
      <c r="AY11" s="8">
        <v>1812930000</v>
      </c>
      <c r="AZ11" s="8">
        <v>6556760000</v>
      </c>
      <c r="BA11" s="8">
        <v>2520220000</v>
      </c>
      <c r="BB11" s="8">
        <v>9057460000</v>
      </c>
      <c r="BC11" s="8">
        <v>2544490000</v>
      </c>
      <c r="BD11" s="8">
        <v>1204530000</v>
      </c>
      <c r="BE11" s="8">
        <v>280399000</v>
      </c>
      <c r="BF11" s="8">
        <v>697876000</v>
      </c>
      <c r="BG11" s="8">
        <v>153165000</v>
      </c>
      <c r="BH11" s="11">
        <f>BF11/L11</f>
        <v>0.23083558807380114</v>
      </c>
      <c r="BI11" s="8">
        <f>BF11-AY11</f>
        <v>-1115054000</v>
      </c>
      <c r="BJ11" s="11">
        <f>(Table1[[#This Row],[Cotação]]/Table1[[#This Row],[Min 52 sem 
]])-1</f>
        <v>2.1834061135370675E-3</v>
      </c>
    </row>
    <row r="12" spans="1:66" hidden="1" x14ac:dyDescent="0.25">
      <c r="A12" s="6" t="str">
        <f>IFERROR(VLOOKUP(Table1[[#This Row],[Papel]],carteira!A:B,2,0),"")</f>
        <v/>
      </c>
      <c r="B12" s="5" t="s">
        <v>3271</v>
      </c>
      <c r="C12" s="6">
        <v>5.99</v>
      </c>
      <c r="D12" s="6" t="s">
        <v>466</v>
      </c>
      <c r="E12" s="7">
        <v>44638</v>
      </c>
      <c r="F12" s="6" t="s">
        <v>3272</v>
      </c>
      <c r="G12" s="6">
        <v>5.96</v>
      </c>
      <c r="H12" s="6" t="s">
        <v>1911</v>
      </c>
      <c r="I12" s="6">
        <v>8.9</v>
      </c>
      <c r="J12" s="6" t="s">
        <v>143</v>
      </c>
      <c r="K12" s="8">
        <v>167207</v>
      </c>
      <c r="L12" s="8">
        <v>9001690000</v>
      </c>
      <c r="M12" s="7">
        <v>44469</v>
      </c>
      <c r="N12" s="8">
        <v>7841700000</v>
      </c>
      <c r="O12" s="8">
        <v>1502790000</v>
      </c>
      <c r="P12" s="6" t="s">
        <v>1944</v>
      </c>
      <c r="Q12" s="6">
        <v>8.26</v>
      </c>
      <c r="R12" s="6">
        <v>0.72</v>
      </c>
      <c r="S12" s="9">
        <v>-9.9199999999999997E-2</v>
      </c>
      <c r="T12" s="6">
        <v>3.58</v>
      </c>
      <c r="U12" s="6">
        <v>1.67</v>
      </c>
      <c r="V12" s="9">
        <v>-0.1086</v>
      </c>
      <c r="W12" s="6" t="s">
        <v>3273</v>
      </c>
      <c r="X12" s="6" t="s">
        <v>1071</v>
      </c>
      <c r="Y12" s="9">
        <v>-0.1779</v>
      </c>
      <c r="Z12" s="6" t="s">
        <v>1501</v>
      </c>
      <c r="AA12" s="6" t="s">
        <v>1686</v>
      </c>
      <c r="AB12" s="9">
        <v>-0.25130000000000002</v>
      </c>
      <c r="AC12" s="6" t="s">
        <v>50</v>
      </c>
      <c r="AD12" s="6" t="s">
        <v>2249</v>
      </c>
      <c r="AE12" s="9">
        <v>5.7599999999999998E-2</v>
      </c>
      <c r="AF12" s="6" t="s">
        <v>3274</v>
      </c>
      <c r="AG12" s="9">
        <v>0.114</v>
      </c>
      <c r="AH12" s="9">
        <v>-7.4700000000000003E-2</v>
      </c>
      <c r="AI12" s="6" t="s">
        <v>3275</v>
      </c>
      <c r="AJ12" s="6" t="s">
        <v>3270</v>
      </c>
      <c r="AK12" s="9">
        <v>1.1900999999999999</v>
      </c>
      <c r="AL12" s="9">
        <v>0.108</v>
      </c>
      <c r="AM12" s="6" t="s">
        <v>216</v>
      </c>
      <c r="AN12" s="9">
        <v>5.6500000000000002E-2</v>
      </c>
      <c r="AO12" s="6" t="s">
        <v>3276</v>
      </c>
      <c r="AP12" s="6" t="s">
        <v>118</v>
      </c>
      <c r="AQ12" s="9">
        <v>0.80089999999999995</v>
      </c>
      <c r="AR12" s="6" t="s">
        <v>3080</v>
      </c>
      <c r="AS12" s="6" t="s">
        <v>406</v>
      </c>
      <c r="AT12" s="6" t="s">
        <v>116</v>
      </c>
      <c r="AU12" s="6" t="s">
        <v>637</v>
      </c>
      <c r="AV12" s="8">
        <v>9066990000</v>
      </c>
      <c r="AW12" s="8">
        <v>1095400000</v>
      </c>
      <c r="AX12" s="8">
        <v>2255390000</v>
      </c>
      <c r="AY12" s="8">
        <v>-1159990000</v>
      </c>
      <c r="AZ12" s="8">
        <v>7074660000</v>
      </c>
      <c r="BA12" s="8">
        <v>2511990000</v>
      </c>
      <c r="BB12" s="8">
        <v>11331600000</v>
      </c>
      <c r="BC12" s="8">
        <v>2969620000</v>
      </c>
      <c r="BD12" s="8">
        <v>1029540000</v>
      </c>
      <c r="BE12" s="8">
        <v>237270000</v>
      </c>
      <c r="BF12" s="8">
        <v>1089490000</v>
      </c>
      <c r="BG12" s="8">
        <v>398031000</v>
      </c>
      <c r="BH12" s="11">
        <f>BF12/L12</f>
        <v>0.12103171737751467</v>
      </c>
      <c r="BI12" s="8">
        <f>BF12-AY12</f>
        <v>2249480000</v>
      </c>
      <c r="BJ12" s="11">
        <f>(Table1[[#This Row],[Cotação]]/Table1[[#This Row],[Min 52 sem 
]])-1</f>
        <v>5.0335570469799418E-3</v>
      </c>
    </row>
    <row r="13" spans="1:66" hidden="1" x14ac:dyDescent="0.25">
      <c r="A13" s="6" t="str">
        <f>IFERROR(VLOOKUP(Table1[[#This Row],[Papel]],carteira!A:B,2,0),"")</f>
        <v/>
      </c>
      <c r="B13" s="5" t="s">
        <v>708</v>
      </c>
      <c r="C13" s="6">
        <v>1.42</v>
      </c>
      <c r="D13" s="6" t="s">
        <v>466</v>
      </c>
      <c r="E13" s="7">
        <v>44638</v>
      </c>
      <c r="F13" s="6" t="s">
        <v>709</v>
      </c>
      <c r="G13" s="6">
        <v>1.41</v>
      </c>
      <c r="H13" s="6" t="s">
        <v>710</v>
      </c>
      <c r="I13" s="6">
        <v>3.16</v>
      </c>
      <c r="J13" s="6" t="s">
        <v>711</v>
      </c>
      <c r="K13" s="8">
        <v>57251</v>
      </c>
      <c r="L13" s="8">
        <v>369924000</v>
      </c>
      <c r="M13" s="7">
        <v>44469</v>
      </c>
      <c r="N13" s="8">
        <v>656624000</v>
      </c>
      <c r="O13" s="8">
        <v>260510000</v>
      </c>
      <c r="P13" s="6" t="s">
        <v>126</v>
      </c>
      <c r="Q13" s="6">
        <v>2.93</v>
      </c>
      <c r="R13" s="6">
        <v>0.49</v>
      </c>
      <c r="S13" s="9">
        <v>-4.7E-2</v>
      </c>
      <c r="T13" s="6">
        <v>-3.22</v>
      </c>
      <c r="U13" s="6">
        <v>-0.44</v>
      </c>
      <c r="V13" s="9">
        <v>-5.96E-2</v>
      </c>
      <c r="W13" s="6" t="s">
        <v>712</v>
      </c>
      <c r="X13" s="6" t="s">
        <v>713</v>
      </c>
      <c r="Y13" s="9">
        <v>-0.40339999999999998</v>
      </c>
      <c r="Z13" s="6" t="s">
        <v>522</v>
      </c>
      <c r="AA13" s="6" t="s">
        <v>714</v>
      </c>
      <c r="AB13" s="9">
        <v>-0.15479999999999999</v>
      </c>
      <c r="AC13" s="6" t="s">
        <v>715</v>
      </c>
      <c r="AD13" s="6" t="s">
        <v>716</v>
      </c>
      <c r="AE13" s="9">
        <v>-0.2432</v>
      </c>
      <c r="AF13" s="6" t="s">
        <v>717</v>
      </c>
      <c r="AG13" s="9">
        <v>3.4000000000000002E-2</v>
      </c>
      <c r="AH13" s="9">
        <v>8.8200000000000001E-2</v>
      </c>
      <c r="AI13" s="6" t="s">
        <v>718</v>
      </c>
      <c r="AJ13" s="6" t="s">
        <v>719</v>
      </c>
      <c r="AK13" s="9">
        <v>-0.22140000000000001</v>
      </c>
      <c r="AL13" s="9">
        <v>0</v>
      </c>
      <c r="AM13" s="6" t="s">
        <v>720</v>
      </c>
      <c r="AN13" s="9">
        <v>-0.46960000000000002</v>
      </c>
      <c r="AO13" s="6" t="s">
        <v>721</v>
      </c>
      <c r="AP13" s="6" t="s">
        <v>722</v>
      </c>
      <c r="AQ13" s="9">
        <v>1.4577</v>
      </c>
      <c r="AR13" s="6" t="s">
        <v>723</v>
      </c>
      <c r="AS13" s="6" t="s">
        <v>724</v>
      </c>
      <c r="AT13" s="6" t="s">
        <v>725</v>
      </c>
      <c r="AU13" s="6" t="s">
        <v>637</v>
      </c>
      <c r="AV13" s="8">
        <v>883826000</v>
      </c>
      <c r="AW13" s="8">
        <v>316031000</v>
      </c>
      <c r="AX13" s="8">
        <v>29331000</v>
      </c>
      <c r="AY13" s="8">
        <v>286700000</v>
      </c>
      <c r="AZ13" s="8">
        <v>348726000</v>
      </c>
      <c r="BA13" s="8">
        <v>-114831000</v>
      </c>
      <c r="BB13" s="8">
        <v>1106230000</v>
      </c>
      <c r="BC13" s="8">
        <v>292283000</v>
      </c>
      <c r="BD13" s="8">
        <v>29804000</v>
      </c>
      <c r="BE13" s="8">
        <v>12350000</v>
      </c>
      <c r="BF13" s="8">
        <v>126440000</v>
      </c>
      <c r="BG13" s="8">
        <v>91000</v>
      </c>
      <c r="BH13" s="11">
        <f>BF13/L13</f>
        <v>0.34179993728441516</v>
      </c>
      <c r="BI13" s="8">
        <f>BF13-AY13</f>
        <v>-160260000</v>
      </c>
      <c r="BJ13" s="11">
        <f>(Table1[[#This Row],[Cotação]]/Table1[[#This Row],[Min 52 sem 
]])-1</f>
        <v>7.0921985815601829E-3</v>
      </c>
    </row>
    <row r="14" spans="1:66" hidden="1" x14ac:dyDescent="0.25">
      <c r="A14" s="6" t="str">
        <f>IFERROR(VLOOKUP(Table1[[#This Row],[Papel]],carteira!A:B,2,0),"")</f>
        <v/>
      </c>
      <c r="B14" s="5" t="s">
        <v>314</v>
      </c>
      <c r="C14" s="6">
        <v>6.25</v>
      </c>
      <c r="D14" s="6" t="s">
        <v>2</v>
      </c>
      <c r="E14" s="7">
        <v>44638</v>
      </c>
      <c r="F14" s="6" t="s">
        <v>315</v>
      </c>
      <c r="G14" s="6">
        <v>6.2</v>
      </c>
      <c r="H14" s="6" t="s">
        <v>316</v>
      </c>
      <c r="I14" s="6">
        <v>14.3</v>
      </c>
      <c r="J14" s="6" t="s">
        <v>317</v>
      </c>
      <c r="K14" s="8">
        <v>19625300</v>
      </c>
      <c r="L14" s="8">
        <v>2524180000</v>
      </c>
      <c r="M14" s="7">
        <v>44469</v>
      </c>
      <c r="N14" s="8">
        <v>6915320000</v>
      </c>
      <c r="O14" s="8">
        <v>403869000</v>
      </c>
      <c r="P14" s="6" t="s">
        <v>318</v>
      </c>
      <c r="Q14" s="6">
        <v>71.81</v>
      </c>
      <c r="R14" s="6">
        <v>0.09</v>
      </c>
      <c r="S14" s="9">
        <v>-0.1283</v>
      </c>
      <c r="T14" s="6">
        <v>0.98</v>
      </c>
      <c r="U14" s="6">
        <v>6.38</v>
      </c>
      <c r="V14" s="9">
        <v>-0.14380000000000001</v>
      </c>
      <c r="W14" s="6" t="s">
        <v>319</v>
      </c>
      <c r="X14" s="6" t="s">
        <v>320</v>
      </c>
      <c r="Y14" s="9">
        <v>-0.23780000000000001</v>
      </c>
      <c r="Z14" s="6" t="s">
        <v>321</v>
      </c>
      <c r="AA14" s="6" t="s">
        <v>322</v>
      </c>
      <c r="AB14" s="9">
        <v>-0.25600000000000001</v>
      </c>
      <c r="AC14" s="6" t="s">
        <v>323</v>
      </c>
      <c r="AD14" s="6" t="s">
        <v>324</v>
      </c>
      <c r="AE14" s="9">
        <v>-0.30009999999999998</v>
      </c>
      <c r="AF14" s="6" t="s">
        <v>325</v>
      </c>
      <c r="AG14" s="9">
        <v>0.03</v>
      </c>
      <c r="AH14" s="9">
        <v>0.20499999999999999</v>
      </c>
      <c r="AI14" s="6" t="s">
        <v>326</v>
      </c>
      <c r="AJ14" s="6" t="s">
        <v>327</v>
      </c>
      <c r="AK14" s="9">
        <v>0.75239999999999996</v>
      </c>
      <c r="AL14" s="9">
        <v>0</v>
      </c>
      <c r="AM14" s="6" t="s">
        <v>112</v>
      </c>
      <c r="AN14" s="9">
        <v>-0.39240000000000003</v>
      </c>
      <c r="AO14" s="6" t="s">
        <v>328</v>
      </c>
      <c r="AP14" s="6" t="s">
        <v>329</v>
      </c>
      <c r="AQ14" s="9">
        <v>1.1474</v>
      </c>
      <c r="AR14" s="6" t="s">
        <v>330</v>
      </c>
      <c r="AS14" s="6" t="s">
        <v>331</v>
      </c>
      <c r="AT14" s="6" t="s">
        <v>153</v>
      </c>
      <c r="AU14" s="6" t="s">
        <v>332</v>
      </c>
      <c r="AV14" s="8">
        <v>10317000000</v>
      </c>
      <c r="AW14" s="8">
        <v>5150610000</v>
      </c>
      <c r="AX14" s="8">
        <v>759471000</v>
      </c>
      <c r="AY14" s="8">
        <v>4391140000</v>
      </c>
      <c r="AZ14" s="8">
        <v>1615160000</v>
      </c>
      <c r="BA14" s="8">
        <v>2577160000</v>
      </c>
      <c r="BB14" s="8">
        <v>2194550000</v>
      </c>
      <c r="BC14" s="8">
        <v>816681000</v>
      </c>
      <c r="BD14" s="8">
        <v>311942000</v>
      </c>
      <c r="BE14" s="8">
        <v>93477000</v>
      </c>
      <c r="BF14" s="8">
        <v>35151000</v>
      </c>
      <c r="BG14" s="8">
        <v>13184000</v>
      </c>
      <c r="BH14" s="11">
        <f>BF14/L14</f>
        <v>1.3925710527775357E-2</v>
      </c>
      <c r="BI14" s="8">
        <f>BF14-AY14</f>
        <v>-4355989000</v>
      </c>
      <c r="BJ14" s="11">
        <f>(Table1[[#This Row],[Cotação]]/Table1[[#This Row],[Min 52 sem 
]])-1</f>
        <v>8.0645161290322509E-3</v>
      </c>
    </row>
    <row r="15" spans="1:66" hidden="1" x14ac:dyDescent="0.25">
      <c r="A15" s="6" t="str">
        <f>IFERROR(VLOOKUP(Table1[[#This Row],[Papel]],carteira!A:B,2,0),"")</f>
        <v/>
      </c>
      <c r="B15" s="5" t="s">
        <v>1417</v>
      </c>
      <c r="C15" s="6">
        <v>1.95</v>
      </c>
      <c r="D15" s="6" t="s">
        <v>2</v>
      </c>
      <c r="E15" s="7">
        <v>44638</v>
      </c>
      <c r="F15" s="6" t="s">
        <v>1418</v>
      </c>
      <c r="G15" s="6">
        <v>1.93</v>
      </c>
      <c r="H15" s="6" t="s">
        <v>316</v>
      </c>
      <c r="I15" s="6">
        <v>17.149999999999999</v>
      </c>
      <c r="J15" s="6" t="s">
        <v>1419</v>
      </c>
      <c r="K15" s="8">
        <v>248403</v>
      </c>
      <c r="L15" s="8">
        <v>257533000</v>
      </c>
      <c r="M15" s="7">
        <v>44469</v>
      </c>
      <c r="N15" s="8">
        <v>-21217700</v>
      </c>
      <c r="O15" s="8">
        <v>132068000</v>
      </c>
      <c r="P15" s="6" t="s">
        <v>1420</v>
      </c>
      <c r="Q15" s="6">
        <v>0</v>
      </c>
      <c r="R15" s="6">
        <v>0</v>
      </c>
      <c r="S15" s="9">
        <v>-0.19750000000000001</v>
      </c>
      <c r="T15" s="6">
        <v>-4.96</v>
      </c>
      <c r="U15" s="6">
        <v>-0.39</v>
      </c>
      <c r="V15" s="9">
        <v>-0.29599999999999999</v>
      </c>
      <c r="W15" s="6" t="s">
        <v>29</v>
      </c>
      <c r="X15" s="6" t="s">
        <v>29</v>
      </c>
      <c r="Y15" s="9">
        <v>-0.85229999999999995</v>
      </c>
      <c r="Z15" s="6" t="s">
        <v>29</v>
      </c>
      <c r="AA15" s="6" t="s">
        <v>29</v>
      </c>
      <c r="AB15" s="9">
        <v>-0.27239999999999998</v>
      </c>
      <c r="AC15" s="6" t="s">
        <v>877</v>
      </c>
      <c r="AD15" s="6" t="s">
        <v>29</v>
      </c>
      <c r="AE15" s="9">
        <v>-0.79700000000000004</v>
      </c>
      <c r="AF15" s="6" t="s">
        <v>1421</v>
      </c>
      <c r="AG15" s="9">
        <v>0</v>
      </c>
      <c r="AH15" s="9">
        <v>0</v>
      </c>
      <c r="AI15" s="6" t="s">
        <v>1422</v>
      </c>
      <c r="AJ15" s="6" t="s">
        <v>29</v>
      </c>
      <c r="AK15" s="9">
        <v>0</v>
      </c>
      <c r="AL15" s="9">
        <v>0</v>
      </c>
      <c r="AM15" s="6" t="s">
        <v>29</v>
      </c>
      <c r="AN15" s="9">
        <v>0</v>
      </c>
      <c r="AO15" s="6" t="s">
        <v>29</v>
      </c>
      <c r="AP15" s="6" t="s">
        <v>1423</v>
      </c>
      <c r="AQ15" s="9">
        <v>0</v>
      </c>
      <c r="AR15" s="6" t="s">
        <v>29</v>
      </c>
      <c r="AS15" s="6" t="s">
        <v>1424</v>
      </c>
      <c r="AT15" s="6" t="s">
        <v>29</v>
      </c>
      <c r="AU15" s="6" t="s">
        <v>29</v>
      </c>
      <c r="AV15" s="8">
        <v>401944000</v>
      </c>
      <c r="AW15" s="8">
        <v>26520000</v>
      </c>
      <c r="AX15" s="8">
        <v>305271000</v>
      </c>
      <c r="AY15" s="8">
        <v>-278751000</v>
      </c>
      <c r="AZ15" s="8">
        <v>341966000</v>
      </c>
      <c r="BA15" s="8">
        <v>-51891000</v>
      </c>
      <c r="BB15" s="6">
        <v>0</v>
      </c>
      <c r="BC15" s="8">
        <v>28658000</v>
      </c>
      <c r="BD15" s="6">
        <v>0</v>
      </c>
      <c r="BE15" s="8">
        <v>-22742000</v>
      </c>
      <c r="BF15" s="6">
        <v>0</v>
      </c>
      <c r="BG15" s="8">
        <v>-24073000</v>
      </c>
      <c r="BH15" s="11">
        <f>BF15/L15</f>
        <v>0</v>
      </c>
      <c r="BI15" s="8">
        <f>BF15-AY15</f>
        <v>278751000</v>
      </c>
      <c r="BJ15" s="11">
        <f>(Table1[[#This Row],[Cotação]]/Table1[[#This Row],[Min 52 sem 
]])-1</f>
        <v>1.0362694300518172E-2</v>
      </c>
    </row>
    <row r="16" spans="1:66" hidden="1" x14ac:dyDescent="0.25">
      <c r="A16" s="6" t="str">
        <f>IFERROR(VLOOKUP(Table1[[#This Row],[Papel]],carteira!A:B,2,0),"")</f>
        <v/>
      </c>
      <c r="B16" s="5" t="s">
        <v>602</v>
      </c>
      <c r="C16" s="6">
        <v>5.4</v>
      </c>
      <c r="D16" s="6" t="s">
        <v>466</v>
      </c>
      <c r="E16" s="7">
        <v>44638</v>
      </c>
      <c r="F16" s="6" t="s">
        <v>603</v>
      </c>
      <c r="G16" s="6">
        <v>5.3</v>
      </c>
      <c r="H16" s="6" t="s">
        <v>25</v>
      </c>
      <c r="I16" s="6">
        <v>6.03</v>
      </c>
      <c r="J16" s="6" t="s">
        <v>26</v>
      </c>
      <c r="K16" s="8">
        <v>17761</v>
      </c>
      <c r="L16" s="8">
        <v>1705930000</v>
      </c>
      <c r="M16" s="7">
        <v>44561</v>
      </c>
      <c r="N16" s="6" t="s">
        <v>27</v>
      </c>
      <c r="O16" s="8">
        <v>315913000</v>
      </c>
      <c r="P16" s="6" t="s">
        <v>604</v>
      </c>
      <c r="Q16" s="6">
        <v>6.81</v>
      </c>
      <c r="R16" s="6">
        <v>0.79</v>
      </c>
      <c r="S16" s="9">
        <v>-5.9999999999999995E-4</v>
      </c>
      <c r="T16" s="6">
        <v>0.9</v>
      </c>
      <c r="U16" s="6">
        <v>5.98</v>
      </c>
      <c r="V16" s="9">
        <v>-7.9000000000000008E-3</v>
      </c>
      <c r="W16" s="6" t="s">
        <v>29</v>
      </c>
      <c r="X16" s="6" t="s">
        <v>29</v>
      </c>
      <c r="Y16" s="9">
        <v>-1.14E-2</v>
      </c>
      <c r="Z16" s="6" t="s">
        <v>29</v>
      </c>
      <c r="AA16" s="6" t="s">
        <v>29</v>
      </c>
      <c r="AB16" s="9">
        <v>-5.3900000000000003E-2</v>
      </c>
      <c r="AC16" s="6" t="s">
        <v>29</v>
      </c>
      <c r="AD16" s="6" t="s">
        <v>30</v>
      </c>
      <c r="AE16" s="9">
        <v>3.0999999999999999E-3</v>
      </c>
      <c r="AF16" s="6" t="s">
        <v>29</v>
      </c>
      <c r="AG16" s="9">
        <v>0</v>
      </c>
      <c r="AH16" s="9">
        <v>-7.6399999999999996E-2</v>
      </c>
      <c r="AI16" s="6" t="s">
        <v>29</v>
      </c>
      <c r="AJ16" s="6" t="s">
        <v>29</v>
      </c>
      <c r="AK16" s="9">
        <v>0.66749999999999998</v>
      </c>
      <c r="AL16" s="9">
        <v>6.4000000000000001E-2</v>
      </c>
      <c r="AM16" s="6" t="s">
        <v>600</v>
      </c>
      <c r="AN16" s="9">
        <v>0.1666</v>
      </c>
      <c r="AO16" s="6" t="s">
        <v>29</v>
      </c>
      <c r="AP16" s="6" t="s">
        <v>29</v>
      </c>
      <c r="AQ16" s="9">
        <v>0.56779999999999997</v>
      </c>
      <c r="AR16" s="6" t="s">
        <v>29</v>
      </c>
      <c r="AS16" s="6" t="s">
        <v>29</v>
      </c>
      <c r="AT16" s="6" t="s">
        <v>601</v>
      </c>
      <c r="AU16" s="6" t="s">
        <v>29</v>
      </c>
      <c r="AV16" s="8">
        <v>33947400000</v>
      </c>
      <c r="AW16" s="6">
        <v>0</v>
      </c>
      <c r="AX16" s="6">
        <v>0</v>
      </c>
      <c r="AY16" s="8">
        <v>1889670000</v>
      </c>
      <c r="AZ16" s="8">
        <v>846714000</v>
      </c>
      <c r="BA16" s="8">
        <v>252317000</v>
      </c>
      <c r="BB16" s="8">
        <v>326018000</v>
      </c>
      <c r="BC16" s="8">
        <v>83450000</v>
      </c>
      <c r="BD16" s="8">
        <v>250590000</v>
      </c>
      <c r="BE16" s="8">
        <v>76387000</v>
      </c>
      <c r="BH16" s="11">
        <f>BF16/L16</f>
        <v>0</v>
      </c>
      <c r="BI16" s="8">
        <f>BF16-AY16</f>
        <v>-1889670000</v>
      </c>
      <c r="BJ16" s="11">
        <f>(Table1[[#This Row],[Cotação]]/Table1[[#This Row],[Min 52 sem 
]])-1</f>
        <v>1.8867924528301883E-2</v>
      </c>
    </row>
    <row r="17" spans="1:62" hidden="1" x14ac:dyDescent="0.25">
      <c r="A17" s="6" t="str">
        <f>IFERROR(VLOOKUP(Table1[[#This Row],[Papel]],carteira!A:B,2,0),"")</f>
        <v/>
      </c>
      <c r="B17" s="5" t="s">
        <v>525</v>
      </c>
      <c r="C17" s="6">
        <v>14.7</v>
      </c>
      <c r="D17" s="6" t="s">
        <v>34</v>
      </c>
      <c r="E17" s="7">
        <v>44638</v>
      </c>
      <c r="F17" s="6" t="s">
        <v>526</v>
      </c>
      <c r="G17" s="6">
        <v>14.41</v>
      </c>
      <c r="H17" s="6" t="s">
        <v>527</v>
      </c>
      <c r="I17" s="6">
        <v>20.9</v>
      </c>
      <c r="J17" s="6" t="s">
        <v>527</v>
      </c>
      <c r="K17" s="6">
        <v>810</v>
      </c>
      <c r="L17" s="8">
        <v>144060000</v>
      </c>
      <c r="M17" s="7">
        <v>44469</v>
      </c>
      <c r="N17" s="8">
        <v>127199000</v>
      </c>
      <c r="O17" s="8">
        <v>9800000</v>
      </c>
      <c r="P17" s="6" t="s">
        <v>528</v>
      </c>
      <c r="Q17" s="6">
        <v>19.09</v>
      </c>
      <c r="R17" s="6">
        <v>0.77</v>
      </c>
      <c r="S17" s="9">
        <v>-0.1348</v>
      </c>
      <c r="T17" s="6">
        <v>1.2</v>
      </c>
      <c r="U17" s="6">
        <v>12.21</v>
      </c>
      <c r="V17" s="9">
        <v>-0.1348</v>
      </c>
      <c r="W17" s="6" t="s">
        <v>529</v>
      </c>
      <c r="X17" s="6" t="s">
        <v>530</v>
      </c>
      <c r="Y17" s="9">
        <v>-0.1348</v>
      </c>
      <c r="Z17" s="6" t="s">
        <v>389</v>
      </c>
      <c r="AA17" s="6" t="s">
        <v>531</v>
      </c>
      <c r="AB17" s="9">
        <v>-5.7700000000000001E-2</v>
      </c>
      <c r="AC17" s="6" t="s">
        <v>19</v>
      </c>
      <c r="AD17" s="6" t="s">
        <v>532</v>
      </c>
      <c r="AE17" s="9">
        <v>-0.23300000000000001</v>
      </c>
      <c r="AF17" s="6" t="s">
        <v>533</v>
      </c>
      <c r="AG17" s="9">
        <v>6.7000000000000004E-2</v>
      </c>
      <c r="AH17" s="9">
        <v>0.82830000000000004</v>
      </c>
      <c r="AI17" s="6" t="s">
        <v>534</v>
      </c>
      <c r="AJ17" s="6" t="s">
        <v>535</v>
      </c>
      <c r="AK17" s="9">
        <v>5.8900000000000001E-2</v>
      </c>
      <c r="AL17" s="9">
        <v>2.3E-2</v>
      </c>
      <c r="AM17" s="6" t="s">
        <v>536</v>
      </c>
      <c r="AN17" s="9">
        <v>0.33910000000000001</v>
      </c>
      <c r="AO17" s="6" t="s">
        <v>537</v>
      </c>
      <c r="AP17" s="6" t="s">
        <v>538</v>
      </c>
      <c r="AQ17" s="9">
        <v>0.56559999999999999</v>
      </c>
      <c r="AR17" s="6" t="s">
        <v>539</v>
      </c>
      <c r="AS17" s="6" t="s">
        <v>245</v>
      </c>
      <c r="AT17" s="6" t="s">
        <v>535</v>
      </c>
      <c r="AU17" s="6" t="s">
        <v>19</v>
      </c>
      <c r="AV17" s="8">
        <v>217381000</v>
      </c>
      <c r="AW17" s="8">
        <v>23825000</v>
      </c>
      <c r="AX17" s="8">
        <v>40686000</v>
      </c>
      <c r="AY17" s="8">
        <v>-16861000</v>
      </c>
      <c r="AZ17" s="8">
        <v>146536000</v>
      </c>
      <c r="BA17" s="8">
        <v>119668000</v>
      </c>
      <c r="BB17" s="8">
        <v>143188000</v>
      </c>
      <c r="BC17" s="8">
        <v>32327000</v>
      </c>
      <c r="BD17" s="8">
        <v>14649000</v>
      </c>
      <c r="BE17" s="8">
        <v>1075000</v>
      </c>
      <c r="BF17" s="8">
        <v>7546000</v>
      </c>
      <c r="BG17" s="8">
        <v>2095000</v>
      </c>
      <c r="BH17" s="11">
        <f>BF17/L17</f>
        <v>5.2380952380952382E-2</v>
      </c>
      <c r="BI17" s="8">
        <f>BF17-AY17</f>
        <v>24407000</v>
      </c>
      <c r="BJ17" s="11">
        <f>(Table1[[#This Row],[Cotação]]/Table1[[#This Row],[Min 52 sem 
]])-1</f>
        <v>2.0124913254684129E-2</v>
      </c>
    </row>
    <row r="18" spans="1:62" hidden="1" x14ac:dyDescent="0.25">
      <c r="A18" s="6" t="str">
        <f>IFERROR(VLOOKUP(Table1[[#This Row],[Papel]],carteira!A:B,2,0),"")</f>
        <v/>
      </c>
      <c r="B18" s="5" t="s">
        <v>1296</v>
      </c>
      <c r="C18" s="6">
        <v>3.4</v>
      </c>
      <c r="D18" s="6" t="s">
        <v>466</v>
      </c>
      <c r="E18" s="7">
        <v>44638</v>
      </c>
      <c r="F18" s="6" t="s">
        <v>1297</v>
      </c>
      <c r="G18" s="6">
        <v>3.33</v>
      </c>
      <c r="H18" s="6" t="s">
        <v>162</v>
      </c>
      <c r="I18" s="6">
        <v>7.7</v>
      </c>
      <c r="J18" s="6" t="s">
        <v>985</v>
      </c>
      <c r="K18" s="8">
        <v>89609</v>
      </c>
      <c r="L18" s="8">
        <v>104162000</v>
      </c>
      <c r="M18" s="7">
        <v>44469</v>
      </c>
      <c r="N18" s="8">
        <v>1294220000</v>
      </c>
      <c r="O18" s="8">
        <v>30636000</v>
      </c>
      <c r="P18" s="6" t="s">
        <v>1298</v>
      </c>
      <c r="Q18" s="6">
        <v>-1.78</v>
      </c>
      <c r="R18" s="6">
        <v>-1.91</v>
      </c>
      <c r="S18" s="9">
        <v>-3.1300000000000001E-2</v>
      </c>
      <c r="T18" s="6">
        <v>0.13</v>
      </c>
      <c r="U18" s="6">
        <v>26.32</v>
      </c>
      <c r="V18" s="9">
        <v>-0.13919999999999999</v>
      </c>
      <c r="W18" s="6" t="s">
        <v>1034</v>
      </c>
      <c r="X18" s="6" t="s">
        <v>1299</v>
      </c>
      <c r="Y18" s="9">
        <v>-0.34620000000000001</v>
      </c>
      <c r="Z18" s="6" t="s">
        <v>52</v>
      </c>
      <c r="AA18" s="6" t="s">
        <v>993</v>
      </c>
      <c r="AB18" s="9">
        <v>-8.1100000000000005E-2</v>
      </c>
      <c r="AC18" s="6" t="s">
        <v>1204</v>
      </c>
      <c r="AD18" s="6" t="s">
        <v>1300</v>
      </c>
      <c r="AE18" s="9">
        <v>-0.38440000000000002</v>
      </c>
      <c r="AF18" s="6" t="s">
        <v>1149</v>
      </c>
      <c r="AG18" s="9">
        <v>4.5999999999999999E-2</v>
      </c>
      <c r="AH18" s="9">
        <v>-0.4032</v>
      </c>
      <c r="AI18" s="6" t="s">
        <v>1301</v>
      </c>
      <c r="AJ18" s="6" t="s">
        <v>1302</v>
      </c>
      <c r="AK18" s="9">
        <v>0.38319999999999999</v>
      </c>
      <c r="AL18" s="9">
        <v>0</v>
      </c>
      <c r="AM18" s="6" t="s">
        <v>1303</v>
      </c>
      <c r="AN18" s="9">
        <v>0.16669999999999999</v>
      </c>
      <c r="AO18" s="6" t="s">
        <v>102</v>
      </c>
      <c r="AP18" s="6" t="s">
        <v>1304</v>
      </c>
      <c r="AQ18" s="9">
        <v>0.73329999999999995</v>
      </c>
      <c r="AR18" s="6" t="s">
        <v>1030</v>
      </c>
      <c r="AS18" s="6" t="s">
        <v>806</v>
      </c>
      <c r="AT18" s="6" t="s">
        <v>1162</v>
      </c>
      <c r="AU18" s="6" t="s">
        <v>304</v>
      </c>
      <c r="AV18" s="8">
        <v>4355940000</v>
      </c>
      <c r="AW18" s="8">
        <v>1493260000</v>
      </c>
      <c r="AX18" s="8">
        <v>303198000</v>
      </c>
      <c r="AY18" s="8">
        <v>1190060000</v>
      </c>
      <c r="AZ18" s="8">
        <v>1876480000</v>
      </c>
      <c r="BA18" s="8">
        <v>806232000</v>
      </c>
      <c r="BB18" s="8">
        <v>2340640000</v>
      </c>
      <c r="BC18" s="8">
        <v>587524000</v>
      </c>
      <c r="BD18" s="8">
        <v>201854000</v>
      </c>
      <c r="BE18" s="8">
        <v>45291000</v>
      </c>
      <c r="BF18" s="8">
        <v>-58546000</v>
      </c>
      <c r="BG18" s="8">
        <v>3543000</v>
      </c>
      <c r="BH18" s="11">
        <f>BF18/L18</f>
        <v>-0.56206678059177051</v>
      </c>
      <c r="BI18" s="8">
        <f>BF18-AY18</f>
        <v>-1248606000</v>
      </c>
      <c r="BJ18" s="11">
        <f>(Table1[[#This Row],[Cotação]]/Table1[[#This Row],[Min 52 sem 
]])-1</f>
        <v>2.102102102102088E-2</v>
      </c>
    </row>
    <row r="19" spans="1:62" hidden="1" x14ac:dyDescent="0.25">
      <c r="A19" s="6" t="str">
        <f>IFERROR(VLOOKUP(Table1[[#This Row],[Papel]],carteira!A:B,2,0),"")</f>
        <v/>
      </c>
      <c r="B19" s="5" t="s">
        <v>2492</v>
      </c>
      <c r="C19" s="6">
        <v>6.65</v>
      </c>
      <c r="D19" s="6" t="s">
        <v>2</v>
      </c>
      <c r="E19" s="7">
        <v>44638</v>
      </c>
      <c r="F19" s="6" t="s">
        <v>2493</v>
      </c>
      <c r="G19" s="6">
        <v>6.5</v>
      </c>
      <c r="H19" s="6" t="s">
        <v>1234</v>
      </c>
      <c r="I19" s="6">
        <v>18.54</v>
      </c>
      <c r="J19" s="6" t="s">
        <v>2202</v>
      </c>
      <c r="K19" s="8">
        <v>118119</v>
      </c>
      <c r="L19" s="8">
        <v>20934200</v>
      </c>
      <c r="M19" s="7">
        <v>44469</v>
      </c>
      <c r="N19" s="8">
        <v>4683540000</v>
      </c>
      <c r="O19" s="8">
        <v>3148000</v>
      </c>
      <c r="P19" s="6" t="s">
        <v>2494</v>
      </c>
      <c r="Q19" s="6">
        <v>-0.05</v>
      </c>
      <c r="R19" s="6">
        <v>-126.74</v>
      </c>
      <c r="S19" s="9">
        <v>-0.1419</v>
      </c>
      <c r="T19" s="6">
        <v>0</v>
      </c>
      <c r="U19" s="10">
        <v>-1652.35</v>
      </c>
      <c r="V19" s="9">
        <v>-7.6399999999999996E-2</v>
      </c>
      <c r="W19" s="6" t="s">
        <v>2495</v>
      </c>
      <c r="X19" s="6" t="s">
        <v>2496</v>
      </c>
      <c r="Y19" s="9">
        <v>-0.60160000000000002</v>
      </c>
      <c r="Z19" s="6" t="s">
        <v>50</v>
      </c>
      <c r="AA19" s="6" t="s">
        <v>2497</v>
      </c>
      <c r="AB19" s="9">
        <v>-2.4899999999999999E-2</v>
      </c>
      <c r="AC19" s="6" t="s">
        <v>1648</v>
      </c>
      <c r="AD19" s="6" t="s">
        <v>2498</v>
      </c>
      <c r="AE19" s="9">
        <v>-0.66369999999999996</v>
      </c>
      <c r="AF19" s="6" t="s">
        <v>2499</v>
      </c>
      <c r="AG19" s="9">
        <v>-3.4000000000000002E-2</v>
      </c>
      <c r="AH19" s="9">
        <v>5.2018000000000004</v>
      </c>
      <c r="AI19" s="6" t="s">
        <v>1401</v>
      </c>
      <c r="AJ19" s="6" t="s">
        <v>2500</v>
      </c>
      <c r="AK19" s="9">
        <v>-5.2200000000000003E-2</v>
      </c>
      <c r="AL19" s="9">
        <v>0</v>
      </c>
      <c r="AM19" s="6" t="s">
        <v>382</v>
      </c>
      <c r="AN19" s="9">
        <v>-0.54959999999999998</v>
      </c>
      <c r="AO19" s="6" t="s">
        <v>2501</v>
      </c>
      <c r="AP19" s="6" t="s">
        <v>1204</v>
      </c>
      <c r="AQ19" s="9">
        <v>-0.46839999999999998</v>
      </c>
      <c r="AR19" s="6" t="s">
        <v>2502</v>
      </c>
      <c r="AS19" s="6" t="s">
        <v>1993</v>
      </c>
      <c r="AT19" s="6" t="s">
        <v>976</v>
      </c>
      <c r="AU19" s="6" t="s">
        <v>1648</v>
      </c>
      <c r="AV19" s="8">
        <v>2375550000</v>
      </c>
      <c r="AW19" s="8">
        <v>4665290000</v>
      </c>
      <c r="AX19" s="8">
        <v>2690000</v>
      </c>
      <c r="AY19" s="8">
        <v>4662600000</v>
      </c>
      <c r="AZ19" s="8">
        <v>13426000</v>
      </c>
      <c r="BA19" s="8">
        <v>-5201600000</v>
      </c>
      <c r="BB19" s="8">
        <v>21091000</v>
      </c>
      <c r="BC19" s="8">
        <v>7003000</v>
      </c>
      <c r="BD19" s="8">
        <v>-81766000</v>
      </c>
      <c r="BE19" s="8">
        <v>-8536000</v>
      </c>
      <c r="BF19" s="8">
        <v>-398978000</v>
      </c>
      <c r="BG19" s="8">
        <v>454902000</v>
      </c>
      <c r="BH19" s="11">
        <f>BF19/L19</f>
        <v>-19.058669545528371</v>
      </c>
      <c r="BI19" s="8">
        <f>BF19-AY19</f>
        <v>-5061578000</v>
      </c>
      <c r="BJ19" s="11">
        <f>(Table1[[#This Row],[Cotação]]/Table1[[#This Row],[Min 52 sem 
]])-1</f>
        <v>2.3076923076923217E-2</v>
      </c>
    </row>
    <row r="20" spans="1:62" hidden="1" x14ac:dyDescent="0.25">
      <c r="A20" s="6" t="str">
        <f>IFERROR(VLOOKUP(Table1[[#This Row],[Papel]],carteira!A:B,2,0),"")</f>
        <v/>
      </c>
      <c r="B20" s="5" t="s">
        <v>2904</v>
      </c>
      <c r="C20" s="6">
        <v>4.28</v>
      </c>
      <c r="D20" s="6" t="s">
        <v>966</v>
      </c>
      <c r="E20" s="7">
        <v>44638</v>
      </c>
      <c r="F20" s="6" t="s">
        <v>2905</v>
      </c>
      <c r="G20" s="6">
        <v>4.17</v>
      </c>
      <c r="H20" s="6" t="s">
        <v>2906</v>
      </c>
      <c r="I20" s="6">
        <v>7.2</v>
      </c>
      <c r="J20" s="6" t="s">
        <v>2906</v>
      </c>
      <c r="K20" s="8">
        <v>14554</v>
      </c>
      <c r="L20" s="8">
        <v>33024500</v>
      </c>
      <c r="M20" s="7">
        <v>44561</v>
      </c>
      <c r="N20" s="8">
        <v>148825000</v>
      </c>
      <c r="O20" s="8">
        <v>7716000</v>
      </c>
      <c r="P20" s="6" t="s">
        <v>555</v>
      </c>
      <c r="Q20" s="6">
        <v>-0.28999999999999998</v>
      </c>
      <c r="R20" s="6">
        <v>-14.62</v>
      </c>
      <c r="S20" s="9">
        <v>-6.5500000000000003E-2</v>
      </c>
      <c r="T20" s="6">
        <v>-0.02</v>
      </c>
      <c r="U20" s="6">
        <v>-191.48</v>
      </c>
      <c r="V20" s="9">
        <v>-6.7500000000000004E-2</v>
      </c>
      <c r="W20" s="6" t="s">
        <v>2907</v>
      </c>
      <c r="X20" s="6" t="s">
        <v>849</v>
      </c>
      <c r="Y20" s="9">
        <v>-0.19400000000000001</v>
      </c>
      <c r="Z20" s="6" t="s">
        <v>52</v>
      </c>
      <c r="AA20" s="6" t="s">
        <v>1160</v>
      </c>
      <c r="AB20" s="9">
        <v>-0.18160000000000001</v>
      </c>
      <c r="AC20" s="6" t="s">
        <v>775</v>
      </c>
      <c r="AD20" s="6" t="s">
        <v>2908</v>
      </c>
      <c r="AE20" s="9">
        <v>-0.16719999999999999</v>
      </c>
      <c r="AF20" s="6" t="s">
        <v>2909</v>
      </c>
      <c r="AG20" s="9">
        <v>-1.4999999999999999E-2</v>
      </c>
      <c r="AH20" s="9">
        <v>1.3413999999999999</v>
      </c>
      <c r="AI20" s="6" t="s">
        <v>2910</v>
      </c>
      <c r="AJ20" s="6" t="s">
        <v>1510</v>
      </c>
      <c r="AK20" s="9">
        <v>1.2835000000000001</v>
      </c>
      <c r="AL20" s="9">
        <v>0</v>
      </c>
      <c r="AM20" s="6" t="s">
        <v>75</v>
      </c>
      <c r="AN20" s="9">
        <v>0.84279999999999999</v>
      </c>
      <c r="AO20" s="6" t="s">
        <v>51</v>
      </c>
      <c r="AP20" s="6" t="s">
        <v>17</v>
      </c>
      <c r="AQ20" s="9">
        <v>0.27510000000000001</v>
      </c>
      <c r="AR20" s="6" t="s">
        <v>2911</v>
      </c>
      <c r="AS20" s="6" t="s">
        <v>2301</v>
      </c>
      <c r="AT20" s="6" t="s">
        <v>284</v>
      </c>
      <c r="AU20" s="6" t="s">
        <v>408</v>
      </c>
      <c r="AV20" s="8">
        <v>449897000</v>
      </c>
      <c r="AW20" s="8">
        <v>126390000</v>
      </c>
      <c r="AX20" s="8">
        <v>10589000</v>
      </c>
      <c r="AY20" s="8">
        <v>115801000</v>
      </c>
      <c r="AZ20" s="8">
        <v>265405000</v>
      </c>
      <c r="BA20" s="8">
        <v>-1477480000</v>
      </c>
      <c r="BB20" s="8">
        <v>744692000</v>
      </c>
      <c r="BC20" s="8">
        <v>189219000</v>
      </c>
      <c r="BD20" s="8">
        <v>-6576990</v>
      </c>
      <c r="BE20" s="8">
        <v>-10181000</v>
      </c>
      <c r="BF20" s="8">
        <v>-112779000</v>
      </c>
      <c r="BG20" s="8">
        <v>-40448000</v>
      </c>
      <c r="BH20" s="11">
        <f>BF20/L20</f>
        <v>-3.4150100682826388</v>
      </c>
      <c r="BI20" s="8">
        <f>BF20-AY20</f>
        <v>-228580000</v>
      </c>
      <c r="BJ20" s="11">
        <f>(Table1[[#This Row],[Cotação]]/Table1[[#This Row],[Min 52 sem 
]])-1</f>
        <v>2.6378896882494063E-2</v>
      </c>
    </row>
    <row r="21" spans="1:62" hidden="1" x14ac:dyDescent="0.25">
      <c r="A21" s="6" t="str">
        <f>IFERROR(VLOOKUP(Table1[[#This Row],[Papel]],carteira!A:B,2,0),"")</f>
        <v/>
      </c>
      <c r="B21" s="5" t="s">
        <v>2562</v>
      </c>
      <c r="C21" s="6">
        <v>1.49</v>
      </c>
      <c r="D21" s="6" t="s">
        <v>466</v>
      </c>
      <c r="E21" s="7">
        <v>44638</v>
      </c>
      <c r="F21" s="6" t="s">
        <v>2563</v>
      </c>
      <c r="G21" s="6">
        <v>1.45</v>
      </c>
      <c r="H21" s="6" t="s">
        <v>25</v>
      </c>
      <c r="I21" s="6">
        <v>3.44</v>
      </c>
      <c r="J21" s="6" t="s">
        <v>26</v>
      </c>
      <c r="K21" s="8">
        <v>689033</v>
      </c>
      <c r="L21" s="8">
        <v>220755000</v>
      </c>
      <c r="M21" s="7">
        <v>44561</v>
      </c>
      <c r="N21" s="6" t="s">
        <v>27</v>
      </c>
      <c r="O21" s="8">
        <v>148158000</v>
      </c>
      <c r="P21" s="6" t="s">
        <v>817</v>
      </c>
      <c r="Q21" s="6">
        <v>37.51</v>
      </c>
      <c r="R21" s="6">
        <v>0.04</v>
      </c>
      <c r="S21" s="9">
        <v>2.76E-2</v>
      </c>
      <c r="T21" s="6">
        <v>0.28000000000000003</v>
      </c>
      <c r="U21" s="6">
        <v>5.26</v>
      </c>
      <c r="V21" s="9">
        <v>-8.0199999999999994E-2</v>
      </c>
      <c r="W21" s="6" t="s">
        <v>29</v>
      </c>
      <c r="X21" s="6" t="s">
        <v>29</v>
      </c>
      <c r="Y21" s="9">
        <v>-0.30370000000000003</v>
      </c>
      <c r="Z21" s="6" t="s">
        <v>29</v>
      </c>
      <c r="AA21" s="6" t="s">
        <v>29</v>
      </c>
      <c r="AB21" s="9">
        <v>-0.1676</v>
      </c>
      <c r="AC21" s="6" t="s">
        <v>29</v>
      </c>
      <c r="AD21" s="6" t="s">
        <v>30</v>
      </c>
      <c r="AE21" s="9">
        <v>-0.28970000000000001</v>
      </c>
      <c r="AF21" s="6" t="s">
        <v>29</v>
      </c>
      <c r="AG21" s="9">
        <v>0</v>
      </c>
      <c r="AH21" s="9">
        <v>-0.40239999999999998</v>
      </c>
      <c r="AI21" s="6" t="s">
        <v>29</v>
      </c>
      <c r="AJ21" s="6" t="s">
        <v>29</v>
      </c>
      <c r="AK21" s="9">
        <v>0.90039999999999998</v>
      </c>
      <c r="AL21" s="9">
        <v>0</v>
      </c>
      <c r="AM21" s="6" t="s">
        <v>2564</v>
      </c>
      <c r="AN21" s="9">
        <v>-0.36859999999999998</v>
      </c>
      <c r="AO21" s="6" t="s">
        <v>29</v>
      </c>
      <c r="AP21" s="6" t="s">
        <v>29</v>
      </c>
      <c r="AQ21" s="9">
        <v>-7.6499999999999999E-2</v>
      </c>
      <c r="AR21" s="6" t="s">
        <v>29</v>
      </c>
      <c r="AS21" s="6" t="s">
        <v>29</v>
      </c>
      <c r="AT21" s="6" t="s">
        <v>2565</v>
      </c>
      <c r="AU21" s="6" t="s">
        <v>29</v>
      </c>
      <c r="AV21" s="8">
        <v>15367000000</v>
      </c>
      <c r="AW21" s="8">
        <v>7211090000</v>
      </c>
      <c r="AX21" s="8">
        <v>3452370000</v>
      </c>
      <c r="AY21" s="8">
        <v>779133000</v>
      </c>
      <c r="AZ21" s="8">
        <v>164733000</v>
      </c>
      <c r="BA21" s="8">
        <v>42647000</v>
      </c>
      <c r="BB21" s="8">
        <v>33917000</v>
      </c>
      <c r="BC21" s="8">
        <v>9198000</v>
      </c>
      <c r="BD21" s="8">
        <v>5885000</v>
      </c>
      <c r="BE21" s="8">
        <v>1423000</v>
      </c>
      <c r="BH21" s="11">
        <f>BF21/L21</f>
        <v>0</v>
      </c>
      <c r="BI21" s="8">
        <f>BF21-AY21</f>
        <v>-779133000</v>
      </c>
      <c r="BJ21" s="11">
        <f>(Table1[[#This Row],[Cotação]]/Table1[[#This Row],[Min 52 sem 
]])-1</f>
        <v>2.7586206896551779E-2</v>
      </c>
    </row>
    <row r="22" spans="1:62" hidden="1" x14ac:dyDescent="0.25">
      <c r="A22" s="6" t="str">
        <f>IFERROR(VLOOKUP(Table1[[#This Row],[Papel]],carteira!A:B,2,0),"")</f>
        <v/>
      </c>
      <c r="B22" s="5" t="s">
        <v>1859</v>
      </c>
      <c r="C22" s="6">
        <v>1.83</v>
      </c>
      <c r="D22" s="6" t="s">
        <v>34</v>
      </c>
      <c r="E22" s="7">
        <v>44638</v>
      </c>
      <c r="F22" s="6" t="s">
        <v>1860</v>
      </c>
      <c r="G22" s="6">
        <v>1.78</v>
      </c>
      <c r="H22" s="6" t="s">
        <v>447</v>
      </c>
      <c r="I22" s="6">
        <v>3.85</v>
      </c>
      <c r="J22" s="6" t="s">
        <v>1609</v>
      </c>
      <c r="K22" s="8">
        <v>178685</v>
      </c>
      <c r="L22" s="8">
        <v>21777000</v>
      </c>
      <c r="M22" s="7">
        <v>44469</v>
      </c>
      <c r="N22" s="8">
        <v>18914400</v>
      </c>
      <c r="O22" s="8">
        <v>11900000</v>
      </c>
      <c r="P22" s="6" t="s">
        <v>1861</v>
      </c>
      <c r="Q22" s="6">
        <v>2.17</v>
      </c>
      <c r="R22" s="6">
        <v>0.84</v>
      </c>
      <c r="S22" s="9">
        <v>-4.6899999999999997E-2</v>
      </c>
      <c r="T22" s="6">
        <v>-0.33</v>
      </c>
      <c r="U22" s="6">
        <v>-5.57</v>
      </c>
      <c r="V22" s="9">
        <v>-4.6899999999999997E-2</v>
      </c>
      <c r="W22" s="6" t="s">
        <v>746</v>
      </c>
      <c r="X22" s="6" t="s">
        <v>508</v>
      </c>
      <c r="Y22" s="9">
        <v>-3.1699999999999999E-2</v>
      </c>
      <c r="Z22" s="6" t="s">
        <v>569</v>
      </c>
      <c r="AA22" s="6" t="s">
        <v>531</v>
      </c>
      <c r="AB22" s="9">
        <v>-5.67E-2</v>
      </c>
      <c r="AC22" s="6" t="s">
        <v>372</v>
      </c>
      <c r="AD22" s="6" t="s">
        <v>154</v>
      </c>
      <c r="AE22" s="9">
        <v>-5.8299999999999998E-2</v>
      </c>
      <c r="AF22" s="6" t="s">
        <v>121</v>
      </c>
      <c r="AG22" s="9">
        <v>7.2999999999999995E-2</v>
      </c>
      <c r="AH22" s="9">
        <v>-0.1381</v>
      </c>
      <c r="AI22" s="6" t="s">
        <v>1862</v>
      </c>
      <c r="AJ22" s="6" t="s">
        <v>1863</v>
      </c>
      <c r="AK22" s="9">
        <v>0.49380000000000002</v>
      </c>
      <c r="AL22" s="9">
        <v>0</v>
      </c>
      <c r="AM22" s="6" t="s">
        <v>1864</v>
      </c>
      <c r="AN22" s="9">
        <v>-0.2727</v>
      </c>
      <c r="AO22" s="6" t="s">
        <v>915</v>
      </c>
      <c r="AP22" s="6" t="s">
        <v>60</v>
      </c>
      <c r="AQ22" s="9">
        <v>-0.1822</v>
      </c>
      <c r="AR22" s="6" t="s">
        <v>1865</v>
      </c>
      <c r="AS22" s="6" t="s">
        <v>1866</v>
      </c>
      <c r="AT22" s="6" t="s">
        <v>1151</v>
      </c>
      <c r="AU22" s="6" t="s">
        <v>1145</v>
      </c>
      <c r="AV22" s="8">
        <v>63236000</v>
      </c>
      <c r="AW22" s="8">
        <v>32776100</v>
      </c>
      <c r="AX22" s="8">
        <v>35638600</v>
      </c>
      <c r="AY22" s="8">
        <v>-2862580</v>
      </c>
      <c r="AZ22" s="8">
        <v>52520900</v>
      </c>
      <c r="BA22" s="8">
        <v>-66331300</v>
      </c>
      <c r="BB22" s="8">
        <v>45096100</v>
      </c>
      <c r="BC22" s="8">
        <v>11320400</v>
      </c>
      <c r="BD22" s="8">
        <v>4590710</v>
      </c>
      <c r="BE22" s="8">
        <v>1008160</v>
      </c>
      <c r="BF22" s="8">
        <v>10037000</v>
      </c>
      <c r="BG22" s="8">
        <v>1246230</v>
      </c>
      <c r="BH22" s="11">
        <f>BF22/L22</f>
        <v>0.46089911374385822</v>
      </c>
      <c r="BI22" s="8">
        <f>BF22-AY22</f>
        <v>12899580</v>
      </c>
      <c r="BJ22" s="11">
        <f>(Table1[[#This Row],[Cotação]]/Table1[[#This Row],[Min 52 sem 
]])-1</f>
        <v>2.8089887640449396E-2</v>
      </c>
    </row>
    <row r="23" spans="1:62" hidden="1" x14ac:dyDescent="0.25">
      <c r="A23" s="6" t="str">
        <f>IFERROR(VLOOKUP(Table1[[#This Row],[Papel]],carteira!A:B,2,0),"")</f>
        <v/>
      </c>
      <c r="B23" s="5" t="s">
        <v>2748</v>
      </c>
      <c r="C23" s="6">
        <v>1.79</v>
      </c>
      <c r="D23" s="6" t="s">
        <v>247</v>
      </c>
      <c r="E23" s="7">
        <v>44638</v>
      </c>
      <c r="F23" s="6" t="s">
        <v>2749</v>
      </c>
      <c r="G23" s="6">
        <v>1.74</v>
      </c>
      <c r="H23" s="6" t="s">
        <v>72</v>
      </c>
      <c r="I23" s="6">
        <v>6.7</v>
      </c>
      <c r="J23" s="6" t="s">
        <v>72</v>
      </c>
      <c r="K23" s="8">
        <v>196355</v>
      </c>
      <c r="L23" s="8">
        <v>195969000</v>
      </c>
      <c r="M23" s="7">
        <v>44469</v>
      </c>
      <c r="N23" s="8">
        <v>1781000000</v>
      </c>
      <c r="O23" s="8">
        <v>109480000</v>
      </c>
      <c r="P23" s="6" t="s">
        <v>2750</v>
      </c>
      <c r="Q23" s="6">
        <v>1.69</v>
      </c>
      <c r="R23" s="6">
        <v>1.06</v>
      </c>
      <c r="S23" s="9">
        <v>-9.1399999999999995E-2</v>
      </c>
      <c r="T23" s="6">
        <v>-0.24</v>
      </c>
      <c r="U23" s="6">
        <v>-7.57</v>
      </c>
      <c r="V23" s="9">
        <v>-0.20799999999999999</v>
      </c>
      <c r="W23" s="6" t="s">
        <v>1357</v>
      </c>
      <c r="X23" s="6" t="s">
        <v>552</v>
      </c>
      <c r="Y23" s="9">
        <v>-0.54800000000000004</v>
      </c>
      <c r="Z23" s="6" t="s">
        <v>1275</v>
      </c>
      <c r="AA23" s="6" t="s">
        <v>2741</v>
      </c>
      <c r="AB23" s="9">
        <v>-0.27529999999999999</v>
      </c>
      <c r="AC23" s="6" t="s">
        <v>775</v>
      </c>
      <c r="AD23" s="6" t="s">
        <v>2742</v>
      </c>
      <c r="AE23" s="9">
        <v>-0.50600000000000001</v>
      </c>
      <c r="AF23" s="6" t="s">
        <v>1626</v>
      </c>
      <c r="AG23" s="9">
        <v>-2.9000000000000001E-2</v>
      </c>
      <c r="AH23" s="9">
        <v>-2.7199999999999998E-2</v>
      </c>
      <c r="AI23" s="6" t="s">
        <v>2743</v>
      </c>
      <c r="AJ23" s="6" t="s">
        <v>1498</v>
      </c>
      <c r="AK23" s="9">
        <v>-0.30730000000000002</v>
      </c>
      <c r="AL23" s="9">
        <v>0</v>
      </c>
      <c r="AM23" s="6" t="s">
        <v>1677</v>
      </c>
      <c r="AN23" s="9">
        <v>-0.68559999999999999</v>
      </c>
      <c r="AO23" s="6" t="s">
        <v>2751</v>
      </c>
      <c r="AP23" s="6" t="s">
        <v>1276</v>
      </c>
      <c r="AQ23" s="9">
        <v>-0.66290000000000004</v>
      </c>
      <c r="AR23" s="6" t="s">
        <v>2752</v>
      </c>
      <c r="AS23" s="6" t="s">
        <v>2746</v>
      </c>
      <c r="AT23" s="6" t="s">
        <v>2747</v>
      </c>
      <c r="AU23" s="6" t="s">
        <v>178</v>
      </c>
      <c r="AV23" s="8">
        <v>2655900000</v>
      </c>
      <c r="AW23" s="8">
        <v>1831960000</v>
      </c>
      <c r="AX23" s="8">
        <v>246930000</v>
      </c>
      <c r="AY23" s="8">
        <v>1585030000</v>
      </c>
      <c r="AZ23" s="8">
        <v>1177700000</v>
      </c>
      <c r="BA23" s="8">
        <v>-828222000</v>
      </c>
      <c r="BB23" s="8">
        <v>85403000</v>
      </c>
      <c r="BC23" s="8">
        <v>15396000</v>
      </c>
      <c r="BD23" s="8">
        <v>-75779000</v>
      </c>
      <c r="BE23" s="8">
        <v>-23141000</v>
      </c>
      <c r="BF23" s="8">
        <v>115840000</v>
      </c>
      <c r="BG23" s="8">
        <v>-45179000</v>
      </c>
      <c r="BH23" s="11">
        <f>BF23/L23</f>
        <v>0.59111390066796277</v>
      </c>
      <c r="BI23" s="8">
        <f>BF23-AY23</f>
        <v>-1469190000</v>
      </c>
      <c r="BJ23" s="11">
        <f>(Table1[[#This Row],[Cotação]]/Table1[[#This Row],[Min 52 sem 
]])-1</f>
        <v>2.8735632183908066E-2</v>
      </c>
    </row>
    <row r="24" spans="1:62" hidden="1" x14ac:dyDescent="0.25">
      <c r="A24" s="6" t="str">
        <f>IFERROR(VLOOKUP(Table1[[#This Row],[Papel]],carteira!A:B,2,0),"")</f>
        <v/>
      </c>
      <c r="B24" s="5" t="s">
        <v>2753</v>
      </c>
      <c r="C24" s="6">
        <v>1.72</v>
      </c>
      <c r="D24" s="6" t="s">
        <v>23</v>
      </c>
      <c r="E24" s="7">
        <v>44638</v>
      </c>
      <c r="F24" s="6" t="s">
        <v>2754</v>
      </c>
      <c r="G24" s="6">
        <v>1.67</v>
      </c>
      <c r="H24" s="6" t="s">
        <v>72</v>
      </c>
      <c r="I24" s="6">
        <v>6.8</v>
      </c>
      <c r="J24" s="6" t="s">
        <v>72</v>
      </c>
      <c r="K24" s="8">
        <v>434956</v>
      </c>
      <c r="L24" s="8">
        <v>188306000</v>
      </c>
      <c r="M24" s="7">
        <v>44469</v>
      </c>
      <c r="N24" s="8">
        <v>1773340000</v>
      </c>
      <c r="O24" s="8">
        <v>109480000</v>
      </c>
      <c r="P24" s="6" t="s">
        <v>2460</v>
      </c>
      <c r="Q24" s="6">
        <v>1.63</v>
      </c>
      <c r="R24" s="6">
        <v>1.06</v>
      </c>
      <c r="S24" s="9">
        <v>-5.7999999999999996E-3</v>
      </c>
      <c r="T24" s="6">
        <v>-0.23</v>
      </c>
      <c r="U24" s="6">
        <v>-7.57</v>
      </c>
      <c r="V24" s="9">
        <v>-0.13569999999999999</v>
      </c>
      <c r="W24" s="6" t="s">
        <v>2755</v>
      </c>
      <c r="X24" s="6" t="s">
        <v>552</v>
      </c>
      <c r="Y24" s="9">
        <v>-0.51819999999999999</v>
      </c>
      <c r="Z24" s="6" t="s">
        <v>656</v>
      </c>
      <c r="AA24" s="6" t="s">
        <v>2741</v>
      </c>
      <c r="AB24" s="9">
        <v>-0.24890000000000001</v>
      </c>
      <c r="AC24" s="6" t="s">
        <v>775</v>
      </c>
      <c r="AD24" s="6" t="s">
        <v>2742</v>
      </c>
      <c r="AE24" s="9">
        <v>-0.48070000000000002</v>
      </c>
      <c r="AF24" s="6" t="s">
        <v>54</v>
      </c>
      <c r="AG24" s="9">
        <v>-2.9000000000000001E-2</v>
      </c>
      <c r="AH24" s="9">
        <v>0.2049</v>
      </c>
      <c r="AI24" s="6" t="s">
        <v>2743</v>
      </c>
      <c r="AJ24" s="6" t="s">
        <v>1498</v>
      </c>
      <c r="AK24" s="9">
        <v>-0.47639999999999999</v>
      </c>
      <c r="AL24" s="9">
        <v>0</v>
      </c>
      <c r="AM24" s="6" t="s">
        <v>1677</v>
      </c>
      <c r="AN24" s="9">
        <v>-0.61799999999999999</v>
      </c>
      <c r="AO24" s="6" t="s">
        <v>2756</v>
      </c>
      <c r="AP24" s="6" t="s">
        <v>1276</v>
      </c>
      <c r="AQ24" s="9">
        <v>8.15</v>
      </c>
      <c r="AR24" s="6" t="s">
        <v>2757</v>
      </c>
      <c r="AS24" s="6" t="s">
        <v>2746</v>
      </c>
      <c r="AT24" s="6" t="s">
        <v>2747</v>
      </c>
      <c r="AU24" s="6" t="s">
        <v>178</v>
      </c>
      <c r="AV24" s="8">
        <v>2655900000</v>
      </c>
      <c r="AW24" s="8">
        <v>1831960000</v>
      </c>
      <c r="AX24" s="8">
        <v>246930000</v>
      </c>
      <c r="AY24" s="8">
        <v>1585030000</v>
      </c>
      <c r="AZ24" s="8">
        <v>1177700000</v>
      </c>
      <c r="BA24" s="8">
        <v>-828222000</v>
      </c>
      <c r="BB24" s="8">
        <v>85403000</v>
      </c>
      <c r="BC24" s="8">
        <v>15396000</v>
      </c>
      <c r="BD24" s="8">
        <v>-75779000</v>
      </c>
      <c r="BE24" s="8">
        <v>-23141000</v>
      </c>
      <c r="BF24" s="8">
        <v>115840000</v>
      </c>
      <c r="BG24" s="8">
        <v>-45179000</v>
      </c>
      <c r="BH24" s="11">
        <f>BF24/L24</f>
        <v>0.61516892717173111</v>
      </c>
      <c r="BI24" s="8">
        <f>BF24-AY24</f>
        <v>-1469190000</v>
      </c>
      <c r="BJ24" s="11">
        <f>(Table1[[#This Row],[Cotação]]/Table1[[#This Row],[Min 52 sem 
]])-1</f>
        <v>2.9940119760479167E-2</v>
      </c>
    </row>
    <row r="25" spans="1:62" hidden="1" x14ac:dyDescent="0.25">
      <c r="A25" s="6" t="str">
        <f>IFERROR(VLOOKUP(Table1[[#This Row],[Papel]],carteira!A:B,2,0),"")</f>
        <v/>
      </c>
      <c r="B25" s="5" t="s">
        <v>3143</v>
      </c>
      <c r="C25" s="6">
        <v>3.55</v>
      </c>
      <c r="D25" s="6" t="s">
        <v>2</v>
      </c>
      <c r="E25" s="7">
        <v>44638</v>
      </c>
      <c r="F25" s="6" t="s">
        <v>3144</v>
      </c>
      <c r="G25" s="6">
        <v>3.44</v>
      </c>
      <c r="H25" s="6" t="s">
        <v>1911</v>
      </c>
      <c r="I25" s="6">
        <v>5.48</v>
      </c>
      <c r="J25" s="6" t="s">
        <v>3145</v>
      </c>
      <c r="K25" s="8">
        <v>172432</v>
      </c>
      <c r="L25" s="8">
        <v>234605000</v>
      </c>
      <c r="M25" s="7">
        <v>44561</v>
      </c>
      <c r="N25" s="8">
        <v>165141000</v>
      </c>
      <c r="O25" s="8">
        <v>66086000</v>
      </c>
      <c r="P25" s="6" t="s">
        <v>3146</v>
      </c>
      <c r="Q25" s="6">
        <v>9.0399999999999991</v>
      </c>
      <c r="R25" s="6">
        <v>0.39</v>
      </c>
      <c r="S25" s="9">
        <v>-5.5899999999999998E-2</v>
      </c>
      <c r="T25" s="6">
        <v>1.4</v>
      </c>
      <c r="U25" s="6">
        <v>2.54</v>
      </c>
      <c r="V25" s="9">
        <v>-8.5099999999999995E-2</v>
      </c>
      <c r="W25" s="6" t="s">
        <v>3147</v>
      </c>
      <c r="X25" s="6" t="s">
        <v>731</v>
      </c>
      <c r="Y25" s="9">
        <v>-0.14380000000000001</v>
      </c>
      <c r="Z25" s="6" t="s">
        <v>893</v>
      </c>
      <c r="AA25" s="6" t="s">
        <v>1371</v>
      </c>
      <c r="AB25" s="9">
        <v>-0.15679999999999999</v>
      </c>
      <c r="AC25" s="6" t="s">
        <v>10</v>
      </c>
      <c r="AD25" s="6" t="s">
        <v>365</v>
      </c>
      <c r="AE25" s="9">
        <v>3.2099999999999997E-2</v>
      </c>
      <c r="AF25" s="6" t="s">
        <v>2687</v>
      </c>
      <c r="AG25" s="9">
        <v>9.0999999999999998E-2</v>
      </c>
      <c r="AH25" s="9">
        <v>-4.5199999999999997E-2</v>
      </c>
      <c r="AI25" s="6" t="s">
        <v>3148</v>
      </c>
      <c r="AJ25" s="6" t="s">
        <v>821</v>
      </c>
      <c r="AK25" s="9">
        <v>0.80989999999999995</v>
      </c>
      <c r="AL25" s="9">
        <v>0.06</v>
      </c>
      <c r="AM25" s="6" t="s">
        <v>2320</v>
      </c>
      <c r="AN25" s="9">
        <v>0.1116</v>
      </c>
      <c r="AO25" s="6" t="s">
        <v>1127</v>
      </c>
      <c r="AP25" s="6" t="s">
        <v>2069</v>
      </c>
      <c r="AQ25" s="9">
        <v>-3.4599999999999999E-2</v>
      </c>
      <c r="AR25" s="6" t="s">
        <v>215</v>
      </c>
      <c r="AS25" s="6" t="s">
        <v>988</v>
      </c>
      <c r="AT25" s="6" t="s">
        <v>2181</v>
      </c>
      <c r="AU25" s="6" t="s">
        <v>285</v>
      </c>
      <c r="AV25" s="8">
        <v>288027000</v>
      </c>
      <c r="AW25" s="8">
        <v>14747000</v>
      </c>
      <c r="AX25" s="8">
        <v>84211000</v>
      </c>
      <c r="AY25" s="8">
        <v>-69464000</v>
      </c>
      <c r="AZ25" s="8">
        <v>160831000</v>
      </c>
      <c r="BA25" s="8">
        <v>167781000</v>
      </c>
      <c r="BB25" s="8">
        <v>220643000</v>
      </c>
      <c r="BC25" s="8">
        <v>69508000</v>
      </c>
      <c r="BD25" s="8">
        <v>26210000</v>
      </c>
      <c r="BE25" s="8">
        <v>7076000</v>
      </c>
      <c r="BF25" s="8">
        <v>25938000</v>
      </c>
      <c r="BG25" s="8">
        <v>9637000</v>
      </c>
      <c r="BH25" s="11">
        <f>BF25/L25</f>
        <v>0.11056030348884295</v>
      </c>
      <c r="BI25" s="8">
        <f>BF25-AY25</f>
        <v>95402000</v>
      </c>
      <c r="BJ25" s="11">
        <f>(Table1[[#This Row],[Cotação]]/Table1[[#This Row],[Min 52 sem 
]])-1</f>
        <v>3.1976744186046568E-2</v>
      </c>
    </row>
    <row r="26" spans="1:62" hidden="1" x14ac:dyDescent="0.25">
      <c r="A26" s="6" t="str">
        <f>IFERROR(VLOOKUP(Table1[[#This Row],[Papel]],carteira!A:B,2,0),"")</f>
        <v/>
      </c>
      <c r="B26" s="5" t="s">
        <v>3265</v>
      </c>
      <c r="C26" s="6">
        <v>5.88</v>
      </c>
      <c r="D26" s="6" t="s">
        <v>34</v>
      </c>
      <c r="E26" s="7">
        <v>44638</v>
      </c>
      <c r="F26" s="6" t="s">
        <v>3266</v>
      </c>
      <c r="G26" s="6">
        <v>5.69</v>
      </c>
      <c r="H26" s="6" t="s">
        <v>1911</v>
      </c>
      <c r="I26" s="6">
        <v>7.05</v>
      </c>
      <c r="J26" s="6" t="s">
        <v>143</v>
      </c>
      <c r="K26" s="8">
        <v>37032</v>
      </c>
      <c r="L26" s="8">
        <v>8836380000</v>
      </c>
      <c r="M26" s="7">
        <v>44469</v>
      </c>
      <c r="N26" s="8">
        <v>7676390000</v>
      </c>
      <c r="O26" s="8">
        <v>1502790000</v>
      </c>
      <c r="P26" s="6" t="s">
        <v>3267</v>
      </c>
      <c r="Q26" s="6">
        <v>8.11</v>
      </c>
      <c r="R26" s="6">
        <v>0.72</v>
      </c>
      <c r="S26" s="9">
        <v>-3.4500000000000003E-2</v>
      </c>
      <c r="T26" s="6">
        <v>3.52</v>
      </c>
      <c r="U26" s="6">
        <v>1.67</v>
      </c>
      <c r="V26" s="9">
        <v>-4.0800000000000003E-2</v>
      </c>
      <c r="W26" s="6" t="s">
        <v>1128</v>
      </c>
      <c r="X26" s="6" t="s">
        <v>1071</v>
      </c>
      <c r="Y26" s="9">
        <v>-8.8800000000000004E-2</v>
      </c>
      <c r="Z26" s="6" t="s">
        <v>312</v>
      </c>
      <c r="AA26" s="6" t="s">
        <v>1686</v>
      </c>
      <c r="AB26" s="9">
        <v>-0.1237</v>
      </c>
      <c r="AC26" s="6" t="s">
        <v>3135</v>
      </c>
      <c r="AD26" s="6" t="s">
        <v>2249</v>
      </c>
      <c r="AE26" s="9">
        <v>-5.7000000000000002E-3</v>
      </c>
      <c r="AF26" s="6" t="s">
        <v>3268</v>
      </c>
      <c r="AG26" s="9">
        <v>0.114</v>
      </c>
      <c r="AH26" s="9">
        <v>-0.1522</v>
      </c>
      <c r="AI26" s="6" t="s">
        <v>3269</v>
      </c>
      <c r="AJ26" s="6" t="s">
        <v>3270</v>
      </c>
      <c r="AK26" s="9">
        <v>1.5113000000000001</v>
      </c>
      <c r="AL26" s="9">
        <v>0.1</v>
      </c>
      <c r="AM26" s="6" t="s">
        <v>216</v>
      </c>
      <c r="AN26" s="9">
        <v>-4.8000000000000001E-2</v>
      </c>
      <c r="AO26" s="6" t="s">
        <v>1681</v>
      </c>
      <c r="AP26" s="6" t="s">
        <v>118</v>
      </c>
      <c r="AQ26" s="9">
        <v>0.75219999999999998</v>
      </c>
      <c r="AR26" s="6" t="s">
        <v>1816</v>
      </c>
      <c r="AS26" s="6" t="s">
        <v>406</v>
      </c>
      <c r="AT26" s="6" t="s">
        <v>116</v>
      </c>
      <c r="AU26" s="6" t="s">
        <v>637</v>
      </c>
      <c r="AV26" s="8">
        <v>9066990000</v>
      </c>
      <c r="AW26" s="8">
        <v>1095400000</v>
      </c>
      <c r="AX26" s="8">
        <v>2255390000</v>
      </c>
      <c r="AY26" s="8">
        <v>-1159990000</v>
      </c>
      <c r="AZ26" s="8">
        <v>7074660000</v>
      </c>
      <c r="BA26" s="8">
        <v>2511990000</v>
      </c>
      <c r="BB26" s="8">
        <v>11331600000</v>
      </c>
      <c r="BC26" s="8">
        <v>2969620000</v>
      </c>
      <c r="BD26" s="8">
        <v>1029540000</v>
      </c>
      <c r="BE26" s="8">
        <v>237270000</v>
      </c>
      <c r="BF26" s="8">
        <v>1089490000</v>
      </c>
      <c r="BG26" s="8">
        <v>398031000</v>
      </c>
      <c r="BH26" s="11">
        <f>BF26/L26</f>
        <v>0.12329596508977658</v>
      </c>
      <c r="BI26" s="8">
        <f>BF26-AY26</f>
        <v>2249480000</v>
      </c>
      <c r="BJ26" s="11">
        <f>(Table1[[#This Row],[Cotação]]/Table1[[#This Row],[Min 52 sem 
]])-1</f>
        <v>3.3391915641476144E-2</v>
      </c>
    </row>
    <row r="27" spans="1:62" hidden="1" x14ac:dyDescent="0.25">
      <c r="A27" s="6" t="str">
        <f>IFERROR(VLOOKUP(Table1[[#This Row],[Papel]],carteira!A:B,2,0),"")</f>
        <v/>
      </c>
      <c r="B27" s="5" t="s">
        <v>2700</v>
      </c>
      <c r="C27" s="6">
        <v>0.91</v>
      </c>
      <c r="D27" s="6" t="s">
        <v>466</v>
      </c>
      <c r="E27" s="7">
        <v>44638</v>
      </c>
      <c r="F27" s="6" t="s">
        <v>2701</v>
      </c>
      <c r="G27" s="6">
        <v>0.88</v>
      </c>
      <c r="H27" s="6" t="s">
        <v>1504</v>
      </c>
      <c r="I27" s="6">
        <v>2.25</v>
      </c>
      <c r="J27" s="6" t="s">
        <v>1691</v>
      </c>
      <c r="K27" s="8">
        <v>1110150</v>
      </c>
      <c r="L27" s="8">
        <v>68998900</v>
      </c>
      <c r="M27" s="7">
        <v>44561</v>
      </c>
      <c r="N27" s="8">
        <v>64484900</v>
      </c>
      <c r="O27" s="8">
        <v>75823000</v>
      </c>
      <c r="P27" s="6" t="s">
        <v>2702</v>
      </c>
      <c r="Q27" s="6">
        <v>-42.2</v>
      </c>
      <c r="R27" s="6">
        <v>-0.02</v>
      </c>
      <c r="S27" s="9">
        <v>-0.14949999999999999</v>
      </c>
      <c r="T27" s="6">
        <v>-1.68</v>
      </c>
      <c r="U27" s="6">
        <v>-0.54</v>
      </c>
      <c r="V27" s="9">
        <v>-0.22220000000000001</v>
      </c>
      <c r="W27" s="6" t="s">
        <v>2703</v>
      </c>
      <c r="X27" s="6" t="s">
        <v>1939</v>
      </c>
      <c r="Y27" s="9">
        <v>-0.34060000000000001</v>
      </c>
      <c r="Z27" s="6" t="s">
        <v>118</v>
      </c>
      <c r="AA27" s="6" t="s">
        <v>112</v>
      </c>
      <c r="AB27" s="9">
        <v>-0.35920000000000002</v>
      </c>
      <c r="AC27" s="6" t="s">
        <v>514</v>
      </c>
      <c r="AD27" s="6" t="s">
        <v>268</v>
      </c>
      <c r="AE27" s="9">
        <v>-0.19769999999999999</v>
      </c>
      <c r="AF27" s="6" t="s">
        <v>1969</v>
      </c>
      <c r="AG27" s="9">
        <v>1.2999999999999999E-2</v>
      </c>
      <c r="AH27" s="9">
        <v>1.1900000000000001E-2</v>
      </c>
      <c r="AI27" s="6" t="s">
        <v>1558</v>
      </c>
      <c r="AJ27" s="6" t="s">
        <v>112</v>
      </c>
      <c r="AK27" s="9">
        <v>0.32340000000000002</v>
      </c>
      <c r="AL27" s="9">
        <v>0</v>
      </c>
      <c r="AM27" s="6" t="s">
        <v>14</v>
      </c>
      <c r="AN27" s="9">
        <v>-0.15290000000000001</v>
      </c>
      <c r="AO27" s="6" t="s">
        <v>2704</v>
      </c>
      <c r="AP27" s="6" t="s">
        <v>321</v>
      </c>
      <c r="AQ27" s="9">
        <v>-0.73299999999999998</v>
      </c>
      <c r="AR27" s="6" t="s">
        <v>2705</v>
      </c>
      <c r="AS27" s="6" t="s">
        <v>1401</v>
      </c>
      <c r="AT27" s="6" t="s">
        <v>2699</v>
      </c>
      <c r="AU27" s="6" t="s">
        <v>907</v>
      </c>
      <c r="AV27" s="8">
        <v>66205000</v>
      </c>
      <c r="AW27" s="8">
        <v>38000</v>
      </c>
      <c r="AX27" s="8">
        <v>4552000</v>
      </c>
      <c r="AY27" s="8">
        <v>-4514000</v>
      </c>
      <c r="AZ27" s="8">
        <v>34223000</v>
      </c>
      <c r="BA27" s="8">
        <v>-40976000</v>
      </c>
      <c r="BB27" s="8">
        <v>59561000</v>
      </c>
      <c r="BC27" s="8">
        <v>13658000</v>
      </c>
      <c r="BD27" s="8">
        <v>832000</v>
      </c>
      <c r="BE27" s="8">
        <v>-62000</v>
      </c>
      <c r="BF27" s="8">
        <v>-1635000</v>
      </c>
      <c r="BG27" s="8">
        <v>-1072000</v>
      </c>
      <c r="BH27" s="11">
        <f>BF27/L27</f>
        <v>-2.3696029936709134E-2</v>
      </c>
      <c r="BI27" s="8">
        <f>BF27-AY27</f>
        <v>2879000</v>
      </c>
      <c r="BJ27" s="11">
        <f>(Table1[[#This Row],[Cotação]]/Table1[[#This Row],[Min 52 sem 
]])-1</f>
        <v>3.4090909090909172E-2</v>
      </c>
    </row>
    <row r="28" spans="1:62" hidden="1" x14ac:dyDescent="0.25">
      <c r="A28" s="6" t="str">
        <f>IFERROR(VLOOKUP(Table1[[#This Row],[Papel]],carteira!A:B,2,0),"")</f>
        <v/>
      </c>
      <c r="B28" s="5" t="s">
        <v>2586</v>
      </c>
      <c r="C28" s="6">
        <v>11.4</v>
      </c>
      <c r="D28" s="6" t="s">
        <v>34</v>
      </c>
      <c r="E28" s="7">
        <v>44638</v>
      </c>
      <c r="F28" s="6" t="s">
        <v>2587</v>
      </c>
      <c r="G28" s="6">
        <v>11.02</v>
      </c>
      <c r="H28" s="6" t="s">
        <v>376</v>
      </c>
      <c r="I28" s="6">
        <v>21.31</v>
      </c>
      <c r="J28" s="6" t="s">
        <v>622</v>
      </c>
      <c r="K28" s="8">
        <v>7613030</v>
      </c>
      <c r="L28" s="8">
        <v>1714300000</v>
      </c>
      <c r="M28" s="7">
        <v>44469</v>
      </c>
      <c r="N28" s="8">
        <v>2198810000</v>
      </c>
      <c r="O28" s="8">
        <v>150377000</v>
      </c>
      <c r="P28" s="6" t="s">
        <v>2588</v>
      </c>
      <c r="Q28" s="6">
        <v>21.73</v>
      </c>
      <c r="R28" s="6">
        <v>0.52</v>
      </c>
      <c r="S28" s="9">
        <v>-0.1217</v>
      </c>
      <c r="T28" s="6">
        <v>1.67</v>
      </c>
      <c r="U28" s="6">
        <v>6.85</v>
      </c>
      <c r="V28" s="9">
        <v>-0.13239999999999999</v>
      </c>
      <c r="W28" s="6" t="s">
        <v>2589</v>
      </c>
      <c r="X28" s="6" t="s">
        <v>1360</v>
      </c>
      <c r="Y28" s="9">
        <v>-0.376</v>
      </c>
      <c r="Z28" s="6" t="s">
        <v>1626</v>
      </c>
      <c r="AA28" s="6" t="s">
        <v>305</v>
      </c>
      <c r="AB28" s="9">
        <v>-0.14410000000000001</v>
      </c>
      <c r="AC28" s="6" t="s">
        <v>2155</v>
      </c>
      <c r="AD28" s="6" t="s">
        <v>221</v>
      </c>
      <c r="AE28" s="9">
        <v>-0.3795</v>
      </c>
      <c r="AF28" s="6" t="s">
        <v>2590</v>
      </c>
      <c r="AG28" s="9">
        <v>3.4000000000000002E-2</v>
      </c>
      <c r="AH28" s="9">
        <v>0.1114</v>
      </c>
      <c r="AI28" s="6" t="s">
        <v>2591</v>
      </c>
      <c r="AJ28" s="6" t="s">
        <v>303</v>
      </c>
      <c r="AK28" s="9">
        <v>0.91720000000000002</v>
      </c>
      <c r="AL28" s="9">
        <v>1.4999999999999999E-2</v>
      </c>
      <c r="AM28" s="6" t="s">
        <v>382</v>
      </c>
      <c r="AN28" s="9">
        <v>-0.21199999999999999</v>
      </c>
      <c r="AO28" s="6" t="s">
        <v>2592</v>
      </c>
      <c r="AP28" s="6" t="s">
        <v>1583</v>
      </c>
      <c r="AQ28" s="9">
        <v>-0.37830000000000003</v>
      </c>
      <c r="AR28" s="6" t="s">
        <v>2593</v>
      </c>
      <c r="AS28" s="6" t="s">
        <v>543</v>
      </c>
      <c r="AT28" s="6" t="s">
        <v>1686</v>
      </c>
      <c r="AU28" s="6" t="s">
        <v>1262</v>
      </c>
      <c r="AV28" s="8">
        <v>2253830000</v>
      </c>
      <c r="AW28" s="8">
        <v>690040000</v>
      </c>
      <c r="AX28" s="8">
        <v>205527000</v>
      </c>
      <c r="AY28" s="8">
        <v>484513000</v>
      </c>
      <c r="AZ28" s="8">
        <v>1314470000</v>
      </c>
      <c r="BA28" s="8">
        <v>1029350000</v>
      </c>
      <c r="BB28" s="8">
        <v>3135110000</v>
      </c>
      <c r="BC28" s="8">
        <v>802473000</v>
      </c>
      <c r="BD28" s="8">
        <v>75705000</v>
      </c>
      <c r="BE28" s="8">
        <v>21543000</v>
      </c>
      <c r="BF28" s="8">
        <v>78908000</v>
      </c>
      <c r="BG28" s="8">
        <v>15653000</v>
      </c>
      <c r="BH28" s="11">
        <f>BF28/L28</f>
        <v>4.6029283089307586E-2</v>
      </c>
      <c r="BI28" s="8">
        <f>BF28-AY28</f>
        <v>-405605000</v>
      </c>
      <c r="BJ28" s="11">
        <f>(Table1[[#This Row],[Cotação]]/Table1[[#This Row],[Min 52 sem 
]])-1</f>
        <v>3.4482758620689724E-2</v>
      </c>
    </row>
    <row r="29" spans="1:62" hidden="1" x14ac:dyDescent="0.25">
      <c r="A29" s="6" t="str">
        <f>IFERROR(VLOOKUP(Table1[[#This Row],[Papel]],carteira!A:B,2,0),"")</f>
        <v/>
      </c>
      <c r="B29" s="5" t="s">
        <v>3067</v>
      </c>
      <c r="C29" s="6">
        <v>9.5</v>
      </c>
      <c r="D29" s="6" t="s">
        <v>466</v>
      </c>
      <c r="E29" s="7">
        <v>44638</v>
      </c>
      <c r="F29" s="6" t="s">
        <v>3068</v>
      </c>
      <c r="G29" s="6">
        <v>9.15</v>
      </c>
      <c r="H29" s="6" t="s">
        <v>162</v>
      </c>
      <c r="I29" s="6">
        <v>16.37</v>
      </c>
      <c r="J29" s="6" t="s">
        <v>3069</v>
      </c>
      <c r="K29" s="8">
        <v>2756290</v>
      </c>
      <c r="L29" s="8">
        <v>1517320000</v>
      </c>
      <c r="M29" s="7">
        <v>44469</v>
      </c>
      <c r="N29" s="8">
        <v>1531570000</v>
      </c>
      <c r="O29" s="8">
        <v>159718000</v>
      </c>
      <c r="P29" s="6" t="s">
        <v>3070</v>
      </c>
      <c r="Q29" s="6">
        <v>24.09</v>
      </c>
      <c r="R29" s="6">
        <v>0.39</v>
      </c>
      <c r="S29" s="9">
        <v>-9.5200000000000007E-2</v>
      </c>
      <c r="T29" s="6">
        <v>6.18</v>
      </c>
      <c r="U29" s="6">
        <v>1.54</v>
      </c>
      <c r="V29" s="9">
        <v>-0.21940000000000001</v>
      </c>
      <c r="W29" s="6" t="s">
        <v>3071</v>
      </c>
      <c r="X29" s="6" t="s">
        <v>3072</v>
      </c>
      <c r="Y29" s="9">
        <v>-0.2092</v>
      </c>
      <c r="Z29" s="6" t="s">
        <v>1087</v>
      </c>
      <c r="AA29" s="6" t="s">
        <v>3073</v>
      </c>
      <c r="AB29" s="9">
        <v>-0.26700000000000002</v>
      </c>
      <c r="AC29" s="6" t="s">
        <v>2691</v>
      </c>
      <c r="AD29" s="6" t="s">
        <v>880</v>
      </c>
      <c r="AE29" s="9">
        <v>1.2699999999999999E-2</v>
      </c>
      <c r="AF29" s="6" t="s">
        <v>325</v>
      </c>
      <c r="AG29" s="9">
        <v>0.192</v>
      </c>
      <c r="AH29" s="9">
        <v>0.41339999999999999</v>
      </c>
      <c r="AI29" s="6" t="s">
        <v>3074</v>
      </c>
      <c r="AJ29" s="6" t="s">
        <v>625</v>
      </c>
      <c r="AK29" s="9">
        <v>0</v>
      </c>
      <c r="AL29" s="9">
        <v>6.2E-2</v>
      </c>
      <c r="AM29" s="6" t="s">
        <v>2683</v>
      </c>
      <c r="AN29" s="9">
        <v>0</v>
      </c>
      <c r="AO29" s="6" t="s">
        <v>3075</v>
      </c>
      <c r="AP29" s="6" t="s">
        <v>994</v>
      </c>
      <c r="AQ29" s="9">
        <v>0</v>
      </c>
      <c r="AR29" s="6" t="s">
        <v>3076</v>
      </c>
      <c r="AS29" s="6" t="s">
        <v>103</v>
      </c>
      <c r="AT29" s="6" t="s">
        <v>29</v>
      </c>
      <c r="AU29" s="6" t="s">
        <v>121</v>
      </c>
      <c r="AV29" s="8">
        <v>420609000</v>
      </c>
      <c r="AW29" s="8">
        <v>77453000</v>
      </c>
      <c r="AX29" s="8">
        <v>63200000</v>
      </c>
      <c r="AY29" s="8">
        <v>14253000</v>
      </c>
      <c r="AZ29" s="8">
        <v>325904000</v>
      </c>
      <c r="BA29" s="8">
        <v>245575000</v>
      </c>
      <c r="BB29" s="8">
        <v>404452000</v>
      </c>
      <c r="BC29" s="8">
        <v>124781000</v>
      </c>
      <c r="BD29" s="8">
        <v>80911000</v>
      </c>
      <c r="BE29" s="8">
        <v>22854000</v>
      </c>
      <c r="BF29" s="8">
        <v>62989000</v>
      </c>
      <c r="BG29" s="8">
        <v>21468000</v>
      </c>
      <c r="BH29" s="11">
        <f>BF29/L29</f>
        <v>4.1513326127646112E-2</v>
      </c>
      <c r="BI29" s="8">
        <f>BF29-AY29</f>
        <v>48736000</v>
      </c>
      <c r="BJ29" s="11">
        <f>(Table1[[#This Row],[Cotação]]/Table1[[#This Row],[Min 52 sem 
]])-1</f>
        <v>3.8251366120218622E-2</v>
      </c>
    </row>
    <row r="30" spans="1:62" x14ac:dyDescent="0.25">
      <c r="A30" s="6" t="str">
        <f>IFERROR(VLOOKUP(Table1[[#This Row],[Papel]],carteira!A:B,2,0),"")</f>
        <v>X</v>
      </c>
      <c r="B30" s="5" t="s">
        <v>578</v>
      </c>
      <c r="C30" s="6">
        <v>23.34</v>
      </c>
      <c r="D30" s="6" t="s">
        <v>2</v>
      </c>
      <c r="E30" s="7">
        <v>44638</v>
      </c>
      <c r="F30" s="6" t="s">
        <v>579</v>
      </c>
      <c r="G30" s="6">
        <v>17.7</v>
      </c>
      <c r="H30" s="6" t="s">
        <v>335</v>
      </c>
      <c r="I30" s="6">
        <v>23.98</v>
      </c>
      <c r="J30" s="6" t="s">
        <v>580</v>
      </c>
      <c r="K30" s="8">
        <v>136675000</v>
      </c>
      <c r="L30" s="8">
        <v>46680000000</v>
      </c>
      <c r="M30" s="7">
        <v>44561</v>
      </c>
      <c r="N30" s="6" t="s">
        <v>27</v>
      </c>
      <c r="O30" s="8">
        <v>2000000000</v>
      </c>
      <c r="P30" s="9">
        <v>1.6999999999999999E-3</v>
      </c>
      <c r="Q30" s="6">
        <v>11.87</v>
      </c>
      <c r="R30" s="6">
        <v>1.97</v>
      </c>
      <c r="S30" s="9">
        <v>1.2999999999999999E-2</v>
      </c>
      <c r="T30" s="6">
        <v>6.41</v>
      </c>
      <c r="U30" s="6">
        <v>3.64</v>
      </c>
      <c r="V30" s="9">
        <v>6.8999999999999999E-3</v>
      </c>
      <c r="W30" s="6">
        <v>9.4600000000000009</v>
      </c>
      <c r="X30" s="6" t="s">
        <v>27</v>
      </c>
      <c r="Y30" s="9">
        <v>2.3E-2</v>
      </c>
      <c r="Z30" s="6" t="s">
        <v>27</v>
      </c>
      <c r="AA30" s="6" t="s">
        <v>27</v>
      </c>
      <c r="AB30" s="9">
        <v>0.16919999999999999</v>
      </c>
      <c r="AC30" s="6">
        <v>3.51</v>
      </c>
      <c r="AD30" s="9">
        <v>0</v>
      </c>
      <c r="AE30" s="9">
        <v>-0.2702</v>
      </c>
      <c r="AF30" s="6" t="s">
        <v>27</v>
      </c>
      <c r="AG30" s="9">
        <v>0.37</v>
      </c>
      <c r="AH30" s="9">
        <v>-0.1125</v>
      </c>
      <c r="AI30" s="6" t="s">
        <v>27</v>
      </c>
      <c r="AJ30" s="6" t="s">
        <v>27</v>
      </c>
      <c r="AK30" s="9">
        <v>0.43619999999999998</v>
      </c>
      <c r="AL30" s="9">
        <v>6.2E-2</v>
      </c>
      <c r="AM30" s="9">
        <v>0.54</v>
      </c>
      <c r="AN30" s="9">
        <v>8.4699999999999998E-2</v>
      </c>
      <c r="AO30" s="6" t="s">
        <v>27</v>
      </c>
      <c r="AP30" s="6" t="s">
        <v>27</v>
      </c>
      <c r="AQ30" s="9">
        <v>8.6699999999999999E-2</v>
      </c>
      <c r="AR30" s="6" t="s">
        <v>27</v>
      </c>
      <c r="AS30" s="6" t="s">
        <v>27</v>
      </c>
      <c r="AT30" s="6" t="s">
        <v>27</v>
      </c>
      <c r="AU30" s="6" t="s">
        <v>27</v>
      </c>
      <c r="AV30" s="8">
        <v>13314200000</v>
      </c>
      <c r="AW30" s="6">
        <v>0</v>
      </c>
      <c r="AX30" s="6">
        <v>0</v>
      </c>
      <c r="AY30" s="6">
        <v>0</v>
      </c>
      <c r="AZ30" s="6">
        <v>0</v>
      </c>
      <c r="BA30" s="8">
        <v>7281420000</v>
      </c>
      <c r="BB30" s="6">
        <v>0</v>
      </c>
      <c r="BC30" s="6">
        <v>0</v>
      </c>
      <c r="BD30" s="8">
        <v>4932200000</v>
      </c>
      <c r="BE30" s="8">
        <v>1475590000</v>
      </c>
      <c r="BF30" s="8">
        <v>3933220000</v>
      </c>
      <c r="BG30" s="8">
        <v>1226630000</v>
      </c>
      <c r="BH30" s="11">
        <f>BF30/L30</f>
        <v>8.4259211653813199E-2</v>
      </c>
      <c r="BI30" s="8">
        <f>BF30-AY30</f>
        <v>3933220000</v>
      </c>
      <c r="BJ30" s="11">
        <f>(Table1[[#This Row],[Cotação]]/Table1[[#This Row],[Min 52 sem 
]])-1</f>
        <v>0.31864406779661025</v>
      </c>
    </row>
    <row r="31" spans="1:62" hidden="1" x14ac:dyDescent="0.25">
      <c r="A31" s="6" t="str">
        <f>IFERROR(VLOOKUP(Table1[[#This Row],[Papel]],carteira!A:B,2,0),"")</f>
        <v/>
      </c>
      <c r="B31" s="5" t="s">
        <v>2736</v>
      </c>
      <c r="C31" s="6">
        <v>5.21</v>
      </c>
      <c r="D31" s="6" t="s">
        <v>228</v>
      </c>
      <c r="E31" s="7">
        <v>44638</v>
      </c>
      <c r="F31" s="6" t="s">
        <v>2737</v>
      </c>
      <c r="G31" s="6">
        <v>5.01</v>
      </c>
      <c r="H31" s="6" t="s">
        <v>72</v>
      </c>
      <c r="I31" s="6">
        <v>20.49</v>
      </c>
      <c r="J31" s="6" t="s">
        <v>72</v>
      </c>
      <c r="K31" s="8">
        <v>59948</v>
      </c>
      <c r="L31" s="8">
        <v>190130000</v>
      </c>
      <c r="M31" s="7">
        <v>44469</v>
      </c>
      <c r="N31" s="8">
        <v>1775160000</v>
      </c>
      <c r="O31" s="8">
        <v>109480000</v>
      </c>
      <c r="P31" s="6" t="s">
        <v>2738</v>
      </c>
      <c r="Q31" s="6">
        <v>1.64</v>
      </c>
      <c r="R31" s="6">
        <v>3.17</v>
      </c>
      <c r="S31" s="9">
        <v>-3.1600000000000003E-2</v>
      </c>
      <c r="T31" s="6">
        <v>-0.23</v>
      </c>
      <c r="U31" s="6">
        <v>-22.7</v>
      </c>
      <c r="V31" s="9">
        <v>-0.2094</v>
      </c>
      <c r="W31" s="6" t="s">
        <v>2739</v>
      </c>
      <c r="X31" s="6" t="s">
        <v>552</v>
      </c>
      <c r="Y31" s="9">
        <v>-0.52249999999999996</v>
      </c>
      <c r="Z31" s="6" t="s">
        <v>2740</v>
      </c>
      <c r="AA31" s="6" t="s">
        <v>2741</v>
      </c>
      <c r="AB31" s="9">
        <v>-0.26619999999999999</v>
      </c>
      <c r="AC31" s="6" t="s">
        <v>775</v>
      </c>
      <c r="AD31" s="6" t="s">
        <v>2742</v>
      </c>
      <c r="AE31" s="9">
        <v>-0.4929</v>
      </c>
      <c r="AF31" s="6" t="s">
        <v>54</v>
      </c>
      <c r="AG31" s="9">
        <v>-2.9000000000000001E-2</v>
      </c>
      <c r="AH31" s="9">
        <v>0.1618</v>
      </c>
      <c r="AI31" s="6" t="s">
        <v>2743</v>
      </c>
      <c r="AJ31" s="6" t="s">
        <v>1498</v>
      </c>
      <c r="AK31" s="9">
        <v>-0.44440000000000002</v>
      </c>
      <c r="AL31" s="9">
        <v>0</v>
      </c>
      <c r="AM31" s="6" t="s">
        <v>1677</v>
      </c>
      <c r="AN31" s="9">
        <v>-0.6421</v>
      </c>
      <c r="AO31" s="6" t="s">
        <v>2744</v>
      </c>
      <c r="AP31" s="6" t="s">
        <v>1276</v>
      </c>
      <c r="AQ31" s="9">
        <v>-8.1799999999999998E-2</v>
      </c>
      <c r="AR31" s="6" t="s">
        <v>2745</v>
      </c>
      <c r="AS31" s="6" t="s">
        <v>2746</v>
      </c>
      <c r="AT31" s="6" t="s">
        <v>2747</v>
      </c>
      <c r="AU31" s="6" t="s">
        <v>178</v>
      </c>
      <c r="AV31" s="8">
        <v>2655900000</v>
      </c>
      <c r="AW31" s="8">
        <v>1831960000</v>
      </c>
      <c r="AX31" s="8">
        <v>246930000</v>
      </c>
      <c r="AY31" s="8">
        <v>1585030000</v>
      </c>
      <c r="AZ31" s="8">
        <v>1177700000</v>
      </c>
      <c r="BA31" s="8">
        <v>-828222000</v>
      </c>
      <c r="BB31" s="8">
        <v>85403000</v>
      </c>
      <c r="BC31" s="8">
        <v>15396000</v>
      </c>
      <c r="BD31" s="8">
        <v>-75779000</v>
      </c>
      <c r="BE31" s="8">
        <v>-23141000</v>
      </c>
      <c r="BF31" s="8">
        <v>115840000</v>
      </c>
      <c r="BG31" s="8">
        <v>-45179000</v>
      </c>
      <c r="BH31" s="11">
        <f>BF31/L31</f>
        <v>0.60926734339662336</v>
      </c>
      <c r="BI31" s="8">
        <f>BF31-AY31</f>
        <v>-1469190000</v>
      </c>
      <c r="BJ31" s="11">
        <f>(Table1[[#This Row],[Cotação]]/Table1[[#This Row],[Min 52 sem 
]])-1</f>
        <v>3.9920159680638667E-2</v>
      </c>
    </row>
    <row r="32" spans="1:62" hidden="1" x14ac:dyDescent="0.25">
      <c r="A32" s="6" t="str">
        <f>IFERROR(VLOOKUP(Table1[[#This Row],[Papel]],carteira!A:B,2,0),"")</f>
        <v/>
      </c>
      <c r="B32" s="5" t="s">
        <v>3136</v>
      </c>
      <c r="C32" s="6">
        <v>6.99</v>
      </c>
      <c r="D32" s="6" t="s">
        <v>466</v>
      </c>
      <c r="E32" s="7">
        <v>44638</v>
      </c>
      <c r="F32" s="6" t="s">
        <v>3137</v>
      </c>
      <c r="G32" s="6">
        <v>6.72</v>
      </c>
      <c r="H32" s="6" t="s">
        <v>162</v>
      </c>
      <c r="I32" s="6">
        <v>10.7</v>
      </c>
      <c r="J32" s="6" t="s">
        <v>985</v>
      </c>
      <c r="K32" s="8">
        <v>2264</v>
      </c>
      <c r="L32" s="8">
        <v>29770400</v>
      </c>
      <c r="M32" s="7">
        <v>44469</v>
      </c>
      <c r="N32" s="8">
        <v>282718000</v>
      </c>
      <c r="O32" s="8">
        <v>4259000</v>
      </c>
      <c r="P32" s="6" t="s">
        <v>3138</v>
      </c>
      <c r="Q32" s="6">
        <v>-5.0199999999999996</v>
      </c>
      <c r="R32" s="6">
        <v>-1.39</v>
      </c>
      <c r="S32" s="9">
        <v>4.02E-2</v>
      </c>
      <c r="T32" s="6">
        <v>-0.1</v>
      </c>
      <c r="U32" s="6">
        <v>-73.05</v>
      </c>
      <c r="V32" s="9">
        <v>-3.1899999999999998E-2</v>
      </c>
      <c r="W32" s="6" t="s">
        <v>1536</v>
      </c>
      <c r="X32" s="6" t="s">
        <v>731</v>
      </c>
      <c r="Y32" s="9">
        <v>-0.24099999999999999</v>
      </c>
      <c r="Z32" s="6" t="s">
        <v>245</v>
      </c>
      <c r="AA32" s="6" t="s">
        <v>661</v>
      </c>
      <c r="AB32" s="9">
        <v>-0.14230000000000001</v>
      </c>
      <c r="AC32" s="6" t="s">
        <v>1157</v>
      </c>
      <c r="AD32" s="6" t="s">
        <v>3139</v>
      </c>
      <c r="AE32" s="9">
        <v>-0.16669999999999999</v>
      </c>
      <c r="AF32" s="6" t="s">
        <v>1703</v>
      </c>
      <c r="AG32" s="9">
        <v>0.13900000000000001</v>
      </c>
      <c r="AH32" s="9">
        <v>1.7242</v>
      </c>
      <c r="AI32" s="6" t="s">
        <v>1927</v>
      </c>
      <c r="AJ32" s="6" t="s">
        <v>3140</v>
      </c>
      <c r="AK32" s="9">
        <v>1.0398000000000001</v>
      </c>
      <c r="AL32" s="9">
        <v>0</v>
      </c>
      <c r="AM32" s="6" t="s">
        <v>1886</v>
      </c>
      <c r="AN32" s="9">
        <v>-0.23810000000000001</v>
      </c>
      <c r="AO32" s="6" t="s">
        <v>423</v>
      </c>
      <c r="AP32" s="6" t="s">
        <v>464</v>
      </c>
      <c r="AQ32" s="9">
        <v>4.3E-3</v>
      </c>
      <c r="AR32" s="6" t="s">
        <v>3141</v>
      </c>
      <c r="AS32" s="6" t="s">
        <v>3142</v>
      </c>
      <c r="AT32" s="6" t="s">
        <v>1444</v>
      </c>
      <c r="AU32" s="6" t="s">
        <v>936</v>
      </c>
      <c r="AV32" s="8">
        <v>213474000</v>
      </c>
      <c r="AW32" s="8">
        <v>253028000</v>
      </c>
      <c r="AX32" s="8">
        <v>80000</v>
      </c>
      <c r="AY32" s="8">
        <v>252948000</v>
      </c>
      <c r="AZ32" s="8">
        <v>95275000</v>
      </c>
      <c r="BA32" s="8">
        <v>-311100000</v>
      </c>
      <c r="BB32" s="8">
        <v>148737000</v>
      </c>
      <c r="BC32" s="8">
        <v>45652000</v>
      </c>
      <c r="BD32" s="8">
        <v>29645000</v>
      </c>
      <c r="BE32" s="8">
        <v>9270000</v>
      </c>
      <c r="BF32" s="8">
        <v>-5933000</v>
      </c>
      <c r="BG32" s="8">
        <v>2680000</v>
      </c>
      <c r="BH32" s="11">
        <f>BF32/L32</f>
        <v>-0.19929191411603472</v>
      </c>
      <c r="BI32" s="8">
        <f>BF32-AY32</f>
        <v>-258881000</v>
      </c>
      <c r="BJ32" s="11">
        <f>(Table1[[#This Row],[Cotação]]/Table1[[#This Row],[Min 52 sem 
]])-1</f>
        <v>4.0178571428571397E-2</v>
      </c>
    </row>
    <row r="33" spans="1:62" hidden="1" x14ac:dyDescent="0.25">
      <c r="A33" s="6" t="str">
        <f>IFERROR(VLOOKUP(Table1[[#This Row],[Papel]],carteira!A:B,2,0),"")</f>
        <v/>
      </c>
      <c r="B33" s="5" t="s">
        <v>2437</v>
      </c>
      <c r="C33" s="6">
        <v>23.7</v>
      </c>
      <c r="D33" s="6" t="s">
        <v>2</v>
      </c>
      <c r="E33" s="7">
        <v>44638</v>
      </c>
      <c r="F33" s="6" t="s">
        <v>2438</v>
      </c>
      <c r="G33" s="6">
        <v>22.71</v>
      </c>
      <c r="H33" s="6" t="s">
        <v>622</v>
      </c>
      <c r="I33" s="6">
        <v>38.06</v>
      </c>
      <c r="J33" s="6" t="s">
        <v>622</v>
      </c>
      <c r="K33" s="8">
        <v>228534</v>
      </c>
      <c r="L33" s="8">
        <v>1278590000</v>
      </c>
      <c r="M33" s="7">
        <v>44561</v>
      </c>
      <c r="N33" s="8">
        <v>1499710000</v>
      </c>
      <c r="O33" s="8">
        <v>53949000</v>
      </c>
      <c r="P33" s="6" t="s">
        <v>2439</v>
      </c>
      <c r="Q33" s="6">
        <v>11.22</v>
      </c>
      <c r="R33" s="6">
        <v>2.11</v>
      </c>
      <c r="S33" s="9">
        <v>1.4999999999999999E-2</v>
      </c>
      <c r="T33" s="6">
        <v>1.99</v>
      </c>
      <c r="U33" s="6">
        <v>11.89</v>
      </c>
      <c r="V33" s="9">
        <v>-3.8100000000000002E-2</v>
      </c>
      <c r="W33" s="6" t="s">
        <v>2440</v>
      </c>
      <c r="X33" s="6" t="s">
        <v>2441</v>
      </c>
      <c r="Y33" s="9">
        <v>-0.20250000000000001</v>
      </c>
      <c r="Z33" s="6" t="s">
        <v>799</v>
      </c>
      <c r="AA33" s="6" t="s">
        <v>2442</v>
      </c>
      <c r="AB33" s="9">
        <v>-7.0599999999999996E-2</v>
      </c>
      <c r="AC33" s="6" t="s">
        <v>544</v>
      </c>
      <c r="AD33" s="6" t="s">
        <v>69</v>
      </c>
      <c r="AE33" s="9">
        <v>-0.31850000000000001</v>
      </c>
      <c r="AF33" s="6" t="s">
        <v>1331</v>
      </c>
      <c r="AG33" s="9">
        <v>0.121</v>
      </c>
      <c r="AH33" s="9">
        <v>-0.1203</v>
      </c>
      <c r="AI33" s="6" t="s">
        <v>2443</v>
      </c>
      <c r="AJ33" s="6" t="s">
        <v>2444</v>
      </c>
      <c r="AK33" s="9">
        <v>0.28320000000000001</v>
      </c>
      <c r="AL33" s="9">
        <v>0.02</v>
      </c>
      <c r="AM33" s="6" t="s">
        <v>1863</v>
      </c>
      <c r="AN33" s="9">
        <v>0.41570000000000001</v>
      </c>
      <c r="AO33" s="6" t="s">
        <v>2445</v>
      </c>
      <c r="AP33" s="6" t="s">
        <v>2446</v>
      </c>
      <c r="AQ33" s="9">
        <v>-0.1396</v>
      </c>
      <c r="AR33" s="6" t="s">
        <v>2447</v>
      </c>
      <c r="AS33" s="6" t="s">
        <v>975</v>
      </c>
      <c r="AT33" s="6" t="s">
        <v>928</v>
      </c>
      <c r="AU33" s="6" t="s">
        <v>2155</v>
      </c>
      <c r="AV33" s="8">
        <v>1192640000</v>
      </c>
      <c r="AW33" s="8">
        <v>382375000</v>
      </c>
      <c r="AX33" s="8">
        <v>161254000</v>
      </c>
      <c r="AY33" s="8">
        <v>221121000</v>
      </c>
      <c r="AZ33" s="8">
        <v>729711000</v>
      </c>
      <c r="BA33" s="8">
        <v>641445000</v>
      </c>
      <c r="BB33" s="8">
        <v>904991000</v>
      </c>
      <c r="BC33" s="8">
        <v>270385000</v>
      </c>
      <c r="BD33" s="8">
        <v>144013000</v>
      </c>
      <c r="BE33" s="8">
        <v>37738000</v>
      </c>
      <c r="BF33" s="8">
        <v>113964000</v>
      </c>
      <c r="BG33" s="8">
        <v>37720000</v>
      </c>
      <c r="BH33" s="11">
        <f>BF33/L33</f>
        <v>8.9132560085719431E-2</v>
      </c>
      <c r="BI33" s="8">
        <f>BF33-AY33</f>
        <v>-107157000</v>
      </c>
      <c r="BJ33" s="11">
        <f>(Table1[[#This Row],[Cotação]]/Table1[[#This Row],[Min 52 sem 
]])-1</f>
        <v>4.3593130779392197E-2</v>
      </c>
    </row>
    <row r="34" spans="1:62" hidden="1" x14ac:dyDescent="0.25">
      <c r="A34" s="6" t="str">
        <f>IFERROR(VLOOKUP(Table1[[#This Row],[Papel]],carteira!A:B,2,0),"")</f>
        <v/>
      </c>
      <c r="B34" s="5" t="s">
        <v>3048</v>
      </c>
      <c r="C34" s="6">
        <v>13.36</v>
      </c>
      <c r="D34" s="6" t="s">
        <v>466</v>
      </c>
      <c r="E34" s="7">
        <v>44638</v>
      </c>
      <c r="F34" s="6" t="s">
        <v>3049</v>
      </c>
      <c r="G34" s="6">
        <v>12.75</v>
      </c>
      <c r="H34" s="6" t="s">
        <v>804</v>
      </c>
      <c r="I34" s="6">
        <v>34.65</v>
      </c>
      <c r="J34" s="6" t="s">
        <v>804</v>
      </c>
      <c r="K34" s="8">
        <v>86504</v>
      </c>
      <c r="L34" s="8">
        <v>906676000</v>
      </c>
      <c r="M34" s="7">
        <v>44469</v>
      </c>
      <c r="N34" s="8">
        <v>190618000</v>
      </c>
      <c r="O34" s="8">
        <v>67865000</v>
      </c>
      <c r="P34" s="6" t="s">
        <v>3050</v>
      </c>
      <c r="Q34" s="6">
        <v>-6.31</v>
      </c>
      <c r="R34" s="6">
        <v>-2.12</v>
      </c>
      <c r="S34" s="9">
        <v>2.7699999999999999E-2</v>
      </c>
      <c r="T34" s="6">
        <v>0.63</v>
      </c>
      <c r="U34" s="6">
        <v>21.3</v>
      </c>
      <c r="V34" s="9">
        <v>-3.1899999999999998E-2</v>
      </c>
      <c r="W34" s="6" t="s">
        <v>2173</v>
      </c>
      <c r="X34" s="6" t="s">
        <v>3051</v>
      </c>
      <c r="Y34" s="9">
        <v>-0.4677</v>
      </c>
      <c r="Z34" s="6" t="s">
        <v>2291</v>
      </c>
      <c r="AA34" s="6" t="s">
        <v>3052</v>
      </c>
      <c r="AB34" s="9">
        <v>-7.8600000000000003E-2</v>
      </c>
      <c r="AC34" s="6" t="s">
        <v>267</v>
      </c>
      <c r="AD34" s="6" t="s">
        <v>3053</v>
      </c>
      <c r="AE34" s="9">
        <v>-0.53039999999999998</v>
      </c>
      <c r="AF34" s="6" t="s">
        <v>17</v>
      </c>
      <c r="AG34" s="9">
        <v>-8.5999999999999993E-2</v>
      </c>
      <c r="AH34" s="9">
        <v>6.2300000000000001E-2</v>
      </c>
      <c r="AI34" s="6" t="s">
        <v>2070</v>
      </c>
      <c r="AJ34" s="6" t="s">
        <v>3054</v>
      </c>
      <c r="AK34" s="9">
        <v>0.2863</v>
      </c>
      <c r="AL34" s="9">
        <v>0</v>
      </c>
      <c r="AM34" s="6" t="s">
        <v>643</v>
      </c>
      <c r="AN34" s="9">
        <v>2.7699999999999999E-2</v>
      </c>
      <c r="AO34" s="6" t="s">
        <v>3055</v>
      </c>
      <c r="AP34" s="6" t="s">
        <v>2126</v>
      </c>
      <c r="AQ34" s="9">
        <v>1.15E-2</v>
      </c>
      <c r="AR34" s="6" t="s">
        <v>3056</v>
      </c>
      <c r="AS34" s="6" t="s">
        <v>1021</v>
      </c>
      <c r="AT34" s="6" t="s">
        <v>3057</v>
      </c>
      <c r="AU34" s="6" t="s">
        <v>775</v>
      </c>
      <c r="AV34" s="8">
        <v>4020150000</v>
      </c>
      <c r="AW34" s="8">
        <v>229422000</v>
      </c>
      <c r="AX34" s="8">
        <v>945480000</v>
      </c>
      <c r="AY34" s="8">
        <v>-716058000</v>
      </c>
      <c r="AZ34" s="8">
        <v>1316270000</v>
      </c>
      <c r="BA34" s="8">
        <v>1445520000</v>
      </c>
      <c r="BB34" s="8">
        <v>267868000</v>
      </c>
      <c r="BC34" s="8">
        <v>65537000</v>
      </c>
      <c r="BD34" s="8">
        <v>-345585000</v>
      </c>
      <c r="BE34" s="8">
        <v>-89969000</v>
      </c>
      <c r="BF34" s="8">
        <v>-143690000</v>
      </c>
      <c r="BG34" s="8">
        <v>-49759000</v>
      </c>
      <c r="BH34" s="11">
        <f>BF34/L34</f>
        <v>-0.1584799862354358</v>
      </c>
      <c r="BI34" s="8">
        <f>BF34-AY34</f>
        <v>572368000</v>
      </c>
      <c r="BJ34" s="11">
        <f>(Table1[[#This Row],[Cotação]]/Table1[[#This Row],[Min 52 sem 
]])-1</f>
        <v>4.7843137254901968E-2</v>
      </c>
    </row>
    <row r="35" spans="1:62" hidden="1" x14ac:dyDescent="0.25">
      <c r="A35" s="6" t="str">
        <f>IFERROR(VLOOKUP(Table1[[#This Row],[Papel]],carteira!A:B,2,0),"")</f>
        <v/>
      </c>
      <c r="B35" s="5" t="s">
        <v>2427</v>
      </c>
      <c r="C35" s="6">
        <v>12.04</v>
      </c>
      <c r="D35" s="6" t="s">
        <v>2</v>
      </c>
      <c r="E35" s="7">
        <v>44638</v>
      </c>
      <c r="F35" s="6" t="s">
        <v>2428</v>
      </c>
      <c r="G35" s="6">
        <v>11.49</v>
      </c>
      <c r="H35" s="6" t="s">
        <v>4</v>
      </c>
      <c r="I35" s="6">
        <v>16.43</v>
      </c>
      <c r="J35" s="6" t="s">
        <v>4</v>
      </c>
      <c r="K35" s="8">
        <v>20657300</v>
      </c>
      <c r="L35" s="8">
        <v>6396790000</v>
      </c>
      <c r="M35" s="7">
        <v>44561</v>
      </c>
      <c r="N35" s="8">
        <v>6065230000</v>
      </c>
      <c r="O35" s="8">
        <v>531295000</v>
      </c>
      <c r="P35" s="6" t="s">
        <v>2429</v>
      </c>
      <c r="Q35" s="6">
        <v>16.82</v>
      </c>
      <c r="R35" s="6">
        <v>0.72</v>
      </c>
      <c r="S35" s="9">
        <v>4.7899999999999998E-2</v>
      </c>
      <c r="T35" s="6">
        <v>5.73</v>
      </c>
      <c r="U35" s="6">
        <v>2.1</v>
      </c>
      <c r="V35" s="9">
        <v>1.09E-2</v>
      </c>
      <c r="W35" s="6" t="s">
        <v>1903</v>
      </c>
      <c r="X35" s="6" t="s">
        <v>1274</v>
      </c>
      <c r="Y35" s="9">
        <v>-2.69E-2</v>
      </c>
      <c r="Z35" s="6" t="s">
        <v>1638</v>
      </c>
      <c r="AA35" s="6" t="s">
        <v>2430</v>
      </c>
      <c r="AB35" s="9">
        <v>-4.4400000000000002E-2</v>
      </c>
      <c r="AC35" s="6" t="s">
        <v>156</v>
      </c>
      <c r="AD35" s="6" t="s">
        <v>2089</v>
      </c>
      <c r="AE35" s="9">
        <v>-0.10340000000000001</v>
      </c>
      <c r="AF35" s="6" t="s">
        <v>2431</v>
      </c>
      <c r="AG35" s="9">
        <v>0.30399999999999999</v>
      </c>
      <c r="AH35" s="9">
        <v>-0.1056</v>
      </c>
      <c r="AI35" s="6" t="s">
        <v>2432</v>
      </c>
      <c r="AJ35" s="6" t="s">
        <v>2433</v>
      </c>
      <c r="AK35" s="9">
        <v>0.25240000000000001</v>
      </c>
      <c r="AL35" s="9">
        <v>3.6999999999999998E-2</v>
      </c>
      <c r="AM35" s="6" t="s">
        <v>2348</v>
      </c>
      <c r="AN35" s="9">
        <v>-0.11890000000000001</v>
      </c>
      <c r="AO35" s="6" t="s">
        <v>2434</v>
      </c>
      <c r="AP35" s="6" t="s">
        <v>120</v>
      </c>
      <c r="AQ35" s="9">
        <v>0.34300000000000003</v>
      </c>
      <c r="AR35" s="6" t="s">
        <v>2435</v>
      </c>
      <c r="AS35" s="6" t="s">
        <v>29</v>
      </c>
      <c r="AT35" s="6" t="s">
        <v>2436</v>
      </c>
      <c r="AU35" s="6" t="s">
        <v>94</v>
      </c>
      <c r="AV35" s="8">
        <v>1933840000</v>
      </c>
      <c r="AW35" s="6">
        <v>0</v>
      </c>
      <c r="AX35" s="8">
        <v>331562000</v>
      </c>
      <c r="AY35" s="8">
        <v>-331562000</v>
      </c>
      <c r="AZ35" s="8">
        <v>582488000</v>
      </c>
      <c r="BA35" s="8">
        <v>1115800000</v>
      </c>
      <c r="BB35" s="8">
        <v>1842430000</v>
      </c>
      <c r="BC35" s="8">
        <v>469360000</v>
      </c>
      <c r="BD35" s="8">
        <v>587477000</v>
      </c>
      <c r="BE35" s="8">
        <v>120527000</v>
      </c>
      <c r="BF35" s="8">
        <v>380359000</v>
      </c>
      <c r="BG35" s="8">
        <v>87179000</v>
      </c>
      <c r="BH35" s="11">
        <f>BF35/L35</f>
        <v>5.9460917116241116E-2</v>
      </c>
      <c r="BI35" s="8">
        <f>BF35-AY35</f>
        <v>711921000</v>
      </c>
      <c r="BJ35" s="11">
        <f>(Table1[[#This Row],[Cotação]]/Table1[[#This Row],[Min 52 sem 
]])-1</f>
        <v>4.7867711053089623E-2</v>
      </c>
    </row>
    <row r="36" spans="1:62" hidden="1" x14ac:dyDescent="0.25">
      <c r="A36" s="6" t="str">
        <f>IFERROR(VLOOKUP(Table1[[#This Row],[Papel]],carteira!A:B,2,0),"")</f>
        <v/>
      </c>
      <c r="B36" s="5" t="s">
        <v>2549</v>
      </c>
      <c r="C36" s="6">
        <v>4.58</v>
      </c>
      <c r="D36" s="6" t="s">
        <v>2</v>
      </c>
      <c r="E36" s="7">
        <v>44638</v>
      </c>
      <c r="F36" s="6" t="s">
        <v>2550</v>
      </c>
      <c r="G36" s="6">
        <v>4.37</v>
      </c>
      <c r="H36" s="6" t="s">
        <v>376</v>
      </c>
      <c r="I36" s="6">
        <v>6.7</v>
      </c>
      <c r="J36" s="6" t="s">
        <v>622</v>
      </c>
      <c r="K36" s="8">
        <v>397415</v>
      </c>
      <c r="L36" s="8">
        <v>567064000</v>
      </c>
      <c r="M36" s="7">
        <v>44561</v>
      </c>
      <c r="N36" s="8">
        <v>937000000</v>
      </c>
      <c r="O36" s="8">
        <v>123813000</v>
      </c>
      <c r="P36" s="6" t="s">
        <v>2551</v>
      </c>
      <c r="Q36" s="6">
        <v>7.25</v>
      </c>
      <c r="R36" s="6">
        <v>0.63</v>
      </c>
      <c r="S36" s="9">
        <v>-4.58E-2</v>
      </c>
      <c r="T36" s="6">
        <v>0.52</v>
      </c>
      <c r="U36" s="6">
        <v>8.77</v>
      </c>
      <c r="V36" s="9">
        <v>-5.57E-2</v>
      </c>
      <c r="W36" s="6" t="s">
        <v>2552</v>
      </c>
      <c r="X36" s="6" t="s">
        <v>322</v>
      </c>
      <c r="Y36" s="9">
        <v>-0.18709999999999999</v>
      </c>
      <c r="Z36" s="6" t="s">
        <v>988</v>
      </c>
      <c r="AA36" s="6" t="s">
        <v>1879</v>
      </c>
      <c r="AB36" s="9">
        <v>-0.22370000000000001</v>
      </c>
      <c r="AC36" s="6" t="s">
        <v>1157</v>
      </c>
      <c r="AD36" s="6" t="s">
        <v>2553</v>
      </c>
      <c r="AE36" s="9">
        <v>1.11E-2</v>
      </c>
      <c r="AF36" s="6" t="s">
        <v>19</v>
      </c>
      <c r="AG36" s="9">
        <v>5.8999999999999997E-2</v>
      </c>
      <c r="AH36" s="9">
        <v>-5.7200000000000001E-2</v>
      </c>
      <c r="AI36" s="6" t="s">
        <v>2554</v>
      </c>
      <c r="AJ36" s="6" t="s">
        <v>992</v>
      </c>
      <c r="AK36" s="9">
        <v>0.64629999999999999</v>
      </c>
      <c r="AL36" s="9">
        <v>5.8999999999999997E-2</v>
      </c>
      <c r="AM36" s="6" t="s">
        <v>2245</v>
      </c>
      <c r="AN36" s="9">
        <v>-0.44879999999999998</v>
      </c>
      <c r="AO36" s="6" t="s">
        <v>538</v>
      </c>
      <c r="AP36" s="6" t="s">
        <v>1673</v>
      </c>
      <c r="AQ36" s="9">
        <v>-8.4699999999999998E-2</v>
      </c>
      <c r="AR36" s="6" t="s">
        <v>1392</v>
      </c>
      <c r="AS36" s="6" t="s">
        <v>313</v>
      </c>
      <c r="AT36" s="6" t="s">
        <v>1213</v>
      </c>
      <c r="AU36" s="6" t="s">
        <v>1777</v>
      </c>
      <c r="AV36" s="8">
        <v>4032890000</v>
      </c>
      <c r="AW36" s="8">
        <v>558453000</v>
      </c>
      <c r="AX36" s="8">
        <v>188517000</v>
      </c>
      <c r="AY36" s="8">
        <v>369936000</v>
      </c>
      <c r="AZ36" s="8">
        <v>2582010000</v>
      </c>
      <c r="BA36" s="8">
        <v>1086070000</v>
      </c>
      <c r="BB36" s="8">
        <v>6413200000</v>
      </c>
      <c r="BC36" s="8">
        <v>1714610000</v>
      </c>
      <c r="BD36" s="8">
        <v>239295000</v>
      </c>
      <c r="BE36" s="8">
        <v>51168000</v>
      </c>
      <c r="BF36" s="8">
        <v>78192000</v>
      </c>
      <c r="BG36" s="8">
        <v>11000000</v>
      </c>
      <c r="BH36" s="11">
        <f>BF36/L36</f>
        <v>0.13788919769197128</v>
      </c>
      <c r="BI36" s="8">
        <f>BF36-AY36</f>
        <v>-291744000</v>
      </c>
      <c r="BJ36" s="11">
        <f>(Table1[[#This Row],[Cotação]]/Table1[[#This Row],[Min 52 sem 
]])-1</f>
        <v>4.8054919908466776E-2</v>
      </c>
    </row>
    <row r="37" spans="1:62" hidden="1" x14ac:dyDescent="0.25">
      <c r="A37" s="6" t="str">
        <f>IFERROR(VLOOKUP(Table1[[#This Row],[Papel]],carteira!A:B,2,0),"")</f>
        <v/>
      </c>
      <c r="B37" s="5" t="s">
        <v>2823</v>
      </c>
      <c r="C37" s="6">
        <v>34.200000000000003</v>
      </c>
      <c r="D37" s="6" t="s">
        <v>34</v>
      </c>
      <c r="E37" s="7">
        <v>44638</v>
      </c>
      <c r="F37" s="6" t="s">
        <v>2824</v>
      </c>
      <c r="G37" s="6">
        <v>32.450000000000003</v>
      </c>
      <c r="H37" s="6" t="s">
        <v>211</v>
      </c>
      <c r="I37" s="6">
        <v>43.3</v>
      </c>
      <c r="J37" s="6" t="s">
        <v>211</v>
      </c>
      <c r="K37" s="8">
        <v>78050</v>
      </c>
      <c r="L37" s="8">
        <v>1974610000</v>
      </c>
      <c r="M37" s="7">
        <v>44561</v>
      </c>
      <c r="N37" s="8">
        <v>3665000000</v>
      </c>
      <c r="O37" s="8">
        <v>57737000</v>
      </c>
      <c r="P37" s="6" t="s">
        <v>2825</v>
      </c>
      <c r="Q37" s="6">
        <v>57.3</v>
      </c>
      <c r="R37" s="6">
        <v>0.6</v>
      </c>
      <c r="S37" s="9">
        <v>-3.39E-2</v>
      </c>
      <c r="T37" s="6">
        <v>1.26</v>
      </c>
      <c r="U37" s="6">
        <v>27.06</v>
      </c>
      <c r="V37" s="9">
        <v>-8.5300000000000001E-2</v>
      </c>
      <c r="W37" s="6" t="s">
        <v>2826</v>
      </c>
      <c r="X37" s="6" t="s">
        <v>2827</v>
      </c>
      <c r="Y37" s="9">
        <v>-8.4500000000000006E-2</v>
      </c>
      <c r="Z37" s="6" t="s">
        <v>2828</v>
      </c>
      <c r="AA37" s="6" t="s">
        <v>2227</v>
      </c>
      <c r="AB37" s="9">
        <v>-0.17030000000000001</v>
      </c>
      <c r="AC37" s="6" t="s">
        <v>1092</v>
      </c>
      <c r="AD37" s="6" t="s">
        <v>1371</v>
      </c>
      <c r="AE37" s="9">
        <v>-6.1100000000000002E-2</v>
      </c>
      <c r="AF37" s="6" t="s">
        <v>2829</v>
      </c>
      <c r="AG37" s="9">
        <v>4.3999999999999997E-2</v>
      </c>
      <c r="AH37" s="9">
        <v>-5.6099999999999997E-2</v>
      </c>
      <c r="AI37" s="6" t="s">
        <v>591</v>
      </c>
      <c r="AJ37" s="6" t="s">
        <v>719</v>
      </c>
      <c r="AK37" s="9">
        <v>0.46160000000000001</v>
      </c>
      <c r="AL37" s="9">
        <v>1.0999999999999999E-2</v>
      </c>
      <c r="AM37" s="6" t="s">
        <v>590</v>
      </c>
      <c r="AN37" s="9">
        <v>-0.2445</v>
      </c>
      <c r="AO37" s="6" t="s">
        <v>2830</v>
      </c>
      <c r="AP37" s="6" t="s">
        <v>1626</v>
      </c>
      <c r="AQ37" s="9">
        <v>0.75639999999999996</v>
      </c>
      <c r="AR37" s="6" t="s">
        <v>2831</v>
      </c>
      <c r="AS37" s="6" t="s">
        <v>321</v>
      </c>
      <c r="AT37" s="6" t="s">
        <v>2237</v>
      </c>
      <c r="AU37" s="6" t="s">
        <v>226</v>
      </c>
      <c r="AV37" s="8">
        <v>3459210000</v>
      </c>
      <c r="AW37" s="8">
        <v>1801900000</v>
      </c>
      <c r="AX37" s="8">
        <v>111506000</v>
      </c>
      <c r="AY37" s="8">
        <v>1690400000</v>
      </c>
      <c r="AZ37" s="8">
        <v>296719000</v>
      </c>
      <c r="BA37" s="8">
        <v>1562350000</v>
      </c>
      <c r="BB37" s="8">
        <v>288062000</v>
      </c>
      <c r="BC37" s="8">
        <v>91237000</v>
      </c>
      <c r="BD37" s="8">
        <v>153301000</v>
      </c>
      <c r="BE37" s="8">
        <v>48082000</v>
      </c>
      <c r="BF37" s="8">
        <v>34461000</v>
      </c>
      <c r="BG37" s="8">
        <v>3479000</v>
      </c>
      <c r="BH37" s="11">
        <f>BF37/L37</f>
        <v>1.7452053823286625E-2</v>
      </c>
      <c r="BI37" s="8">
        <f>BF37-AY37</f>
        <v>-1655939000</v>
      </c>
      <c r="BJ37" s="11">
        <f>(Table1[[#This Row],[Cotação]]/Table1[[#This Row],[Min 52 sem 
]])-1</f>
        <v>5.3929121725731832E-2</v>
      </c>
    </row>
    <row r="38" spans="1:62" hidden="1" x14ac:dyDescent="0.25">
      <c r="A38" s="6" t="str">
        <f>IFERROR(VLOOKUP(Table1[[#This Row],[Papel]],carteira!A:B,2,0),"")</f>
        <v/>
      </c>
      <c r="B38" s="5" t="s">
        <v>2146</v>
      </c>
      <c r="C38" s="6">
        <v>9.4499999999999993</v>
      </c>
      <c r="D38" s="6" t="s">
        <v>34</v>
      </c>
      <c r="E38" s="7">
        <v>44638</v>
      </c>
      <c r="F38" s="6" t="s">
        <v>2147</v>
      </c>
      <c r="G38" s="6">
        <v>8.9600000000000009</v>
      </c>
      <c r="H38" s="6" t="s">
        <v>72</v>
      </c>
      <c r="I38" s="6">
        <v>19.940000000000001</v>
      </c>
      <c r="J38" s="6" t="s">
        <v>72</v>
      </c>
      <c r="K38" s="8">
        <v>24898800</v>
      </c>
      <c r="L38" s="8">
        <v>3520650000</v>
      </c>
      <c r="M38" s="7">
        <v>44469</v>
      </c>
      <c r="N38" s="8">
        <v>10713100000</v>
      </c>
      <c r="O38" s="8">
        <v>372555000</v>
      </c>
      <c r="P38" s="6" t="s">
        <v>2148</v>
      </c>
      <c r="Q38" s="6">
        <v>4.6399999999999997</v>
      </c>
      <c r="R38" s="6">
        <v>2.04</v>
      </c>
      <c r="S38" s="9">
        <v>-4.0599999999999997E-2</v>
      </c>
      <c r="T38" s="6">
        <v>0.4</v>
      </c>
      <c r="U38" s="6">
        <v>23.49</v>
      </c>
      <c r="V38" s="9">
        <v>-3.2800000000000003E-2</v>
      </c>
      <c r="W38" s="6" t="s">
        <v>1020</v>
      </c>
      <c r="X38" s="6" t="s">
        <v>780</v>
      </c>
      <c r="Y38" s="9">
        <v>-0.48420000000000002</v>
      </c>
      <c r="Z38" s="6" t="s">
        <v>267</v>
      </c>
      <c r="AA38" s="6" t="s">
        <v>1168</v>
      </c>
      <c r="AB38" s="9">
        <v>-0.19570000000000001</v>
      </c>
      <c r="AC38" s="6" t="s">
        <v>1292</v>
      </c>
      <c r="AD38" s="6" t="s">
        <v>202</v>
      </c>
      <c r="AE38" s="9">
        <v>-0.50429999999999997</v>
      </c>
      <c r="AF38" s="6" t="s">
        <v>1231</v>
      </c>
      <c r="AG38" s="9">
        <v>6.9000000000000006E-2</v>
      </c>
      <c r="AH38" s="9">
        <v>2.2700000000000001E-2</v>
      </c>
      <c r="AI38" s="6" t="s">
        <v>2149</v>
      </c>
      <c r="AJ38" s="6" t="s">
        <v>647</v>
      </c>
      <c r="AK38" s="9">
        <v>0.45319999999999999</v>
      </c>
      <c r="AL38" s="9">
        <v>4.7E-2</v>
      </c>
      <c r="AM38" s="6" t="s">
        <v>535</v>
      </c>
      <c r="AN38" s="9">
        <v>-3.0000000000000001E-3</v>
      </c>
      <c r="AO38" s="6" t="s">
        <v>701</v>
      </c>
      <c r="AP38" s="6" t="s">
        <v>2150</v>
      </c>
      <c r="AQ38" s="9">
        <v>-4.9799999999999997E-2</v>
      </c>
      <c r="AR38" s="6" t="s">
        <v>1038</v>
      </c>
      <c r="AS38" s="6" t="s">
        <v>1182</v>
      </c>
      <c r="AT38" s="6" t="s">
        <v>75</v>
      </c>
      <c r="AU38" s="6" t="s">
        <v>1123</v>
      </c>
      <c r="AV38" s="8">
        <v>27145000000</v>
      </c>
      <c r="AW38" s="8">
        <v>10689700000</v>
      </c>
      <c r="AX38" s="8">
        <v>3497250000</v>
      </c>
      <c r="AY38" s="8">
        <v>7192400000</v>
      </c>
      <c r="AZ38" s="8">
        <v>8560120000</v>
      </c>
      <c r="BA38" s="8">
        <v>8749760000</v>
      </c>
      <c r="BB38" s="8">
        <v>15134900000</v>
      </c>
      <c r="BC38" s="8">
        <v>3918160000</v>
      </c>
      <c r="BD38" s="8">
        <v>1870760000</v>
      </c>
      <c r="BE38" s="8">
        <v>213115000</v>
      </c>
      <c r="BF38" s="8">
        <v>759360000</v>
      </c>
      <c r="BG38" s="8">
        <v>363991000</v>
      </c>
      <c r="BH38" s="11">
        <f>BF38/L38</f>
        <v>0.21568744407992843</v>
      </c>
      <c r="BI38" s="8">
        <f>BF38-AY38</f>
        <v>-6433040000</v>
      </c>
      <c r="BJ38" s="11">
        <f>(Table1[[#This Row],[Cotação]]/Table1[[#This Row],[Min 52 sem 
]])-1</f>
        <v>5.4687499999999778E-2</v>
      </c>
    </row>
    <row r="39" spans="1:62" hidden="1" x14ac:dyDescent="0.25">
      <c r="A39" s="6" t="str">
        <f>IFERROR(VLOOKUP(Table1[[#This Row],[Papel]],carteira!A:B,2,0),"")</f>
        <v/>
      </c>
      <c r="B39" s="5" t="s">
        <v>2594</v>
      </c>
      <c r="C39" s="6">
        <v>2.2799999999999998</v>
      </c>
      <c r="D39" s="6" t="s">
        <v>34</v>
      </c>
      <c r="E39" s="7">
        <v>44638</v>
      </c>
      <c r="F39" s="6" t="s">
        <v>2595</v>
      </c>
      <c r="G39" s="6">
        <v>2.16</v>
      </c>
      <c r="H39" s="6" t="s">
        <v>1504</v>
      </c>
      <c r="I39" s="6">
        <v>3.23</v>
      </c>
      <c r="J39" s="6" t="s">
        <v>1691</v>
      </c>
      <c r="K39" s="8">
        <v>611903</v>
      </c>
      <c r="L39" s="8">
        <v>2158920000</v>
      </c>
      <c r="M39" s="7">
        <v>44561</v>
      </c>
      <c r="N39" s="8">
        <v>3157140000</v>
      </c>
      <c r="O39" s="8">
        <v>946893000</v>
      </c>
      <c r="P39" s="6" t="s">
        <v>2213</v>
      </c>
      <c r="Q39" s="6">
        <v>5.89</v>
      </c>
      <c r="R39" s="6">
        <v>0.39</v>
      </c>
      <c r="S39" s="9">
        <v>-4.5999999999999999E-2</v>
      </c>
      <c r="T39" s="6">
        <v>0.74</v>
      </c>
      <c r="U39" s="6">
        <v>3.07</v>
      </c>
      <c r="V39" s="9">
        <v>-7.6899999999999996E-2</v>
      </c>
      <c r="W39" s="6" t="s">
        <v>2596</v>
      </c>
      <c r="X39" s="6" t="s">
        <v>531</v>
      </c>
      <c r="Y39" s="9">
        <v>-5.9400000000000001E-2</v>
      </c>
      <c r="Z39" s="6" t="s">
        <v>410</v>
      </c>
      <c r="AA39" s="6" t="s">
        <v>1508</v>
      </c>
      <c r="AB39" s="9">
        <v>-8.7999999999999995E-2</v>
      </c>
      <c r="AC39" s="6" t="s">
        <v>103</v>
      </c>
      <c r="AD39" s="6" t="s">
        <v>531</v>
      </c>
      <c r="AE39" s="9">
        <v>-5.21E-2</v>
      </c>
      <c r="AF39" s="6" t="s">
        <v>533</v>
      </c>
      <c r="AG39" s="9">
        <v>-6.0000000000000001E-3</v>
      </c>
      <c r="AH39" s="9">
        <v>-0.36830000000000002</v>
      </c>
      <c r="AI39" s="6" t="s">
        <v>2597</v>
      </c>
      <c r="AJ39" s="6" t="s">
        <v>1160</v>
      </c>
      <c r="AK39" s="9">
        <v>0.38750000000000001</v>
      </c>
      <c r="AL39" s="9">
        <v>4.7E-2</v>
      </c>
      <c r="AM39" s="6" t="s">
        <v>69</v>
      </c>
      <c r="AN39" s="9">
        <v>4.5699999999999998E-2</v>
      </c>
      <c r="AO39" s="6" t="s">
        <v>2598</v>
      </c>
      <c r="AP39" s="6" t="s">
        <v>408</v>
      </c>
      <c r="AQ39" s="9">
        <v>0.53</v>
      </c>
      <c r="AR39" s="6" t="s">
        <v>2599</v>
      </c>
      <c r="AS39" s="6" t="s">
        <v>1231</v>
      </c>
      <c r="AT39" s="6" t="s">
        <v>305</v>
      </c>
      <c r="AU39" s="6" t="s">
        <v>54</v>
      </c>
      <c r="AV39" s="8">
        <v>6654520000</v>
      </c>
      <c r="AW39" s="8">
        <v>2321880000</v>
      </c>
      <c r="AX39" s="8">
        <v>1323660000</v>
      </c>
      <c r="AY39" s="8">
        <v>998222000</v>
      </c>
      <c r="AZ39" s="8">
        <v>3367190000</v>
      </c>
      <c r="BA39" s="8">
        <v>2905000000</v>
      </c>
      <c r="BB39" s="8">
        <v>3499440000</v>
      </c>
      <c r="BC39" s="8">
        <v>1084150000</v>
      </c>
      <c r="BD39" s="8">
        <v>-41637000</v>
      </c>
      <c r="BE39" s="8">
        <v>13241000</v>
      </c>
      <c r="BF39" s="8">
        <v>366623000</v>
      </c>
      <c r="BG39" s="8">
        <v>68459000</v>
      </c>
      <c r="BH39" s="11">
        <f>BF39/L39</f>
        <v>0.16981777926000038</v>
      </c>
      <c r="BI39" s="8">
        <f>BF39-AY39</f>
        <v>-631599000</v>
      </c>
      <c r="BJ39" s="11">
        <f>(Table1[[#This Row],[Cotação]]/Table1[[#This Row],[Min 52 sem 
]])-1</f>
        <v>5.5555555555555358E-2</v>
      </c>
    </row>
    <row r="40" spans="1:62" x14ac:dyDescent="0.25">
      <c r="A40" s="6" t="str">
        <f>IFERROR(VLOOKUP(Table1[[#This Row],[Papel]],carteira!A:B,2,0),"")</f>
        <v>X</v>
      </c>
      <c r="B40" s="5" t="s">
        <v>2979</v>
      </c>
      <c r="C40" s="6">
        <v>42.48</v>
      </c>
      <c r="D40" s="6" t="s">
        <v>727</v>
      </c>
      <c r="E40" s="7">
        <v>44638</v>
      </c>
      <c r="F40" s="6" t="s">
        <v>2980</v>
      </c>
      <c r="G40" s="6">
        <v>31.97</v>
      </c>
      <c r="H40" s="6" t="s">
        <v>72</v>
      </c>
      <c r="I40" s="6">
        <v>42.48</v>
      </c>
      <c r="J40" s="6" t="s">
        <v>72</v>
      </c>
      <c r="K40" s="8">
        <v>112308000</v>
      </c>
      <c r="L40" s="8">
        <v>14634300000</v>
      </c>
      <c r="M40" s="7">
        <v>44561</v>
      </c>
      <c r="N40" s="8">
        <v>21054400000</v>
      </c>
      <c r="O40" s="8">
        <v>1033500000</v>
      </c>
      <c r="P40" s="9">
        <v>1.7500000000000002E-2</v>
      </c>
      <c r="Q40" s="6">
        <v>6.61</v>
      </c>
      <c r="R40" s="6">
        <v>6.43</v>
      </c>
      <c r="S40" s="9">
        <v>7.7399999999999997E-2</v>
      </c>
      <c r="T40" s="6">
        <v>2.19</v>
      </c>
      <c r="U40" s="6">
        <v>19.399999999999999</v>
      </c>
      <c r="V40" s="9">
        <v>0.1268</v>
      </c>
      <c r="W40" s="6">
        <v>5.49</v>
      </c>
      <c r="X40" s="9">
        <v>0.81299999999999994</v>
      </c>
      <c r="Y40" s="9">
        <v>0.35020000000000001</v>
      </c>
      <c r="Z40" s="6">
        <v>4.21</v>
      </c>
      <c r="AA40" s="9">
        <v>0.76800000000000002</v>
      </c>
      <c r="AB40" s="9">
        <v>0.16800000000000001</v>
      </c>
      <c r="AC40" s="6">
        <v>0.92</v>
      </c>
      <c r="AD40" s="9">
        <v>0.63800000000000001</v>
      </c>
      <c r="AE40" s="9">
        <v>0.2195</v>
      </c>
      <c r="AF40" s="6">
        <v>20.38</v>
      </c>
      <c r="AG40" s="9">
        <v>0.16800000000000001</v>
      </c>
      <c r="AH40" s="9">
        <v>0.18509999999999999</v>
      </c>
      <c r="AI40" s="6">
        <v>-2.0699999999999998</v>
      </c>
      <c r="AJ40" s="9">
        <v>0.17299999999999999</v>
      </c>
      <c r="AK40" s="9">
        <v>0.40899999999999997</v>
      </c>
      <c r="AL40" s="9">
        <v>0.106</v>
      </c>
      <c r="AM40" s="9">
        <v>0.33100000000000002</v>
      </c>
      <c r="AN40" s="9">
        <v>0.2545</v>
      </c>
      <c r="AO40" s="6">
        <v>7.83</v>
      </c>
      <c r="AP40" s="6">
        <v>1.51</v>
      </c>
      <c r="AQ40" s="9">
        <v>7.4300000000000005E-2</v>
      </c>
      <c r="AR40" s="6">
        <v>7.89</v>
      </c>
      <c r="AS40" s="6">
        <v>1.02</v>
      </c>
      <c r="AT40" s="9">
        <v>0.36599999999999999</v>
      </c>
      <c r="AU40" s="6">
        <v>0.22</v>
      </c>
      <c r="AV40" s="8">
        <v>15895600000</v>
      </c>
      <c r="AW40" s="8">
        <v>6804890000</v>
      </c>
      <c r="AX40" s="8">
        <v>384824000</v>
      </c>
      <c r="AY40" s="8">
        <v>6420060000</v>
      </c>
      <c r="AZ40" s="8">
        <v>2135180000</v>
      </c>
      <c r="BA40" s="8">
        <v>6684760000</v>
      </c>
      <c r="BB40" s="8">
        <v>3472050000</v>
      </c>
      <c r="BC40" s="8">
        <v>716958000</v>
      </c>
      <c r="BD40" s="8">
        <v>2667450000</v>
      </c>
      <c r="BE40" s="8">
        <v>545585000</v>
      </c>
      <c r="BF40" s="8">
        <v>2213710000</v>
      </c>
      <c r="BG40" s="8">
        <v>423078000</v>
      </c>
      <c r="BH40" s="11">
        <f>BF40/L40</f>
        <v>0.1512685950130857</v>
      </c>
      <c r="BI40" s="8">
        <f>BF40-AY40</f>
        <v>-4206350000</v>
      </c>
      <c r="BJ40" s="11">
        <f>(Table1[[#This Row],[Cotação]]/Table1[[#This Row],[Min 52 sem 
]])-1</f>
        <v>0.32874569909289963</v>
      </c>
    </row>
    <row r="41" spans="1:62" hidden="1" x14ac:dyDescent="0.25">
      <c r="A41" s="6" t="str">
        <f>IFERROR(VLOOKUP(Table1[[#This Row],[Papel]],carteira!A:B,2,0),"")</f>
        <v/>
      </c>
      <c r="B41" s="5" t="s">
        <v>2004</v>
      </c>
      <c r="C41" s="6">
        <v>3.01</v>
      </c>
      <c r="D41" s="6" t="s">
        <v>2</v>
      </c>
      <c r="E41" s="7">
        <v>44638</v>
      </c>
      <c r="F41" s="6" t="s">
        <v>2005</v>
      </c>
      <c r="G41" s="6">
        <v>2.84</v>
      </c>
      <c r="H41" s="6" t="s">
        <v>335</v>
      </c>
      <c r="I41" s="6">
        <v>6.49</v>
      </c>
      <c r="J41" s="6" t="s">
        <v>580</v>
      </c>
      <c r="K41" s="8">
        <v>55320300</v>
      </c>
      <c r="L41" s="8">
        <v>3816350000</v>
      </c>
      <c r="M41" s="7">
        <v>44561</v>
      </c>
      <c r="N41" s="6" t="s">
        <v>27</v>
      </c>
      <c r="O41" s="8">
        <v>1267890000</v>
      </c>
      <c r="P41" s="6" t="s">
        <v>2006</v>
      </c>
      <c r="Q41" s="6">
        <v>-5.59</v>
      </c>
      <c r="R41" s="6">
        <v>-0.54</v>
      </c>
      <c r="S41" s="9">
        <v>-1.6299999999999999E-2</v>
      </c>
      <c r="T41" s="6">
        <v>1.05</v>
      </c>
      <c r="U41" s="6">
        <v>2.87</v>
      </c>
      <c r="V41" s="9">
        <v>-6.5199999999999994E-2</v>
      </c>
      <c r="W41" s="6" t="s">
        <v>517</v>
      </c>
      <c r="X41" s="6" t="s">
        <v>1781</v>
      </c>
      <c r="Y41" s="9">
        <v>-0.51219999999999999</v>
      </c>
      <c r="Z41" s="6" t="s">
        <v>569</v>
      </c>
      <c r="AA41" s="6" t="s">
        <v>2007</v>
      </c>
      <c r="AB41" s="9">
        <v>-0.25119999999999998</v>
      </c>
      <c r="AC41" s="6" t="s">
        <v>84</v>
      </c>
      <c r="AD41" s="6" t="s">
        <v>2008</v>
      </c>
      <c r="AE41" s="9">
        <v>-0.50860000000000005</v>
      </c>
      <c r="AF41" s="6" t="s">
        <v>29</v>
      </c>
      <c r="AG41" s="9">
        <v>-8.7999999999999995E-2</v>
      </c>
      <c r="AH41" s="9">
        <v>-0.76870000000000005</v>
      </c>
      <c r="AI41" s="6" t="s">
        <v>29</v>
      </c>
      <c r="AJ41" s="6" t="s">
        <v>29</v>
      </c>
      <c r="AK41" s="9">
        <v>0.44309999999999999</v>
      </c>
      <c r="AL41" s="9">
        <v>0</v>
      </c>
      <c r="AM41" s="6" t="s">
        <v>2009</v>
      </c>
      <c r="AN41" s="9">
        <v>1.5705</v>
      </c>
      <c r="AO41" s="6" t="s">
        <v>29</v>
      </c>
      <c r="AP41" s="6" t="s">
        <v>29</v>
      </c>
      <c r="AQ41" s="9">
        <v>0.17710000000000001</v>
      </c>
      <c r="AR41" s="6" t="s">
        <v>29</v>
      </c>
      <c r="AS41" s="6" t="s">
        <v>29</v>
      </c>
      <c r="AT41" s="6" t="s">
        <v>2010</v>
      </c>
      <c r="AU41" s="6" t="s">
        <v>589</v>
      </c>
      <c r="AV41" s="8">
        <v>22674400000</v>
      </c>
      <c r="AW41" s="6">
        <v>0</v>
      </c>
      <c r="AX41" s="6">
        <v>0</v>
      </c>
      <c r="AY41" s="6">
        <v>0</v>
      </c>
      <c r="AZ41" s="6">
        <v>0</v>
      </c>
      <c r="BA41" s="8">
        <v>3634360000</v>
      </c>
      <c r="BB41" s="8">
        <v>7987430000</v>
      </c>
      <c r="BC41" s="8">
        <v>1999650000</v>
      </c>
      <c r="BD41" s="8">
        <v>-2005550000</v>
      </c>
      <c r="BE41" s="8">
        <v>-773657000</v>
      </c>
      <c r="BF41" s="8">
        <v>-682701000</v>
      </c>
      <c r="BG41" s="8">
        <v>-370855000</v>
      </c>
      <c r="BH41" s="11">
        <f>BF41/L41</f>
        <v>-0.17888846672868056</v>
      </c>
      <c r="BI41" s="8">
        <f>BF41-AY41</f>
        <v>-682701000</v>
      </c>
      <c r="BJ41" s="11">
        <f>(Table1[[#This Row],[Cotação]]/Table1[[#This Row],[Min 52 sem 
]])-1</f>
        <v>5.9859154929577496E-2</v>
      </c>
    </row>
    <row r="42" spans="1:62" hidden="1" x14ac:dyDescent="0.25">
      <c r="A42" s="6" t="str">
        <f>IFERROR(VLOOKUP(Table1[[#This Row],[Papel]],carteira!A:B,2,0),"")</f>
        <v/>
      </c>
      <c r="B42" s="5" t="s">
        <v>2294</v>
      </c>
      <c r="C42" s="6">
        <v>5.25</v>
      </c>
      <c r="D42" s="6" t="s">
        <v>2</v>
      </c>
      <c r="E42" s="7">
        <v>44638</v>
      </c>
      <c r="F42" s="6" t="s">
        <v>2295</v>
      </c>
      <c r="G42" s="6">
        <v>4.95</v>
      </c>
      <c r="H42" s="6" t="s">
        <v>1997</v>
      </c>
      <c r="I42" s="6">
        <v>12.98</v>
      </c>
      <c r="J42" s="6" t="s">
        <v>1997</v>
      </c>
      <c r="K42" s="8">
        <v>11889100</v>
      </c>
      <c r="L42" s="8">
        <v>4307830000</v>
      </c>
      <c r="M42" s="7">
        <v>44469</v>
      </c>
      <c r="N42" s="8">
        <v>3742730000</v>
      </c>
      <c r="O42" s="8">
        <v>820539000</v>
      </c>
      <c r="P42" s="6" t="s">
        <v>2296</v>
      </c>
      <c r="Q42" s="6">
        <v>0</v>
      </c>
      <c r="R42" s="6">
        <v>0</v>
      </c>
      <c r="S42" s="9">
        <v>-7.8899999999999998E-2</v>
      </c>
      <c r="T42" s="6">
        <v>1.1000000000000001</v>
      </c>
      <c r="U42" s="6">
        <v>4.7699999999999996</v>
      </c>
      <c r="V42" s="9">
        <v>-0.17319999999999999</v>
      </c>
      <c r="W42" s="6" t="s">
        <v>29</v>
      </c>
      <c r="X42" s="6" t="s">
        <v>29</v>
      </c>
      <c r="Y42" s="9">
        <v>-0.59460000000000002</v>
      </c>
      <c r="Z42" s="6" t="s">
        <v>29</v>
      </c>
      <c r="AA42" s="6" t="s">
        <v>29</v>
      </c>
      <c r="AB42" s="9">
        <v>-0.37130000000000002</v>
      </c>
      <c r="AC42" s="6" t="s">
        <v>1092</v>
      </c>
      <c r="AD42" s="6" t="s">
        <v>29</v>
      </c>
      <c r="AE42" s="9">
        <v>-0.35520000000000002</v>
      </c>
      <c r="AF42" s="6" t="s">
        <v>2279</v>
      </c>
      <c r="AG42" s="9">
        <v>0</v>
      </c>
      <c r="AH42" s="9">
        <v>0</v>
      </c>
      <c r="AI42" s="6" t="s">
        <v>82</v>
      </c>
      <c r="AJ42" s="6" t="s">
        <v>29</v>
      </c>
      <c r="AK42" s="9">
        <v>0</v>
      </c>
      <c r="AL42" s="9">
        <v>0</v>
      </c>
      <c r="AM42" s="6" t="s">
        <v>29</v>
      </c>
      <c r="AN42" s="9">
        <v>0</v>
      </c>
      <c r="AO42" s="6" t="s">
        <v>29</v>
      </c>
      <c r="AP42" s="6" t="s">
        <v>2297</v>
      </c>
      <c r="AQ42" s="9">
        <v>0</v>
      </c>
      <c r="AR42" s="6" t="s">
        <v>29</v>
      </c>
      <c r="AS42" s="6" t="s">
        <v>111</v>
      </c>
      <c r="AT42" s="6" t="s">
        <v>29</v>
      </c>
      <c r="AU42" s="6" t="s">
        <v>29</v>
      </c>
      <c r="AV42" s="8">
        <v>7585330000</v>
      </c>
      <c r="AW42" s="8">
        <v>1085080000</v>
      </c>
      <c r="AX42" s="8">
        <v>1650180000</v>
      </c>
      <c r="AY42" s="8">
        <v>-565098000</v>
      </c>
      <c r="AZ42" s="8">
        <v>7009650000</v>
      </c>
      <c r="BA42" s="8">
        <v>3910490000</v>
      </c>
      <c r="BB42" s="6">
        <v>0</v>
      </c>
      <c r="BC42" s="8">
        <v>1390670000</v>
      </c>
      <c r="BD42" s="6">
        <v>0</v>
      </c>
      <c r="BE42" s="8">
        <v>244281000</v>
      </c>
      <c r="BF42" s="6">
        <v>0</v>
      </c>
      <c r="BG42" s="8">
        <v>225656000</v>
      </c>
      <c r="BH42" s="11">
        <f>BF42/L42</f>
        <v>0</v>
      </c>
      <c r="BI42" s="8">
        <f>BF42-AY42</f>
        <v>565098000</v>
      </c>
      <c r="BJ42" s="11">
        <f>(Table1[[#This Row],[Cotação]]/Table1[[#This Row],[Min 52 sem 
]])-1</f>
        <v>6.0606060606060552E-2</v>
      </c>
    </row>
    <row r="43" spans="1:62" hidden="1" x14ac:dyDescent="0.25">
      <c r="A43" s="6" t="str">
        <f>IFERROR(VLOOKUP(Table1[[#This Row],[Papel]],carteira!A:B,2,0),"")</f>
        <v/>
      </c>
      <c r="B43" s="5" t="s">
        <v>1289</v>
      </c>
      <c r="C43" s="6">
        <v>10.26</v>
      </c>
      <c r="D43" s="6" t="s">
        <v>466</v>
      </c>
      <c r="E43" s="7">
        <v>44638</v>
      </c>
      <c r="F43" s="6" t="s">
        <v>1290</v>
      </c>
      <c r="G43" s="6">
        <v>9.66</v>
      </c>
      <c r="H43" s="6" t="s">
        <v>162</v>
      </c>
      <c r="I43" s="6">
        <v>32.5</v>
      </c>
      <c r="J43" s="6" t="s">
        <v>985</v>
      </c>
      <c r="K43" s="8">
        <v>60954</v>
      </c>
      <c r="L43" s="8">
        <v>63663300</v>
      </c>
      <c r="M43" s="7">
        <v>44469</v>
      </c>
      <c r="N43" s="8">
        <v>569876000</v>
      </c>
      <c r="O43" s="8">
        <v>6205000</v>
      </c>
      <c r="P43" s="6" t="s">
        <v>1291</v>
      </c>
      <c r="Q43" s="6">
        <v>1.2</v>
      </c>
      <c r="R43" s="6">
        <v>8.5399999999999991</v>
      </c>
      <c r="S43" s="9">
        <v>-5.4399999999999997E-2</v>
      </c>
      <c r="T43" s="6">
        <v>-0.43</v>
      </c>
      <c r="U43" s="6">
        <v>-23.73</v>
      </c>
      <c r="V43" s="9">
        <v>-8.1500000000000003E-2</v>
      </c>
      <c r="W43" s="6" t="s">
        <v>329</v>
      </c>
      <c r="X43" s="6" t="s">
        <v>1282</v>
      </c>
      <c r="Y43" s="9">
        <v>-0.45429999999999998</v>
      </c>
      <c r="Z43" s="6" t="s">
        <v>1292</v>
      </c>
      <c r="AA43" s="6" t="s">
        <v>1283</v>
      </c>
      <c r="AB43" s="9">
        <v>-0.42330000000000001</v>
      </c>
      <c r="AC43" s="6" t="s">
        <v>1293</v>
      </c>
      <c r="AD43" s="6" t="s">
        <v>788</v>
      </c>
      <c r="AE43" s="9">
        <v>-0.15329999999999999</v>
      </c>
      <c r="AF43" s="6" t="s">
        <v>103</v>
      </c>
      <c r="AG43" s="9">
        <v>8.1000000000000003E-2</v>
      </c>
      <c r="AH43" s="9">
        <v>0.62870000000000004</v>
      </c>
      <c r="AI43" s="6" t="s">
        <v>1294</v>
      </c>
      <c r="AJ43" s="6" t="s">
        <v>929</v>
      </c>
      <c r="AK43" s="9">
        <v>2.7940999999999998</v>
      </c>
      <c r="AL43" s="9">
        <v>0</v>
      </c>
      <c r="AM43" s="6" t="s">
        <v>1285</v>
      </c>
      <c r="AN43" s="9">
        <v>0.21859999999999999</v>
      </c>
      <c r="AO43" s="6" t="s">
        <v>772</v>
      </c>
      <c r="AP43" s="6" t="s">
        <v>836</v>
      </c>
      <c r="AQ43" s="9">
        <v>0.5081</v>
      </c>
      <c r="AR43" s="6" t="s">
        <v>1295</v>
      </c>
      <c r="AS43" s="6" t="s">
        <v>1288</v>
      </c>
      <c r="AT43" s="6" t="s">
        <v>266</v>
      </c>
      <c r="AU43" s="6" t="s">
        <v>383</v>
      </c>
      <c r="AV43" s="8">
        <v>595949000</v>
      </c>
      <c r="AW43" s="8">
        <v>546642000</v>
      </c>
      <c r="AX43" s="8">
        <v>40429000</v>
      </c>
      <c r="AY43" s="8">
        <v>506213000</v>
      </c>
      <c r="AZ43" s="8">
        <v>412482000</v>
      </c>
      <c r="BA43" s="8">
        <v>-147222000</v>
      </c>
      <c r="BB43" s="8">
        <v>498691000</v>
      </c>
      <c r="BC43" s="8">
        <v>142511000</v>
      </c>
      <c r="BD43" s="8">
        <v>48534000</v>
      </c>
      <c r="BE43" s="8">
        <v>12916000</v>
      </c>
      <c r="BF43" s="8">
        <v>53010000</v>
      </c>
      <c r="BG43" s="8">
        <v>18622000</v>
      </c>
      <c r="BH43" s="11">
        <f>BF43/L43</f>
        <v>0.83266183185603004</v>
      </c>
      <c r="BI43" s="8">
        <f>BF43-AY43</f>
        <v>-453203000</v>
      </c>
      <c r="BJ43" s="11">
        <f>(Table1[[#This Row],[Cotação]]/Table1[[#This Row],[Min 52 sem 
]])-1</f>
        <v>6.211180124223592E-2</v>
      </c>
    </row>
    <row r="44" spans="1:62" hidden="1" x14ac:dyDescent="0.25">
      <c r="A44" s="6" t="str">
        <f>IFERROR(VLOOKUP(Table1[[#This Row],[Papel]],carteira!A:B,2,0),"")</f>
        <v/>
      </c>
      <c r="B44" s="5" t="s">
        <v>2692</v>
      </c>
      <c r="C44" s="6">
        <v>3.32</v>
      </c>
      <c r="D44" s="6" t="s">
        <v>34</v>
      </c>
      <c r="E44" s="7">
        <v>44638</v>
      </c>
      <c r="F44" s="6" t="s">
        <v>2693</v>
      </c>
      <c r="G44" s="6">
        <v>3.12</v>
      </c>
      <c r="H44" s="6" t="s">
        <v>1504</v>
      </c>
      <c r="I44" s="6">
        <v>10.23</v>
      </c>
      <c r="J44" s="6" t="s">
        <v>1691</v>
      </c>
      <c r="K44" s="8">
        <v>16953000</v>
      </c>
      <c r="L44" s="8">
        <v>251732000</v>
      </c>
      <c r="M44" s="7">
        <v>44561</v>
      </c>
      <c r="N44" s="8">
        <v>247218000</v>
      </c>
      <c r="O44" s="8">
        <v>75823000</v>
      </c>
      <c r="P44" s="6" t="s">
        <v>126</v>
      </c>
      <c r="Q44" s="6">
        <v>-153.97</v>
      </c>
      <c r="R44" s="6">
        <v>-0.02</v>
      </c>
      <c r="S44" s="9">
        <v>-6.4799999999999996E-2</v>
      </c>
      <c r="T44" s="6">
        <v>-6.14</v>
      </c>
      <c r="U44" s="6">
        <v>-0.54</v>
      </c>
      <c r="V44" s="9">
        <v>-0.1075</v>
      </c>
      <c r="W44" s="6" t="s">
        <v>2694</v>
      </c>
      <c r="X44" s="6" t="s">
        <v>1939</v>
      </c>
      <c r="Y44" s="9">
        <v>-0.58340000000000003</v>
      </c>
      <c r="Z44" s="6" t="s">
        <v>420</v>
      </c>
      <c r="AA44" s="6" t="s">
        <v>112</v>
      </c>
      <c r="AB44" s="9">
        <v>-0.41649999999999998</v>
      </c>
      <c r="AC44" s="6" t="s">
        <v>1775</v>
      </c>
      <c r="AD44" s="6" t="s">
        <v>268</v>
      </c>
      <c r="AE44" s="9">
        <v>-0.45290000000000002</v>
      </c>
      <c r="AF44" s="6" t="s">
        <v>2695</v>
      </c>
      <c r="AG44" s="9">
        <v>1.2999999999999999E-2</v>
      </c>
      <c r="AH44" s="9">
        <v>4.9561000000000002</v>
      </c>
      <c r="AI44" s="6" t="s">
        <v>2696</v>
      </c>
      <c r="AJ44" s="6" t="s">
        <v>112</v>
      </c>
      <c r="AK44" s="9">
        <v>-0.3669</v>
      </c>
      <c r="AL44" s="9">
        <v>0</v>
      </c>
      <c r="AM44" s="6" t="s">
        <v>14</v>
      </c>
      <c r="AN44" s="9">
        <v>-0.35349999999999998</v>
      </c>
      <c r="AO44" s="6" t="s">
        <v>2697</v>
      </c>
      <c r="AP44" s="6" t="s">
        <v>321</v>
      </c>
      <c r="AQ44" s="9">
        <v>-0.40360000000000001</v>
      </c>
      <c r="AR44" s="6" t="s">
        <v>2698</v>
      </c>
      <c r="AS44" s="6" t="s">
        <v>1401</v>
      </c>
      <c r="AT44" s="6" t="s">
        <v>2699</v>
      </c>
      <c r="AU44" s="6" t="s">
        <v>907</v>
      </c>
      <c r="AV44" s="8">
        <v>66205000</v>
      </c>
      <c r="AW44" s="8">
        <v>38000</v>
      </c>
      <c r="AX44" s="8">
        <v>4552000</v>
      </c>
      <c r="AY44" s="8">
        <v>-4514000</v>
      </c>
      <c r="AZ44" s="8">
        <v>34223000</v>
      </c>
      <c r="BA44" s="8">
        <v>-40976000</v>
      </c>
      <c r="BB44" s="8">
        <v>59561000</v>
      </c>
      <c r="BC44" s="8">
        <v>13658000</v>
      </c>
      <c r="BD44" s="8">
        <v>832000</v>
      </c>
      <c r="BE44" s="8">
        <v>-62000</v>
      </c>
      <c r="BF44" s="8">
        <v>-1635000</v>
      </c>
      <c r="BG44" s="8">
        <v>-1072000</v>
      </c>
      <c r="BH44" s="11">
        <f>BF44/L44</f>
        <v>-6.495002621835921E-3</v>
      </c>
      <c r="BI44" s="8">
        <f>BF44-AY44</f>
        <v>2879000</v>
      </c>
      <c r="BJ44" s="11">
        <f>(Table1[[#This Row],[Cotação]]/Table1[[#This Row],[Min 52 sem 
]])-1</f>
        <v>6.4102564102564097E-2</v>
      </c>
    </row>
    <row r="45" spans="1:62" hidden="1" x14ac:dyDescent="0.25">
      <c r="A45" s="6" t="str">
        <f>IFERROR(VLOOKUP(Table1[[#This Row],[Papel]],carteira!A:B,2,0),"")</f>
        <v/>
      </c>
      <c r="B45" s="5" t="s">
        <v>1214</v>
      </c>
      <c r="C45" s="6">
        <v>5.23</v>
      </c>
      <c r="D45" s="6" t="s">
        <v>466</v>
      </c>
      <c r="E45" s="7">
        <v>44638</v>
      </c>
      <c r="F45" s="6" t="s">
        <v>1215</v>
      </c>
      <c r="G45" s="6">
        <v>4.91</v>
      </c>
      <c r="H45" s="6" t="s">
        <v>25</v>
      </c>
      <c r="I45" s="6">
        <v>6.09</v>
      </c>
      <c r="J45" s="6" t="s">
        <v>1216</v>
      </c>
      <c r="K45" s="8">
        <v>15462</v>
      </c>
      <c r="L45" s="8">
        <v>538392000</v>
      </c>
      <c r="M45" s="7">
        <v>44561</v>
      </c>
      <c r="N45" s="6" t="s">
        <v>27</v>
      </c>
      <c r="O45" s="8">
        <v>102943000</v>
      </c>
      <c r="P45" s="6" t="s">
        <v>1217</v>
      </c>
      <c r="Q45" s="6">
        <v>7.08</v>
      </c>
      <c r="R45" s="6">
        <v>0.74</v>
      </c>
      <c r="S45" s="9">
        <v>3.8E-3</v>
      </c>
      <c r="T45" s="6">
        <v>0.52</v>
      </c>
      <c r="U45" s="6">
        <v>10.07</v>
      </c>
      <c r="V45" s="9">
        <v>7.7000000000000002E-3</v>
      </c>
      <c r="W45" s="6" t="s">
        <v>29</v>
      </c>
      <c r="X45" s="6" t="s">
        <v>29</v>
      </c>
      <c r="Y45" s="9">
        <v>-0.10059999999999999</v>
      </c>
      <c r="Z45" s="6" t="s">
        <v>29</v>
      </c>
      <c r="AA45" s="6" t="s">
        <v>29</v>
      </c>
      <c r="AB45" s="9">
        <v>-5.2400000000000002E-2</v>
      </c>
      <c r="AC45" s="6" t="s">
        <v>29</v>
      </c>
      <c r="AD45" s="6" t="s">
        <v>30</v>
      </c>
      <c r="AE45" s="9">
        <v>-5.9299999999999999E-2</v>
      </c>
      <c r="AF45" s="6" t="s">
        <v>29</v>
      </c>
      <c r="AG45" s="9">
        <v>0</v>
      </c>
      <c r="AH45" s="9">
        <v>-5.8599999999999999E-2</v>
      </c>
      <c r="AI45" s="6" t="s">
        <v>29</v>
      </c>
      <c r="AJ45" s="6" t="s">
        <v>29</v>
      </c>
      <c r="AK45" s="9">
        <v>0.3543</v>
      </c>
      <c r="AL45" s="9">
        <v>8.5999999999999993E-2</v>
      </c>
      <c r="AM45" s="6" t="s">
        <v>688</v>
      </c>
      <c r="AN45" s="9">
        <v>0.2535</v>
      </c>
      <c r="AO45" s="6" t="s">
        <v>29</v>
      </c>
      <c r="AP45" s="6" t="s">
        <v>29</v>
      </c>
      <c r="AQ45" s="9">
        <v>0.33539999999999998</v>
      </c>
      <c r="AR45" s="6" t="s">
        <v>29</v>
      </c>
      <c r="AS45" s="6" t="s">
        <v>29</v>
      </c>
      <c r="AT45" s="6" t="s">
        <v>1218</v>
      </c>
      <c r="AU45" s="6" t="s">
        <v>29</v>
      </c>
      <c r="AV45" s="8">
        <v>9951830000</v>
      </c>
      <c r="AW45" s="6">
        <v>0</v>
      </c>
      <c r="AX45" s="6">
        <v>0</v>
      </c>
      <c r="AY45" s="8">
        <v>1036690000</v>
      </c>
      <c r="AZ45" s="8">
        <v>350176000</v>
      </c>
      <c r="BA45" s="8">
        <v>95147000</v>
      </c>
      <c r="BB45" s="8">
        <v>56236000</v>
      </c>
      <c r="BC45" s="8">
        <v>11563000</v>
      </c>
      <c r="BD45" s="8">
        <v>76059000</v>
      </c>
      <c r="BE45" s="8">
        <v>25033000</v>
      </c>
      <c r="BH45" s="11">
        <f>BF45/L45</f>
        <v>0</v>
      </c>
      <c r="BI45" s="8">
        <f>BF45-AY45</f>
        <v>-1036690000</v>
      </c>
      <c r="BJ45" s="11">
        <f>(Table1[[#This Row],[Cotação]]/Table1[[#This Row],[Min 52 sem 
]])-1</f>
        <v>6.5173116089613181E-2</v>
      </c>
    </row>
    <row r="46" spans="1:62" hidden="1" x14ac:dyDescent="0.25">
      <c r="A46" s="6" t="str">
        <f>IFERROR(VLOOKUP(Table1[[#This Row],[Papel]],carteira!A:B,2,0),"")</f>
        <v/>
      </c>
      <c r="B46" s="5" t="s">
        <v>620</v>
      </c>
      <c r="C46" s="6">
        <v>13</v>
      </c>
      <c r="D46" s="6" t="s">
        <v>34</v>
      </c>
      <c r="E46" s="7">
        <v>44638</v>
      </c>
      <c r="F46" s="6" t="s">
        <v>621</v>
      </c>
      <c r="G46" s="6">
        <v>12.2</v>
      </c>
      <c r="H46" s="6" t="s">
        <v>622</v>
      </c>
      <c r="I46" s="6">
        <v>17.95</v>
      </c>
      <c r="J46" s="6" t="s">
        <v>622</v>
      </c>
      <c r="K46" s="8">
        <v>93596</v>
      </c>
      <c r="L46" s="8">
        <v>955864000</v>
      </c>
      <c r="M46" s="7">
        <v>44469</v>
      </c>
      <c r="N46" s="8">
        <v>1078090000</v>
      </c>
      <c r="O46" s="8">
        <v>73528000</v>
      </c>
      <c r="P46" s="6" t="s">
        <v>623</v>
      </c>
      <c r="Q46" s="6">
        <v>-12.87</v>
      </c>
      <c r="R46" s="6">
        <v>-1.01</v>
      </c>
      <c r="S46" s="9">
        <v>-6.4100000000000004E-2</v>
      </c>
      <c r="T46" s="6">
        <v>6.73</v>
      </c>
      <c r="U46" s="6">
        <v>1.93</v>
      </c>
      <c r="V46" s="9">
        <v>-6.88E-2</v>
      </c>
      <c r="W46" s="6" t="s">
        <v>624</v>
      </c>
      <c r="X46" s="6" t="s">
        <v>625</v>
      </c>
      <c r="Y46" s="9">
        <v>-0.1293</v>
      </c>
      <c r="Z46" s="6" t="s">
        <v>626</v>
      </c>
      <c r="AA46" s="6" t="s">
        <v>627</v>
      </c>
      <c r="AB46" s="9">
        <v>1.5E-3</v>
      </c>
      <c r="AC46" s="6" t="s">
        <v>628</v>
      </c>
      <c r="AD46" s="6" t="s">
        <v>629</v>
      </c>
      <c r="AE46" s="9">
        <v>-0.1993</v>
      </c>
      <c r="AF46" s="6" t="s">
        <v>630</v>
      </c>
      <c r="AG46" s="9">
        <v>-0.15</v>
      </c>
      <c r="AH46" s="9">
        <v>0.31</v>
      </c>
      <c r="AI46" s="6" t="s">
        <v>631</v>
      </c>
      <c r="AJ46" s="6" t="s">
        <v>632</v>
      </c>
      <c r="AK46" s="9">
        <v>0.53280000000000005</v>
      </c>
      <c r="AL46" s="9">
        <v>0</v>
      </c>
      <c r="AM46" s="6" t="s">
        <v>633</v>
      </c>
      <c r="AN46" s="9">
        <v>-0.1129</v>
      </c>
      <c r="AO46" s="6" t="s">
        <v>634</v>
      </c>
      <c r="AP46" s="6" t="s">
        <v>635</v>
      </c>
      <c r="AQ46" s="9">
        <v>0.48049999999999998</v>
      </c>
      <c r="AR46" s="6" t="s">
        <v>636</v>
      </c>
      <c r="AS46" s="6" t="s">
        <v>637</v>
      </c>
      <c r="AT46" s="6" t="s">
        <v>638</v>
      </c>
      <c r="AU46" s="6" t="s">
        <v>157</v>
      </c>
      <c r="AV46" s="8">
        <v>385684000</v>
      </c>
      <c r="AW46" s="8">
        <v>177300000</v>
      </c>
      <c r="AX46" s="8">
        <v>55071000</v>
      </c>
      <c r="AY46" s="8">
        <v>122229000</v>
      </c>
      <c r="AZ46" s="8">
        <v>157778000</v>
      </c>
      <c r="BA46" s="8">
        <v>142109000</v>
      </c>
      <c r="BB46" s="8">
        <v>104026000</v>
      </c>
      <c r="BC46" s="8">
        <v>36704000</v>
      </c>
      <c r="BD46" s="8">
        <v>-57782000</v>
      </c>
      <c r="BE46" s="8">
        <v>-12109000</v>
      </c>
      <c r="BF46" s="8">
        <v>-74286000</v>
      </c>
      <c r="BG46" s="8">
        <v>-16626000</v>
      </c>
      <c r="BH46" s="11">
        <f>BF46/L46</f>
        <v>-7.7716076764058492E-2</v>
      </c>
      <c r="BI46" s="8">
        <f>BF46-AY46</f>
        <v>-196515000</v>
      </c>
      <c r="BJ46" s="11">
        <f>(Table1[[#This Row],[Cotação]]/Table1[[#This Row],[Min 52 sem 
]])-1</f>
        <v>6.5573770491803351E-2</v>
      </c>
    </row>
    <row r="47" spans="1:62" hidden="1" x14ac:dyDescent="0.25">
      <c r="A47" s="6" t="str">
        <f>IFERROR(VLOOKUP(Table1[[#This Row],[Papel]],carteira!A:B,2,0),"")</f>
        <v/>
      </c>
      <c r="B47" s="5" t="s">
        <v>3130</v>
      </c>
      <c r="C47" s="6">
        <v>18.18</v>
      </c>
      <c r="D47" s="6" t="s">
        <v>34</v>
      </c>
      <c r="E47" s="7">
        <v>44638</v>
      </c>
      <c r="F47" s="6" t="s">
        <v>3131</v>
      </c>
      <c r="G47" s="6">
        <v>17.05</v>
      </c>
      <c r="H47" s="6" t="s">
        <v>1504</v>
      </c>
      <c r="I47" s="6">
        <v>25.98</v>
      </c>
      <c r="J47" s="6" t="s">
        <v>1691</v>
      </c>
      <c r="K47" s="8">
        <v>13317500</v>
      </c>
      <c r="L47" s="8">
        <v>2621160000</v>
      </c>
      <c r="M47" s="7">
        <v>44469</v>
      </c>
      <c r="N47" s="8">
        <v>3607190000</v>
      </c>
      <c r="O47" s="8">
        <v>144178000</v>
      </c>
      <c r="P47" s="6" t="s">
        <v>2702</v>
      </c>
      <c r="Q47" s="6">
        <v>11.5</v>
      </c>
      <c r="R47" s="6">
        <v>1.58</v>
      </c>
      <c r="S47" s="9">
        <v>-1.2999999999999999E-2</v>
      </c>
      <c r="T47" s="6">
        <v>0.97</v>
      </c>
      <c r="U47" s="6">
        <v>18.66</v>
      </c>
      <c r="V47" s="9">
        <v>-5.7500000000000002E-2</v>
      </c>
      <c r="W47" s="6" t="s">
        <v>3132</v>
      </c>
      <c r="X47" s="6" t="s">
        <v>933</v>
      </c>
      <c r="Y47" s="9">
        <v>-7.8799999999999995E-2</v>
      </c>
      <c r="Z47" s="6" t="s">
        <v>715</v>
      </c>
      <c r="AA47" s="6" t="s">
        <v>2400</v>
      </c>
      <c r="AB47" s="9">
        <v>-8.8700000000000001E-2</v>
      </c>
      <c r="AC47" s="6" t="s">
        <v>482</v>
      </c>
      <c r="AD47" s="6" t="s">
        <v>1878</v>
      </c>
      <c r="AE47" s="9">
        <v>-3.1600000000000003E-2</v>
      </c>
      <c r="AF47" s="6" t="s">
        <v>829</v>
      </c>
      <c r="AG47" s="9">
        <v>8.5999999999999993E-2</v>
      </c>
      <c r="AH47" s="9">
        <v>-0.1711</v>
      </c>
      <c r="AI47" s="6" t="s">
        <v>3133</v>
      </c>
      <c r="AJ47" s="6" t="s">
        <v>31</v>
      </c>
      <c r="AK47" s="9">
        <v>0.32390000000000002</v>
      </c>
      <c r="AL47" s="9">
        <v>2.4E-2</v>
      </c>
      <c r="AM47" s="6" t="s">
        <v>647</v>
      </c>
      <c r="AN47" s="9">
        <v>0.17100000000000001</v>
      </c>
      <c r="AO47" s="6" t="s">
        <v>3134</v>
      </c>
      <c r="AP47" s="6" t="s">
        <v>822</v>
      </c>
      <c r="AQ47" s="9">
        <v>0.56620000000000004</v>
      </c>
      <c r="AR47" s="6" t="s">
        <v>1059</v>
      </c>
      <c r="AS47" s="6" t="s">
        <v>285</v>
      </c>
      <c r="AT47" s="6" t="s">
        <v>65</v>
      </c>
      <c r="AU47" s="6" t="s">
        <v>3135</v>
      </c>
      <c r="AV47" s="8">
        <v>6471850000</v>
      </c>
      <c r="AW47" s="8">
        <v>2077750000</v>
      </c>
      <c r="AX47" s="8">
        <v>1091720000</v>
      </c>
      <c r="AY47" s="8">
        <v>986030000</v>
      </c>
      <c r="AZ47" s="8">
        <v>3798970000</v>
      </c>
      <c r="BA47" s="8">
        <v>2690750000</v>
      </c>
      <c r="BB47" s="8">
        <v>6293340000</v>
      </c>
      <c r="BC47" s="8">
        <v>1833810000</v>
      </c>
      <c r="BD47" s="8">
        <v>559773000</v>
      </c>
      <c r="BE47" s="8">
        <v>217276000</v>
      </c>
      <c r="BF47" s="8">
        <v>227833000</v>
      </c>
      <c r="BG47" s="8">
        <v>125150000</v>
      </c>
      <c r="BH47" s="11">
        <f>BF47/L47</f>
        <v>8.6920676341772349E-2</v>
      </c>
      <c r="BI47" s="8">
        <f>BF47-AY47</f>
        <v>-758197000</v>
      </c>
      <c r="BJ47" s="11">
        <f>(Table1[[#This Row],[Cotação]]/Table1[[#This Row],[Min 52 sem 
]])-1</f>
        <v>6.6275659824046818E-2</v>
      </c>
    </row>
    <row r="48" spans="1:62" hidden="1" x14ac:dyDescent="0.25">
      <c r="A48" s="6" t="str">
        <f>IFERROR(VLOOKUP(Table1[[#This Row],[Papel]],carteira!A:B,2,0),"")</f>
        <v/>
      </c>
      <c r="B48" s="5" t="s">
        <v>394</v>
      </c>
      <c r="C48" s="6">
        <v>2.2400000000000002</v>
      </c>
      <c r="D48" s="6" t="s">
        <v>34</v>
      </c>
      <c r="E48" s="7">
        <v>44638</v>
      </c>
      <c r="F48" s="6" t="s">
        <v>395</v>
      </c>
      <c r="G48" s="6">
        <v>2.1</v>
      </c>
      <c r="H48" s="6" t="s">
        <v>194</v>
      </c>
      <c r="I48" s="6">
        <v>12.53</v>
      </c>
      <c r="J48" s="6" t="s">
        <v>194</v>
      </c>
      <c r="K48" s="8">
        <v>108096</v>
      </c>
      <c r="L48" s="8">
        <v>59830400</v>
      </c>
      <c r="M48" s="7">
        <v>44469</v>
      </c>
      <c r="N48" s="8">
        <v>340634000</v>
      </c>
      <c r="O48" s="8">
        <v>26710000</v>
      </c>
      <c r="P48" s="6" t="s">
        <v>396</v>
      </c>
      <c r="Q48" s="6">
        <v>-0.57999999999999996</v>
      </c>
      <c r="R48" s="6">
        <v>-3.83</v>
      </c>
      <c r="S48" s="9">
        <v>-0.11459999999999999</v>
      </c>
      <c r="T48" s="6">
        <v>0.31</v>
      </c>
      <c r="U48" s="6">
        <v>7.2</v>
      </c>
      <c r="V48" s="9">
        <v>-0.1076</v>
      </c>
      <c r="W48" s="6" t="s">
        <v>397</v>
      </c>
      <c r="X48" s="6" t="s">
        <v>75</v>
      </c>
      <c r="Y48" s="9">
        <v>-0.56920000000000004</v>
      </c>
      <c r="Z48" s="6" t="s">
        <v>398</v>
      </c>
      <c r="AA48" s="6" t="s">
        <v>399</v>
      </c>
      <c r="AB48" s="9">
        <v>-0.13850000000000001</v>
      </c>
      <c r="AC48" s="6" t="s">
        <v>52</v>
      </c>
      <c r="AD48" s="6" t="s">
        <v>400</v>
      </c>
      <c r="AE48" s="9">
        <v>0.13039999999999999</v>
      </c>
      <c r="AF48" s="6" t="s">
        <v>401</v>
      </c>
      <c r="AG48" s="9">
        <v>-8.9999999999999993E-3</v>
      </c>
      <c r="AH48" s="9">
        <v>-0.73740000000000006</v>
      </c>
      <c r="AI48" s="6" t="s">
        <v>402</v>
      </c>
      <c r="AJ48" s="6" t="s">
        <v>403</v>
      </c>
      <c r="AK48" s="9">
        <v>-0.6472</v>
      </c>
      <c r="AL48" s="9">
        <v>0</v>
      </c>
      <c r="AM48" s="6" t="s">
        <v>404</v>
      </c>
      <c r="AN48" s="9">
        <v>-0.77170000000000005</v>
      </c>
      <c r="AO48" s="6" t="s">
        <v>405</v>
      </c>
      <c r="AP48" s="6" t="s">
        <v>406</v>
      </c>
      <c r="AQ48" s="9">
        <v>-0.63200000000000001</v>
      </c>
      <c r="AR48" s="6" t="s">
        <v>407</v>
      </c>
      <c r="AS48" s="6" t="s">
        <v>408</v>
      </c>
      <c r="AT48" s="6" t="s">
        <v>409</v>
      </c>
      <c r="AU48" s="6" t="s">
        <v>410</v>
      </c>
      <c r="AV48" s="8">
        <v>1705860000</v>
      </c>
      <c r="AW48" s="8">
        <v>318766000</v>
      </c>
      <c r="AX48" s="8">
        <v>37962000</v>
      </c>
      <c r="AY48" s="8">
        <v>280804000</v>
      </c>
      <c r="AZ48" s="8">
        <v>358170000</v>
      </c>
      <c r="BA48" s="8">
        <v>192398000</v>
      </c>
      <c r="BB48" s="8">
        <v>1052260000</v>
      </c>
      <c r="BC48" s="8">
        <v>257648000</v>
      </c>
      <c r="BD48" s="8">
        <v>-15795000</v>
      </c>
      <c r="BE48" s="8">
        <v>-1541000</v>
      </c>
      <c r="BF48" s="8">
        <v>-102277000</v>
      </c>
      <c r="BG48" s="8">
        <v>-19096000</v>
      </c>
      <c r="BH48" s="11">
        <f>BF48/L48</f>
        <v>-1.7094487083489329</v>
      </c>
      <c r="BI48" s="8">
        <f>BF48-AY48</f>
        <v>-383081000</v>
      </c>
      <c r="BJ48" s="11">
        <f>(Table1[[#This Row],[Cotação]]/Table1[[#This Row],[Min 52 sem 
]])-1</f>
        <v>6.6666666666666652E-2</v>
      </c>
    </row>
    <row r="49" spans="1:62" hidden="1" x14ac:dyDescent="0.25">
      <c r="A49" s="6" t="str">
        <f>IFERROR(VLOOKUP(Table1[[#This Row],[Papel]],carteira!A:B,2,0),"")</f>
        <v/>
      </c>
      <c r="B49" s="5" t="s">
        <v>997</v>
      </c>
      <c r="C49" s="6">
        <v>5.09</v>
      </c>
      <c r="D49" s="6" t="s">
        <v>466</v>
      </c>
      <c r="E49" s="7">
        <v>44638</v>
      </c>
      <c r="F49" s="6" t="s">
        <v>998</v>
      </c>
      <c r="G49" s="6">
        <v>4.7699999999999996</v>
      </c>
      <c r="H49" s="6" t="s">
        <v>162</v>
      </c>
      <c r="I49" s="6">
        <v>8.34</v>
      </c>
      <c r="J49" s="6" t="s">
        <v>985</v>
      </c>
      <c r="K49" s="8">
        <v>47709</v>
      </c>
      <c r="L49" s="8">
        <v>50900000</v>
      </c>
      <c r="M49" s="7">
        <v>44469</v>
      </c>
      <c r="N49" s="8">
        <v>241347000</v>
      </c>
      <c r="O49" s="8">
        <v>10000000</v>
      </c>
      <c r="P49" s="6" t="s">
        <v>999</v>
      </c>
      <c r="Q49" s="6">
        <v>4.26</v>
      </c>
      <c r="R49" s="6">
        <v>1.19</v>
      </c>
      <c r="S49" s="9">
        <v>-4.1399999999999999E-2</v>
      </c>
      <c r="T49" s="6">
        <v>0.37</v>
      </c>
      <c r="U49" s="6">
        <v>13.87</v>
      </c>
      <c r="V49" s="9">
        <v>-3.2300000000000002E-2</v>
      </c>
      <c r="W49" s="6" t="s">
        <v>789</v>
      </c>
      <c r="X49" s="6" t="s">
        <v>933</v>
      </c>
      <c r="Y49" s="9">
        <v>-8.1199999999999994E-2</v>
      </c>
      <c r="Z49" s="6" t="s">
        <v>398</v>
      </c>
      <c r="AA49" s="6" t="s">
        <v>987</v>
      </c>
      <c r="AB49" s="9">
        <v>1.7999999999999999E-2</v>
      </c>
      <c r="AC49" s="6" t="s">
        <v>775</v>
      </c>
      <c r="AD49" s="6" t="s">
        <v>989</v>
      </c>
      <c r="AE49" s="9">
        <v>-0.1119</v>
      </c>
      <c r="AF49" s="6" t="s">
        <v>1000</v>
      </c>
      <c r="AG49" s="9">
        <v>7.5999999999999998E-2</v>
      </c>
      <c r="AH49" s="9">
        <v>-0.35139999999999999</v>
      </c>
      <c r="AI49" s="6" t="s">
        <v>1001</v>
      </c>
      <c r="AJ49" s="6" t="s">
        <v>992</v>
      </c>
      <c r="AK49" s="9">
        <v>0.44669999999999999</v>
      </c>
      <c r="AL49" s="9">
        <v>0</v>
      </c>
      <c r="AM49" s="6" t="s">
        <v>993</v>
      </c>
      <c r="AN49" s="9">
        <v>-0.1202</v>
      </c>
      <c r="AO49" s="6" t="s">
        <v>1002</v>
      </c>
      <c r="AP49" s="6" t="s">
        <v>995</v>
      </c>
      <c r="AQ49" s="9">
        <v>1.393</v>
      </c>
      <c r="AR49" s="6" t="s">
        <v>1003</v>
      </c>
      <c r="AS49" s="6" t="s">
        <v>996</v>
      </c>
      <c r="AT49" s="6" t="s">
        <v>688</v>
      </c>
      <c r="AU49" s="6" t="s">
        <v>904</v>
      </c>
      <c r="AV49" s="8">
        <v>780903000</v>
      </c>
      <c r="AW49" s="8">
        <v>211272000</v>
      </c>
      <c r="AX49" s="8">
        <v>20825000</v>
      </c>
      <c r="AY49" s="8">
        <v>190447000</v>
      </c>
      <c r="AZ49" s="8">
        <v>384572000</v>
      </c>
      <c r="BA49" s="8">
        <v>138726000</v>
      </c>
      <c r="BB49" s="8">
        <v>910031000</v>
      </c>
      <c r="BC49" s="8">
        <v>266792000</v>
      </c>
      <c r="BD49" s="8">
        <v>59216000</v>
      </c>
      <c r="BE49" s="8">
        <v>14723000</v>
      </c>
      <c r="BF49" s="8">
        <v>11937000</v>
      </c>
      <c r="BG49" s="8">
        <v>1812000</v>
      </c>
      <c r="BH49" s="11">
        <f>BF49/L49</f>
        <v>0.23451866404715127</v>
      </c>
      <c r="BI49" s="8">
        <f>BF49-AY49</f>
        <v>-178510000</v>
      </c>
      <c r="BJ49" s="11">
        <f>(Table1[[#This Row],[Cotação]]/Table1[[#This Row],[Min 52 sem 
]])-1</f>
        <v>6.7085953878406768E-2</v>
      </c>
    </row>
    <row r="50" spans="1:62" hidden="1" x14ac:dyDescent="0.25">
      <c r="A50" s="6" t="str">
        <f>IFERROR(VLOOKUP(Table1[[#This Row],[Papel]],carteira!A:B,2,0),"")</f>
        <v/>
      </c>
      <c r="B50" s="5" t="s">
        <v>607</v>
      </c>
      <c r="C50" s="6">
        <v>22.3</v>
      </c>
      <c r="D50" s="6" t="s">
        <v>466</v>
      </c>
      <c r="E50" s="7">
        <v>44638</v>
      </c>
      <c r="F50" s="6" t="s">
        <v>608</v>
      </c>
      <c r="G50" s="6">
        <v>20.88</v>
      </c>
      <c r="H50" s="6" t="s">
        <v>25</v>
      </c>
      <c r="I50" s="6">
        <v>25.97</v>
      </c>
      <c r="J50" s="6" t="s">
        <v>26</v>
      </c>
      <c r="K50" s="8">
        <v>48981</v>
      </c>
      <c r="L50" s="8">
        <v>340855000</v>
      </c>
      <c r="M50" s="7">
        <v>44561</v>
      </c>
      <c r="N50" s="6" t="s">
        <v>27</v>
      </c>
      <c r="O50" s="8">
        <v>15285000</v>
      </c>
      <c r="P50" s="6" t="s">
        <v>609</v>
      </c>
      <c r="Q50" s="6">
        <v>4.07</v>
      </c>
      <c r="R50" s="6">
        <v>5.48</v>
      </c>
      <c r="S50" s="9">
        <v>-2.4500000000000001E-2</v>
      </c>
      <c r="T50" s="6">
        <v>0.61</v>
      </c>
      <c r="U50" s="6">
        <v>36.72</v>
      </c>
      <c r="V50" s="9">
        <v>-4.53E-2</v>
      </c>
      <c r="W50" s="6" t="s">
        <v>29</v>
      </c>
      <c r="X50" s="6" t="s">
        <v>29</v>
      </c>
      <c r="Y50" s="9">
        <v>1.6799999999999999E-2</v>
      </c>
      <c r="Z50" s="6" t="s">
        <v>29</v>
      </c>
      <c r="AA50" s="6" t="s">
        <v>29</v>
      </c>
      <c r="AB50" s="9">
        <v>-5.3199999999999997E-2</v>
      </c>
      <c r="AC50" s="6" t="s">
        <v>29</v>
      </c>
      <c r="AD50" s="6" t="s">
        <v>30</v>
      </c>
      <c r="AE50" s="9">
        <v>-6.1600000000000002E-2</v>
      </c>
      <c r="AF50" s="6" t="s">
        <v>29</v>
      </c>
      <c r="AG50" s="9">
        <v>0</v>
      </c>
      <c r="AH50" s="9">
        <v>-0.29249999999999998</v>
      </c>
      <c r="AI50" s="6" t="s">
        <v>29</v>
      </c>
      <c r="AJ50" s="6" t="s">
        <v>29</v>
      </c>
      <c r="AK50" s="9">
        <v>0.1041</v>
      </c>
      <c r="AL50" s="9">
        <v>6.5000000000000002E-2</v>
      </c>
      <c r="AM50" s="6" t="s">
        <v>556</v>
      </c>
      <c r="AN50" s="9">
        <v>2.6499999999999999E-2</v>
      </c>
      <c r="AO50" s="6" t="s">
        <v>29</v>
      </c>
      <c r="AP50" s="6" t="s">
        <v>29</v>
      </c>
      <c r="AQ50" s="9">
        <v>1.9084000000000001</v>
      </c>
      <c r="AR50" s="6" t="s">
        <v>29</v>
      </c>
      <c r="AS50" s="6" t="s">
        <v>29</v>
      </c>
      <c r="AT50" s="6" t="s">
        <v>384</v>
      </c>
      <c r="AU50" s="6" t="s">
        <v>29</v>
      </c>
      <c r="AV50" s="8">
        <v>7319530000</v>
      </c>
      <c r="AW50" s="8">
        <v>6104320000</v>
      </c>
      <c r="AX50" s="8">
        <v>2939600000</v>
      </c>
      <c r="AY50" s="8">
        <v>561322000</v>
      </c>
      <c r="AZ50" s="8">
        <v>427116000</v>
      </c>
      <c r="BA50" s="8">
        <v>96926000</v>
      </c>
      <c r="BB50" s="8">
        <v>129059000</v>
      </c>
      <c r="BC50" s="8">
        <v>32459000</v>
      </c>
      <c r="BD50" s="8">
        <v>83739000</v>
      </c>
      <c r="BE50" s="8">
        <v>11145000</v>
      </c>
      <c r="BH50" s="11">
        <f>BF50/L50</f>
        <v>0</v>
      </c>
      <c r="BI50" s="8">
        <f>BF50-AY50</f>
        <v>-561322000</v>
      </c>
      <c r="BJ50" s="11">
        <f>(Table1[[#This Row],[Cotação]]/Table1[[#This Row],[Min 52 sem 
]])-1</f>
        <v>6.8007662835249061E-2</v>
      </c>
    </row>
    <row r="51" spans="1:62" hidden="1" x14ac:dyDescent="0.25">
      <c r="A51" s="6" t="str">
        <f>IFERROR(VLOOKUP(Table1[[#This Row],[Papel]],carteira!A:B,2,0),"")</f>
        <v/>
      </c>
      <c r="B51" s="5" t="s">
        <v>2630</v>
      </c>
      <c r="C51" s="6">
        <v>20</v>
      </c>
      <c r="D51" s="6" t="s">
        <v>34</v>
      </c>
      <c r="E51" s="7">
        <v>44638</v>
      </c>
      <c r="F51" s="6" t="s">
        <v>2631</v>
      </c>
      <c r="G51" s="6">
        <v>18.7</v>
      </c>
      <c r="H51" s="6" t="s">
        <v>335</v>
      </c>
      <c r="I51" s="6">
        <v>28.98</v>
      </c>
      <c r="J51" s="6" t="s">
        <v>580</v>
      </c>
      <c r="K51" s="8">
        <v>46089500</v>
      </c>
      <c r="L51" s="8">
        <v>12931700000</v>
      </c>
      <c r="M51" s="7">
        <v>44561</v>
      </c>
      <c r="N51" s="8">
        <v>4053840000</v>
      </c>
      <c r="O51" s="8">
        <v>646586000</v>
      </c>
      <c r="P51" s="6" t="s">
        <v>1116</v>
      </c>
      <c r="Q51" s="6">
        <v>8.3699999999999992</v>
      </c>
      <c r="R51" s="6">
        <v>2.39</v>
      </c>
      <c r="S51" s="9">
        <v>-4.6699999999999998E-2</v>
      </c>
      <c r="T51" s="6">
        <v>1.38</v>
      </c>
      <c r="U51" s="6">
        <v>14.48</v>
      </c>
      <c r="V51" s="9">
        <v>-7.1099999999999997E-2</v>
      </c>
      <c r="W51" s="6" t="s">
        <v>2155</v>
      </c>
      <c r="X51" s="6" t="s">
        <v>339</v>
      </c>
      <c r="Y51" s="9">
        <v>-7.8E-2</v>
      </c>
      <c r="Z51" s="6" t="s">
        <v>1323</v>
      </c>
      <c r="AA51" s="6" t="s">
        <v>1815</v>
      </c>
      <c r="AB51" s="9">
        <v>-4.3999999999999997E-2</v>
      </c>
      <c r="AC51" s="6" t="s">
        <v>149</v>
      </c>
      <c r="AD51" s="6" t="s">
        <v>688</v>
      </c>
      <c r="AE51" s="9">
        <v>-9.6000000000000002E-2</v>
      </c>
      <c r="AF51" s="6" t="s">
        <v>2087</v>
      </c>
      <c r="AG51" s="9">
        <v>0.40899999999999997</v>
      </c>
      <c r="AH51" s="9">
        <v>-0.18429999999999999</v>
      </c>
      <c r="AI51" s="6" t="s">
        <v>2461</v>
      </c>
      <c r="AJ51" s="6" t="s">
        <v>2632</v>
      </c>
      <c r="AK51" s="9">
        <v>0.24629999999999999</v>
      </c>
      <c r="AL51" s="9">
        <v>6.5000000000000002E-2</v>
      </c>
      <c r="AM51" s="6" t="s">
        <v>933</v>
      </c>
      <c r="AN51" s="9">
        <v>0.55759999999999998</v>
      </c>
      <c r="AO51" s="6" t="s">
        <v>323</v>
      </c>
      <c r="AP51" s="6" t="s">
        <v>1423</v>
      </c>
      <c r="AQ51" s="9">
        <v>0.40400000000000003</v>
      </c>
      <c r="AR51" s="6" t="s">
        <v>323</v>
      </c>
      <c r="AS51" s="6" t="s">
        <v>29</v>
      </c>
      <c r="AT51" s="6" t="s">
        <v>341</v>
      </c>
      <c r="AU51" s="6" t="s">
        <v>313</v>
      </c>
      <c r="AV51" s="8">
        <v>41629200000</v>
      </c>
      <c r="AW51" s="6">
        <v>0</v>
      </c>
      <c r="AX51" s="8">
        <v>8877880000</v>
      </c>
      <c r="AY51" s="8">
        <v>-8877880000</v>
      </c>
      <c r="AZ51" s="8">
        <v>27311600000</v>
      </c>
      <c r="BA51" s="8">
        <v>9364560000</v>
      </c>
      <c r="BB51" s="8">
        <v>21225600000</v>
      </c>
      <c r="BC51" s="8">
        <v>5986530000</v>
      </c>
      <c r="BD51" s="8">
        <v>17006500000</v>
      </c>
      <c r="BE51" s="8">
        <v>4908890000</v>
      </c>
      <c r="BF51" s="8">
        <v>1544250000</v>
      </c>
      <c r="BG51" s="8">
        <v>532806000</v>
      </c>
      <c r="BH51" s="11">
        <f>BF51/L51</f>
        <v>0.11941585406404417</v>
      </c>
      <c r="BI51" s="8">
        <f>BF51-AY51</f>
        <v>10422130000</v>
      </c>
      <c r="BJ51" s="11">
        <f>(Table1[[#This Row],[Cotação]]/Table1[[#This Row],[Min 52 sem 
]])-1</f>
        <v>6.9518716577540163E-2</v>
      </c>
    </row>
    <row r="52" spans="1:62" hidden="1" x14ac:dyDescent="0.25">
      <c r="A52" s="6" t="str">
        <f>IFERROR(VLOOKUP(Table1[[#This Row],[Papel]],carteira!A:B,2,0),"")</f>
        <v/>
      </c>
      <c r="B52" s="5" t="s">
        <v>1678</v>
      </c>
      <c r="C52" s="6">
        <v>5.09</v>
      </c>
      <c r="D52" s="6" t="s">
        <v>2</v>
      </c>
      <c r="E52" s="7">
        <v>44638</v>
      </c>
      <c r="F52" s="6" t="s">
        <v>1679</v>
      </c>
      <c r="G52" s="6">
        <v>4.75</v>
      </c>
      <c r="H52" s="6" t="s">
        <v>804</v>
      </c>
      <c r="I52" s="6">
        <v>8.8800000000000008</v>
      </c>
      <c r="J52" s="6" t="s">
        <v>804</v>
      </c>
      <c r="K52" s="8">
        <v>3178520</v>
      </c>
      <c r="L52" s="8">
        <v>1842830000</v>
      </c>
      <c r="M52" s="7">
        <v>44469</v>
      </c>
      <c r="N52" s="8">
        <v>1331640000</v>
      </c>
      <c r="O52" s="8">
        <v>362050000</v>
      </c>
      <c r="P52" s="6" t="s">
        <v>1680</v>
      </c>
      <c r="Q52" s="6">
        <v>0</v>
      </c>
      <c r="R52" s="6">
        <v>0</v>
      </c>
      <c r="S52" s="9">
        <v>-2.6800000000000001E-2</v>
      </c>
      <c r="T52" s="6">
        <v>1.87</v>
      </c>
      <c r="U52" s="6">
        <v>2.72</v>
      </c>
      <c r="V52" s="9">
        <v>-0.1007</v>
      </c>
      <c r="W52" s="6" t="s">
        <v>29</v>
      </c>
      <c r="X52" s="6" t="s">
        <v>29</v>
      </c>
      <c r="Y52" s="9">
        <v>-0.3478</v>
      </c>
      <c r="Z52" s="6" t="s">
        <v>29</v>
      </c>
      <c r="AA52" s="6" t="s">
        <v>29</v>
      </c>
      <c r="AB52" s="9">
        <v>-0.2288</v>
      </c>
      <c r="AC52" s="6" t="s">
        <v>321</v>
      </c>
      <c r="AD52" s="6" t="s">
        <v>29</v>
      </c>
      <c r="AE52" s="9">
        <v>-0.15429999999999999</v>
      </c>
      <c r="AF52" s="6" t="s">
        <v>1629</v>
      </c>
      <c r="AG52" s="9">
        <v>0</v>
      </c>
      <c r="AH52" s="9">
        <v>0</v>
      </c>
      <c r="AI52" s="6" t="s">
        <v>1681</v>
      </c>
      <c r="AJ52" s="6" t="s">
        <v>29</v>
      </c>
      <c r="AK52" s="9">
        <v>0</v>
      </c>
      <c r="AL52" s="9">
        <v>0</v>
      </c>
      <c r="AM52" s="6" t="s">
        <v>29</v>
      </c>
      <c r="AN52" s="9">
        <v>0</v>
      </c>
      <c r="AO52" s="6" t="s">
        <v>29</v>
      </c>
      <c r="AP52" s="6" t="s">
        <v>1052</v>
      </c>
      <c r="AQ52" s="9">
        <v>0</v>
      </c>
      <c r="AR52" s="6" t="s">
        <v>29</v>
      </c>
      <c r="AS52" s="6" t="s">
        <v>109</v>
      </c>
      <c r="AT52" s="6" t="s">
        <v>29</v>
      </c>
      <c r="AU52" s="6" t="s">
        <v>29</v>
      </c>
      <c r="AV52" s="8">
        <v>1602420000</v>
      </c>
      <c r="AW52" s="8">
        <v>287531000</v>
      </c>
      <c r="AX52" s="8">
        <v>798726000</v>
      </c>
      <c r="AY52" s="8">
        <v>-511195000</v>
      </c>
      <c r="AZ52" s="8">
        <v>907783000</v>
      </c>
      <c r="BA52" s="8">
        <v>984998000</v>
      </c>
      <c r="BB52" s="6">
        <v>0</v>
      </c>
      <c r="BC52" s="8">
        <v>120563000</v>
      </c>
      <c r="BD52" s="6">
        <v>0</v>
      </c>
      <c r="BE52" s="8">
        <v>36311000</v>
      </c>
      <c r="BF52" s="6">
        <v>0</v>
      </c>
      <c r="BG52" s="8">
        <v>22171000</v>
      </c>
      <c r="BH52" s="11">
        <f>BF52/L52</f>
        <v>0</v>
      </c>
      <c r="BI52" s="8">
        <f>BF52-AY52</f>
        <v>511195000</v>
      </c>
      <c r="BJ52" s="11">
        <f>(Table1[[#This Row],[Cotação]]/Table1[[#This Row],[Min 52 sem 
]])-1</f>
        <v>7.1578947368420964E-2</v>
      </c>
    </row>
    <row r="53" spans="1:62" hidden="1" x14ac:dyDescent="0.25">
      <c r="A53" s="6" t="str">
        <f>IFERROR(VLOOKUP(Table1[[#This Row],[Papel]],carteira!A:B,2,0),"")</f>
        <v/>
      </c>
      <c r="B53" s="5" t="s">
        <v>2123</v>
      </c>
      <c r="C53" s="6">
        <v>4.8899999999999997</v>
      </c>
      <c r="D53" s="6" t="s">
        <v>2</v>
      </c>
      <c r="E53" s="7">
        <v>44638</v>
      </c>
      <c r="F53" s="6" t="s">
        <v>2124</v>
      </c>
      <c r="G53" s="6">
        <v>4.5599999999999996</v>
      </c>
      <c r="H53" s="6" t="s">
        <v>429</v>
      </c>
      <c r="I53" s="6">
        <v>8.08</v>
      </c>
      <c r="J53" s="6" t="s">
        <v>430</v>
      </c>
      <c r="K53" s="8">
        <v>4859460</v>
      </c>
      <c r="L53" s="8">
        <v>1018050000</v>
      </c>
      <c r="M53" s="7">
        <v>44561</v>
      </c>
      <c r="N53" s="8">
        <v>553783000</v>
      </c>
      <c r="O53" s="8">
        <v>208191000</v>
      </c>
      <c r="P53" s="6" t="s">
        <v>2125</v>
      </c>
      <c r="Q53" s="6">
        <v>5.73</v>
      </c>
      <c r="R53" s="6">
        <v>0.85</v>
      </c>
      <c r="S53" s="9">
        <v>-8.77E-2</v>
      </c>
      <c r="T53" s="6">
        <v>0.86</v>
      </c>
      <c r="U53" s="6">
        <v>5.66</v>
      </c>
      <c r="V53" s="9">
        <v>-8.9399999999999993E-2</v>
      </c>
      <c r="W53" s="6" t="s">
        <v>2126</v>
      </c>
      <c r="X53" s="6" t="s">
        <v>1282</v>
      </c>
      <c r="Y53" s="9">
        <v>-0.26369999999999999</v>
      </c>
      <c r="Z53" s="6" t="s">
        <v>291</v>
      </c>
      <c r="AA53" s="6" t="s">
        <v>99</v>
      </c>
      <c r="AB53" s="9">
        <v>-5.7799999999999997E-2</v>
      </c>
      <c r="AC53" s="6" t="s">
        <v>722</v>
      </c>
      <c r="AD53" s="6" t="s">
        <v>1139</v>
      </c>
      <c r="AE53" s="9">
        <v>-0.3775</v>
      </c>
      <c r="AF53" s="6" t="s">
        <v>1588</v>
      </c>
      <c r="AG53" s="9">
        <v>9.8000000000000004E-2</v>
      </c>
      <c r="AH53" s="9">
        <v>5.0000000000000001E-4</v>
      </c>
      <c r="AI53" s="6" t="s">
        <v>1777</v>
      </c>
      <c r="AJ53" s="6" t="s">
        <v>1939</v>
      </c>
      <c r="AK53" s="9">
        <v>0</v>
      </c>
      <c r="AL53" s="9">
        <v>0.14299999999999999</v>
      </c>
      <c r="AM53" s="6" t="s">
        <v>669</v>
      </c>
      <c r="AN53" s="9">
        <v>0</v>
      </c>
      <c r="AO53" s="6" t="s">
        <v>1546</v>
      </c>
      <c r="AP53" s="6" t="s">
        <v>1519</v>
      </c>
      <c r="AQ53" s="9">
        <v>0</v>
      </c>
      <c r="AR53" s="6" t="s">
        <v>2038</v>
      </c>
      <c r="AS53" s="6" t="s">
        <v>801</v>
      </c>
      <c r="AT53" s="6" t="s">
        <v>2127</v>
      </c>
      <c r="AU53" s="6" t="s">
        <v>589</v>
      </c>
      <c r="AV53" s="8">
        <v>1751040000</v>
      </c>
      <c r="AW53" s="8">
        <v>3067000</v>
      </c>
      <c r="AX53" s="8">
        <v>467338000</v>
      </c>
      <c r="AY53" s="8">
        <v>-464271000</v>
      </c>
      <c r="AZ53" s="8">
        <v>1139960000</v>
      </c>
      <c r="BA53" s="8">
        <v>1178130000</v>
      </c>
      <c r="BB53" s="8">
        <v>609270000</v>
      </c>
      <c r="BC53" s="8">
        <v>109247000</v>
      </c>
      <c r="BD53" s="8">
        <v>171732000</v>
      </c>
      <c r="BE53" s="8">
        <v>22582000</v>
      </c>
      <c r="BF53" s="8">
        <v>177732000</v>
      </c>
      <c r="BG53" s="8">
        <v>24503000</v>
      </c>
      <c r="BH53" s="11">
        <f>BF53/L53</f>
        <v>0.17458081626639163</v>
      </c>
      <c r="BI53" s="8">
        <f>BF53-AY53</f>
        <v>642003000</v>
      </c>
      <c r="BJ53" s="11">
        <f>(Table1[[#This Row],[Cotação]]/Table1[[#This Row],[Min 52 sem 
]])-1</f>
        <v>7.2368421052631637E-2</v>
      </c>
    </row>
    <row r="54" spans="1:62" hidden="1" x14ac:dyDescent="0.25">
      <c r="A54" s="6" t="str">
        <f>IFERROR(VLOOKUP(Table1[[#This Row],[Papel]],carteira!A:B,2,0),"")</f>
        <v/>
      </c>
      <c r="B54" s="5" t="s">
        <v>1899</v>
      </c>
      <c r="C54" s="6">
        <v>2.81</v>
      </c>
      <c r="D54" s="6" t="s">
        <v>2</v>
      </c>
      <c r="E54" s="7">
        <v>44638</v>
      </c>
      <c r="F54" s="6" t="s">
        <v>1900</v>
      </c>
      <c r="G54" s="6">
        <v>2.62</v>
      </c>
      <c r="H54" s="6" t="s">
        <v>476</v>
      </c>
      <c r="I54" s="6">
        <v>6.91</v>
      </c>
      <c r="J54" s="6" t="s">
        <v>1901</v>
      </c>
      <c r="K54" s="8">
        <v>8087630</v>
      </c>
      <c r="L54" s="8">
        <v>2136680000</v>
      </c>
      <c r="M54" s="7">
        <v>44469</v>
      </c>
      <c r="N54" s="8">
        <v>6178970000</v>
      </c>
      <c r="O54" s="8">
        <v>760383000</v>
      </c>
      <c r="P54" s="6" t="s">
        <v>1902</v>
      </c>
      <c r="Q54" s="6">
        <v>-18.579999999999998</v>
      </c>
      <c r="R54" s="6">
        <v>-0.15</v>
      </c>
      <c r="S54" s="9">
        <v>-7.2599999999999998E-2</v>
      </c>
      <c r="T54" s="6">
        <v>1.5</v>
      </c>
      <c r="U54" s="6">
        <v>1.88</v>
      </c>
      <c r="V54" s="9">
        <v>-5.0700000000000002E-2</v>
      </c>
      <c r="W54" s="6" t="s">
        <v>1903</v>
      </c>
      <c r="X54" s="6" t="s">
        <v>1904</v>
      </c>
      <c r="Y54" s="9">
        <v>-0.51219999999999999</v>
      </c>
      <c r="Z54" s="6" t="s">
        <v>408</v>
      </c>
      <c r="AA54" s="6" t="s">
        <v>1444</v>
      </c>
      <c r="AB54" s="9">
        <v>-0.1855</v>
      </c>
      <c r="AC54" s="6" t="s">
        <v>589</v>
      </c>
      <c r="AD54" s="6" t="s">
        <v>1905</v>
      </c>
      <c r="AE54" s="9">
        <v>-0.5</v>
      </c>
      <c r="AF54" s="6" t="s">
        <v>873</v>
      </c>
      <c r="AG54" s="9">
        <v>3.2000000000000001E-2</v>
      </c>
      <c r="AH54" s="9">
        <v>-7.85E-2</v>
      </c>
      <c r="AI54" s="6" t="s">
        <v>718</v>
      </c>
      <c r="AJ54" s="6" t="s">
        <v>1745</v>
      </c>
      <c r="AK54" s="9">
        <v>0</v>
      </c>
      <c r="AL54" s="9">
        <v>0</v>
      </c>
      <c r="AM54" s="6" t="s">
        <v>863</v>
      </c>
      <c r="AN54" s="9">
        <v>0</v>
      </c>
      <c r="AO54" s="6" t="s">
        <v>1906</v>
      </c>
      <c r="AP54" s="6" t="s">
        <v>836</v>
      </c>
      <c r="AQ54" s="9">
        <v>0</v>
      </c>
      <c r="AR54" s="6" t="s">
        <v>1907</v>
      </c>
      <c r="AS54" s="6" t="s">
        <v>1908</v>
      </c>
      <c r="AT54" s="6" t="s">
        <v>731</v>
      </c>
      <c r="AU54" s="6" t="s">
        <v>332</v>
      </c>
      <c r="AV54" s="8">
        <v>6174540000</v>
      </c>
      <c r="AW54" s="8">
        <v>4426730000</v>
      </c>
      <c r="AX54" s="8">
        <v>384439000</v>
      </c>
      <c r="AY54" s="8">
        <v>4042290000</v>
      </c>
      <c r="AZ54" s="8">
        <v>992476000</v>
      </c>
      <c r="BA54" s="8">
        <v>1427680000</v>
      </c>
      <c r="BB54" s="8">
        <v>1290940000</v>
      </c>
      <c r="BC54" s="8">
        <v>266810000</v>
      </c>
      <c r="BD54" s="8">
        <v>196244000</v>
      </c>
      <c r="BE54" s="8">
        <v>-15901000</v>
      </c>
      <c r="BF54" s="8">
        <v>-114998000</v>
      </c>
      <c r="BG54" s="8">
        <v>-66893000</v>
      </c>
      <c r="BH54" s="11">
        <f>BF54/L54</f>
        <v>-5.382088099294232E-2</v>
      </c>
      <c r="BI54" s="8">
        <f>BF54-AY54</f>
        <v>-4157288000</v>
      </c>
      <c r="BJ54" s="11">
        <f>(Table1[[#This Row],[Cotação]]/Table1[[#This Row],[Min 52 sem 
]])-1</f>
        <v>7.2519083969465603E-2</v>
      </c>
    </row>
    <row r="55" spans="1:62" hidden="1" x14ac:dyDescent="0.25">
      <c r="A55" s="6" t="str">
        <f>IFERROR(VLOOKUP(Table1[[#This Row],[Papel]],carteira!A:B,2,0),"")</f>
        <v/>
      </c>
      <c r="B55" s="5" t="s">
        <v>2566</v>
      </c>
      <c r="C55" s="6">
        <v>2.68</v>
      </c>
      <c r="D55" s="6" t="s">
        <v>2</v>
      </c>
      <c r="E55" s="7">
        <v>44638</v>
      </c>
      <c r="F55" s="6" t="s">
        <v>2567</v>
      </c>
      <c r="G55" s="6">
        <v>2.4900000000000002</v>
      </c>
      <c r="H55" s="6" t="s">
        <v>429</v>
      </c>
      <c r="I55" s="6">
        <v>6.88</v>
      </c>
      <c r="J55" s="6" t="s">
        <v>430</v>
      </c>
      <c r="K55" s="8">
        <v>2653320</v>
      </c>
      <c r="L55" s="8">
        <v>547406000</v>
      </c>
      <c r="M55" s="7">
        <v>44561</v>
      </c>
      <c r="N55" s="8">
        <v>662005000</v>
      </c>
      <c r="O55" s="8">
        <v>204256000</v>
      </c>
      <c r="P55" s="6" t="s">
        <v>2568</v>
      </c>
      <c r="Q55" s="6">
        <v>4.05</v>
      </c>
      <c r="R55" s="6">
        <v>0.66</v>
      </c>
      <c r="S55" s="9">
        <v>-0.1492</v>
      </c>
      <c r="T55" s="6">
        <v>1.73</v>
      </c>
      <c r="U55" s="6">
        <v>1.55</v>
      </c>
      <c r="V55" s="9">
        <v>-0.23430000000000001</v>
      </c>
      <c r="W55" s="6" t="s">
        <v>1856</v>
      </c>
      <c r="X55" s="6" t="s">
        <v>508</v>
      </c>
      <c r="Y55" s="9">
        <v>-0.48859999999999998</v>
      </c>
      <c r="Z55" s="6" t="s">
        <v>973</v>
      </c>
      <c r="AA55" s="6" t="s">
        <v>892</v>
      </c>
      <c r="AB55" s="9">
        <v>-0.1754</v>
      </c>
      <c r="AC55" s="6" t="s">
        <v>973</v>
      </c>
      <c r="AD55" s="6" t="s">
        <v>788</v>
      </c>
      <c r="AE55" s="9">
        <v>-0.56020000000000003</v>
      </c>
      <c r="AF55" s="6" t="s">
        <v>1323</v>
      </c>
      <c r="AG55" s="9">
        <v>0.25</v>
      </c>
      <c r="AH55" s="9">
        <v>-0.20949999999999999</v>
      </c>
      <c r="AI55" s="6" t="s">
        <v>2569</v>
      </c>
      <c r="AJ55" s="6" t="s">
        <v>1904</v>
      </c>
      <c r="AK55" s="9">
        <v>0</v>
      </c>
      <c r="AL55" s="9">
        <v>7.2999999999999995E-2</v>
      </c>
      <c r="AM55" s="6" t="s">
        <v>2570</v>
      </c>
      <c r="AN55" s="9">
        <v>0</v>
      </c>
      <c r="AO55" s="6" t="s">
        <v>635</v>
      </c>
      <c r="AP55" s="6" t="s">
        <v>2571</v>
      </c>
      <c r="AQ55" s="9">
        <v>0</v>
      </c>
      <c r="AR55" s="6" t="s">
        <v>2572</v>
      </c>
      <c r="AS55" s="6" t="s">
        <v>1227</v>
      </c>
      <c r="AT55" s="6" t="s">
        <v>2573</v>
      </c>
      <c r="AU55" s="6" t="s">
        <v>1536</v>
      </c>
      <c r="AV55" s="8">
        <v>1268520000</v>
      </c>
      <c r="AW55" s="8">
        <v>405970000</v>
      </c>
      <c r="AX55" s="8">
        <v>291371000</v>
      </c>
      <c r="AY55" s="8">
        <v>114599000</v>
      </c>
      <c r="AZ55" s="8">
        <v>1144110000</v>
      </c>
      <c r="BA55" s="8">
        <v>317238000</v>
      </c>
      <c r="BB55" s="8">
        <v>1271260000</v>
      </c>
      <c r="BC55" s="8">
        <v>298208000</v>
      </c>
      <c r="BD55" s="8">
        <v>317169000</v>
      </c>
      <c r="BE55" s="8">
        <v>103757000</v>
      </c>
      <c r="BF55" s="8">
        <v>135086000</v>
      </c>
      <c r="BG55" s="8">
        <v>27422000</v>
      </c>
      <c r="BH55" s="11">
        <f>BF55/L55</f>
        <v>0.2467747887308506</v>
      </c>
      <c r="BI55" s="8">
        <f>BF55-AY55</f>
        <v>20487000</v>
      </c>
      <c r="BJ55" s="11">
        <f>(Table1[[#This Row],[Cotação]]/Table1[[#This Row],[Min 52 sem 
]])-1</f>
        <v>7.6305220883534197E-2</v>
      </c>
    </row>
    <row r="56" spans="1:62" hidden="1" x14ac:dyDescent="0.25">
      <c r="A56" s="6" t="str">
        <f>IFERROR(VLOOKUP(Table1[[#This Row],[Papel]],carteira!A:B,2,0),"")</f>
        <v/>
      </c>
      <c r="B56" s="5" t="s">
        <v>33</v>
      </c>
      <c r="C56" s="6">
        <v>14.25</v>
      </c>
      <c r="D56" s="6" t="s">
        <v>34</v>
      </c>
      <c r="E56" s="7">
        <v>44638</v>
      </c>
      <c r="F56" s="6" t="s">
        <v>35</v>
      </c>
      <c r="G56" s="6">
        <v>13.18</v>
      </c>
      <c r="H56" s="6" t="s">
        <v>36</v>
      </c>
      <c r="I56" s="6">
        <v>18.95</v>
      </c>
      <c r="J56" s="6" t="s">
        <v>37</v>
      </c>
      <c r="K56" s="8">
        <v>416624000</v>
      </c>
      <c r="L56" s="8">
        <v>224358000000</v>
      </c>
      <c r="M56" s="7">
        <v>44561</v>
      </c>
      <c r="N56" s="8">
        <v>208917000000</v>
      </c>
      <c r="O56" s="8">
        <v>15744500000</v>
      </c>
      <c r="P56" s="6" t="s">
        <v>38</v>
      </c>
      <c r="Q56" s="6">
        <v>17.71</v>
      </c>
      <c r="R56" s="6">
        <v>0.8</v>
      </c>
      <c r="S56" s="9">
        <v>-6.25E-2</v>
      </c>
      <c r="T56" s="6">
        <v>2.71</v>
      </c>
      <c r="U56" s="6">
        <v>5.25</v>
      </c>
      <c r="V56" s="9">
        <v>-3.5200000000000002E-2</v>
      </c>
      <c r="W56" s="6" t="s">
        <v>39</v>
      </c>
      <c r="X56" s="6" t="s">
        <v>40</v>
      </c>
      <c r="Y56" s="9">
        <v>-3.6600000000000001E-2</v>
      </c>
      <c r="Z56" s="6" t="s">
        <v>41</v>
      </c>
      <c r="AA56" s="6" t="s">
        <v>42</v>
      </c>
      <c r="AB56" s="9">
        <v>-7.5899999999999995E-2</v>
      </c>
      <c r="AC56" s="6" t="s">
        <v>43</v>
      </c>
      <c r="AD56" s="6" t="s">
        <v>44</v>
      </c>
      <c r="AE56" s="9">
        <v>2.3900000000000001E-2</v>
      </c>
      <c r="AF56" s="6" t="s">
        <v>45</v>
      </c>
      <c r="AG56" s="9">
        <v>0.111</v>
      </c>
      <c r="AH56" s="9">
        <v>-0.14199999999999999</v>
      </c>
      <c r="AI56" s="6" t="s">
        <v>46</v>
      </c>
      <c r="AJ56" s="6" t="s">
        <v>47</v>
      </c>
      <c r="AK56" s="9">
        <v>0.24079999999999999</v>
      </c>
      <c r="AL56" s="9">
        <v>4.2000000000000003E-2</v>
      </c>
      <c r="AM56" s="6" t="s">
        <v>48</v>
      </c>
      <c r="AN56" s="9">
        <v>-0.25590000000000002</v>
      </c>
      <c r="AO56" s="6" t="s">
        <v>49</v>
      </c>
      <c r="AP56" s="6" t="s">
        <v>50</v>
      </c>
      <c r="AQ56" s="9">
        <v>0.3387</v>
      </c>
      <c r="AR56" s="6" t="s">
        <v>51</v>
      </c>
      <c r="AS56" s="6" t="s">
        <v>52</v>
      </c>
      <c r="AT56" s="6" t="s">
        <v>53</v>
      </c>
      <c r="AU56" s="6" t="s">
        <v>54</v>
      </c>
      <c r="AV56" s="8">
        <v>138602000000</v>
      </c>
      <c r="AW56" s="8">
        <v>3100520000</v>
      </c>
      <c r="AX56" s="8">
        <v>18542300000</v>
      </c>
      <c r="AY56" s="8">
        <v>-15441800000</v>
      </c>
      <c r="AZ56" s="8">
        <v>38627100000</v>
      </c>
      <c r="BA56" s="8">
        <v>82643000000</v>
      </c>
      <c r="BB56" s="8">
        <v>72854300000</v>
      </c>
      <c r="BC56" s="8">
        <v>22010800000</v>
      </c>
      <c r="BD56" s="8">
        <v>15349000000</v>
      </c>
      <c r="BE56" s="8">
        <v>5021350000</v>
      </c>
      <c r="BF56" s="8">
        <v>12671000000</v>
      </c>
      <c r="BG56" s="8">
        <v>3607240000</v>
      </c>
      <c r="BH56" s="11">
        <f>BF56/L56</f>
        <v>5.6476702413107621E-2</v>
      </c>
      <c r="BI56" s="8">
        <f>BF56-AY56</f>
        <v>28112800000</v>
      </c>
      <c r="BJ56" s="11">
        <f>(Table1[[#This Row],[Cotação]]/Table1[[#This Row],[Min 52 sem 
]])-1</f>
        <v>8.1183611532625211E-2</v>
      </c>
    </row>
    <row r="57" spans="1:62" hidden="1" x14ac:dyDescent="0.25">
      <c r="A57" s="6" t="str">
        <f>IFERROR(VLOOKUP(Table1[[#This Row],[Papel]],carteira!A:B,2,0),"")</f>
        <v/>
      </c>
      <c r="B57" s="5" t="s">
        <v>2912</v>
      </c>
      <c r="C57" s="6">
        <v>14.08</v>
      </c>
      <c r="D57" s="6" t="s">
        <v>2</v>
      </c>
      <c r="E57" s="7">
        <v>44638</v>
      </c>
      <c r="F57" s="6" t="s">
        <v>2913</v>
      </c>
      <c r="G57" s="6">
        <v>13</v>
      </c>
      <c r="H57" s="6" t="s">
        <v>87</v>
      </c>
      <c r="I57" s="6">
        <v>16.88</v>
      </c>
      <c r="J57" s="6" t="s">
        <v>88</v>
      </c>
      <c r="K57" s="8">
        <v>5829560</v>
      </c>
      <c r="L57" s="8">
        <v>1649340000</v>
      </c>
      <c r="M57" s="7">
        <v>44469</v>
      </c>
      <c r="N57" s="8">
        <v>1528220000</v>
      </c>
      <c r="O57" s="8">
        <v>117140000</v>
      </c>
      <c r="P57" s="6" t="s">
        <v>2914</v>
      </c>
      <c r="Q57" s="6">
        <v>12.32</v>
      </c>
      <c r="R57" s="6">
        <v>1.1399999999999999</v>
      </c>
      <c r="S57" s="9">
        <v>-2.76E-2</v>
      </c>
      <c r="T57" s="6">
        <v>2.63</v>
      </c>
      <c r="U57" s="6">
        <v>5.35</v>
      </c>
      <c r="V57" s="9">
        <v>-2.2200000000000001E-2</v>
      </c>
      <c r="W57" s="6" t="s">
        <v>2915</v>
      </c>
      <c r="X57" s="6" t="s">
        <v>503</v>
      </c>
      <c r="Y57" s="9">
        <v>-2.9000000000000001E-2</v>
      </c>
      <c r="Z57" s="6" t="s">
        <v>1653</v>
      </c>
      <c r="AA57" s="6" t="s">
        <v>1250</v>
      </c>
      <c r="AB57" s="9">
        <v>-0.11219999999999999</v>
      </c>
      <c r="AC57" s="6" t="s">
        <v>408</v>
      </c>
      <c r="AD57" s="6" t="s">
        <v>48</v>
      </c>
      <c r="AE57" s="9">
        <v>9.3799999999999994E-2</v>
      </c>
      <c r="AF57" s="6" t="s">
        <v>2916</v>
      </c>
      <c r="AG57" s="9">
        <v>0.14199999999999999</v>
      </c>
      <c r="AH57" s="9">
        <v>0</v>
      </c>
      <c r="AI57" s="6" t="s">
        <v>658</v>
      </c>
      <c r="AJ57" s="6" t="s">
        <v>1062</v>
      </c>
      <c r="AK57" s="9">
        <v>0</v>
      </c>
      <c r="AL57" s="9">
        <v>0</v>
      </c>
      <c r="AM57" s="6" t="s">
        <v>2183</v>
      </c>
      <c r="AN57" s="9">
        <v>0</v>
      </c>
      <c r="AO57" s="6" t="s">
        <v>78</v>
      </c>
      <c r="AP57" s="6" t="s">
        <v>538</v>
      </c>
      <c r="AQ57" s="9">
        <v>0</v>
      </c>
      <c r="AR57" s="6" t="s">
        <v>646</v>
      </c>
      <c r="AS57" s="6" t="s">
        <v>245</v>
      </c>
      <c r="AT57" s="6" t="s">
        <v>29</v>
      </c>
      <c r="AU57" s="6" t="s">
        <v>1382</v>
      </c>
      <c r="AV57" s="8">
        <v>992147000</v>
      </c>
      <c r="AW57" s="8">
        <v>126977000</v>
      </c>
      <c r="AX57" s="8">
        <v>248095000</v>
      </c>
      <c r="AY57" s="8">
        <v>-121118000</v>
      </c>
      <c r="AZ57" s="8">
        <v>802107000</v>
      </c>
      <c r="BA57" s="8">
        <v>626668000</v>
      </c>
      <c r="BB57" s="8">
        <v>872111000</v>
      </c>
      <c r="BC57" s="8">
        <v>586656000</v>
      </c>
      <c r="BD57" s="8">
        <v>140790000</v>
      </c>
      <c r="BE57" s="8">
        <v>88941000</v>
      </c>
      <c r="BF57" s="8">
        <v>133826000</v>
      </c>
      <c r="BG57" s="8">
        <v>88087000</v>
      </c>
      <c r="BH57" s="11">
        <f>BF57/L57</f>
        <v>8.1139122315592907E-2</v>
      </c>
      <c r="BI57" s="8">
        <f>BF57-AY57</f>
        <v>254944000</v>
      </c>
      <c r="BJ57" s="11">
        <f>(Table1[[#This Row],[Cotação]]/Table1[[#This Row],[Min 52 sem 
]])-1</f>
        <v>8.3076923076923048E-2</v>
      </c>
    </row>
    <row r="58" spans="1:62" hidden="1" x14ac:dyDescent="0.25">
      <c r="A58" s="6" t="str">
        <f>IFERROR(VLOOKUP(Table1[[#This Row],[Papel]],carteira!A:B,2,0),"")</f>
        <v/>
      </c>
      <c r="B58" s="5" t="s">
        <v>553</v>
      </c>
      <c r="C58" s="6">
        <v>17.5</v>
      </c>
      <c r="D58" s="6" t="s">
        <v>160</v>
      </c>
      <c r="E58" s="7">
        <v>44638</v>
      </c>
      <c r="F58" s="6" t="s">
        <v>554</v>
      </c>
      <c r="G58" s="6">
        <v>16.149999999999999</v>
      </c>
      <c r="H58" s="6" t="s">
        <v>25</v>
      </c>
      <c r="I58" s="6">
        <v>23.47</v>
      </c>
      <c r="J58" s="6" t="s">
        <v>26</v>
      </c>
      <c r="K58" s="8">
        <v>174875000</v>
      </c>
      <c r="L58" s="8">
        <v>170084000000</v>
      </c>
      <c r="M58" s="7">
        <v>44561</v>
      </c>
      <c r="N58" s="6" t="s">
        <v>27</v>
      </c>
      <c r="O58" s="8">
        <v>9719080000</v>
      </c>
      <c r="P58" s="6" t="s">
        <v>555</v>
      </c>
      <c r="Q58" s="6">
        <v>7.75</v>
      </c>
      <c r="R58" s="6">
        <v>2.2599999999999998</v>
      </c>
      <c r="S58" s="9">
        <v>2.6599999999999999E-2</v>
      </c>
      <c r="T58" s="6">
        <v>1.1599999999999999</v>
      </c>
      <c r="U58" s="6">
        <v>15.14</v>
      </c>
      <c r="V58" s="9">
        <v>-2.2100000000000002E-2</v>
      </c>
      <c r="W58" s="6" t="s">
        <v>29</v>
      </c>
      <c r="X58" s="6" t="s">
        <v>29</v>
      </c>
      <c r="Y58" s="9">
        <v>-0.1333</v>
      </c>
      <c r="Z58" s="6" t="s">
        <v>29</v>
      </c>
      <c r="AA58" s="6" t="s">
        <v>29</v>
      </c>
      <c r="AB58" s="9">
        <v>8.3599999999999994E-2</v>
      </c>
      <c r="AC58" s="6" t="s">
        <v>29</v>
      </c>
      <c r="AD58" s="6" t="s">
        <v>30</v>
      </c>
      <c r="AE58" s="9">
        <v>-0.2326</v>
      </c>
      <c r="AF58" s="6" t="s">
        <v>29</v>
      </c>
      <c r="AG58" s="9">
        <v>0</v>
      </c>
      <c r="AH58" s="9">
        <v>-0.20330000000000001</v>
      </c>
      <c r="AI58" s="6" t="s">
        <v>29</v>
      </c>
      <c r="AJ58" s="6" t="s">
        <v>29</v>
      </c>
      <c r="AK58" s="9">
        <v>0.26750000000000002</v>
      </c>
      <c r="AL58" s="9">
        <v>5.1999999999999998E-2</v>
      </c>
      <c r="AM58" s="6" t="s">
        <v>556</v>
      </c>
      <c r="AN58" s="9">
        <v>0.1928</v>
      </c>
      <c r="AO58" s="6" t="s">
        <v>29</v>
      </c>
      <c r="AP58" s="6" t="s">
        <v>29</v>
      </c>
      <c r="AQ58" s="9">
        <v>0.2621</v>
      </c>
      <c r="AR58" s="6" t="s">
        <v>29</v>
      </c>
      <c r="AS58" s="6" t="s">
        <v>29</v>
      </c>
      <c r="AT58" s="6" t="s">
        <v>557</v>
      </c>
      <c r="AU58" s="6" t="s">
        <v>29</v>
      </c>
      <c r="AV58" s="8">
        <v>1420380000000</v>
      </c>
      <c r="AW58" s="6">
        <v>0</v>
      </c>
      <c r="AX58" s="6">
        <v>0</v>
      </c>
      <c r="AY58" s="8">
        <v>147121000000</v>
      </c>
      <c r="AZ58" s="8">
        <v>37809700000</v>
      </c>
      <c r="BA58" s="8">
        <v>3594140000</v>
      </c>
      <c r="BB58" s="8">
        <v>20654700000</v>
      </c>
      <c r="BC58" s="8">
        <v>5453060000</v>
      </c>
      <c r="BD58" s="8">
        <v>21945700000</v>
      </c>
      <c r="BE58" s="8">
        <v>3170640000</v>
      </c>
      <c r="BH58" s="11">
        <f>BF58/L58</f>
        <v>0</v>
      </c>
      <c r="BI58" s="8">
        <f>BF58-AY58</f>
        <v>-147121000000</v>
      </c>
      <c r="BJ58" s="11">
        <f>(Table1[[#This Row],[Cotação]]/Table1[[#This Row],[Min 52 sem 
]])-1</f>
        <v>8.3591331269349922E-2</v>
      </c>
    </row>
    <row r="59" spans="1:62" x14ac:dyDescent="0.25">
      <c r="A59" s="6" t="str">
        <f>IFERROR(VLOOKUP(Table1[[#This Row],[Papel]],carteira!A:B,2,0),"")</f>
        <v>X</v>
      </c>
      <c r="B59" s="5" t="s">
        <v>3259</v>
      </c>
      <c r="C59" s="6">
        <v>33.29</v>
      </c>
      <c r="D59" s="6" t="s">
        <v>160</v>
      </c>
      <c r="E59" s="7">
        <v>44638</v>
      </c>
      <c r="F59" s="6" t="s">
        <v>3260</v>
      </c>
      <c r="G59" s="6">
        <v>28.36</v>
      </c>
      <c r="H59" s="6" t="s">
        <v>57</v>
      </c>
      <c r="I59" s="6">
        <v>41</v>
      </c>
      <c r="J59" s="6" t="s">
        <v>2868</v>
      </c>
      <c r="K59" s="8">
        <v>264442000</v>
      </c>
      <c r="L59" s="8">
        <v>139729000000</v>
      </c>
      <c r="M59" s="7">
        <v>44561</v>
      </c>
      <c r="N59" s="8">
        <v>138301000000</v>
      </c>
      <c r="O59" s="8">
        <v>4197320000</v>
      </c>
      <c r="P59" s="9">
        <v>5.7000000000000002E-3</v>
      </c>
      <c r="Q59" s="6">
        <v>38.97</v>
      </c>
      <c r="R59" s="6">
        <v>0.85</v>
      </c>
      <c r="S59" s="9">
        <v>0.1323</v>
      </c>
      <c r="T59" s="6">
        <v>10.27</v>
      </c>
      <c r="U59" s="6">
        <v>3.24</v>
      </c>
      <c r="V59" s="9">
        <v>0.1246</v>
      </c>
      <c r="W59" s="6">
        <v>32.11</v>
      </c>
      <c r="X59" s="9">
        <v>0.29499999999999998</v>
      </c>
      <c r="Y59" s="9">
        <v>-6.0900000000000003E-2</v>
      </c>
      <c r="Z59" s="6">
        <v>5.93</v>
      </c>
      <c r="AA59" s="9">
        <v>0.185</v>
      </c>
      <c r="AB59" s="9">
        <v>1.6500000000000001E-2</v>
      </c>
      <c r="AC59" s="6">
        <v>5.84</v>
      </c>
      <c r="AD59" s="9">
        <v>0.155</v>
      </c>
      <c r="AE59" s="9">
        <v>-0.1202</v>
      </c>
      <c r="AF59" s="6">
        <v>17.43</v>
      </c>
      <c r="AG59" s="9">
        <v>0.182</v>
      </c>
      <c r="AH59" s="9">
        <v>1.2053</v>
      </c>
      <c r="AI59" s="6">
        <v>23.2</v>
      </c>
      <c r="AJ59" s="9">
        <v>0.23400000000000001</v>
      </c>
      <c r="AK59" s="9">
        <v>1.0056</v>
      </c>
      <c r="AL59" s="9">
        <v>1.4E-2</v>
      </c>
      <c r="AM59" s="9">
        <v>0.26400000000000001</v>
      </c>
      <c r="AN59" s="9">
        <v>-3.8399999999999997E-2</v>
      </c>
      <c r="AO59" s="6">
        <v>28.39</v>
      </c>
      <c r="AP59" s="6">
        <v>2.0099999999999998</v>
      </c>
      <c r="AQ59" s="9">
        <v>0.62509999999999999</v>
      </c>
      <c r="AR59" s="6">
        <v>31.78</v>
      </c>
      <c r="AS59" s="6">
        <v>0.13</v>
      </c>
      <c r="AT59" s="9">
        <v>0.245</v>
      </c>
      <c r="AU59" s="6">
        <v>0.98</v>
      </c>
      <c r="AV59" s="8">
        <v>23932800000</v>
      </c>
      <c r="AW59" s="8">
        <v>1789120000</v>
      </c>
      <c r="AX59" s="8">
        <v>3217130000</v>
      </c>
      <c r="AY59" s="8">
        <v>-1428020000</v>
      </c>
      <c r="AZ59" s="8">
        <v>15945900000</v>
      </c>
      <c r="BA59" s="8">
        <v>13605000000</v>
      </c>
      <c r="BB59" s="8">
        <v>23563300000</v>
      </c>
      <c r="BC59" s="8">
        <v>6540010000</v>
      </c>
      <c r="BD59" s="8">
        <v>4351750000</v>
      </c>
      <c r="BE59" s="8">
        <v>1108500000</v>
      </c>
      <c r="BF59" s="8">
        <v>3585950000</v>
      </c>
      <c r="BG59" s="8">
        <v>874055000</v>
      </c>
      <c r="BH59" s="11">
        <f>BF59/L59</f>
        <v>2.5663605980147285E-2</v>
      </c>
      <c r="BI59" s="8">
        <f>BF59-AY59</f>
        <v>5013970000</v>
      </c>
      <c r="BJ59" s="11">
        <f>(Table1[[#This Row],[Cotação]]/Table1[[#This Row],[Min 52 sem 
]])-1</f>
        <v>0.17383638928067691</v>
      </c>
    </row>
    <row r="60" spans="1:62" hidden="1" x14ac:dyDescent="0.25">
      <c r="A60" s="6" t="str">
        <f>IFERROR(VLOOKUP(Table1[[#This Row],[Papel]],carteira!A:B,2,0),"")</f>
        <v/>
      </c>
      <c r="B60" s="5" t="s">
        <v>192</v>
      </c>
      <c r="C60" s="6">
        <v>3.8</v>
      </c>
      <c r="D60" s="6" t="s">
        <v>2</v>
      </c>
      <c r="E60" s="7">
        <v>44638</v>
      </c>
      <c r="F60" s="6" t="s">
        <v>193</v>
      </c>
      <c r="G60" s="6">
        <v>3.5</v>
      </c>
      <c r="H60" s="6" t="s">
        <v>194</v>
      </c>
      <c r="I60" s="6">
        <v>8.69</v>
      </c>
      <c r="J60" s="6" t="s">
        <v>194</v>
      </c>
      <c r="K60" s="8">
        <v>207375</v>
      </c>
      <c r="L60" s="8">
        <v>795081000</v>
      </c>
      <c r="M60" s="7">
        <v>44561</v>
      </c>
      <c r="N60" s="8">
        <v>2064340000</v>
      </c>
      <c r="O60" s="8">
        <v>209232000</v>
      </c>
      <c r="P60" s="6" t="s">
        <v>195</v>
      </c>
      <c r="Q60" s="6">
        <v>-3.56</v>
      </c>
      <c r="R60" s="6">
        <v>-1.07</v>
      </c>
      <c r="S60" s="9">
        <v>-8.43E-2</v>
      </c>
      <c r="T60" s="6">
        <v>1.43</v>
      </c>
      <c r="U60" s="6">
        <v>2.65</v>
      </c>
      <c r="V60" s="9">
        <v>-0.13039999999999999</v>
      </c>
      <c r="W60" s="6" t="s">
        <v>196</v>
      </c>
      <c r="X60" s="6" t="s">
        <v>197</v>
      </c>
      <c r="Y60" s="9">
        <v>-0.498</v>
      </c>
      <c r="Z60" s="6" t="s">
        <v>94</v>
      </c>
      <c r="AA60" s="6" t="s">
        <v>198</v>
      </c>
      <c r="AB60" s="9">
        <v>-9.5200000000000007E-2</v>
      </c>
      <c r="AC60" s="6" t="s">
        <v>149</v>
      </c>
      <c r="AD60" s="6" t="s">
        <v>199</v>
      </c>
      <c r="AE60" s="9">
        <v>-0.5484</v>
      </c>
      <c r="AF60" s="6" t="s">
        <v>200</v>
      </c>
      <c r="AG60" s="9">
        <v>4.4999999999999998E-2</v>
      </c>
      <c r="AH60" s="9">
        <v>-2.6200000000000001E-2</v>
      </c>
      <c r="AI60" s="6" t="s">
        <v>201</v>
      </c>
      <c r="AJ60" s="6" t="s">
        <v>202</v>
      </c>
      <c r="AK60" s="9">
        <v>0</v>
      </c>
      <c r="AL60" s="9">
        <v>0</v>
      </c>
      <c r="AM60" s="6" t="s">
        <v>203</v>
      </c>
      <c r="AN60" s="9">
        <v>0</v>
      </c>
      <c r="AO60" s="6" t="s">
        <v>204</v>
      </c>
      <c r="AP60" s="6" t="s">
        <v>205</v>
      </c>
      <c r="AQ60" s="9">
        <v>0</v>
      </c>
      <c r="AR60" s="6" t="s">
        <v>206</v>
      </c>
      <c r="AS60" s="6" t="s">
        <v>207</v>
      </c>
      <c r="AT60" s="6" t="s">
        <v>208</v>
      </c>
      <c r="AU60" s="6" t="s">
        <v>103</v>
      </c>
      <c r="AV60" s="8">
        <v>2575220000</v>
      </c>
      <c r="AW60" s="8">
        <v>1365660000</v>
      </c>
      <c r="AX60" s="8">
        <v>96400000</v>
      </c>
      <c r="AY60" s="8">
        <v>1269260000</v>
      </c>
      <c r="AZ60" s="8">
        <v>276892000</v>
      </c>
      <c r="BA60" s="8">
        <v>555368000</v>
      </c>
      <c r="BB60" s="8">
        <v>834931000</v>
      </c>
      <c r="BC60" s="8">
        <v>265148000</v>
      </c>
      <c r="BD60" s="8">
        <v>116225000</v>
      </c>
      <c r="BE60" s="8">
        <v>150712000</v>
      </c>
      <c r="BF60" s="8">
        <v>-223357000</v>
      </c>
      <c r="BG60" s="8">
        <v>-49809000</v>
      </c>
      <c r="BH60" s="11">
        <f>BF60/L60</f>
        <v>-0.28092357885548769</v>
      </c>
      <c r="BI60" s="8">
        <f>BF60-AY60</f>
        <v>-1492617000</v>
      </c>
      <c r="BJ60" s="11">
        <f>(Table1[[#This Row],[Cotação]]/Table1[[#This Row],[Min 52 sem 
]])-1</f>
        <v>8.5714285714285632E-2</v>
      </c>
    </row>
    <row r="61" spans="1:62" hidden="1" x14ac:dyDescent="0.25">
      <c r="A61" s="6" t="str">
        <f>IFERROR(VLOOKUP(Table1[[#This Row],[Papel]],carteira!A:B,2,0),"")</f>
        <v/>
      </c>
      <c r="B61" s="5" t="s">
        <v>3058</v>
      </c>
      <c r="C61" s="6">
        <v>8.8000000000000007</v>
      </c>
      <c r="D61" s="6" t="s">
        <v>2</v>
      </c>
      <c r="E61" s="7">
        <v>44638</v>
      </c>
      <c r="F61" s="6" t="s">
        <v>3059</v>
      </c>
      <c r="G61" s="6">
        <v>8.1</v>
      </c>
      <c r="H61" s="6" t="s">
        <v>429</v>
      </c>
      <c r="I61" s="6">
        <v>27.53</v>
      </c>
      <c r="J61" s="6" t="s">
        <v>430</v>
      </c>
      <c r="K61" s="8">
        <v>25105900</v>
      </c>
      <c r="L61" s="8">
        <v>918227000</v>
      </c>
      <c r="M61" s="7">
        <v>44561</v>
      </c>
      <c r="N61" s="8">
        <v>1250040000</v>
      </c>
      <c r="O61" s="8">
        <v>104344000</v>
      </c>
      <c r="P61" s="6" t="s">
        <v>3060</v>
      </c>
      <c r="Q61" s="6">
        <v>-4.8</v>
      </c>
      <c r="R61" s="6">
        <v>-1.84</v>
      </c>
      <c r="S61" s="9">
        <v>-0.30099999999999999</v>
      </c>
      <c r="T61" s="6">
        <v>0.76</v>
      </c>
      <c r="U61" s="6">
        <v>11.53</v>
      </c>
      <c r="V61" s="9">
        <v>-0.3674</v>
      </c>
      <c r="W61" s="6" t="s">
        <v>3061</v>
      </c>
      <c r="X61" s="6" t="s">
        <v>1863</v>
      </c>
      <c r="Y61" s="9">
        <v>-0.65910000000000002</v>
      </c>
      <c r="Z61" s="6" t="s">
        <v>1149</v>
      </c>
      <c r="AA61" s="6" t="s">
        <v>515</v>
      </c>
      <c r="AB61" s="9">
        <v>-0.47339999999999999</v>
      </c>
      <c r="AC61" s="6" t="s">
        <v>332</v>
      </c>
      <c r="AD61" s="6" t="s">
        <v>3062</v>
      </c>
      <c r="AE61" s="9">
        <v>-0.44269999999999998</v>
      </c>
      <c r="AF61" s="6" t="s">
        <v>975</v>
      </c>
      <c r="AG61" s="9">
        <v>4.0000000000000001E-3</v>
      </c>
      <c r="AH61" s="9">
        <v>1.72E-2</v>
      </c>
      <c r="AI61" s="6" t="s">
        <v>3063</v>
      </c>
      <c r="AJ61" s="6" t="s">
        <v>862</v>
      </c>
      <c r="AK61" s="9">
        <v>0.93030000000000002</v>
      </c>
      <c r="AL61" s="9">
        <v>0.02</v>
      </c>
      <c r="AM61" s="6" t="s">
        <v>3064</v>
      </c>
      <c r="AN61" s="9">
        <v>0.63600000000000001</v>
      </c>
      <c r="AO61" s="6" t="s">
        <v>3065</v>
      </c>
      <c r="AP61" s="6" t="s">
        <v>656</v>
      </c>
      <c r="AQ61" s="9">
        <v>0.36370000000000002</v>
      </c>
      <c r="AR61" s="6" t="s">
        <v>3066</v>
      </c>
      <c r="AS61" s="6" t="s">
        <v>118</v>
      </c>
      <c r="AT61" s="6" t="s">
        <v>899</v>
      </c>
      <c r="AU61" s="6" t="s">
        <v>1092</v>
      </c>
      <c r="AV61" s="8">
        <v>4441500000</v>
      </c>
      <c r="AW61" s="8">
        <v>1396760000</v>
      </c>
      <c r="AX61" s="8">
        <v>1064940000</v>
      </c>
      <c r="AY61" s="8">
        <v>331813000</v>
      </c>
      <c r="AZ61" s="8">
        <v>2815940000</v>
      </c>
      <c r="BA61" s="8">
        <v>1203410000</v>
      </c>
      <c r="BB61" s="8">
        <v>2539950000</v>
      </c>
      <c r="BC61" s="8">
        <v>517245000</v>
      </c>
      <c r="BD61" s="8">
        <v>17370000</v>
      </c>
      <c r="BE61" s="8">
        <v>-195136000</v>
      </c>
      <c r="BF61" s="8">
        <v>-191477000</v>
      </c>
      <c r="BG61" s="8">
        <v>-268542000</v>
      </c>
      <c r="BH61" s="11">
        <f>BF61/L61</f>
        <v>-0.20852904564993188</v>
      </c>
      <c r="BI61" s="8">
        <f>BF61-AY61</f>
        <v>-523290000</v>
      </c>
      <c r="BJ61" s="11">
        <f>(Table1[[#This Row],[Cotação]]/Table1[[#This Row],[Min 52 sem 
]])-1</f>
        <v>8.6419753086419915E-2</v>
      </c>
    </row>
    <row r="62" spans="1:62" hidden="1" x14ac:dyDescent="0.25">
      <c r="A62" s="6" t="str">
        <f>IFERROR(VLOOKUP(Table1[[#This Row],[Papel]],carteira!A:B,2,0),"")</f>
        <v/>
      </c>
      <c r="B62" s="5" t="s">
        <v>598</v>
      </c>
      <c r="C62" s="6">
        <v>4.93</v>
      </c>
      <c r="D62" s="6" t="s">
        <v>34</v>
      </c>
      <c r="E62" s="7">
        <v>44638</v>
      </c>
      <c r="F62" s="6" t="s">
        <v>599</v>
      </c>
      <c r="G62" s="6">
        <v>4.53</v>
      </c>
      <c r="H62" s="6" t="s">
        <v>25</v>
      </c>
      <c r="I62" s="6">
        <v>5.2</v>
      </c>
      <c r="J62" s="6" t="s">
        <v>26</v>
      </c>
      <c r="K62" s="8">
        <v>106506</v>
      </c>
      <c r="L62" s="8">
        <v>1557450000</v>
      </c>
      <c r="M62" s="7">
        <v>44561</v>
      </c>
      <c r="N62" s="6" t="s">
        <v>27</v>
      </c>
      <c r="O62" s="8">
        <v>315913000</v>
      </c>
      <c r="P62" s="6" t="s">
        <v>126</v>
      </c>
      <c r="Q62" s="6">
        <v>6.22</v>
      </c>
      <c r="R62" s="6">
        <v>0.79</v>
      </c>
      <c r="S62" s="9">
        <v>-1.2500000000000001E-2</v>
      </c>
      <c r="T62" s="6">
        <v>0.82</v>
      </c>
      <c r="U62" s="6">
        <v>5.98</v>
      </c>
      <c r="V62" s="9">
        <v>-8.5000000000000006E-3</v>
      </c>
      <c r="W62" s="6" t="s">
        <v>29</v>
      </c>
      <c r="X62" s="6" t="s">
        <v>29</v>
      </c>
      <c r="Y62" s="9">
        <v>5.5300000000000002E-2</v>
      </c>
      <c r="Z62" s="6" t="s">
        <v>29</v>
      </c>
      <c r="AA62" s="6" t="s">
        <v>29</v>
      </c>
      <c r="AB62" s="9">
        <v>2.7E-2</v>
      </c>
      <c r="AC62" s="6" t="s">
        <v>29</v>
      </c>
      <c r="AD62" s="6" t="s">
        <v>30</v>
      </c>
      <c r="AE62" s="9">
        <v>-5.9400000000000001E-2</v>
      </c>
      <c r="AF62" s="6" t="s">
        <v>29</v>
      </c>
      <c r="AG62" s="9">
        <v>0</v>
      </c>
      <c r="AH62" s="9">
        <v>-0.1041</v>
      </c>
      <c r="AI62" s="6" t="s">
        <v>29</v>
      </c>
      <c r="AJ62" s="6" t="s">
        <v>29</v>
      </c>
      <c r="AK62" s="9">
        <v>0.59489999999999998</v>
      </c>
      <c r="AL62" s="9">
        <v>7.0000000000000007E-2</v>
      </c>
      <c r="AM62" s="6" t="s">
        <v>600</v>
      </c>
      <c r="AN62" s="9">
        <v>0.20419999999999999</v>
      </c>
      <c r="AO62" s="6" t="s">
        <v>29</v>
      </c>
      <c r="AP62" s="6" t="s">
        <v>29</v>
      </c>
      <c r="AQ62" s="9">
        <v>0.51160000000000005</v>
      </c>
      <c r="AR62" s="6" t="s">
        <v>29</v>
      </c>
      <c r="AS62" s="6" t="s">
        <v>29</v>
      </c>
      <c r="AT62" s="6" t="s">
        <v>601</v>
      </c>
      <c r="AU62" s="6" t="s">
        <v>29</v>
      </c>
      <c r="AV62" s="8">
        <v>33947400000</v>
      </c>
      <c r="AW62" s="6">
        <v>0</v>
      </c>
      <c r="AX62" s="6">
        <v>0</v>
      </c>
      <c r="AY62" s="8">
        <v>1889670000</v>
      </c>
      <c r="AZ62" s="8">
        <v>846714000</v>
      </c>
      <c r="BA62" s="8">
        <v>252317000</v>
      </c>
      <c r="BB62" s="8">
        <v>326018000</v>
      </c>
      <c r="BC62" s="8">
        <v>83450000</v>
      </c>
      <c r="BD62" s="8">
        <v>250590000</v>
      </c>
      <c r="BE62" s="8">
        <v>76387000</v>
      </c>
      <c r="BH62" s="11">
        <f>BF62/L62</f>
        <v>0</v>
      </c>
      <c r="BI62" s="8">
        <f>BF62-AY62</f>
        <v>-1889670000</v>
      </c>
      <c r="BJ62" s="11">
        <f>(Table1[[#This Row],[Cotação]]/Table1[[#This Row],[Min 52 sem 
]])-1</f>
        <v>8.8300220750551661E-2</v>
      </c>
    </row>
    <row r="63" spans="1:62" hidden="1" x14ac:dyDescent="0.25">
      <c r="A63" s="6" t="str">
        <f>IFERROR(VLOOKUP(Table1[[#This Row],[Papel]],carteira!A:B,2,0),"")</f>
        <v/>
      </c>
      <c r="B63" s="5" t="s">
        <v>3106</v>
      </c>
      <c r="C63" s="6">
        <v>4.5</v>
      </c>
      <c r="D63" s="6" t="s">
        <v>2</v>
      </c>
      <c r="E63" s="7">
        <v>44638</v>
      </c>
      <c r="F63" s="6" t="s">
        <v>3107</v>
      </c>
      <c r="G63" s="6">
        <v>4.13</v>
      </c>
      <c r="H63" s="6" t="s">
        <v>429</v>
      </c>
      <c r="I63" s="6">
        <v>10.82</v>
      </c>
      <c r="J63" s="6" t="s">
        <v>430</v>
      </c>
      <c r="K63" s="8">
        <v>8502720</v>
      </c>
      <c r="L63" s="8">
        <v>839781000</v>
      </c>
      <c r="M63" s="7">
        <v>44561</v>
      </c>
      <c r="N63" s="8">
        <v>1094820000</v>
      </c>
      <c r="O63" s="8">
        <v>186618000</v>
      </c>
      <c r="P63" s="6" t="s">
        <v>3108</v>
      </c>
      <c r="Q63" s="6">
        <v>6.97</v>
      </c>
      <c r="R63" s="6">
        <v>0.65</v>
      </c>
      <c r="S63" s="9">
        <v>-0.12620000000000001</v>
      </c>
      <c r="T63" s="6">
        <v>0.69</v>
      </c>
      <c r="U63" s="6">
        <v>6.54</v>
      </c>
      <c r="V63" s="9">
        <v>-0.19789999999999999</v>
      </c>
      <c r="W63" s="6" t="s">
        <v>1408</v>
      </c>
      <c r="X63" s="6" t="s">
        <v>3109</v>
      </c>
      <c r="Y63" s="9">
        <v>-0.54530000000000001</v>
      </c>
      <c r="Z63" s="6" t="s">
        <v>370</v>
      </c>
      <c r="AA63" s="6" t="s">
        <v>416</v>
      </c>
      <c r="AB63" s="9">
        <v>-0.2437</v>
      </c>
      <c r="AC63" s="6" t="s">
        <v>1149</v>
      </c>
      <c r="AD63" s="6" t="s">
        <v>240</v>
      </c>
      <c r="AE63" s="9">
        <v>-0.50229999999999997</v>
      </c>
      <c r="AF63" s="6" t="s">
        <v>176</v>
      </c>
      <c r="AG63" s="9">
        <v>6.4000000000000001E-2</v>
      </c>
      <c r="AH63" s="9">
        <v>-0.1827</v>
      </c>
      <c r="AI63" s="6" t="s">
        <v>291</v>
      </c>
      <c r="AJ63" s="6" t="s">
        <v>61</v>
      </c>
      <c r="AK63" s="9">
        <v>2.8344999999999998</v>
      </c>
      <c r="AL63" s="9">
        <v>5.3999999999999999E-2</v>
      </c>
      <c r="AM63" s="6" t="s">
        <v>929</v>
      </c>
      <c r="AN63" s="9">
        <v>1.0781000000000001</v>
      </c>
      <c r="AO63" s="6" t="s">
        <v>1446</v>
      </c>
      <c r="AP63" s="6" t="s">
        <v>581</v>
      </c>
      <c r="AQ63" s="9">
        <v>0.71430000000000005</v>
      </c>
      <c r="AR63" s="6" t="s">
        <v>3110</v>
      </c>
      <c r="AS63" s="6" t="s">
        <v>54</v>
      </c>
      <c r="AT63" s="6" t="s">
        <v>1310</v>
      </c>
      <c r="AU63" s="6" t="s">
        <v>522</v>
      </c>
      <c r="AV63" s="8">
        <v>2340070000</v>
      </c>
      <c r="AW63" s="8">
        <v>642549000</v>
      </c>
      <c r="AX63" s="8">
        <v>387514000</v>
      </c>
      <c r="AY63" s="8">
        <v>255035000</v>
      </c>
      <c r="AZ63" s="8">
        <v>1571140000</v>
      </c>
      <c r="BA63" s="8">
        <v>1221100000</v>
      </c>
      <c r="BB63" s="8">
        <v>774161000</v>
      </c>
      <c r="BC63" s="8">
        <v>170824000</v>
      </c>
      <c r="BD63" s="8">
        <v>150870000</v>
      </c>
      <c r="BE63" s="8">
        <v>22936000</v>
      </c>
      <c r="BF63" s="8">
        <v>120552000</v>
      </c>
      <c r="BG63" s="8">
        <v>16882000</v>
      </c>
      <c r="BH63" s="11">
        <f>BF63/L63</f>
        <v>0.14355171169626366</v>
      </c>
      <c r="BI63" s="8">
        <f>BF63-AY63</f>
        <v>-134483000</v>
      </c>
      <c r="BJ63" s="11">
        <f>(Table1[[#This Row],[Cotação]]/Table1[[#This Row],[Min 52 sem 
]])-1</f>
        <v>8.9588377723970991E-2</v>
      </c>
    </row>
    <row r="64" spans="1:62" hidden="1" x14ac:dyDescent="0.25">
      <c r="A64" s="6" t="str">
        <f>IFERROR(VLOOKUP(Table1[[#This Row],[Papel]],carteira!A:B,2,0),"")</f>
        <v/>
      </c>
      <c r="B64" s="5" t="s">
        <v>1739</v>
      </c>
      <c r="C64" s="6">
        <v>1.69</v>
      </c>
      <c r="D64" s="6" t="s">
        <v>34</v>
      </c>
      <c r="E64" s="7">
        <v>44638</v>
      </c>
      <c r="F64" s="6" t="s">
        <v>1740</v>
      </c>
      <c r="G64" s="6">
        <v>1.55</v>
      </c>
      <c r="H64" s="6" t="s">
        <v>429</v>
      </c>
      <c r="I64" s="6">
        <v>5.12</v>
      </c>
      <c r="J64" s="6" t="s">
        <v>430</v>
      </c>
      <c r="K64" s="8">
        <v>11975500</v>
      </c>
      <c r="L64" s="8">
        <v>570284000</v>
      </c>
      <c r="M64" s="7">
        <v>44469</v>
      </c>
      <c r="N64" s="8">
        <v>1305710000</v>
      </c>
      <c r="O64" s="8">
        <v>337446000</v>
      </c>
      <c r="P64" s="6" t="s">
        <v>1741</v>
      </c>
      <c r="Q64" s="6">
        <v>9.31</v>
      </c>
      <c r="R64" s="6">
        <v>0.18</v>
      </c>
      <c r="S64" s="9">
        <v>-4.5199999999999997E-2</v>
      </c>
      <c r="T64" s="6">
        <v>0.32</v>
      </c>
      <c r="U64" s="6">
        <v>5.23</v>
      </c>
      <c r="V64" s="9">
        <v>-0.15079999999999999</v>
      </c>
      <c r="W64" s="6" t="s">
        <v>1742</v>
      </c>
      <c r="X64" s="6" t="s">
        <v>1743</v>
      </c>
      <c r="Y64" s="9">
        <v>-0.66</v>
      </c>
      <c r="Z64" s="6" t="s">
        <v>569</v>
      </c>
      <c r="AA64" s="6" t="s">
        <v>866</v>
      </c>
      <c r="AB64" s="9">
        <v>-0.15920000000000001</v>
      </c>
      <c r="AC64" s="6" t="s">
        <v>1157</v>
      </c>
      <c r="AD64" s="6" t="s">
        <v>1744</v>
      </c>
      <c r="AE64" s="9">
        <v>-0.53790000000000004</v>
      </c>
      <c r="AF64" s="6" t="s">
        <v>522</v>
      </c>
      <c r="AG64" s="9">
        <v>0.03</v>
      </c>
      <c r="AH64" s="9">
        <v>-0.44109999999999999</v>
      </c>
      <c r="AI64" s="6" t="s">
        <v>1410</v>
      </c>
      <c r="AJ64" s="6" t="s">
        <v>1745</v>
      </c>
      <c r="AK64" s="9">
        <v>-0.42920000000000003</v>
      </c>
      <c r="AL64" s="9">
        <v>0</v>
      </c>
      <c r="AM64" s="6" t="s">
        <v>1745</v>
      </c>
      <c r="AN64" s="9">
        <v>-0.17399999999999999</v>
      </c>
      <c r="AO64" s="6" t="s">
        <v>1746</v>
      </c>
      <c r="AP64" s="6" t="s">
        <v>1747</v>
      </c>
      <c r="AQ64" s="9">
        <v>0.29320000000000002</v>
      </c>
      <c r="AR64" s="6" t="s">
        <v>1748</v>
      </c>
      <c r="AS64" s="6" t="s">
        <v>543</v>
      </c>
      <c r="AT64" s="6" t="s">
        <v>150</v>
      </c>
      <c r="AU64" s="6" t="s">
        <v>111</v>
      </c>
      <c r="AV64" s="8">
        <v>4143860000</v>
      </c>
      <c r="AW64" s="8">
        <v>1189580000</v>
      </c>
      <c r="AX64" s="8">
        <v>454154000</v>
      </c>
      <c r="AY64" s="8">
        <v>735423000</v>
      </c>
      <c r="AZ64" s="8">
        <v>2894250000</v>
      </c>
      <c r="BA64" s="8">
        <v>1765520000</v>
      </c>
      <c r="BB64" s="8">
        <v>1176020000</v>
      </c>
      <c r="BC64" s="8">
        <v>166754000</v>
      </c>
      <c r="BD64" s="8">
        <v>123960000</v>
      </c>
      <c r="BE64" s="8">
        <v>31790000</v>
      </c>
      <c r="BF64" s="8">
        <v>61241000</v>
      </c>
      <c r="BG64" s="8">
        <v>6187000</v>
      </c>
      <c r="BH64" s="11">
        <f>BF64/L64</f>
        <v>0.10738684585224204</v>
      </c>
      <c r="BI64" s="8">
        <f>BF64-AY64</f>
        <v>-674182000</v>
      </c>
      <c r="BJ64" s="11">
        <f>(Table1[[#This Row],[Cotação]]/Table1[[#This Row],[Min 52 sem 
]])-1</f>
        <v>9.0322580645161299E-2</v>
      </c>
    </row>
    <row r="65" spans="1:62" hidden="1" x14ac:dyDescent="0.25">
      <c r="A65" s="6" t="str">
        <f>IFERROR(VLOOKUP(Table1[[#This Row],[Papel]],carteira!A:B,2,0),"")</f>
        <v/>
      </c>
      <c r="B65" s="5" t="s">
        <v>2810</v>
      </c>
      <c r="C65" s="6">
        <v>20.59</v>
      </c>
      <c r="D65" s="6" t="s">
        <v>34</v>
      </c>
      <c r="E65" s="7">
        <v>44638</v>
      </c>
      <c r="F65" s="6" t="s">
        <v>2811</v>
      </c>
      <c r="G65" s="6">
        <v>18.84</v>
      </c>
      <c r="H65" s="6" t="s">
        <v>142</v>
      </c>
      <c r="I65" s="6">
        <v>39.520000000000003</v>
      </c>
      <c r="J65" s="6" t="s">
        <v>298</v>
      </c>
      <c r="K65" s="8">
        <v>29488400</v>
      </c>
      <c r="L65" s="8">
        <v>5003330000</v>
      </c>
      <c r="M65" s="7">
        <v>44469</v>
      </c>
      <c r="N65" s="8">
        <v>6786940000</v>
      </c>
      <c r="O65" s="8">
        <v>242998000</v>
      </c>
      <c r="P65" s="6" t="s">
        <v>1413</v>
      </c>
      <c r="Q65" s="6">
        <v>22.34</v>
      </c>
      <c r="R65" s="6">
        <v>0.92</v>
      </c>
      <c r="S65" s="9">
        <v>-0.1013</v>
      </c>
      <c r="T65" s="6">
        <v>2.29</v>
      </c>
      <c r="U65" s="6">
        <v>9.01</v>
      </c>
      <c r="V65" s="9">
        <v>-8.6099999999999996E-2</v>
      </c>
      <c r="W65" s="6" t="s">
        <v>2812</v>
      </c>
      <c r="X65" s="6" t="s">
        <v>2813</v>
      </c>
      <c r="Y65" s="9">
        <v>-0.1186</v>
      </c>
      <c r="Z65" s="6" t="s">
        <v>1452</v>
      </c>
      <c r="AA65" s="6" t="s">
        <v>116</v>
      </c>
      <c r="AB65" s="9">
        <v>-8.5300000000000001E-2</v>
      </c>
      <c r="AC65" s="6" t="s">
        <v>936</v>
      </c>
      <c r="AD65" s="6" t="s">
        <v>202</v>
      </c>
      <c r="AE65" s="9">
        <v>-0.24260000000000001</v>
      </c>
      <c r="AF65" s="6" t="s">
        <v>363</v>
      </c>
      <c r="AG65" s="9">
        <v>4.2000000000000003E-2</v>
      </c>
      <c r="AH65" s="9">
        <v>-0.14929999999999999</v>
      </c>
      <c r="AI65" s="6" t="s">
        <v>2814</v>
      </c>
      <c r="AJ65" s="6" t="s">
        <v>1725</v>
      </c>
      <c r="AK65" s="9">
        <v>1.8602000000000001</v>
      </c>
      <c r="AL65" s="9">
        <v>0</v>
      </c>
      <c r="AM65" s="6" t="s">
        <v>531</v>
      </c>
      <c r="AN65" s="9">
        <v>0</v>
      </c>
      <c r="AO65" s="6" t="s">
        <v>2815</v>
      </c>
      <c r="AP65" s="6" t="s">
        <v>2816</v>
      </c>
      <c r="AQ65" s="9">
        <v>0</v>
      </c>
      <c r="AR65" s="6" t="s">
        <v>2817</v>
      </c>
      <c r="AS65" s="6" t="s">
        <v>544</v>
      </c>
      <c r="AT65" s="6" t="s">
        <v>2818</v>
      </c>
      <c r="AU65" s="6" t="s">
        <v>507</v>
      </c>
      <c r="AV65" s="8">
        <v>7118790000</v>
      </c>
      <c r="AW65" s="8">
        <v>2344580000</v>
      </c>
      <c r="AX65" s="8">
        <v>560975000</v>
      </c>
      <c r="AY65" s="8">
        <v>1783610000</v>
      </c>
      <c r="AZ65" s="8">
        <v>3905060000</v>
      </c>
      <c r="BA65" s="8">
        <v>2189360000</v>
      </c>
      <c r="BB65" s="8">
        <v>4519840000</v>
      </c>
      <c r="BC65" s="8">
        <v>1491320000</v>
      </c>
      <c r="BD65" s="8">
        <v>301498000</v>
      </c>
      <c r="BE65" s="8">
        <v>169953000</v>
      </c>
      <c r="BF65" s="8">
        <v>223974000</v>
      </c>
      <c r="BG65" s="8">
        <v>221417000</v>
      </c>
      <c r="BH65" s="11">
        <f>BF65/L65</f>
        <v>4.476498651897836E-2</v>
      </c>
      <c r="BI65" s="8">
        <f>BF65-AY65</f>
        <v>-1559636000</v>
      </c>
      <c r="BJ65" s="11">
        <f>(Table1[[#This Row],[Cotação]]/Table1[[#This Row],[Min 52 sem 
]])-1</f>
        <v>9.2887473460721903E-2</v>
      </c>
    </row>
    <row r="66" spans="1:62" hidden="1" x14ac:dyDescent="0.25">
      <c r="A66" s="6" t="str">
        <f>IFERROR(VLOOKUP(Table1[[#This Row],[Papel]],carteira!A:B,2,0),"")</f>
        <v/>
      </c>
      <c r="B66" s="5" t="s">
        <v>2624</v>
      </c>
      <c r="C66" s="6">
        <v>5.7</v>
      </c>
      <c r="D66" s="6" t="s">
        <v>2</v>
      </c>
      <c r="E66" s="7">
        <v>44638</v>
      </c>
      <c r="F66" s="6" t="s">
        <v>2625</v>
      </c>
      <c r="G66" s="6">
        <v>5.21</v>
      </c>
      <c r="H66" s="6" t="s">
        <v>194</v>
      </c>
      <c r="I66" s="6">
        <v>10.57</v>
      </c>
      <c r="J66" s="6" t="s">
        <v>194</v>
      </c>
      <c r="K66" s="8">
        <v>976084</v>
      </c>
      <c r="L66" s="8">
        <v>221776000</v>
      </c>
      <c r="M66" s="7">
        <v>44469</v>
      </c>
      <c r="N66" s="8">
        <v>199135000</v>
      </c>
      <c r="O66" s="8">
        <v>38908000</v>
      </c>
      <c r="P66" s="6" t="s">
        <v>2626</v>
      </c>
      <c r="Q66" s="6">
        <v>8.9600000000000009</v>
      </c>
      <c r="R66" s="6">
        <v>0.64</v>
      </c>
      <c r="S66" s="9">
        <v>-5.9400000000000001E-2</v>
      </c>
      <c r="T66" s="6">
        <v>0.96</v>
      </c>
      <c r="U66" s="6">
        <v>5.94</v>
      </c>
      <c r="V66" s="9">
        <v>-0.1605</v>
      </c>
      <c r="W66" s="6" t="s">
        <v>2627</v>
      </c>
      <c r="X66" s="6" t="s">
        <v>684</v>
      </c>
      <c r="Y66" s="9">
        <v>-0.28889999999999999</v>
      </c>
      <c r="Z66" s="6" t="s">
        <v>722</v>
      </c>
      <c r="AA66" s="6" t="s">
        <v>2181</v>
      </c>
      <c r="AB66" s="9">
        <v>-0.18920000000000001</v>
      </c>
      <c r="AC66" s="6" t="s">
        <v>410</v>
      </c>
      <c r="AD66" s="6" t="s">
        <v>116</v>
      </c>
      <c r="AE66" s="9">
        <v>-0.1865</v>
      </c>
      <c r="AF66" s="6" t="s">
        <v>293</v>
      </c>
      <c r="AG66" s="9">
        <v>7.4999999999999997E-2</v>
      </c>
      <c r="AH66" s="9">
        <v>-0.35070000000000001</v>
      </c>
      <c r="AI66" s="6" t="s">
        <v>686</v>
      </c>
      <c r="AJ66" s="6" t="s">
        <v>451</v>
      </c>
      <c r="AK66" s="9">
        <v>0</v>
      </c>
      <c r="AL66" s="9">
        <v>8.9999999999999993E-3</v>
      </c>
      <c r="AM66" s="6" t="s">
        <v>687</v>
      </c>
      <c r="AN66" s="9">
        <v>0</v>
      </c>
      <c r="AO66" s="6" t="s">
        <v>2628</v>
      </c>
      <c r="AP66" s="6" t="s">
        <v>2064</v>
      </c>
      <c r="AQ66" s="9">
        <v>0</v>
      </c>
      <c r="AR66" s="6" t="s">
        <v>2629</v>
      </c>
      <c r="AS66" s="6" t="s">
        <v>332</v>
      </c>
      <c r="AT66" s="6" t="s">
        <v>1878</v>
      </c>
      <c r="AU66" s="6" t="s">
        <v>893</v>
      </c>
      <c r="AV66" s="8">
        <v>358453000</v>
      </c>
      <c r="AW66" s="8">
        <v>48469000</v>
      </c>
      <c r="AX66" s="8">
        <v>71110000</v>
      </c>
      <c r="AY66" s="8">
        <v>-22641000</v>
      </c>
      <c r="AZ66" s="8">
        <v>202167000</v>
      </c>
      <c r="BA66" s="8">
        <v>230946000</v>
      </c>
      <c r="BB66" s="8">
        <v>381626000</v>
      </c>
      <c r="BC66" s="8">
        <v>123583000</v>
      </c>
      <c r="BD66" s="8">
        <v>26727000</v>
      </c>
      <c r="BE66" s="8">
        <v>7115000</v>
      </c>
      <c r="BF66" s="8">
        <v>24760000</v>
      </c>
      <c r="BG66" s="8">
        <v>3906000</v>
      </c>
      <c r="BH66" s="11">
        <f>BF66/L66</f>
        <v>0.1116441815164851</v>
      </c>
      <c r="BI66" s="8">
        <f>BF66-AY66</f>
        <v>47401000</v>
      </c>
      <c r="BJ66" s="11">
        <f>(Table1[[#This Row],[Cotação]]/Table1[[#This Row],[Min 52 sem 
]])-1</f>
        <v>9.4049904030710119E-2</v>
      </c>
    </row>
    <row r="67" spans="1:62" hidden="1" x14ac:dyDescent="0.25">
      <c r="A67" s="6" t="str">
        <f>IFERROR(VLOOKUP(Table1[[#This Row],[Papel]],carteira!A:B,2,0),"")</f>
        <v/>
      </c>
      <c r="B67" s="5" t="s">
        <v>2778</v>
      </c>
      <c r="C67" s="6">
        <v>8.11</v>
      </c>
      <c r="D67" s="6" t="s">
        <v>160</v>
      </c>
      <c r="E67" s="7">
        <v>44638</v>
      </c>
      <c r="F67" s="6" t="s">
        <v>2779</v>
      </c>
      <c r="G67" s="6">
        <v>7.4</v>
      </c>
      <c r="H67" s="6" t="s">
        <v>429</v>
      </c>
      <c r="I67" s="6">
        <v>14.2</v>
      </c>
      <c r="J67" s="6" t="s">
        <v>430</v>
      </c>
      <c r="K67" s="8">
        <v>641190</v>
      </c>
      <c r="L67" s="8">
        <v>162200000</v>
      </c>
      <c r="M67" s="7">
        <v>44561</v>
      </c>
      <c r="N67" s="8">
        <v>755176000</v>
      </c>
      <c r="O67" s="8">
        <v>20000000</v>
      </c>
      <c r="P67" s="6" t="s">
        <v>2780</v>
      </c>
      <c r="Q67" s="6">
        <v>-0.85</v>
      </c>
      <c r="R67" s="6">
        <v>-9.5299999999999994</v>
      </c>
      <c r="S67" s="9">
        <v>3.7000000000000002E-3</v>
      </c>
      <c r="T67" s="6">
        <v>-0.22</v>
      </c>
      <c r="U67" s="6">
        <v>-36.21</v>
      </c>
      <c r="V67" s="9">
        <v>2.6599999999999999E-2</v>
      </c>
      <c r="W67" s="6" t="s">
        <v>2781</v>
      </c>
      <c r="X67" s="6" t="s">
        <v>1575</v>
      </c>
      <c r="Y67" s="9">
        <v>-0.17580000000000001</v>
      </c>
      <c r="Z67" s="6" t="s">
        <v>2590</v>
      </c>
      <c r="AA67" s="6" t="s">
        <v>2782</v>
      </c>
      <c r="AB67" s="9">
        <v>-0.14360000000000001</v>
      </c>
      <c r="AC67" s="6" t="s">
        <v>1292</v>
      </c>
      <c r="AD67" s="6" t="s">
        <v>2783</v>
      </c>
      <c r="AE67" s="9">
        <v>0.4284</v>
      </c>
      <c r="AF67" s="6" t="s">
        <v>2784</v>
      </c>
      <c r="AG67" s="9">
        <v>-4.5999999999999999E-2</v>
      </c>
      <c r="AH67" s="9">
        <v>-0.2752</v>
      </c>
      <c r="AI67" s="6" t="s">
        <v>1703</v>
      </c>
      <c r="AJ67" s="6" t="s">
        <v>2472</v>
      </c>
      <c r="AK67" s="9">
        <v>0.7208</v>
      </c>
      <c r="AL67" s="9">
        <v>0</v>
      </c>
      <c r="AM67" s="6" t="s">
        <v>1065</v>
      </c>
      <c r="AN67" s="9">
        <v>-0.26290000000000002</v>
      </c>
      <c r="AO67" s="6" t="s">
        <v>2785</v>
      </c>
      <c r="AP67" s="6" t="s">
        <v>157</v>
      </c>
      <c r="AQ67" s="9">
        <v>1.4793000000000001</v>
      </c>
      <c r="AR67" s="6" t="s">
        <v>2786</v>
      </c>
      <c r="AS67" s="6" t="s">
        <v>2787</v>
      </c>
      <c r="AT67" s="6" t="s">
        <v>2788</v>
      </c>
      <c r="AU67" s="6" t="s">
        <v>706</v>
      </c>
      <c r="AV67" s="8">
        <v>1266760000</v>
      </c>
      <c r="AW67" s="8">
        <v>602950000</v>
      </c>
      <c r="AX67" s="8">
        <v>9974000</v>
      </c>
      <c r="AY67" s="8">
        <v>592976000</v>
      </c>
      <c r="AZ67" s="8">
        <v>447861000</v>
      </c>
      <c r="BA67" s="8">
        <v>-724294000</v>
      </c>
      <c r="BB67" s="8">
        <v>59416000</v>
      </c>
      <c r="BC67" s="8">
        <v>9529000</v>
      </c>
      <c r="BD67" s="8">
        <v>-58852000</v>
      </c>
      <c r="BE67" s="8">
        <v>-45695000</v>
      </c>
      <c r="BF67" s="8">
        <v>-190684000</v>
      </c>
      <c r="BG67" s="8">
        <v>-162244000</v>
      </c>
      <c r="BH67" s="11">
        <f>BF67/L67</f>
        <v>-1.1756103575832306</v>
      </c>
      <c r="BI67" s="8">
        <f>BF67-AY67</f>
        <v>-783660000</v>
      </c>
      <c r="BJ67" s="11">
        <f>(Table1[[#This Row],[Cotação]]/Table1[[#This Row],[Min 52 sem 
]])-1</f>
        <v>9.5945945945945743E-2</v>
      </c>
    </row>
    <row r="68" spans="1:62" hidden="1" x14ac:dyDescent="0.25">
      <c r="A68" s="6" t="str">
        <f>IFERROR(VLOOKUP(Table1[[#This Row],[Papel]],carteira!A:B,2,0),"")</f>
        <v/>
      </c>
      <c r="B68" s="5" t="s">
        <v>1377</v>
      </c>
      <c r="C68" s="6">
        <v>10.46</v>
      </c>
      <c r="D68" s="6" t="s">
        <v>2</v>
      </c>
      <c r="E68" s="7">
        <v>44638</v>
      </c>
      <c r="F68" s="6" t="s">
        <v>1378</v>
      </c>
      <c r="G68" s="6">
        <v>9.5399999999999991</v>
      </c>
      <c r="H68" s="6" t="s">
        <v>429</v>
      </c>
      <c r="I68" s="6">
        <v>15.02</v>
      </c>
      <c r="J68" s="6" t="s">
        <v>430</v>
      </c>
      <c r="K68" s="8">
        <v>21665600</v>
      </c>
      <c r="L68" s="8">
        <v>1569000000</v>
      </c>
      <c r="M68" s="7">
        <v>44561</v>
      </c>
      <c r="N68" s="8">
        <v>1796460000</v>
      </c>
      <c r="O68" s="8">
        <v>150000000</v>
      </c>
      <c r="P68" s="6" t="s">
        <v>1379</v>
      </c>
      <c r="Q68" s="6">
        <v>9.84</v>
      </c>
      <c r="R68" s="6">
        <v>1.06</v>
      </c>
      <c r="S68" s="9">
        <v>-0.14050000000000001</v>
      </c>
      <c r="T68" s="6">
        <v>1.21</v>
      </c>
      <c r="U68" s="6">
        <v>8.67</v>
      </c>
      <c r="V68" s="9">
        <v>-0.19969999999999999</v>
      </c>
      <c r="W68" s="6" t="s">
        <v>1380</v>
      </c>
      <c r="X68" s="6" t="s">
        <v>1381</v>
      </c>
      <c r="Y68" s="9">
        <v>-0.12759999999999999</v>
      </c>
      <c r="Z68" s="6" t="s">
        <v>1382</v>
      </c>
      <c r="AA68" s="6" t="s">
        <v>1383</v>
      </c>
      <c r="AB68" s="9">
        <v>-0.17699999999999999</v>
      </c>
      <c r="AC68" s="6" t="s">
        <v>111</v>
      </c>
      <c r="AD68" s="6" t="s">
        <v>365</v>
      </c>
      <c r="AE68" s="9">
        <v>2.0400000000000001E-2</v>
      </c>
      <c r="AF68" s="6" t="s">
        <v>19</v>
      </c>
      <c r="AG68" s="9">
        <v>5.7000000000000002E-2</v>
      </c>
      <c r="AH68" s="9">
        <v>-7.2900000000000006E-2</v>
      </c>
      <c r="AI68" s="6" t="s">
        <v>1384</v>
      </c>
      <c r="AJ68" s="6" t="s">
        <v>702</v>
      </c>
      <c r="AK68" s="9">
        <v>1.1676</v>
      </c>
      <c r="AL68" s="9">
        <v>6.7000000000000004E-2</v>
      </c>
      <c r="AM68" s="6" t="s">
        <v>31</v>
      </c>
      <c r="AN68" s="9">
        <v>0.45679999999999998</v>
      </c>
      <c r="AO68" s="6" t="s">
        <v>1385</v>
      </c>
      <c r="AP68" s="6" t="s">
        <v>1386</v>
      </c>
      <c r="AQ68" s="9">
        <v>0.22750000000000001</v>
      </c>
      <c r="AR68" s="6" t="s">
        <v>1011</v>
      </c>
      <c r="AS68" s="6" t="s">
        <v>120</v>
      </c>
      <c r="AT68" s="6" t="s">
        <v>1062</v>
      </c>
      <c r="AU68" s="6" t="s">
        <v>149</v>
      </c>
      <c r="AV68" s="8">
        <v>5679620000</v>
      </c>
      <c r="AW68" s="8">
        <v>1276620000</v>
      </c>
      <c r="AX68" s="8">
        <v>1049160000</v>
      </c>
      <c r="AY68" s="8">
        <v>227459000</v>
      </c>
      <c r="AZ68" s="8">
        <v>2856340000</v>
      </c>
      <c r="BA68" s="8">
        <v>1299880000</v>
      </c>
      <c r="BB68" s="8">
        <v>1776380000</v>
      </c>
      <c r="BC68" s="8">
        <v>486971000</v>
      </c>
      <c r="BD68" s="8">
        <v>323693000</v>
      </c>
      <c r="BE68" s="8">
        <v>89957000</v>
      </c>
      <c r="BF68" s="8">
        <v>159504000</v>
      </c>
      <c r="BG68" s="8">
        <v>44525000</v>
      </c>
      <c r="BH68" s="11">
        <f>BF68/L68</f>
        <v>0.10165965583173996</v>
      </c>
      <c r="BI68" s="8">
        <f>BF68-AY68</f>
        <v>-67955000</v>
      </c>
      <c r="BJ68" s="11">
        <f>(Table1[[#This Row],[Cotação]]/Table1[[#This Row],[Min 52 sem 
]])-1</f>
        <v>9.643605870020977E-2</v>
      </c>
    </row>
    <row r="69" spans="1:62" hidden="1" x14ac:dyDescent="0.25">
      <c r="A69" s="6" t="str">
        <f>IFERROR(VLOOKUP(Table1[[#This Row],[Papel]],carteira!A:B,2,0),"")</f>
        <v/>
      </c>
      <c r="B69" s="5" t="s">
        <v>1333</v>
      </c>
      <c r="C69" s="6">
        <v>8.2899999999999991</v>
      </c>
      <c r="D69" s="6" t="s">
        <v>2</v>
      </c>
      <c r="E69" s="7">
        <v>44638</v>
      </c>
      <c r="F69" s="6" t="s">
        <v>1334</v>
      </c>
      <c r="G69" s="6">
        <v>7.56</v>
      </c>
      <c r="H69" s="6" t="s">
        <v>335</v>
      </c>
      <c r="I69" s="6">
        <v>13.05</v>
      </c>
      <c r="J69" s="6" t="s">
        <v>580</v>
      </c>
      <c r="K69" s="8">
        <v>24108300</v>
      </c>
      <c r="L69" s="8">
        <v>24870000000</v>
      </c>
      <c r="M69" s="7">
        <v>44561</v>
      </c>
      <c r="N69" s="8">
        <v>24507600000</v>
      </c>
      <c r="O69" s="8">
        <v>3000000000</v>
      </c>
      <c r="P69" s="6" t="s">
        <v>1335</v>
      </c>
      <c r="Q69" s="6">
        <v>13.12</v>
      </c>
      <c r="R69" s="6">
        <v>0.63</v>
      </c>
      <c r="S69" s="9">
        <v>-3.5999999999999999E-3</v>
      </c>
      <c r="T69" s="6">
        <v>2.36</v>
      </c>
      <c r="U69" s="6">
        <v>3.52</v>
      </c>
      <c r="V69" s="9">
        <v>-4.5999999999999999E-2</v>
      </c>
      <c r="W69" s="6" t="s">
        <v>1336</v>
      </c>
      <c r="X69" s="6" t="s">
        <v>29</v>
      </c>
      <c r="Y69" s="9">
        <v>-0.15229999999999999</v>
      </c>
      <c r="Z69" s="6" t="s">
        <v>29</v>
      </c>
      <c r="AA69" s="6" t="s">
        <v>29</v>
      </c>
      <c r="AB69" s="9">
        <v>-8.3999999999999995E-3</v>
      </c>
      <c r="AC69" s="6" t="s">
        <v>1337</v>
      </c>
      <c r="AD69" s="6" t="s">
        <v>30</v>
      </c>
      <c r="AE69" s="9">
        <v>-0.14510000000000001</v>
      </c>
      <c r="AF69" s="6" t="s">
        <v>1338</v>
      </c>
      <c r="AG69" s="9">
        <v>-7.0000000000000001E-3</v>
      </c>
      <c r="AH69" s="9">
        <v>0</v>
      </c>
      <c r="AI69" s="6" t="s">
        <v>1339</v>
      </c>
      <c r="AJ69" s="6" t="s">
        <v>918</v>
      </c>
      <c r="AK69" s="9">
        <v>0</v>
      </c>
      <c r="AL69" s="9">
        <v>0.03</v>
      </c>
      <c r="AM69" s="6" t="s">
        <v>44</v>
      </c>
      <c r="AN69" s="9">
        <v>0</v>
      </c>
      <c r="AO69" s="6" t="s">
        <v>1340</v>
      </c>
      <c r="AP69" s="6" t="s">
        <v>49</v>
      </c>
      <c r="AQ69" s="9">
        <v>0</v>
      </c>
      <c r="AR69" s="6" t="s">
        <v>1341</v>
      </c>
      <c r="AS69" s="6" t="s">
        <v>29</v>
      </c>
      <c r="AT69" s="6" t="s">
        <v>29</v>
      </c>
      <c r="AU69" s="6" t="s">
        <v>29</v>
      </c>
      <c r="AV69" s="8">
        <v>10655100000</v>
      </c>
      <c r="AW69" s="6">
        <v>0</v>
      </c>
      <c r="AX69" s="8">
        <v>362375000</v>
      </c>
      <c r="AY69" s="8">
        <v>-362375000</v>
      </c>
      <c r="AZ69" s="8">
        <v>971392000</v>
      </c>
      <c r="BA69" s="8">
        <v>10558800000</v>
      </c>
      <c r="BB69" s="6">
        <v>0</v>
      </c>
      <c r="BC69" s="6">
        <v>0</v>
      </c>
      <c r="BD69" s="8">
        <v>-69563000</v>
      </c>
      <c r="BE69" s="8">
        <v>-20353000</v>
      </c>
      <c r="BF69" s="8">
        <v>1896150000</v>
      </c>
      <c r="BG69" s="8">
        <v>545725000</v>
      </c>
      <c r="BH69" s="11">
        <f>BF69/L69</f>
        <v>7.624246079613993E-2</v>
      </c>
      <c r="BI69" s="8">
        <f>BF69-AY69</f>
        <v>2258525000</v>
      </c>
      <c r="BJ69" s="11">
        <f>(Table1[[#This Row],[Cotação]]/Table1[[#This Row],[Min 52 sem 
]])-1</f>
        <v>9.6560846560846514E-2</v>
      </c>
    </row>
    <row r="70" spans="1:62" hidden="1" x14ac:dyDescent="0.25">
      <c r="A70" s="6" t="str">
        <f>IFERROR(VLOOKUP(Table1[[#This Row],[Papel]],carteira!A:B,2,0),"")</f>
        <v/>
      </c>
      <c r="B70" s="5" t="s">
        <v>883</v>
      </c>
      <c r="C70" s="6">
        <v>9.31</v>
      </c>
      <c r="D70" s="6" t="s">
        <v>2</v>
      </c>
      <c r="E70" s="7">
        <v>44638</v>
      </c>
      <c r="F70" s="6" t="s">
        <v>884</v>
      </c>
      <c r="G70" s="6">
        <v>8.49</v>
      </c>
      <c r="H70" s="6" t="s">
        <v>584</v>
      </c>
      <c r="I70" s="6">
        <v>11.31</v>
      </c>
      <c r="J70" s="6" t="s">
        <v>885</v>
      </c>
      <c r="K70" s="8">
        <v>14505000</v>
      </c>
      <c r="L70" s="8">
        <v>3444700000</v>
      </c>
      <c r="M70" s="7">
        <v>44530</v>
      </c>
      <c r="N70" s="8">
        <v>5293240000</v>
      </c>
      <c r="O70" s="8">
        <v>370000000</v>
      </c>
      <c r="P70" s="6" t="s">
        <v>886</v>
      </c>
      <c r="Q70" s="6">
        <v>8.1999999999999993</v>
      </c>
      <c r="R70" s="6">
        <v>1.1399999999999999</v>
      </c>
      <c r="S70" s="9">
        <v>2.4E-2</v>
      </c>
      <c r="T70" s="6">
        <v>1.2</v>
      </c>
      <c r="U70" s="6">
        <v>7.76</v>
      </c>
      <c r="V70" s="9">
        <v>8.6E-3</v>
      </c>
      <c r="W70" s="6" t="s">
        <v>887</v>
      </c>
      <c r="X70" s="6" t="s">
        <v>700</v>
      </c>
      <c r="Y70" s="9">
        <v>-0.1016</v>
      </c>
      <c r="Z70" s="6" t="s">
        <v>205</v>
      </c>
      <c r="AA70" s="6" t="s">
        <v>536</v>
      </c>
      <c r="AB70" s="9">
        <v>-0.1767</v>
      </c>
      <c r="AC70" s="6" t="s">
        <v>715</v>
      </c>
      <c r="AD70" s="6" t="s">
        <v>673</v>
      </c>
      <c r="AE70" s="9">
        <v>4.9799999999999997E-2</v>
      </c>
      <c r="AF70" s="6" t="s">
        <v>118</v>
      </c>
      <c r="AG70" s="9">
        <v>6.7000000000000004E-2</v>
      </c>
      <c r="AH70" s="9">
        <v>0.29260000000000003</v>
      </c>
      <c r="AI70" s="6" t="s">
        <v>888</v>
      </c>
      <c r="AJ70" s="6" t="s">
        <v>53</v>
      </c>
      <c r="AK70" s="9">
        <v>0.3039</v>
      </c>
      <c r="AL70" s="9">
        <v>3.4000000000000002E-2</v>
      </c>
      <c r="AM70" s="6" t="s">
        <v>551</v>
      </c>
      <c r="AN70" s="9">
        <v>-7.9899999999999999E-2</v>
      </c>
      <c r="AO70" s="6" t="s">
        <v>889</v>
      </c>
      <c r="AP70" s="6" t="s">
        <v>890</v>
      </c>
      <c r="AQ70" s="9">
        <v>-0.1144</v>
      </c>
      <c r="AR70" s="6" t="s">
        <v>891</v>
      </c>
      <c r="AS70" s="6" t="s">
        <v>329</v>
      </c>
      <c r="AT70" s="6" t="s">
        <v>892</v>
      </c>
      <c r="AU70" s="6" t="s">
        <v>893</v>
      </c>
      <c r="AV70" s="8">
        <v>8117980000</v>
      </c>
      <c r="AW70" s="8">
        <v>3749710000</v>
      </c>
      <c r="AX70" s="8">
        <v>1901170000</v>
      </c>
      <c r="AY70" s="8">
        <v>1848540000</v>
      </c>
      <c r="AZ70" s="8">
        <v>5146340000</v>
      </c>
      <c r="BA70" s="8">
        <v>2872440000</v>
      </c>
      <c r="BB70" s="8">
        <v>8579210000</v>
      </c>
      <c r="BC70" s="8">
        <v>2272960000</v>
      </c>
      <c r="BD70" s="8">
        <v>543895000</v>
      </c>
      <c r="BE70" s="8">
        <v>151848000</v>
      </c>
      <c r="BF70" s="8">
        <v>420284000</v>
      </c>
      <c r="BG70" s="8">
        <v>120509000</v>
      </c>
      <c r="BH70" s="11">
        <f>BF70/L70</f>
        <v>0.12200888321189073</v>
      </c>
      <c r="BI70" s="8">
        <f>BF70-AY70</f>
        <v>-1428256000</v>
      </c>
      <c r="BJ70" s="11">
        <f>(Table1[[#This Row],[Cotação]]/Table1[[#This Row],[Min 52 sem 
]])-1</f>
        <v>9.6584216725559502E-2</v>
      </c>
    </row>
    <row r="71" spans="1:62" hidden="1" x14ac:dyDescent="0.25">
      <c r="A71" s="6" t="str">
        <f>IFERROR(VLOOKUP(Table1[[#This Row],[Papel]],carteira!A:B,2,0),"")</f>
        <v/>
      </c>
      <c r="B71" s="5" t="s">
        <v>3149</v>
      </c>
      <c r="C71" s="6">
        <v>13.39</v>
      </c>
      <c r="D71" s="6" t="s">
        <v>34</v>
      </c>
      <c r="E71" s="7">
        <v>44638</v>
      </c>
      <c r="F71" s="6" t="s">
        <v>3150</v>
      </c>
      <c r="G71" s="6">
        <v>12.2</v>
      </c>
      <c r="H71" s="6" t="s">
        <v>1234</v>
      </c>
      <c r="I71" s="6">
        <v>21.23</v>
      </c>
      <c r="J71" s="6" t="s">
        <v>1235</v>
      </c>
      <c r="K71" s="8">
        <v>102419000</v>
      </c>
      <c r="L71" s="8">
        <v>14931900000</v>
      </c>
      <c r="M71" s="7">
        <v>44561</v>
      </c>
      <c r="N71" s="8">
        <v>28573600000</v>
      </c>
      <c r="O71" s="8">
        <v>1115150000</v>
      </c>
      <c r="P71" s="6" t="s">
        <v>3151</v>
      </c>
      <c r="Q71" s="6">
        <v>17.559999999999999</v>
      </c>
      <c r="R71" s="6">
        <v>0.76</v>
      </c>
      <c r="S71" s="9">
        <v>-8.48E-2</v>
      </c>
      <c r="T71" s="6">
        <v>1.48</v>
      </c>
      <c r="U71" s="6">
        <v>9.0299999999999994</v>
      </c>
      <c r="V71" s="9">
        <v>-9.8799999999999999E-2</v>
      </c>
      <c r="W71" s="6" t="s">
        <v>1557</v>
      </c>
      <c r="X71" s="6" t="s">
        <v>2222</v>
      </c>
      <c r="Y71" s="9">
        <v>-0.29330000000000001</v>
      </c>
      <c r="Z71" s="6" t="s">
        <v>1157</v>
      </c>
      <c r="AA71" s="6" t="s">
        <v>112</v>
      </c>
      <c r="AB71" s="9">
        <v>-6.7799999999999999E-2</v>
      </c>
      <c r="AC71" s="6" t="s">
        <v>1254</v>
      </c>
      <c r="AD71" s="6" t="s">
        <v>2564</v>
      </c>
      <c r="AE71" s="9">
        <v>-0.36509999999999998</v>
      </c>
      <c r="AF71" s="6" t="s">
        <v>1309</v>
      </c>
      <c r="AG71" s="9">
        <v>3.9E-2</v>
      </c>
      <c r="AH71" s="9">
        <v>-6.0299999999999999E-2</v>
      </c>
      <c r="AI71" s="6" t="s">
        <v>3152</v>
      </c>
      <c r="AJ71" s="6" t="s">
        <v>1744</v>
      </c>
      <c r="AK71" s="9">
        <v>-1.77E-2</v>
      </c>
      <c r="AL71" s="9">
        <v>2.8000000000000001E-2</v>
      </c>
      <c r="AM71" s="6" t="s">
        <v>785</v>
      </c>
      <c r="AN71" s="9">
        <v>-0.27279999999999999</v>
      </c>
      <c r="AO71" s="6" t="s">
        <v>3153</v>
      </c>
      <c r="AP71" s="6" t="s">
        <v>1616</v>
      </c>
      <c r="AQ71" s="9">
        <v>0.1331</v>
      </c>
      <c r="AR71" s="6" t="s">
        <v>3154</v>
      </c>
      <c r="AS71" s="6" t="s">
        <v>60</v>
      </c>
      <c r="AT71" s="6" t="s">
        <v>1302</v>
      </c>
      <c r="AU71" s="6" t="s">
        <v>808</v>
      </c>
      <c r="AV71" s="8">
        <v>39010400000</v>
      </c>
      <c r="AW71" s="8">
        <v>17726000000</v>
      </c>
      <c r="AX71" s="8">
        <v>4084200000</v>
      </c>
      <c r="AY71" s="8">
        <v>13641800000</v>
      </c>
      <c r="AZ71" s="8">
        <v>25024200000</v>
      </c>
      <c r="BA71" s="8">
        <v>10066900000</v>
      </c>
      <c r="BB71" s="8">
        <v>109733000000</v>
      </c>
      <c r="BC71" s="8">
        <v>25345400000</v>
      </c>
      <c r="BD71" s="8">
        <v>1506660000</v>
      </c>
      <c r="BE71" s="8">
        <v>75853800</v>
      </c>
      <c r="BF71" s="8">
        <v>850463000</v>
      </c>
      <c r="BG71" s="8">
        <v>380177000</v>
      </c>
      <c r="BH71" s="11">
        <f>BF71/L71</f>
        <v>5.6956114091307873E-2</v>
      </c>
      <c r="BI71" s="8">
        <f>BF71-AY71</f>
        <v>-12791337000</v>
      </c>
      <c r="BJ71" s="11">
        <f>(Table1[[#This Row],[Cotação]]/Table1[[#This Row],[Min 52 sem 
]])-1</f>
        <v>9.7540983606557496E-2</v>
      </c>
    </row>
    <row r="72" spans="1:62" hidden="1" x14ac:dyDescent="0.25">
      <c r="A72" s="6" t="str">
        <f>IFERROR(VLOOKUP(Table1[[#This Row],[Papel]],carteira!A:B,2,0),"")</f>
        <v/>
      </c>
      <c r="B72" s="5" t="s">
        <v>2688</v>
      </c>
      <c r="C72" s="6">
        <v>10.18</v>
      </c>
      <c r="D72" s="6" t="s">
        <v>182</v>
      </c>
      <c r="E72" s="7">
        <v>44638</v>
      </c>
      <c r="F72" s="6" t="s">
        <v>2689</v>
      </c>
      <c r="G72" s="6">
        <v>9.24</v>
      </c>
      <c r="H72" s="6" t="s">
        <v>1504</v>
      </c>
      <c r="I72" s="6">
        <v>14.85</v>
      </c>
      <c r="J72" s="6" t="s">
        <v>1691</v>
      </c>
      <c r="K72" s="8">
        <v>32100900</v>
      </c>
      <c r="L72" s="8">
        <v>3352590000</v>
      </c>
      <c r="M72" s="7">
        <v>44561</v>
      </c>
      <c r="N72" s="8">
        <v>5165520000</v>
      </c>
      <c r="O72" s="8">
        <v>329331000</v>
      </c>
      <c r="P72" s="6" t="s">
        <v>999</v>
      </c>
      <c r="Q72" s="6">
        <v>4.8</v>
      </c>
      <c r="R72" s="6">
        <v>2.12</v>
      </c>
      <c r="S72" s="9">
        <v>-4.0500000000000001E-2</v>
      </c>
      <c r="T72" s="6">
        <v>1.33</v>
      </c>
      <c r="U72" s="6">
        <v>7.65</v>
      </c>
      <c r="V72" s="9">
        <v>-7.2900000000000006E-2</v>
      </c>
      <c r="W72" s="6" t="s">
        <v>1105</v>
      </c>
      <c r="X72" s="6" t="s">
        <v>2214</v>
      </c>
      <c r="Y72" s="9">
        <v>-0.2147</v>
      </c>
      <c r="Z72" s="6" t="s">
        <v>435</v>
      </c>
      <c r="AA72" s="6" t="s">
        <v>600</v>
      </c>
      <c r="AB72" s="9">
        <v>-6.3500000000000001E-2</v>
      </c>
      <c r="AC72" s="6" t="s">
        <v>149</v>
      </c>
      <c r="AD72" s="6" t="s">
        <v>451</v>
      </c>
      <c r="AE72" s="9">
        <v>-0.2923</v>
      </c>
      <c r="AF72" s="6" t="s">
        <v>82</v>
      </c>
      <c r="AG72" s="9">
        <v>0.112</v>
      </c>
      <c r="AH72" s="9">
        <v>0.21840000000000001</v>
      </c>
      <c r="AI72" s="6" t="s">
        <v>2690</v>
      </c>
      <c r="AJ72" s="6" t="s">
        <v>284</v>
      </c>
      <c r="AK72" s="9">
        <v>0.49049999999999999</v>
      </c>
      <c r="AL72" s="9">
        <v>6.7000000000000004E-2</v>
      </c>
      <c r="AM72" s="6" t="s">
        <v>1535</v>
      </c>
      <c r="AN72" s="9">
        <v>0.30980000000000002</v>
      </c>
      <c r="AO72" s="6" t="s">
        <v>2691</v>
      </c>
      <c r="AP72" s="6" t="s">
        <v>408</v>
      </c>
      <c r="AQ72" s="9">
        <v>1.0654999999999999</v>
      </c>
      <c r="AR72" s="6" t="s">
        <v>1664</v>
      </c>
      <c r="AS72" s="6" t="s">
        <v>1225</v>
      </c>
      <c r="AT72" s="6" t="s">
        <v>99</v>
      </c>
      <c r="AU72" s="6" t="s">
        <v>383</v>
      </c>
      <c r="AV72" s="8">
        <v>10719800000</v>
      </c>
      <c r="AW72" s="8">
        <v>4039980000</v>
      </c>
      <c r="AX72" s="8">
        <v>2227050000</v>
      </c>
      <c r="AY72" s="8">
        <v>1812930000</v>
      </c>
      <c r="AZ72" s="8">
        <v>6556760000</v>
      </c>
      <c r="BA72" s="8">
        <v>2520220000</v>
      </c>
      <c r="BB72" s="8">
        <v>9057460000</v>
      </c>
      <c r="BC72" s="8">
        <v>2544490000</v>
      </c>
      <c r="BD72" s="8">
        <v>1204530000</v>
      </c>
      <c r="BE72" s="8">
        <v>280399000</v>
      </c>
      <c r="BF72" s="8">
        <v>697876000</v>
      </c>
      <c r="BG72" s="8">
        <v>153165000</v>
      </c>
      <c r="BH72" s="11">
        <f>BF72/L72</f>
        <v>0.20816025818844536</v>
      </c>
      <c r="BI72" s="8">
        <f>BF72-AY72</f>
        <v>-1115054000</v>
      </c>
      <c r="BJ72" s="11">
        <f>(Table1[[#This Row],[Cotação]]/Table1[[#This Row],[Min 52 sem 
]])-1</f>
        <v>0.10173160173160167</v>
      </c>
    </row>
    <row r="73" spans="1:62" hidden="1" x14ac:dyDescent="0.25">
      <c r="A73" s="6" t="str">
        <f>IFERROR(VLOOKUP(Table1[[#This Row],[Papel]],carteira!A:B,2,0),"")</f>
        <v/>
      </c>
      <c r="B73" s="5" t="s">
        <v>2832</v>
      </c>
      <c r="C73" s="6">
        <v>10.37</v>
      </c>
      <c r="D73" s="6" t="s">
        <v>2</v>
      </c>
      <c r="E73" s="7">
        <v>44638</v>
      </c>
      <c r="F73" s="6" t="s">
        <v>2833</v>
      </c>
      <c r="G73" s="6">
        <v>9.41</v>
      </c>
      <c r="H73" s="6" t="s">
        <v>316</v>
      </c>
      <c r="I73" s="6">
        <v>18.96</v>
      </c>
      <c r="J73" s="6" t="s">
        <v>317</v>
      </c>
      <c r="K73" s="8">
        <v>5946710</v>
      </c>
      <c r="L73" s="8">
        <v>1334850000</v>
      </c>
      <c r="M73" s="7">
        <v>44469</v>
      </c>
      <c r="N73" s="8">
        <v>1415030000</v>
      </c>
      <c r="O73" s="8">
        <v>128722000</v>
      </c>
      <c r="P73" s="6" t="s">
        <v>2834</v>
      </c>
      <c r="Q73" s="6">
        <v>7.83</v>
      </c>
      <c r="R73" s="6">
        <v>1.32</v>
      </c>
      <c r="S73" s="9">
        <v>-6.5799999999999997E-2</v>
      </c>
      <c r="T73" s="6">
        <v>0.91</v>
      </c>
      <c r="U73" s="6">
        <v>11.34</v>
      </c>
      <c r="V73" s="9">
        <v>-0.1144</v>
      </c>
      <c r="W73" s="6" t="s">
        <v>950</v>
      </c>
      <c r="X73" s="6" t="s">
        <v>2351</v>
      </c>
      <c r="Y73" s="9">
        <v>-7.7299999999999994E-2</v>
      </c>
      <c r="Z73" s="6" t="s">
        <v>50</v>
      </c>
      <c r="AA73" s="6" t="s">
        <v>322</v>
      </c>
      <c r="AB73" s="9">
        <v>-1.14E-2</v>
      </c>
      <c r="AC73" s="6" t="s">
        <v>715</v>
      </c>
      <c r="AD73" s="6" t="s">
        <v>1184</v>
      </c>
      <c r="AE73" s="9">
        <v>-0.31119999999999998</v>
      </c>
      <c r="AF73" s="6" t="s">
        <v>2835</v>
      </c>
      <c r="AG73" s="9">
        <v>0.06</v>
      </c>
      <c r="AH73" s="9">
        <v>-0.42599999999999999</v>
      </c>
      <c r="AI73" s="6" t="s">
        <v>717</v>
      </c>
      <c r="AJ73" s="6" t="s">
        <v>2181</v>
      </c>
      <c r="AK73" s="9">
        <v>0.98360000000000003</v>
      </c>
      <c r="AL73" s="9">
        <v>0.02</v>
      </c>
      <c r="AM73" s="6" t="s">
        <v>2836</v>
      </c>
      <c r="AN73" s="9">
        <v>-0.48980000000000001</v>
      </c>
      <c r="AO73" s="6" t="s">
        <v>470</v>
      </c>
      <c r="AP73" s="6" t="s">
        <v>68</v>
      </c>
      <c r="AQ73" s="9">
        <v>0.72670000000000001</v>
      </c>
      <c r="AR73" s="6" t="s">
        <v>2837</v>
      </c>
      <c r="AS73" s="6" t="s">
        <v>522</v>
      </c>
      <c r="AT73" s="6" t="s">
        <v>305</v>
      </c>
      <c r="AU73" s="6" t="s">
        <v>715</v>
      </c>
      <c r="AV73" s="8">
        <v>3174690000</v>
      </c>
      <c r="AW73" s="8">
        <v>487548000</v>
      </c>
      <c r="AX73" s="8">
        <v>407366000</v>
      </c>
      <c r="AY73" s="8">
        <v>80182000</v>
      </c>
      <c r="AZ73" s="8">
        <v>800559000</v>
      </c>
      <c r="BA73" s="8">
        <v>1459580000</v>
      </c>
      <c r="BB73" s="8">
        <v>1345920000</v>
      </c>
      <c r="BC73" s="8">
        <v>324083000</v>
      </c>
      <c r="BD73" s="8">
        <v>190975000</v>
      </c>
      <c r="BE73" s="8">
        <v>39872000</v>
      </c>
      <c r="BF73" s="8">
        <v>170519000</v>
      </c>
      <c r="BG73" s="8">
        <v>-6777000</v>
      </c>
      <c r="BH73" s="11">
        <f>BF73/L73</f>
        <v>0.12774394126680899</v>
      </c>
      <c r="BI73" s="8">
        <f>BF73-AY73</f>
        <v>90337000</v>
      </c>
      <c r="BJ73" s="11">
        <f>(Table1[[#This Row],[Cotação]]/Table1[[#This Row],[Min 52 sem 
]])-1</f>
        <v>0.10201912858660989</v>
      </c>
    </row>
    <row r="74" spans="1:62" hidden="1" x14ac:dyDescent="0.25">
      <c r="A74" s="6" t="str">
        <f>IFERROR(VLOOKUP(Table1[[#This Row],[Papel]],carteira!A:B,2,0),"")</f>
        <v/>
      </c>
      <c r="B74" s="5" t="s">
        <v>1245</v>
      </c>
      <c r="C74" s="6">
        <v>4.6900000000000004</v>
      </c>
      <c r="D74" s="6" t="s">
        <v>2</v>
      </c>
      <c r="E74" s="7">
        <v>44638</v>
      </c>
      <c r="F74" s="6" t="s">
        <v>1246</v>
      </c>
      <c r="G74" s="6">
        <v>4.25</v>
      </c>
      <c r="H74" s="6" t="s">
        <v>316</v>
      </c>
      <c r="I74" s="6">
        <v>16.059999999999999</v>
      </c>
      <c r="J74" s="6" t="s">
        <v>317</v>
      </c>
      <c r="K74" s="8">
        <v>4994300</v>
      </c>
      <c r="L74" s="8">
        <v>1790750000</v>
      </c>
      <c r="M74" s="7">
        <v>44469</v>
      </c>
      <c r="N74" s="8">
        <v>1859190000</v>
      </c>
      <c r="O74" s="8">
        <v>381822000</v>
      </c>
      <c r="P74" s="6" t="s">
        <v>1247</v>
      </c>
      <c r="Q74" s="6">
        <v>20.98</v>
      </c>
      <c r="R74" s="6">
        <v>0.22</v>
      </c>
      <c r="S74" s="9">
        <v>-7.8600000000000003E-2</v>
      </c>
      <c r="T74" s="6">
        <v>1.24</v>
      </c>
      <c r="U74" s="6">
        <v>3.79</v>
      </c>
      <c r="V74" s="9">
        <v>-0.13150000000000001</v>
      </c>
      <c r="W74" s="6" t="s">
        <v>1248</v>
      </c>
      <c r="X74" s="6" t="s">
        <v>1249</v>
      </c>
      <c r="Y74" s="9">
        <v>-0.57840000000000003</v>
      </c>
      <c r="Z74" s="6" t="s">
        <v>50</v>
      </c>
      <c r="AA74" s="6" t="s">
        <v>1250</v>
      </c>
      <c r="AB74" s="9">
        <v>-0.39090000000000003</v>
      </c>
      <c r="AC74" s="6" t="s">
        <v>435</v>
      </c>
      <c r="AD74" s="6" t="s">
        <v>552</v>
      </c>
      <c r="AE74" s="9">
        <v>-0.39739999999999998</v>
      </c>
      <c r="AF74" s="6" t="s">
        <v>417</v>
      </c>
      <c r="AG74" s="9">
        <v>6.0999999999999999E-2</v>
      </c>
      <c r="AH74" s="9">
        <v>0</v>
      </c>
      <c r="AI74" s="6" t="s">
        <v>1251</v>
      </c>
      <c r="AJ74" s="6" t="s">
        <v>486</v>
      </c>
      <c r="AK74" s="9">
        <v>0</v>
      </c>
      <c r="AL74" s="9">
        <v>3.2000000000000001E-2</v>
      </c>
      <c r="AM74" s="6" t="s">
        <v>150</v>
      </c>
      <c r="AN74" s="9">
        <v>0</v>
      </c>
      <c r="AO74" s="6" t="s">
        <v>470</v>
      </c>
      <c r="AP74" s="6" t="s">
        <v>1252</v>
      </c>
      <c r="AQ74" s="9">
        <v>0</v>
      </c>
      <c r="AR74" s="6" t="s">
        <v>1253</v>
      </c>
      <c r="AS74" s="6" t="s">
        <v>10</v>
      </c>
      <c r="AT74" s="6" t="s">
        <v>29</v>
      </c>
      <c r="AU74" s="6" t="s">
        <v>1254</v>
      </c>
      <c r="AV74" s="8">
        <v>4778410000</v>
      </c>
      <c r="AW74" s="8">
        <v>1178430000</v>
      </c>
      <c r="AX74" s="8">
        <v>1109990000</v>
      </c>
      <c r="AY74" s="8">
        <v>68442100</v>
      </c>
      <c r="AZ74" s="8">
        <v>1319390000</v>
      </c>
      <c r="BA74" s="8">
        <v>1448400000</v>
      </c>
      <c r="BB74" s="8">
        <v>1805820000</v>
      </c>
      <c r="BC74" s="8">
        <v>436943000</v>
      </c>
      <c r="BD74" s="8">
        <v>290944000</v>
      </c>
      <c r="BE74" s="8">
        <v>72070000</v>
      </c>
      <c r="BF74" s="8">
        <v>85359000</v>
      </c>
      <c r="BG74" s="8">
        <v>13538000</v>
      </c>
      <c r="BH74" s="11">
        <f>BF74/L74</f>
        <v>4.766662013122993E-2</v>
      </c>
      <c r="BI74" s="8">
        <f>BF74-AY74</f>
        <v>16916900</v>
      </c>
      <c r="BJ74" s="11">
        <f>(Table1[[#This Row],[Cotação]]/Table1[[#This Row],[Min 52 sem 
]])-1</f>
        <v>0.10352941176470587</v>
      </c>
    </row>
    <row r="75" spans="1:62" hidden="1" x14ac:dyDescent="0.25">
      <c r="A75" s="6" t="str">
        <f>IFERROR(VLOOKUP(Table1[[#This Row],[Papel]],carteira!A:B,2,0),"")</f>
        <v/>
      </c>
      <c r="B75" s="5" t="s">
        <v>2344</v>
      </c>
      <c r="C75" s="6">
        <v>5.42</v>
      </c>
      <c r="D75" s="6" t="s">
        <v>2</v>
      </c>
      <c r="E75" s="7">
        <v>44638</v>
      </c>
      <c r="F75" s="6" t="s">
        <v>2345</v>
      </c>
      <c r="G75" s="6">
        <v>4.91</v>
      </c>
      <c r="H75" s="6" t="s">
        <v>429</v>
      </c>
      <c r="I75" s="6">
        <v>12.3</v>
      </c>
      <c r="J75" s="6" t="s">
        <v>430</v>
      </c>
      <c r="K75" s="8">
        <v>3835010</v>
      </c>
      <c r="L75" s="8">
        <v>573300000</v>
      </c>
      <c r="M75" s="7">
        <v>44561</v>
      </c>
      <c r="N75" s="8">
        <v>426578000</v>
      </c>
      <c r="O75" s="8">
        <v>105775000</v>
      </c>
      <c r="P75" s="6" t="s">
        <v>2346</v>
      </c>
      <c r="Q75" s="6">
        <v>23.57</v>
      </c>
      <c r="R75" s="6">
        <v>0.23</v>
      </c>
      <c r="S75" s="9">
        <v>-2.4899999999999999E-2</v>
      </c>
      <c r="T75" s="6">
        <v>0.57999999999999996</v>
      </c>
      <c r="U75" s="6">
        <v>9.34</v>
      </c>
      <c r="V75" s="9">
        <v>-0.10390000000000001</v>
      </c>
      <c r="W75" s="6" t="s">
        <v>2347</v>
      </c>
      <c r="X75" s="6" t="s">
        <v>2348</v>
      </c>
      <c r="Y75" s="9">
        <v>-0.53290000000000004</v>
      </c>
      <c r="Z75" s="6" t="s">
        <v>1536</v>
      </c>
      <c r="AA75" s="6" t="s">
        <v>1443</v>
      </c>
      <c r="AB75" s="9">
        <v>-0.33950000000000002</v>
      </c>
      <c r="AC75" s="6" t="s">
        <v>1149</v>
      </c>
      <c r="AD75" s="6" t="s">
        <v>1772</v>
      </c>
      <c r="AE75" s="9">
        <v>-0.4788</v>
      </c>
      <c r="AF75" s="6" t="s">
        <v>139</v>
      </c>
      <c r="AG75" s="9">
        <v>2.9000000000000001E-2</v>
      </c>
      <c r="AH75" s="9">
        <v>-0.1822</v>
      </c>
      <c r="AI75" s="6" t="s">
        <v>1364</v>
      </c>
      <c r="AJ75" s="6" t="s">
        <v>1878</v>
      </c>
      <c r="AK75" s="9">
        <v>0</v>
      </c>
      <c r="AL75" s="9">
        <v>0.123</v>
      </c>
      <c r="AM75" s="6" t="s">
        <v>221</v>
      </c>
      <c r="AN75" s="9">
        <v>0</v>
      </c>
      <c r="AO75" s="6" t="s">
        <v>2349</v>
      </c>
      <c r="AP75" s="6" t="s">
        <v>2350</v>
      </c>
      <c r="AQ75" s="9">
        <v>0</v>
      </c>
      <c r="AR75" s="6" t="s">
        <v>1421</v>
      </c>
      <c r="AS75" s="6" t="s">
        <v>1293</v>
      </c>
      <c r="AT75" s="6" t="s">
        <v>2351</v>
      </c>
      <c r="AU75" s="6" t="s">
        <v>1149</v>
      </c>
      <c r="AV75" s="8">
        <v>1585090000</v>
      </c>
      <c r="AW75" s="8">
        <v>106528000</v>
      </c>
      <c r="AX75" s="8">
        <v>253250000</v>
      </c>
      <c r="AY75" s="8">
        <v>-146722000</v>
      </c>
      <c r="AZ75" s="8">
        <v>1214890000</v>
      </c>
      <c r="BA75" s="8">
        <v>987810000</v>
      </c>
      <c r="BB75" s="8">
        <v>573996000</v>
      </c>
      <c r="BC75" s="8">
        <v>170143000</v>
      </c>
      <c r="BD75" s="8">
        <v>46314000</v>
      </c>
      <c r="BE75" s="8">
        <v>8130000</v>
      </c>
      <c r="BF75" s="8">
        <v>24321000</v>
      </c>
      <c r="BG75" s="8">
        <v>11223000</v>
      </c>
      <c r="BH75" s="11">
        <f>BF75/L75</f>
        <v>4.2422815279958136E-2</v>
      </c>
      <c r="BI75" s="8">
        <f>BF75-AY75</f>
        <v>171043000</v>
      </c>
      <c r="BJ75" s="11">
        <f>(Table1[[#This Row],[Cotação]]/Table1[[#This Row],[Min 52 sem 
]])-1</f>
        <v>0.10386965376782076</v>
      </c>
    </row>
    <row r="76" spans="1:62" hidden="1" x14ac:dyDescent="0.25">
      <c r="A76" s="6" t="str">
        <f>IFERROR(VLOOKUP(Table1[[#This Row],[Papel]],carteira!A:B,2,0),"")</f>
        <v/>
      </c>
      <c r="B76" s="5" t="s">
        <v>1146</v>
      </c>
      <c r="C76" s="6">
        <v>52.47</v>
      </c>
      <c r="D76" s="6" t="s">
        <v>966</v>
      </c>
      <c r="E76" s="7">
        <v>44638</v>
      </c>
      <c r="F76" s="6" t="s">
        <v>1147</v>
      </c>
      <c r="G76" s="6">
        <v>47.51</v>
      </c>
      <c r="H76" s="6" t="s">
        <v>72</v>
      </c>
      <c r="I76" s="6">
        <v>60.61</v>
      </c>
      <c r="J76" s="6" t="s">
        <v>72</v>
      </c>
      <c r="K76" s="8">
        <v>1621940</v>
      </c>
      <c r="L76" s="8">
        <v>4085050000</v>
      </c>
      <c r="M76" s="7">
        <v>44561</v>
      </c>
      <c r="N76" s="8">
        <v>7521760000</v>
      </c>
      <c r="O76" s="8">
        <v>77855000</v>
      </c>
      <c r="P76" s="6" t="s">
        <v>495</v>
      </c>
      <c r="Q76" s="6">
        <v>8.36</v>
      </c>
      <c r="R76" s="6">
        <v>6.28</v>
      </c>
      <c r="S76" s="9">
        <v>-9.3200000000000005E-2</v>
      </c>
      <c r="T76" s="6">
        <v>1.17</v>
      </c>
      <c r="U76" s="6">
        <v>44.79</v>
      </c>
      <c r="V76" s="9">
        <v>-9.5299999999999996E-2</v>
      </c>
      <c r="W76" s="6" t="s">
        <v>1148</v>
      </c>
      <c r="X76" s="6" t="s">
        <v>284</v>
      </c>
      <c r="Y76" s="9">
        <v>3.2199999999999999E-2</v>
      </c>
      <c r="Z76" s="6" t="s">
        <v>217</v>
      </c>
      <c r="AA76" s="6" t="s">
        <v>198</v>
      </c>
      <c r="AB76" s="9">
        <v>-9.6699999999999994E-2</v>
      </c>
      <c r="AC76" s="6" t="s">
        <v>1149</v>
      </c>
      <c r="AD76" s="6" t="s">
        <v>115</v>
      </c>
      <c r="AE76" s="9">
        <v>3.04E-2</v>
      </c>
      <c r="AF76" s="6" t="s">
        <v>1150</v>
      </c>
      <c r="AG76" s="9">
        <v>0.1</v>
      </c>
      <c r="AH76" s="9">
        <v>4.0000000000000001E-3</v>
      </c>
      <c r="AI76" s="6" t="s">
        <v>572</v>
      </c>
      <c r="AJ76" s="6" t="s">
        <v>365</v>
      </c>
      <c r="AK76" s="9">
        <v>0.34739999999999999</v>
      </c>
      <c r="AL76" s="9">
        <v>6.9000000000000006E-2</v>
      </c>
      <c r="AM76" s="6" t="s">
        <v>1151</v>
      </c>
      <c r="AN76" s="9">
        <v>-0.106</v>
      </c>
      <c r="AO76" s="6" t="s">
        <v>1152</v>
      </c>
      <c r="AP76" s="6" t="s">
        <v>121</v>
      </c>
      <c r="AQ76" s="9">
        <v>0.17219999999999999</v>
      </c>
      <c r="AR76" s="6" t="s">
        <v>1153</v>
      </c>
      <c r="AS76" s="6" t="s">
        <v>544</v>
      </c>
      <c r="AT76" s="6" t="s">
        <v>738</v>
      </c>
      <c r="AU76" s="6" t="s">
        <v>648</v>
      </c>
      <c r="AV76" s="8">
        <v>11237900000</v>
      </c>
      <c r="AW76" s="8">
        <v>3721670000</v>
      </c>
      <c r="AX76" s="8">
        <v>284964000</v>
      </c>
      <c r="AY76" s="8">
        <v>3436700000</v>
      </c>
      <c r="AZ76" s="8">
        <v>3307980000</v>
      </c>
      <c r="BA76" s="8">
        <v>3486800000</v>
      </c>
      <c r="BB76" s="8">
        <v>8109510000</v>
      </c>
      <c r="BC76" s="8">
        <v>2535850000</v>
      </c>
      <c r="BD76" s="8">
        <v>1123610000</v>
      </c>
      <c r="BE76" s="8">
        <v>625534000</v>
      </c>
      <c r="BF76" s="8">
        <v>488587000</v>
      </c>
      <c r="BG76" s="8">
        <v>129305000</v>
      </c>
      <c r="BH76" s="11">
        <f>BF76/L76</f>
        <v>0.11960367682158113</v>
      </c>
      <c r="BI76" s="8">
        <f>BF76-AY76</f>
        <v>-2948113000</v>
      </c>
      <c r="BJ76" s="11">
        <f>(Table1[[#This Row],[Cotação]]/Table1[[#This Row],[Min 52 sem 
]])-1</f>
        <v>0.10439907387918335</v>
      </c>
    </row>
    <row r="77" spans="1:62" x14ac:dyDescent="0.25">
      <c r="A77" s="6" t="str">
        <f>IFERROR(VLOOKUP(Table1[[#This Row],[Papel]],carteira!A:B,2,0),"")</f>
        <v>X</v>
      </c>
      <c r="B77" s="5" t="s">
        <v>1465</v>
      </c>
      <c r="C77" s="6">
        <v>40.9</v>
      </c>
      <c r="D77" s="6" t="s">
        <v>34</v>
      </c>
      <c r="E77" s="7">
        <v>44638</v>
      </c>
      <c r="F77" s="6" t="s">
        <v>3365</v>
      </c>
      <c r="G77" s="6">
        <v>35.409999999999997</v>
      </c>
      <c r="H77" s="6" t="s">
        <v>72</v>
      </c>
      <c r="I77" s="6">
        <v>41.05</v>
      </c>
      <c r="J77" s="6" t="s">
        <v>72</v>
      </c>
      <c r="K77" s="8">
        <v>57258700</v>
      </c>
      <c r="L77" s="8">
        <v>33371400000</v>
      </c>
      <c r="M77" s="7">
        <v>44561</v>
      </c>
      <c r="N77" s="8">
        <v>48349800000</v>
      </c>
      <c r="O77" s="8">
        <v>815928000</v>
      </c>
      <c r="P77" s="9">
        <v>-3.7000000000000002E-3</v>
      </c>
      <c r="Q77" s="6">
        <v>21.34</v>
      </c>
      <c r="R77" s="6">
        <v>1.92</v>
      </c>
      <c r="S77" s="9">
        <v>2.58E-2</v>
      </c>
      <c r="T77" s="6">
        <v>4.21</v>
      </c>
      <c r="U77" s="6">
        <v>9.7200000000000006</v>
      </c>
      <c r="V77" s="9">
        <v>3.1099999999999999E-2</v>
      </c>
      <c r="W77" s="6">
        <v>5.98</v>
      </c>
      <c r="X77" s="9">
        <v>0.47099999999999997</v>
      </c>
      <c r="Y77" s="9">
        <v>4.2299999999999997E-2</v>
      </c>
      <c r="Z77" s="6">
        <v>2.66</v>
      </c>
      <c r="AA77" s="9">
        <v>0.44500000000000001</v>
      </c>
      <c r="AB77" s="9">
        <v>8.5599999999999996E-2</v>
      </c>
      <c r="AC77" s="6">
        <v>0.88</v>
      </c>
      <c r="AD77" s="9">
        <v>0.125</v>
      </c>
      <c r="AE77" s="9">
        <v>-8.4500000000000006E-2</v>
      </c>
      <c r="AF77" s="6">
        <v>12.17</v>
      </c>
      <c r="AG77" s="9">
        <v>0.14599999999999999</v>
      </c>
      <c r="AH77" s="9">
        <v>-0.1019</v>
      </c>
      <c r="AI77" s="6">
        <v>-1.54</v>
      </c>
      <c r="AJ77" s="9">
        <v>0.17299999999999999</v>
      </c>
      <c r="AK77" s="9">
        <v>0.59199999999999997</v>
      </c>
      <c r="AL77" s="9">
        <v>6.3E-2</v>
      </c>
      <c r="AM77" s="9">
        <v>0.19700000000000001</v>
      </c>
      <c r="AN77" s="9">
        <v>0.29980000000000001</v>
      </c>
      <c r="AO77" s="6">
        <v>7.3</v>
      </c>
      <c r="AP77" s="6">
        <v>1.47</v>
      </c>
      <c r="AQ77" s="9">
        <v>9.7500000000000003E-2</v>
      </c>
      <c r="AR77" s="6">
        <v>8.66</v>
      </c>
      <c r="AS77" s="6">
        <v>2.54</v>
      </c>
      <c r="AT77" s="9">
        <v>0.161</v>
      </c>
      <c r="AU77" s="6">
        <v>0.33</v>
      </c>
      <c r="AV77" s="8">
        <v>38115700000</v>
      </c>
      <c r="AW77" s="8">
        <v>20134700000</v>
      </c>
      <c r="AX77" s="8">
        <v>5156410000</v>
      </c>
      <c r="AY77" s="8">
        <v>14978300000</v>
      </c>
      <c r="AZ77" s="8">
        <v>8517930000</v>
      </c>
      <c r="BA77" s="8">
        <v>7929010000</v>
      </c>
      <c r="BB77" s="8">
        <v>12540700000</v>
      </c>
      <c r="BC77" s="8">
        <v>2768820000</v>
      </c>
      <c r="BD77" s="8">
        <v>5581560000</v>
      </c>
      <c r="BE77" s="8">
        <v>1794710000</v>
      </c>
      <c r="BF77" s="8">
        <v>1563730000</v>
      </c>
      <c r="BG77" s="8">
        <v>77436000</v>
      </c>
      <c r="BH77" s="11">
        <f>BF77/L77</f>
        <v>4.6858387721222361E-2</v>
      </c>
      <c r="BI77" s="8">
        <f>BF77-AY77</f>
        <v>-13414570000</v>
      </c>
      <c r="BJ77" s="11">
        <f>(Table1[[#This Row],[Cotação]]/Table1[[#This Row],[Min 52 sem 
]])-1</f>
        <v>0.15504094888449593</v>
      </c>
    </row>
    <row r="78" spans="1:62" hidden="1" x14ac:dyDescent="0.25">
      <c r="A78" s="6" t="str">
        <f>IFERROR(VLOOKUP(Table1[[#This Row],[Papel]],carteira!A:B,2,0),"")</f>
        <v/>
      </c>
      <c r="B78" s="5" t="s">
        <v>2328</v>
      </c>
      <c r="C78" s="6">
        <v>11.09</v>
      </c>
      <c r="D78" s="6" t="s">
        <v>2</v>
      </c>
      <c r="E78" s="7">
        <v>44638</v>
      </c>
      <c r="F78" s="6" t="s">
        <v>2329</v>
      </c>
      <c r="G78" s="6">
        <v>10.01</v>
      </c>
      <c r="H78" s="6" t="s">
        <v>429</v>
      </c>
      <c r="I78" s="6">
        <v>18.27</v>
      </c>
      <c r="J78" s="6" t="s">
        <v>430</v>
      </c>
      <c r="K78" s="8">
        <v>81455500</v>
      </c>
      <c r="L78" s="8">
        <v>5359050000</v>
      </c>
      <c r="M78" s="7">
        <v>44561</v>
      </c>
      <c r="N78" s="8">
        <v>9643900000</v>
      </c>
      <c r="O78" s="8">
        <v>483233000</v>
      </c>
      <c r="P78" s="6" t="s">
        <v>2330</v>
      </c>
      <c r="Q78" s="6">
        <v>6.66</v>
      </c>
      <c r="R78" s="6">
        <v>1.67</v>
      </c>
      <c r="S78" s="9">
        <v>-7.1999999999999995E-2</v>
      </c>
      <c r="T78" s="6">
        <v>0.88</v>
      </c>
      <c r="U78" s="6">
        <v>12.66</v>
      </c>
      <c r="V78" s="9">
        <v>-0.13289999999999999</v>
      </c>
      <c r="W78" s="6" t="s">
        <v>1040</v>
      </c>
      <c r="X78" s="6" t="s">
        <v>2331</v>
      </c>
      <c r="Y78" s="9">
        <v>-0.33629999999999999</v>
      </c>
      <c r="Z78" s="6" t="s">
        <v>176</v>
      </c>
      <c r="AA78" s="6" t="s">
        <v>451</v>
      </c>
      <c r="AB78" s="9">
        <v>-7.5800000000000006E-2</v>
      </c>
      <c r="AC78" s="6" t="s">
        <v>464</v>
      </c>
      <c r="AD78" s="6" t="s">
        <v>1184</v>
      </c>
      <c r="AE78" s="9">
        <v>-0.34129999999999999</v>
      </c>
      <c r="AF78" s="6" t="s">
        <v>120</v>
      </c>
      <c r="AG78" s="9">
        <v>3.4000000000000002E-2</v>
      </c>
      <c r="AH78" s="9">
        <v>-0.106</v>
      </c>
      <c r="AI78" s="6" t="s">
        <v>860</v>
      </c>
      <c r="AJ78" s="6" t="s">
        <v>1879</v>
      </c>
      <c r="AK78" s="9">
        <v>0.85619999999999996</v>
      </c>
      <c r="AL78" s="9">
        <v>3.9E-2</v>
      </c>
      <c r="AM78" s="6" t="s">
        <v>821</v>
      </c>
      <c r="AN78" s="9">
        <v>6.1199999999999997E-2</v>
      </c>
      <c r="AO78" s="6" t="s">
        <v>2332</v>
      </c>
      <c r="AP78" s="6" t="s">
        <v>2288</v>
      </c>
      <c r="AQ78" s="9">
        <v>0.42259999999999998</v>
      </c>
      <c r="AR78" s="6" t="s">
        <v>2333</v>
      </c>
      <c r="AS78" s="6" t="s">
        <v>789</v>
      </c>
      <c r="AT78" s="6" t="s">
        <v>788</v>
      </c>
      <c r="AU78" s="6" t="s">
        <v>589</v>
      </c>
      <c r="AV78" s="8">
        <v>20225000000</v>
      </c>
      <c r="AW78" s="8">
        <v>5232780000</v>
      </c>
      <c r="AX78" s="8">
        <v>947928000</v>
      </c>
      <c r="AY78" s="8">
        <v>4284850000</v>
      </c>
      <c r="AZ78" s="8">
        <v>9408250000</v>
      </c>
      <c r="BA78" s="8">
        <v>6119510000</v>
      </c>
      <c r="BB78" s="8">
        <v>7118400000</v>
      </c>
      <c r="BC78" s="8">
        <v>1903870000</v>
      </c>
      <c r="BD78" s="8">
        <v>695345000</v>
      </c>
      <c r="BE78" s="8">
        <v>133231000</v>
      </c>
      <c r="BF78" s="8">
        <v>804945000</v>
      </c>
      <c r="BG78" s="8">
        <v>300100000</v>
      </c>
      <c r="BH78" s="11">
        <f>BF78/L78</f>
        <v>0.15020292775771826</v>
      </c>
      <c r="BI78" s="8">
        <f>BF78-AY78</f>
        <v>-3479905000</v>
      </c>
      <c r="BJ78" s="11">
        <f>(Table1[[#This Row],[Cotação]]/Table1[[#This Row],[Min 52 sem 
]])-1</f>
        <v>0.10789210789210779</v>
      </c>
    </row>
    <row r="79" spans="1:62" hidden="1" x14ac:dyDescent="0.25">
      <c r="A79" s="6" t="str">
        <f>IFERROR(VLOOKUP(Table1[[#This Row],[Papel]],carteira!A:B,2,0),"")</f>
        <v/>
      </c>
      <c r="B79" s="5" t="s">
        <v>2574</v>
      </c>
      <c r="C79" s="6">
        <v>7.68</v>
      </c>
      <c r="D79" s="6" t="s">
        <v>34</v>
      </c>
      <c r="E79" s="7">
        <v>44638</v>
      </c>
      <c r="F79" s="6" t="s">
        <v>2575</v>
      </c>
      <c r="G79" s="6">
        <v>6.92</v>
      </c>
      <c r="H79" s="6" t="s">
        <v>1266</v>
      </c>
      <c r="I79" s="6">
        <v>23.45</v>
      </c>
      <c r="J79" s="6" t="s">
        <v>2576</v>
      </c>
      <c r="K79" s="8">
        <v>2523910</v>
      </c>
      <c r="L79" s="8">
        <v>333343000</v>
      </c>
      <c r="M79" s="7">
        <v>44561</v>
      </c>
      <c r="N79" s="8">
        <v>3527600000</v>
      </c>
      <c r="O79" s="8">
        <v>43404000</v>
      </c>
      <c r="P79" s="6" t="s">
        <v>2577</v>
      </c>
      <c r="Q79" s="6">
        <v>-0.42</v>
      </c>
      <c r="R79" s="6">
        <v>-18.46</v>
      </c>
      <c r="S79" s="9">
        <v>-1.1599999999999999E-2</v>
      </c>
      <c r="T79" s="6">
        <v>-0.35</v>
      </c>
      <c r="U79" s="6">
        <v>-21.98</v>
      </c>
      <c r="V79" s="9">
        <v>-1.66E-2</v>
      </c>
      <c r="W79" s="6" t="s">
        <v>2578</v>
      </c>
      <c r="X79" s="6" t="s">
        <v>1781</v>
      </c>
      <c r="Y79" s="9">
        <v>-0.1661</v>
      </c>
      <c r="Z79" s="6" t="s">
        <v>775</v>
      </c>
      <c r="AA79" s="6" t="s">
        <v>1475</v>
      </c>
      <c r="AB79" s="9">
        <v>-0.2404</v>
      </c>
      <c r="AC79" s="6" t="s">
        <v>1293</v>
      </c>
      <c r="AD79" s="6" t="s">
        <v>2579</v>
      </c>
      <c r="AE79" s="9">
        <v>1.0999999999999999E-2</v>
      </c>
      <c r="AF79" s="6" t="s">
        <v>2580</v>
      </c>
      <c r="AG79" s="9">
        <v>-3.3000000000000002E-2</v>
      </c>
      <c r="AH79" s="9">
        <v>-0.65620000000000001</v>
      </c>
      <c r="AI79" s="6" t="s">
        <v>1703</v>
      </c>
      <c r="AJ79" s="6" t="s">
        <v>2581</v>
      </c>
      <c r="AK79" s="9">
        <v>0.2223</v>
      </c>
      <c r="AL79" s="9">
        <v>0</v>
      </c>
      <c r="AM79" s="6" t="s">
        <v>2582</v>
      </c>
      <c r="AN79" s="9">
        <v>-0.1195</v>
      </c>
      <c r="AO79" s="6" t="s">
        <v>2583</v>
      </c>
      <c r="AP79" s="6" t="s">
        <v>121</v>
      </c>
      <c r="AQ79" s="9">
        <v>5.2999999999999999E-2</v>
      </c>
      <c r="AR79" s="6" t="s">
        <v>2584</v>
      </c>
      <c r="AS79" s="6" t="s">
        <v>2585</v>
      </c>
      <c r="AT79" s="6" t="s">
        <v>202</v>
      </c>
      <c r="AU79" s="6" t="s">
        <v>243</v>
      </c>
      <c r="AV79" s="8">
        <v>3066450000</v>
      </c>
      <c r="AW79" s="8">
        <v>3250700000</v>
      </c>
      <c r="AX79" s="8">
        <v>56447000</v>
      </c>
      <c r="AY79" s="8">
        <v>3194260000</v>
      </c>
      <c r="AZ79" s="8">
        <v>1088530000</v>
      </c>
      <c r="BA79" s="8">
        <v>-954026000</v>
      </c>
      <c r="BB79" s="8">
        <v>4714960000</v>
      </c>
      <c r="BC79" s="8">
        <v>1038840000</v>
      </c>
      <c r="BD79" s="8">
        <v>-101142000</v>
      </c>
      <c r="BE79" s="8">
        <v>20718000</v>
      </c>
      <c r="BF79" s="8">
        <v>-801105000</v>
      </c>
      <c r="BG79" s="8">
        <v>-188135000</v>
      </c>
      <c r="BH79" s="11">
        <f>BF79/L79</f>
        <v>-2.4032453058861294</v>
      </c>
      <c r="BI79" s="8">
        <f>BF79-AY79</f>
        <v>-3995365000</v>
      </c>
      <c r="BJ79" s="11">
        <f>(Table1[[#This Row],[Cotação]]/Table1[[#This Row],[Min 52 sem 
]])-1</f>
        <v>0.10982658959537561</v>
      </c>
    </row>
    <row r="80" spans="1:62" hidden="1" x14ac:dyDescent="0.25">
      <c r="A80" s="6" t="str">
        <f>IFERROR(VLOOKUP(Table1[[#This Row],[Papel]],carteira!A:B,2,0),"")</f>
        <v/>
      </c>
      <c r="B80" s="5" t="s">
        <v>0</v>
      </c>
      <c r="C80" s="6">
        <v>2.21</v>
      </c>
      <c r="D80" s="6" t="s">
        <v>2</v>
      </c>
      <c r="E80" s="7">
        <v>44638</v>
      </c>
      <c r="F80" s="6" t="s">
        <v>3261</v>
      </c>
      <c r="G80" s="6">
        <v>1.99</v>
      </c>
      <c r="H80" s="6" t="s">
        <v>679</v>
      </c>
      <c r="I80" s="6">
        <v>10.19</v>
      </c>
      <c r="J80" s="6" t="s">
        <v>679</v>
      </c>
      <c r="K80" s="8">
        <v>2281140</v>
      </c>
      <c r="L80" s="8">
        <v>243480000</v>
      </c>
      <c r="M80" s="7">
        <v>44469</v>
      </c>
      <c r="N80" s="8">
        <v>-32329000</v>
      </c>
      <c r="O80" s="8">
        <v>110172000</v>
      </c>
      <c r="P80" s="6" t="s">
        <v>2025</v>
      </c>
      <c r="Q80" s="6">
        <v>-7.92</v>
      </c>
      <c r="R80" s="6">
        <v>-0.28000000000000003</v>
      </c>
      <c r="S80" s="9">
        <v>-0.15</v>
      </c>
      <c r="T80" s="6">
        <v>0.61</v>
      </c>
      <c r="U80" s="6">
        <v>3.6</v>
      </c>
      <c r="V80" s="9">
        <v>-0.2273</v>
      </c>
      <c r="W80" s="6" t="s">
        <v>1210</v>
      </c>
      <c r="X80" s="6" t="s">
        <v>3262</v>
      </c>
      <c r="Y80" s="9">
        <v>-0.73970000000000002</v>
      </c>
      <c r="Z80" s="6" t="s">
        <v>1231</v>
      </c>
      <c r="AA80" s="6" t="s">
        <v>632</v>
      </c>
      <c r="AB80" s="9">
        <v>-0.36859999999999998</v>
      </c>
      <c r="AC80" s="6" t="s">
        <v>381</v>
      </c>
      <c r="AD80" s="6" t="s">
        <v>1713</v>
      </c>
      <c r="AE80" s="9">
        <v>-0.70589999999999997</v>
      </c>
      <c r="AF80" s="6" t="s">
        <v>285</v>
      </c>
      <c r="AG80" s="9">
        <v>-0.108</v>
      </c>
      <c r="AH80" s="9">
        <v>0</v>
      </c>
      <c r="AI80" s="6" t="s">
        <v>995</v>
      </c>
      <c r="AJ80" s="6" t="s">
        <v>3263</v>
      </c>
      <c r="AK80" s="9">
        <v>0</v>
      </c>
      <c r="AL80" s="9">
        <v>0</v>
      </c>
      <c r="AM80" s="6" t="s">
        <v>3264</v>
      </c>
      <c r="AN80" s="9">
        <v>0</v>
      </c>
      <c r="AO80" s="6" t="s">
        <v>1092</v>
      </c>
      <c r="AP80" s="6" t="s">
        <v>2264</v>
      </c>
      <c r="AQ80" s="9">
        <v>0</v>
      </c>
      <c r="AR80" s="6" t="s">
        <v>1092</v>
      </c>
      <c r="AS80" s="6" t="s">
        <v>988</v>
      </c>
      <c r="AT80" s="6" t="s">
        <v>29</v>
      </c>
      <c r="AU80" s="6" t="s">
        <v>722</v>
      </c>
      <c r="AV80" s="8">
        <v>527684000</v>
      </c>
      <c r="AW80" s="8">
        <v>35254000</v>
      </c>
      <c r="AX80" s="8">
        <v>311063000</v>
      </c>
      <c r="AY80" s="8">
        <v>-275809000</v>
      </c>
      <c r="AZ80" s="8">
        <v>405167000</v>
      </c>
      <c r="BA80" s="8">
        <v>396627000</v>
      </c>
      <c r="BB80" s="8">
        <v>303685000</v>
      </c>
      <c r="BC80" s="8">
        <v>86120000</v>
      </c>
      <c r="BD80" s="8">
        <v>-56866000</v>
      </c>
      <c r="BE80" s="8">
        <v>-15977000</v>
      </c>
      <c r="BF80" s="8">
        <v>-30755000</v>
      </c>
      <c r="BG80" s="8">
        <v>-9318000</v>
      </c>
      <c r="BH80" s="11">
        <f>BF80/L80</f>
        <v>-0.12631427632659767</v>
      </c>
      <c r="BI80" s="8">
        <f>BF80-AY80</f>
        <v>245054000</v>
      </c>
      <c r="BJ80" s="11">
        <f>(Table1[[#This Row],[Cotação]]/Table1[[#This Row],[Min 52 sem 
]])-1</f>
        <v>0.11055276381909551</v>
      </c>
    </row>
    <row r="81" spans="1:62" hidden="1" x14ac:dyDescent="0.25">
      <c r="A81" s="6" t="str">
        <f>IFERROR(VLOOKUP(Table1[[#This Row],[Papel]],carteira!A:B,2,0),"")</f>
        <v/>
      </c>
      <c r="B81" s="5" t="s">
        <v>3291</v>
      </c>
      <c r="C81" s="6">
        <v>17.57</v>
      </c>
      <c r="D81" s="6" t="s">
        <v>34</v>
      </c>
      <c r="E81" s="7">
        <v>44638</v>
      </c>
      <c r="F81" s="6" t="s">
        <v>3292</v>
      </c>
      <c r="G81" s="6">
        <v>15.81</v>
      </c>
      <c r="H81" s="6" t="s">
        <v>316</v>
      </c>
      <c r="I81" s="6">
        <v>35.5</v>
      </c>
      <c r="J81" s="6" t="s">
        <v>317</v>
      </c>
      <c r="K81" s="8">
        <v>66781700</v>
      </c>
      <c r="L81" s="8">
        <v>5430690000</v>
      </c>
      <c r="M81" s="7">
        <v>44561</v>
      </c>
      <c r="N81" s="8">
        <v>9123530000</v>
      </c>
      <c r="O81" s="8">
        <v>309089000</v>
      </c>
      <c r="P81" s="6" t="s">
        <v>3293</v>
      </c>
      <c r="Q81" s="6">
        <v>34.33</v>
      </c>
      <c r="R81" s="6">
        <v>0.51</v>
      </c>
      <c r="S81" s="9">
        <v>-0.17319999999999999</v>
      </c>
      <c r="T81" s="6">
        <v>1.68</v>
      </c>
      <c r="U81" s="6">
        <v>10.49</v>
      </c>
      <c r="V81" s="9">
        <v>-0.20780000000000001</v>
      </c>
      <c r="W81" s="6" t="s">
        <v>3294</v>
      </c>
      <c r="X81" s="6" t="s">
        <v>3295</v>
      </c>
      <c r="Y81" s="9">
        <v>-0.34449999999999997</v>
      </c>
      <c r="Z81" s="6" t="s">
        <v>274</v>
      </c>
      <c r="AA81" s="6" t="s">
        <v>1371</v>
      </c>
      <c r="AB81" s="9">
        <v>-0.1454</v>
      </c>
      <c r="AC81" s="6" t="s">
        <v>1626</v>
      </c>
      <c r="AD81" s="6" t="s">
        <v>1878</v>
      </c>
      <c r="AE81" s="9">
        <v>-0.36549999999999999</v>
      </c>
      <c r="AF81" s="6" t="s">
        <v>698</v>
      </c>
      <c r="AG81" s="9">
        <v>5.2999999999999999E-2</v>
      </c>
      <c r="AH81" s="9">
        <v>-0.29559999999999997</v>
      </c>
      <c r="AI81" s="6" t="s">
        <v>990</v>
      </c>
      <c r="AJ81" s="6" t="s">
        <v>946</v>
      </c>
      <c r="AK81" s="9">
        <v>1.0368999999999999</v>
      </c>
      <c r="AL81" s="9">
        <v>2.7E-2</v>
      </c>
      <c r="AM81" s="6" t="s">
        <v>673</v>
      </c>
      <c r="AN81" s="9">
        <v>-0.22470000000000001</v>
      </c>
      <c r="AO81" s="6" t="s">
        <v>3296</v>
      </c>
      <c r="AP81" s="6" t="s">
        <v>1777</v>
      </c>
      <c r="AQ81" s="9">
        <v>1.1625000000000001</v>
      </c>
      <c r="AR81" s="6" t="s">
        <v>3297</v>
      </c>
      <c r="AS81" s="6" t="s">
        <v>1477</v>
      </c>
      <c r="AT81" s="6" t="s">
        <v>115</v>
      </c>
      <c r="AU81" s="6" t="s">
        <v>406</v>
      </c>
      <c r="AV81" s="8">
        <v>9897790000</v>
      </c>
      <c r="AW81" s="8">
        <v>5507080000</v>
      </c>
      <c r="AX81" s="8">
        <v>1814240000</v>
      </c>
      <c r="AY81" s="8">
        <v>3692840000</v>
      </c>
      <c r="AZ81" s="8">
        <v>2973560000</v>
      </c>
      <c r="BA81" s="8">
        <v>3241580000</v>
      </c>
      <c r="BB81" s="8">
        <v>4391380000</v>
      </c>
      <c r="BC81" s="8">
        <v>1050350000</v>
      </c>
      <c r="BD81" s="8">
        <v>520941000</v>
      </c>
      <c r="BE81" s="8">
        <v>18762100</v>
      </c>
      <c r="BF81" s="8">
        <v>158171000</v>
      </c>
      <c r="BG81" s="8">
        <v>-74350000</v>
      </c>
      <c r="BH81" s="11">
        <f>BF81/L81</f>
        <v>2.9125396588647115E-2</v>
      </c>
      <c r="BI81" s="8">
        <f>BF81-AY81</f>
        <v>-3534669000</v>
      </c>
      <c r="BJ81" s="11">
        <f>(Table1[[#This Row],[Cotação]]/Table1[[#This Row],[Min 52 sem 
]])-1</f>
        <v>0.11132194813409235</v>
      </c>
    </row>
    <row r="82" spans="1:62" hidden="1" x14ac:dyDescent="0.25">
      <c r="A82" s="6" t="str">
        <f>IFERROR(VLOOKUP(Table1[[#This Row],[Papel]],carteira!A:B,2,0),"")</f>
        <v/>
      </c>
      <c r="B82" s="5" t="s">
        <v>2652</v>
      </c>
      <c r="C82" s="6">
        <v>22.74</v>
      </c>
      <c r="D82" s="6" t="s">
        <v>34</v>
      </c>
      <c r="E82" s="7">
        <v>44638</v>
      </c>
      <c r="F82" s="6" t="s">
        <v>2653</v>
      </c>
      <c r="G82" s="6">
        <v>20.45</v>
      </c>
      <c r="H82" s="6" t="s">
        <v>376</v>
      </c>
      <c r="I82" s="6">
        <v>28.12</v>
      </c>
      <c r="J82" s="6" t="s">
        <v>622</v>
      </c>
      <c r="K82" s="8">
        <v>159101000</v>
      </c>
      <c r="L82" s="8">
        <v>37564900000</v>
      </c>
      <c r="M82" s="7">
        <v>44561</v>
      </c>
      <c r="N82" s="8">
        <v>38714000000</v>
      </c>
      <c r="O82" s="8">
        <v>1651930000</v>
      </c>
      <c r="P82" s="6" t="s">
        <v>2654</v>
      </c>
      <c r="Q82" s="6">
        <v>49.96</v>
      </c>
      <c r="R82" s="6">
        <v>0.46</v>
      </c>
      <c r="S82" s="9">
        <v>-2.6499999999999999E-2</v>
      </c>
      <c r="T82" s="6">
        <v>8.0299999999999994</v>
      </c>
      <c r="U82" s="6">
        <v>2.83</v>
      </c>
      <c r="V82" s="9">
        <v>-4.0500000000000001E-2</v>
      </c>
      <c r="W82" s="6" t="s">
        <v>2655</v>
      </c>
      <c r="X82" s="6" t="s">
        <v>1226</v>
      </c>
      <c r="Y82" s="9">
        <v>-0.1053</v>
      </c>
      <c r="Z82" s="6" t="s">
        <v>347</v>
      </c>
      <c r="AA82" s="6" t="s">
        <v>1873</v>
      </c>
      <c r="AB82" s="9">
        <v>-6.4199999999999993E-2</v>
      </c>
      <c r="AC82" s="6" t="s">
        <v>822</v>
      </c>
      <c r="AD82" s="6" t="s">
        <v>953</v>
      </c>
      <c r="AE82" s="9">
        <v>-2.12E-2</v>
      </c>
      <c r="AF82" s="6" t="s">
        <v>2656</v>
      </c>
      <c r="AG82" s="9">
        <v>0.09</v>
      </c>
      <c r="AH82" s="9">
        <v>0.12720000000000001</v>
      </c>
      <c r="AI82" s="6" t="s">
        <v>2657</v>
      </c>
      <c r="AJ82" s="6" t="s">
        <v>31</v>
      </c>
      <c r="AK82" s="9">
        <v>0.96689999999999998</v>
      </c>
      <c r="AL82" s="9">
        <v>8.9999999999999993E-3</v>
      </c>
      <c r="AM82" s="6" t="s">
        <v>1250</v>
      </c>
      <c r="AN82" s="9">
        <v>-0.37259999999999999</v>
      </c>
      <c r="AO82" s="6" t="s">
        <v>2658</v>
      </c>
      <c r="AP82" s="6" t="s">
        <v>329</v>
      </c>
      <c r="AQ82" s="9">
        <v>0.52590000000000003</v>
      </c>
      <c r="AR82" s="6" t="s">
        <v>2659</v>
      </c>
      <c r="AS82" s="6" t="s">
        <v>103</v>
      </c>
      <c r="AT82" s="6" t="s">
        <v>284</v>
      </c>
      <c r="AU82" s="6" t="s">
        <v>505</v>
      </c>
      <c r="AV82" s="8">
        <v>14775500000</v>
      </c>
      <c r="AW82" s="8">
        <v>1505220000</v>
      </c>
      <c r="AX82" s="8">
        <v>356118000</v>
      </c>
      <c r="AY82" s="8">
        <v>1149100000</v>
      </c>
      <c r="AZ82" s="8">
        <v>7718920000</v>
      </c>
      <c r="BA82" s="8">
        <v>4677670000</v>
      </c>
      <c r="BB82" s="8">
        <v>24127000000</v>
      </c>
      <c r="BC82" s="8">
        <v>6473830000</v>
      </c>
      <c r="BD82" s="8">
        <v>1326950000</v>
      </c>
      <c r="BE82" s="8">
        <v>317146000</v>
      </c>
      <c r="BF82" s="8">
        <v>751934000</v>
      </c>
      <c r="BG82" s="8">
        <v>170351000</v>
      </c>
      <c r="BH82" s="11">
        <f>BF82/L82</f>
        <v>2.0016930698604281E-2</v>
      </c>
      <c r="BI82" s="8">
        <f>BF82-AY82</f>
        <v>-397166000</v>
      </c>
      <c r="BJ82" s="11">
        <f>(Table1[[#This Row],[Cotação]]/Table1[[#This Row],[Min 52 sem 
]])-1</f>
        <v>0.11198044009779951</v>
      </c>
    </row>
    <row r="83" spans="1:62" hidden="1" x14ac:dyDescent="0.25">
      <c r="A83" s="6" t="str">
        <f>IFERROR(VLOOKUP(Table1[[#This Row],[Papel]],carteira!A:B,2,0),"")</f>
        <v/>
      </c>
      <c r="B83" s="5" t="s">
        <v>1920</v>
      </c>
      <c r="C83" s="6">
        <v>2.48</v>
      </c>
      <c r="D83" s="6" t="s">
        <v>466</v>
      </c>
      <c r="E83" s="7">
        <v>44638</v>
      </c>
      <c r="F83" s="6" t="s">
        <v>1921</v>
      </c>
      <c r="G83" s="6">
        <v>2.23</v>
      </c>
      <c r="H83" s="6" t="s">
        <v>641</v>
      </c>
      <c r="I83" s="6">
        <v>5.5</v>
      </c>
      <c r="J83" s="6" t="s">
        <v>1922</v>
      </c>
      <c r="K83" s="8">
        <v>19057</v>
      </c>
      <c r="L83" s="8">
        <v>45562600</v>
      </c>
      <c r="M83" s="7">
        <v>44469</v>
      </c>
      <c r="N83" s="8">
        <v>42787600</v>
      </c>
      <c r="O83" s="8">
        <v>18372000</v>
      </c>
      <c r="P83" s="6" t="s">
        <v>1923</v>
      </c>
      <c r="Q83" s="6">
        <v>-0.98</v>
      </c>
      <c r="R83" s="6">
        <v>-2.5299999999999998</v>
      </c>
      <c r="S83" s="9">
        <v>-7.8100000000000003E-2</v>
      </c>
      <c r="T83" s="6">
        <v>-0.1</v>
      </c>
      <c r="U83" s="6">
        <v>-25.39</v>
      </c>
      <c r="V83" s="9">
        <v>-9.8199999999999996E-2</v>
      </c>
      <c r="W83" s="6" t="s">
        <v>1924</v>
      </c>
      <c r="X83" s="6" t="s">
        <v>1274</v>
      </c>
      <c r="Y83" s="9">
        <v>-3.5000000000000003E-2</v>
      </c>
      <c r="Z83" s="6" t="s">
        <v>1039</v>
      </c>
      <c r="AA83" s="6" t="s">
        <v>1925</v>
      </c>
      <c r="AB83" s="9">
        <v>-0.1143</v>
      </c>
      <c r="AC83" s="6" t="s">
        <v>1821</v>
      </c>
      <c r="AD83" s="6" t="s">
        <v>1926</v>
      </c>
      <c r="AE83" s="9">
        <v>-7.1000000000000004E-3</v>
      </c>
      <c r="AF83" s="6" t="s">
        <v>1927</v>
      </c>
      <c r="AG83" s="9">
        <v>-6.2E-2</v>
      </c>
      <c r="AH83" s="9">
        <v>0.2</v>
      </c>
      <c r="AI83" s="6" t="s">
        <v>402</v>
      </c>
      <c r="AJ83" s="6" t="s">
        <v>1928</v>
      </c>
      <c r="AK83" s="9">
        <v>0.23039999999999999</v>
      </c>
      <c r="AL83" s="9">
        <v>0</v>
      </c>
      <c r="AM83" s="6" t="s">
        <v>173</v>
      </c>
      <c r="AN83" s="9">
        <v>-0.28999999999999998</v>
      </c>
      <c r="AO83" s="6" t="s">
        <v>1929</v>
      </c>
      <c r="AP83" s="6" t="s">
        <v>52</v>
      </c>
      <c r="AQ83" s="9">
        <v>-0.18240000000000001</v>
      </c>
      <c r="AR83" s="6" t="s">
        <v>717</v>
      </c>
      <c r="AS83" s="6" t="s">
        <v>1401</v>
      </c>
      <c r="AT83" s="6" t="s">
        <v>1203</v>
      </c>
      <c r="AU83" s="6" t="s">
        <v>775</v>
      </c>
      <c r="AV83" s="8">
        <v>474110000</v>
      </c>
      <c r="AW83" s="8">
        <v>1220000</v>
      </c>
      <c r="AX83" s="8">
        <v>3995000</v>
      </c>
      <c r="AY83" s="8">
        <v>-2775000</v>
      </c>
      <c r="AZ83" s="8">
        <v>25469000</v>
      </c>
      <c r="BA83" s="8">
        <v>-466395000</v>
      </c>
      <c r="BB83" s="8">
        <v>33174000</v>
      </c>
      <c r="BC83" s="8">
        <v>9775000</v>
      </c>
      <c r="BD83" s="8">
        <v>-29363000</v>
      </c>
      <c r="BE83" s="8">
        <v>-4211000</v>
      </c>
      <c r="BF83" s="8">
        <v>-46426000</v>
      </c>
      <c r="BG83" s="8">
        <v>1367000</v>
      </c>
      <c r="BH83" s="11">
        <f>BF83/L83</f>
        <v>-1.0189497526480051</v>
      </c>
      <c r="BI83" s="8">
        <f>BF83-AY83</f>
        <v>-43651000</v>
      </c>
      <c r="BJ83" s="11">
        <f>(Table1[[#This Row],[Cotação]]/Table1[[#This Row],[Min 52 sem 
]])-1</f>
        <v>0.11210762331838575</v>
      </c>
    </row>
    <row r="84" spans="1:62" hidden="1" x14ac:dyDescent="0.25">
      <c r="A84" s="6" t="str">
        <f>IFERROR(VLOOKUP(Table1[[#This Row],[Papel]],carteira!A:B,2,0),"")</f>
        <v/>
      </c>
      <c r="B84" s="5" t="s">
        <v>2459</v>
      </c>
      <c r="C84" s="6">
        <v>1.38</v>
      </c>
      <c r="D84" s="6" t="s">
        <v>160</v>
      </c>
      <c r="E84" s="7">
        <v>44638</v>
      </c>
      <c r="F84" s="6" t="s">
        <v>2449</v>
      </c>
      <c r="G84" s="6">
        <v>1.24</v>
      </c>
      <c r="H84" s="6" t="s">
        <v>804</v>
      </c>
      <c r="I84" s="6">
        <v>2.77</v>
      </c>
      <c r="J84" s="6" t="s">
        <v>804</v>
      </c>
      <c r="K84" s="8">
        <v>2462240</v>
      </c>
      <c r="L84" s="8">
        <v>9112190000</v>
      </c>
      <c r="M84" s="7">
        <v>44469</v>
      </c>
      <c r="N84" s="8">
        <v>37240000000</v>
      </c>
      <c r="O84" s="8">
        <v>6603040000</v>
      </c>
      <c r="P84" s="6" t="s">
        <v>2460</v>
      </c>
      <c r="Q84" s="6">
        <v>-1.85</v>
      </c>
      <c r="R84" s="6">
        <v>-0.74</v>
      </c>
      <c r="S84" s="9">
        <v>2.9899999999999999E-2</v>
      </c>
      <c r="T84" s="6">
        <v>8.58</v>
      </c>
      <c r="U84" s="6">
        <v>0.16</v>
      </c>
      <c r="V84" s="9">
        <v>-4.8300000000000003E-2</v>
      </c>
      <c r="W84" s="6" t="s">
        <v>2461</v>
      </c>
      <c r="X84" s="6" t="s">
        <v>2451</v>
      </c>
      <c r="Y84" s="9">
        <v>-0.42020000000000002</v>
      </c>
      <c r="Z84" s="6" t="s">
        <v>2053</v>
      </c>
      <c r="AA84" s="6" t="s">
        <v>2452</v>
      </c>
      <c r="AB84" s="9">
        <v>7.8100000000000003E-2</v>
      </c>
      <c r="AC84" s="6" t="s">
        <v>1977</v>
      </c>
      <c r="AD84" s="6" t="s">
        <v>2453</v>
      </c>
      <c r="AE84" s="9">
        <v>-0.54610000000000003</v>
      </c>
      <c r="AF84" s="6" t="s">
        <v>205</v>
      </c>
      <c r="AG84" s="9">
        <v>-4.5999999999999999E-2</v>
      </c>
      <c r="AH84" s="9">
        <v>1.3010999999999999</v>
      </c>
      <c r="AI84" s="6" t="s">
        <v>2462</v>
      </c>
      <c r="AJ84" s="6" t="s">
        <v>1156</v>
      </c>
      <c r="AK84" s="9">
        <v>-2.3800000000000002E-2</v>
      </c>
      <c r="AL84" s="9">
        <v>0</v>
      </c>
      <c r="AM84" s="6" t="s">
        <v>2454</v>
      </c>
      <c r="AN84" s="9">
        <v>-0.504</v>
      </c>
      <c r="AO84" s="6" t="s">
        <v>2463</v>
      </c>
      <c r="AP84" s="6" t="s">
        <v>283</v>
      </c>
      <c r="AQ84" s="9">
        <v>0.50290000000000001</v>
      </c>
      <c r="AR84" s="6" t="s">
        <v>2464</v>
      </c>
      <c r="AS84" s="6" t="s">
        <v>2457</v>
      </c>
      <c r="AT84" s="6" t="s">
        <v>2458</v>
      </c>
      <c r="AU84" s="6" t="s">
        <v>178</v>
      </c>
      <c r="AV84" s="8">
        <v>75529300000</v>
      </c>
      <c r="AW84" s="8">
        <v>31339900000</v>
      </c>
      <c r="AX84" s="8">
        <v>3212130000</v>
      </c>
      <c r="AY84" s="8">
        <v>28127800000</v>
      </c>
      <c r="AZ84" s="8">
        <v>46291100000</v>
      </c>
      <c r="BA84" s="8">
        <v>1061810000</v>
      </c>
      <c r="BB84" s="8">
        <v>2002880000</v>
      </c>
      <c r="BC84" s="8">
        <v>2243790000</v>
      </c>
      <c r="BD84" s="8">
        <v>-3494680000</v>
      </c>
      <c r="BE84" s="8">
        <v>-620208000</v>
      </c>
      <c r="BF84" s="8">
        <v>-4913330000</v>
      </c>
      <c r="BG84" s="8">
        <v>-4812610000</v>
      </c>
      <c r="BH84" s="11">
        <f>BF84/L84</f>
        <v>-0.53920407717573926</v>
      </c>
      <c r="BI84" s="8">
        <f>BF84-AY84</f>
        <v>-33041130000</v>
      </c>
      <c r="BJ84" s="11">
        <f>(Table1[[#This Row],[Cotação]]/Table1[[#This Row],[Min 52 sem 
]])-1</f>
        <v>0.11290322580645151</v>
      </c>
    </row>
    <row r="85" spans="1:62" hidden="1" x14ac:dyDescent="0.25">
      <c r="A85" s="6" t="str">
        <f>IFERROR(VLOOKUP(Table1[[#This Row],[Papel]],carteira!A:B,2,0),"")</f>
        <v/>
      </c>
      <c r="B85" s="5" t="s">
        <v>2192</v>
      </c>
      <c r="C85" s="6">
        <v>24.15</v>
      </c>
      <c r="D85" s="6" t="s">
        <v>34</v>
      </c>
      <c r="E85" s="7">
        <v>44638</v>
      </c>
      <c r="F85" s="6" t="s">
        <v>2193</v>
      </c>
      <c r="G85" s="6">
        <v>21.69</v>
      </c>
      <c r="H85" s="6" t="s">
        <v>142</v>
      </c>
      <c r="I85" s="6">
        <v>43.95</v>
      </c>
      <c r="J85" s="6" t="s">
        <v>162</v>
      </c>
      <c r="K85" s="8">
        <v>338841000</v>
      </c>
      <c r="L85" s="8">
        <v>23879000000</v>
      </c>
      <c r="M85" s="7">
        <v>44561</v>
      </c>
      <c r="N85" s="8">
        <v>21398600000</v>
      </c>
      <c r="O85" s="8">
        <v>988780000</v>
      </c>
      <c r="P85" s="6" t="s">
        <v>2194</v>
      </c>
      <c r="Q85" s="6">
        <v>37.72</v>
      </c>
      <c r="R85" s="6">
        <v>0.64</v>
      </c>
      <c r="S85" s="9">
        <v>-4.6199999999999998E-2</v>
      </c>
      <c r="T85" s="6">
        <v>2.4300000000000002</v>
      </c>
      <c r="U85" s="6">
        <v>9.92</v>
      </c>
      <c r="V85" s="9">
        <v>-0.125</v>
      </c>
      <c r="W85" s="6" t="s">
        <v>2195</v>
      </c>
      <c r="X85" s="6" t="s">
        <v>2196</v>
      </c>
      <c r="Y85" s="9">
        <v>-0.34639999999999999</v>
      </c>
      <c r="Z85" s="6" t="s">
        <v>2197</v>
      </c>
      <c r="AA85" s="6" t="s">
        <v>899</v>
      </c>
      <c r="AB85" s="9">
        <v>-1.1900000000000001E-2</v>
      </c>
      <c r="AC85" s="6" t="s">
        <v>900</v>
      </c>
      <c r="AD85" s="6" t="s">
        <v>115</v>
      </c>
      <c r="AE85" s="9">
        <v>-0.3755</v>
      </c>
      <c r="AF85" s="6" t="s">
        <v>167</v>
      </c>
      <c r="AG85" s="9">
        <v>8.3000000000000004E-2</v>
      </c>
      <c r="AH85" s="9">
        <v>-0.219</v>
      </c>
      <c r="AI85" s="6" t="s">
        <v>2198</v>
      </c>
      <c r="AJ85" s="6" t="s">
        <v>1542</v>
      </c>
      <c r="AK85" s="9">
        <v>0.47499999999999998</v>
      </c>
      <c r="AL85" s="9">
        <v>1.4999999999999999E-2</v>
      </c>
      <c r="AM85" s="6" t="s">
        <v>987</v>
      </c>
      <c r="AN85" s="9">
        <v>0.2089</v>
      </c>
      <c r="AO85" s="6" t="s">
        <v>2077</v>
      </c>
      <c r="AP85" s="6" t="s">
        <v>60</v>
      </c>
      <c r="AQ85" s="9">
        <v>0.71089999999999998</v>
      </c>
      <c r="AR85" s="6" t="s">
        <v>2199</v>
      </c>
      <c r="AS85" s="6" t="s">
        <v>589</v>
      </c>
      <c r="AT85" s="6" t="s">
        <v>601</v>
      </c>
      <c r="AU85" s="6" t="s">
        <v>180</v>
      </c>
      <c r="AV85" s="8">
        <v>21412000000</v>
      </c>
      <c r="AW85" s="8">
        <v>3467100000</v>
      </c>
      <c r="AX85" s="8">
        <v>5947500000</v>
      </c>
      <c r="AY85" s="8">
        <v>-2480400000</v>
      </c>
      <c r="AZ85" s="8">
        <v>13984800000</v>
      </c>
      <c r="BA85" s="8">
        <v>9806620000</v>
      </c>
      <c r="BB85" s="8">
        <v>10571600000</v>
      </c>
      <c r="BC85" s="8">
        <v>3875740000</v>
      </c>
      <c r="BD85" s="8">
        <v>1786590000</v>
      </c>
      <c r="BE85" s="8">
        <v>956964000</v>
      </c>
      <c r="BF85" s="8">
        <v>633112000</v>
      </c>
      <c r="BG85" s="8">
        <v>415786000</v>
      </c>
      <c r="BH85" s="11">
        <f>BF85/L85</f>
        <v>2.6513338079484066E-2</v>
      </c>
      <c r="BI85" s="8">
        <f>BF85-AY85</f>
        <v>3113512000</v>
      </c>
      <c r="BJ85" s="11">
        <f>(Table1[[#This Row],[Cotação]]/Table1[[#This Row],[Min 52 sem 
]])-1</f>
        <v>0.11341632088520037</v>
      </c>
    </row>
    <row r="86" spans="1:62" hidden="1" x14ac:dyDescent="0.25">
      <c r="A86" s="6" t="str">
        <f>IFERROR(VLOOKUP(Table1[[#This Row],[Papel]],carteira!A:B,2,0),"")</f>
        <v/>
      </c>
      <c r="B86" s="5" t="s">
        <v>1729</v>
      </c>
      <c r="C86" s="6">
        <v>1.76</v>
      </c>
      <c r="D86" s="6" t="s">
        <v>34</v>
      </c>
      <c r="E86" s="7">
        <v>44638</v>
      </c>
      <c r="F86" s="6" t="s">
        <v>1730</v>
      </c>
      <c r="G86" s="6">
        <v>1.58</v>
      </c>
      <c r="H86" s="6" t="s">
        <v>494</v>
      </c>
      <c r="I86" s="6">
        <v>6.58</v>
      </c>
      <c r="J86" s="6" t="s">
        <v>494</v>
      </c>
      <c r="K86" s="8">
        <v>544640</v>
      </c>
      <c r="L86" s="8">
        <v>3285430000</v>
      </c>
      <c r="M86" s="7">
        <v>44561</v>
      </c>
      <c r="N86" s="8">
        <v>4674190000</v>
      </c>
      <c r="O86" s="8">
        <v>1866720000</v>
      </c>
      <c r="P86" s="6" t="s">
        <v>1731</v>
      </c>
      <c r="Q86" s="6">
        <v>6.9</v>
      </c>
      <c r="R86" s="6">
        <v>0.26</v>
      </c>
      <c r="S86" s="9">
        <v>7.3200000000000001E-2</v>
      </c>
      <c r="T86" s="6">
        <v>0.99</v>
      </c>
      <c r="U86" s="6">
        <v>1.78</v>
      </c>
      <c r="V86" s="9">
        <v>5.3900000000000003E-2</v>
      </c>
      <c r="W86" s="6" t="s">
        <v>1732</v>
      </c>
      <c r="X86" s="6" t="s">
        <v>422</v>
      </c>
      <c r="Y86" s="9">
        <v>-0.65080000000000005</v>
      </c>
      <c r="Z86" s="6" t="s">
        <v>321</v>
      </c>
      <c r="AA86" s="6" t="s">
        <v>1733</v>
      </c>
      <c r="AB86" s="9">
        <v>-1.78E-2</v>
      </c>
      <c r="AC86" s="6" t="s">
        <v>398</v>
      </c>
      <c r="AD86" s="6" t="s">
        <v>1685</v>
      </c>
      <c r="AE86" s="9">
        <v>-0.64449999999999996</v>
      </c>
      <c r="AF86" s="6" t="s">
        <v>1734</v>
      </c>
      <c r="AG86" s="9">
        <v>1.0999999999999999E-2</v>
      </c>
      <c r="AH86" s="9">
        <v>0</v>
      </c>
      <c r="AI86" s="6" t="s">
        <v>1735</v>
      </c>
      <c r="AJ86" s="6" t="s">
        <v>1736</v>
      </c>
      <c r="AK86" s="9">
        <v>0</v>
      </c>
      <c r="AL86" s="9">
        <v>0</v>
      </c>
      <c r="AM86" s="6" t="s">
        <v>1239</v>
      </c>
      <c r="AN86" s="9">
        <v>0</v>
      </c>
      <c r="AO86" s="6" t="s">
        <v>1737</v>
      </c>
      <c r="AP86" s="6" t="s">
        <v>1118</v>
      </c>
      <c r="AQ86" s="9">
        <v>0</v>
      </c>
      <c r="AR86" s="6" t="s">
        <v>1738</v>
      </c>
      <c r="AS86" s="6" t="s">
        <v>302</v>
      </c>
      <c r="AT86" s="6" t="s">
        <v>487</v>
      </c>
      <c r="AU86" s="6" t="s">
        <v>706</v>
      </c>
      <c r="AV86" s="8">
        <v>59034800000</v>
      </c>
      <c r="AW86" s="8">
        <v>3489860000</v>
      </c>
      <c r="AX86" s="8">
        <v>2101090000</v>
      </c>
      <c r="AY86" s="8">
        <v>1388760000</v>
      </c>
      <c r="AZ86" s="8">
        <v>57070400000</v>
      </c>
      <c r="BA86" s="8">
        <v>3320020000</v>
      </c>
      <c r="BB86" s="8">
        <v>2853140000</v>
      </c>
      <c r="BC86" s="8">
        <v>829753000</v>
      </c>
      <c r="BD86" s="8">
        <v>650002000</v>
      </c>
      <c r="BE86" s="8">
        <v>165710000</v>
      </c>
      <c r="BF86" s="8">
        <v>476191000</v>
      </c>
      <c r="BG86" s="8">
        <v>199769000</v>
      </c>
      <c r="BH86" s="11">
        <f>BF86/L86</f>
        <v>0.14494023613347415</v>
      </c>
      <c r="BI86" s="8">
        <f>BF86-AY86</f>
        <v>-912569000</v>
      </c>
      <c r="BJ86" s="11">
        <f>(Table1[[#This Row],[Cotação]]/Table1[[#This Row],[Min 52 sem 
]])-1</f>
        <v>0.11392405063291133</v>
      </c>
    </row>
    <row r="87" spans="1:62" hidden="1" x14ac:dyDescent="0.25">
      <c r="A87" s="6" t="str">
        <f>IFERROR(VLOOKUP(Table1[[#This Row],[Papel]],carteira!A:B,2,0),"")</f>
        <v/>
      </c>
      <c r="B87" s="5" t="s">
        <v>802</v>
      </c>
      <c r="C87" s="6">
        <v>3.79</v>
      </c>
      <c r="D87" s="6" t="s">
        <v>2</v>
      </c>
      <c r="E87" s="7">
        <v>44638</v>
      </c>
      <c r="F87" s="6" t="s">
        <v>803</v>
      </c>
      <c r="G87" s="6">
        <v>3.4</v>
      </c>
      <c r="H87" s="6" t="s">
        <v>804</v>
      </c>
      <c r="I87" s="6">
        <v>13.98</v>
      </c>
      <c r="J87" s="6" t="s">
        <v>804</v>
      </c>
      <c r="K87" s="8">
        <v>2270170</v>
      </c>
      <c r="L87" s="8">
        <v>1702070000</v>
      </c>
      <c r="M87" s="7">
        <v>44469</v>
      </c>
      <c r="N87" s="8">
        <v>1527060000</v>
      </c>
      <c r="O87" s="8">
        <v>449095000</v>
      </c>
      <c r="P87" s="6" t="s">
        <v>805</v>
      </c>
      <c r="Q87" s="6">
        <v>0</v>
      </c>
      <c r="R87" s="6">
        <v>0</v>
      </c>
      <c r="S87" s="9">
        <v>3.27E-2</v>
      </c>
      <c r="T87" s="6">
        <v>1.27</v>
      </c>
      <c r="U87" s="6">
        <v>2.99</v>
      </c>
      <c r="V87" s="9">
        <v>-4.7699999999999999E-2</v>
      </c>
      <c r="W87" s="6" t="s">
        <v>29</v>
      </c>
      <c r="X87" s="6" t="s">
        <v>29</v>
      </c>
      <c r="Y87" s="9">
        <v>-0.72789999999999999</v>
      </c>
      <c r="Z87" s="6" t="s">
        <v>29</v>
      </c>
      <c r="AA87" s="6" t="s">
        <v>29</v>
      </c>
      <c r="AB87" s="9">
        <v>-0.2374</v>
      </c>
      <c r="AC87" s="6" t="s">
        <v>507</v>
      </c>
      <c r="AD87" s="6" t="s">
        <v>29</v>
      </c>
      <c r="AE87" s="9">
        <v>-0.64319999999999999</v>
      </c>
      <c r="AF87" s="6" t="s">
        <v>806</v>
      </c>
      <c r="AG87" s="9">
        <v>0</v>
      </c>
      <c r="AH87" s="9">
        <v>0</v>
      </c>
      <c r="AI87" s="6" t="s">
        <v>807</v>
      </c>
      <c r="AJ87" s="6" t="s">
        <v>29</v>
      </c>
      <c r="AK87" s="9">
        <v>0</v>
      </c>
      <c r="AL87" s="9">
        <v>0</v>
      </c>
      <c r="AM87" s="6" t="s">
        <v>29</v>
      </c>
      <c r="AN87" s="9">
        <v>0</v>
      </c>
      <c r="AO87" s="6" t="s">
        <v>29</v>
      </c>
      <c r="AP87" s="6" t="s">
        <v>808</v>
      </c>
      <c r="AQ87" s="9">
        <v>0</v>
      </c>
      <c r="AR87" s="6" t="s">
        <v>29</v>
      </c>
      <c r="AS87" s="6" t="s">
        <v>17</v>
      </c>
      <c r="AT87" s="6" t="s">
        <v>29</v>
      </c>
      <c r="AU87" s="6" t="s">
        <v>29</v>
      </c>
      <c r="AV87" s="8">
        <v>2722730000</v>
      </c>
      <c r="AW87" s="8">
        <v>1108680000</v>
      </c>
      <c r="AX87" s="8">
        <v>1283690000</v>
      </c>
      <c r="AY87" s="8">
        <v>-175007000</v>
      </c>
      <c r="AZ87" s="8">
        <v>1427780000</v>
      </c>
      <c r="BA87" s="8">
        <v>1341070000</v>
      </c>
      <c r="BB87" s="6">
        <v>0</v>
      </c>
      <c r="BC87" s="8">
        <v>190012000</v>
      </c>
      <c r="BD87" s="6">
        <v>0</v>
      </c>
      <c r="BE87" s="8">
        <v>30529000</v>
      </c>
      <c r="BF87" s="6">
        <v>0</v>
      </c>
      <c r="BG87" s="8">
        <v>-6623000</v>
      </c>
      <c r="BH87" s="11">
        <f>BF87/L87</f>
        <v>0</v>
      </c>
      <c r="BI87" s="8">
        <f>BF87-AY87</f>
        <v>175007000</v>
      </c>
      <c r="BJ87" s="11">
        <f>(Table1[[#This Row],[Cotação]]/Table1[[#This Row],[Min 52 sem 
]])-1</f>
        <v>0.11470588235294121</v>
      </c>
    </row>
    <row r="88" spans="1:62" hidden="1" x14ac:dyDescent="0.25">
      <c r="A88" s="6" t="str">
        <f>IFERROR(VLOOKUP(Table1[[#This Row],[Papel]],carteira!A:B,2,0),"")</f>
        <v/>
      </c>
      <c r="B88" s="5" t="s">
        <v>649</v>
      </c>
      <c r="C88" s="6">
        <v>28.49</v>
      </c>
      <c r="D88" s="6" t="s">
        <v>2</v>
      </c>
      <c r="E88" s="7">
        <v>44638</v>
      </c>
      <c r="F88" s="6" t="s">
        <v>650</v>
      </c>
      <c r="G88" s="6">
        <v>25.55</v>
      </c>
      <c r="H88" s="6" t="s">
        <v>376</v>
      </c>
      <c r="I88" s="6">
        <v>53.68</v>
      </c>
      <c r="J88" s="6" t="s">
        <v>622</v>
      </c>
      <c r="K88" s="8">
        <v>8591280</v>
      </c>
      <c r="L88" s="8">
        <v>5110930000</v>
      </c>
      <c r="M88" s="7">
        <v>44561</v>
      </c>
      <c r="N88" s="8">
        <v>4562630000</v>
      </c>
      <c r="O88" s="8">
        <v>179394000</v>
      </c>
      <c r="P88" s="6" t="s">
        <v>651</v>
      </c>
      <c r="Q88" s="6">
        <v>15.72</v>
      </c>
      <c r="R88" s="6">
        <v>1.81</v>
      </c>
      <c r="S88" s="9">
        <v>-4.65E-2</v>
      </c>
      <c r="T88" s="6">
        <v>3.12</v>
      </c>
      <c r="U88" s="6">
        <v>9.1199999999999992</v>
      </c>
      <c r="V88" s="9">
        <v>-0.14799999999999999</v>
      </c>
      <c r="W88" s="6" t="s">
        <v>652</v>
      </c>
      <c r="X88" s="6" t="s">
        <v>653</v>
      </c>
      <c r="Y88" s="9">
        <v>-0.30349999999999999</v>
      </c>
      <c r="Z88" s="6" t="s">
        <v>654</v>
      </c>
      <c r="AA88" s="6" t="s">
        <v>655</v>
      </c>
      <c r="AB88" s="9">
        <v>-0.21729999999999999</v>
      </c>
      <c r="AC88" s="6" t="s">
        <v>656</v>
      </c>
      <c r="AD88" s="6" t="s">
        <v>657</v>
      </c>
      <c r="AE88" s="9">
        <v>-0.1101</v>
      </c>
      <c r="AF88" s="6" t="s">
        <v>658</v>
      </c>
      <c r="AG88" s="9">
        <v>0.19900000000000001</v>
      </c>
      <c r="AH88" s="9">
        <v>0</v>
      </c>
      <c r="AI88" s="6" t="s">
        <v>659</v>
      </c>
      <c r="AJ88" s="6" t="s">
        <v>660</v>
      </c>
      <c r="AK88" s="9">
        <v>0</v>
      </c>
      <c r="AL88" s="9">
        <v>8.9999999999999993E-3</v>
      </c>
      <c r="AM88" s="6" t="s">
        <v>661</v>
      </c>
      <c r="AN88" s="9">
        <v>0</v>
      </c>
      <c r="AO88" s="6" t="s">
        <v>662</v>
      </c>
      <c r="AP88" s="6" t="s">
        <v>663</v>
      </c>
      <c r="AQ88" s="9">
        <v>0</v>
      </c>
      <c r="AR88" s="6" t="s">
        <v>529</v>
      </c>
      <c r="AS88" s="6" t="s">
        <v>267</v>
      </c>
      <c r="AT88" s="6" t="s">
        <v>664</v>
      </c>
      <c r="AU88" s="6" t="s">
        <v>567</v>
      </c>
      <c r="AV88" s="8">
        <v>2328050000</v>
      </c>
      <c r="AW88" s="8">
        <v>374518000</v>
      </c>
      <c r="AX88" s="8">
        <v>922822000</v>
      </c>
      <c r="AY88" s="8">
        <v>-548304000</v>
      </c>
      <c r="AZ88" s="8">
        <v>1696470000</v>
      </c>
      <c r="BA88" s="8">
        <v>1636290000</v>
      </c>
      <c r="BB88" s="8">
        <v>1366410000</v>
      </c>
      <c r="BC88" s="8">
        <v>349893000</v>
      </c>
      <c r="BD88" s="8">
        <v>464165000</v>
      </c>
      <c r="BE88" s="8">
        <v>84900000</v>
      </c>
      <c r="BF88" s="8">
        <v>325222000</v>
      </c>
      <c r="BG88" s="8">
        <v>45172000</v>
      </c>
      <c r="BH88" s="11">
        <f>BF88/L88</f>
        <v>6.3632646113329666E-2</v>
      </c>
      <c r="BI88" s="8">
        <f>BF88-AY88</f>
        <v>873526000</v>
      </c>
      <c r="BJ88" s="11">
        <f>(Table1[[#This Row],[Cotação]]/Table1[[#This Row],[Min 52 sem 
]])-1</f>
        <v>0.1150684931506849</v>
      </c>
    </row>
    <row r="89" spans="1:62" hidden="1" x14ac:dyDescent="0.25">
      <c r="A89" s="6" t="str">
        <f>IFERROR(VLOOKUP(Table1[[#This Row],[Papel]],carteira!A:B,2,0),"")</f>
        <v/>
      </c>
      <c r="B89" s="5" t="s">
        <v>1640</v>
      </c>
      <c r="C89" s="6">
        <v>17.829999999999998</v>
      </c>
      <c r="D89" s="6" t="s">
        <v>2</v>
      </c>
      <c r="E89" s="7">
        <v>44638</v>
      </c>
      <c r="F89" s="6" t="s">
        <v>1641</v>
      </c>
      <c r="G89" s="6">
        <v>15.98</v>
      </c>
      <c r="H89" s="6" t="s">
        <v>429</v>
      </c>
      <c r="I89" s="6">
        <v>34.33</v>
      </c>
      <c r="J89" s="6" t="s">
        <v>430</v>
      </c>
      <c r="K89" s="8">
        <v>48466100</v>
      </c>
      <c r="L89" s="8">
        <v>4047410000</v>
      </c>
      <c r="M89" s="7">
        <v>44561</v>
      </c>
      <c r="N89" s="8">
        <v>3179080000</v>
      </c>
      <c r="O89" s="8">
        <v>227000000</v>
      </c>
      <c r="P89" s="6" t="s">
        <v>1642</v>
      </c>
      <c r="Q89" s="6">
        <v>9.41</v>
      </c>
      <c r="R89" s="6">
        <v>1.89</v>
      </c>
      <c r="S89" s="9">
        <v>1.4800000000000001E-2</v>
      </c>
      <c r="T89" s="6">
        <v>0.94</v>
      </c>
      <c r="U89" s="6">
        <v>18.87</v>
      </c>
      <c r="V89" s="9">
        <v>-5.7099999999999998E-2</v>
      </c>
      <c r="W89" s="6" t="s">
        <v>1643</v>
      </c>
      <c r="X89" s="6" t="s">
        <v>1270</v>
      </c>
      <c r="Y89" s="9">
        <v>-0.41370000000000001</v>
      </c>
      <c r="Z89" s="6" t="s">
        <v>420</v>
      </c>
      <c r="AA89" s="6" t="s">
        <v>625</v>
      </c>
      <c r="AB89" s="9">
        <v>-0.12809999999999999</v>
      </c>
      <c r="AC89" s="6" t="s">
        <v>1231</v>
      </c>
      <c r="AD89" s="6" t="s">
        <v>1644</v>
      </c>
      <c r="AE89" s="9">
        <v>-0.51700000000000002</v>
      </c>
      <c r="AF89" s="6" t="s">
        <v>1097</v>
      </c>
      <c r="AG89" s="9">
        <v>4.8000000000000001E-2</v>
      </c>
      <c r="AH89" s="9">
        <v>-0.16600000000000001</v>
      </c>
      <c r="AI89" s="6" t="s">
        <v>419</v>
      </c>
      <c r="AJ89" s="6" t="s">
        <v>150</v>
      </c>
      <c r="AK89" s="9">
        <v>1.528</v>
      </c>
      <c r="AL89" s="9">
        <v>2.4E-2</v>
      </c>
      <c r="AM89" s="6" t="s">
        <v>173</v>
      </c>
      <c r="AN89" s="9">
        <v>0.18529999999999999</v>
      </c>
      <c r="AO89" s="6" t="s">
        <v>1645</v>
      </c>
      <c r="AP89" s="6" t="s">
        <v>1646</v>
      </c>
      <c r="AQ89" s="9">
        <v>0.62480000000000002</v>
      </c>
      <c r="AR89" s="6" t="s">
        <v>1647</v>
      </c>
      <c r="AS89" s="6" t="s">
        <v>1648</v>
      </c>
      <c r="AT89" s="6" t="s">
        <v>993</v>
      </c>
      <c r="AU89" s="6" t="s">
        <v>1526</v>
      </c>
      <c r="AV89" s="8">
        <v>5075500000</v>
      </c>
      <c r="AW89" s="8">
        <v>29359000</v>
      </c>
      <c r="AX89" s="8">
        <v>897690000</v>
      </c>
      <c r="AY89" s="8">
        <v>-868331000</v>
      </c>
      <c r="AZ89" s="8">
        <v>2203070000</v>
      </c>
      <c r="BA89" s="8">
        <v>4283450000</v>
      </c>
      <c r="BB89" s="8">
        <v>957866000</v>
      </c>
      <c r="BC89" s="8">
        <v>176398000</v>
      </c>
      <c r="BD89" s="8">
        <v>242631000</v>
      </c>
      <c r="BE89" s="8">
        <v>26717000</v>
      </c>
      <c r="BF89" s="8">
        <v>430128000</v>
      </c>
      <c r="BG89" s="8">
        <v>72481000</v>
      </c>
      <c r="BH89" s="11">
        <f>BF89/L89</f>
        <v>0.10627240630427853</v>
      </c>
      <c r="BI89" s="8">
        <f>BF89-AY89</f>
        <v>1298459000</v>
      </c>
      <c r="BJ89" s="11">
        <f>(Table1[[#This Row],[Cotação]]/Table1[[#This Row],[Min 52 sem 
]])-1</f>
        <v>0.11576971214017506</v>
      </c>
    </row>
    <row r="90" spans="1:62" x14ac:dyDescent="0.25">
      <c r="A90" s="6" t="str">
        <f>IFERROR(VLOOKUP(Table1[[#This Row],[Papel]],carteira!A:B,2,0),"")</f>
        <v>X</v>
      </c>
      <c r="B90" s="5" t="s">
        <v>1528</v>
      </c>
      <c r="C90" s="6">
        <v>22.11</v>
      </c>
      <c r="D90" s="6" t="s">
        <v>34</v>
      </c>
      <c r="E90" s="7">
        <v>44638</v>
      </c>
      <c r="F90" s="6" t="s">
        <v>1529</v>
      </c>
      <c r="G90" s="6">
        <v>16.559999999999999</v>
      </c>
      <c r="H90" s="6" t="s">
        <v>72</v>
      </c>
      <c r="I90" s="6">
        <v>22.11</v>
      </c>
      <c r="J90" s="6" t="s">
        <v>72</v>
      </c>
      <c r="K90" s="8">
        <v>71705300</v>
      </c>
      <c r="L90" s="8">
        <v>12849600000</v>
      </c>
      <c r="M90" s="7">
        <v>44561</v>
      </c>
      <c r="N90" s="8">
        <v>20735900000</v>
      </c>
      <c r="O90" s="8">
        <v>581165000</v>
      </c>
      <c r="P90" s="9">
        <v>3.5999999999999999E-3</v>
      </c>
      <c r="Q90" s="6">
        <v>5.95</v>
      </c>
      <c r="R90" s="6">
        <v>3.72</v>
      </c>
      <c r="S90" s="9">
        <v>6.7100000000000007E-2</v>
      </c>
      <c r="T90" s="6">
        <v>1.1499999999999999</v>
      </c>
      <c r="U90" s="6">
        <v>19.190000000000001</v>
      </c>
      <c r="V90" s="9">
        <v>2.8400000000000002E-2</v>
      </c>
      <c r="W90" s="6">
        <v>3.78</v>
      </c>
      <c r="X90" s="9">
        <v>0.218</v>
      </c>
      <c r="Y90" s="9">
        <v>0.2341</v>
      </c>
      <c r="Z90" s="6">
        <v>0.68</v>
      </c>
      <c r="AA90" s="9">
        <v>0.18</v>
      </c>
      <c r="AB90" s="9">
        <v>9.1200000000000003E-2</v>
      </c>
      <c r="AC90" s="6">
        <v>0.38</v>
      </c>
      <c r="AD90" s="9">
        <v>0.125</v>
      </c>
      <c r="AE90" s="9">
        <v>0.12</v>
      </c>
      <c r="AF90" s="6">
        <v>4.46</v>
      </c>
      <c r="AG90" s="9">
        <v>0.10199999999999999</v>
      </c>
      <c r="AH90" s="9">
        <v>-8.6400000000000005E-2</v>
      </c>
      <c r="AI90" s="6">
        <v>-1.1499999999999999</v>
      </c>
      <c r="AJ90" s="9">
        <v>0.11799999999999999</v>
      </c>
      <c r="AK90" s="9">
        <v>0.5696</v>
      </c>
      <c r="AL90" s="9">
        <v>7.0000000000000007E-2</v>
      </c>
      <c r="AM90" s="9">
        <v>0.19400000000000001</v>
      </c>
      <c r="AN90" s="9">
        <v>9.2299999999999993E-2</v>
      </c>
      <c r="AO90" s="6">
        <v>4.9800000000000004</v>
      </c>
      <c r="AP90" s="6">
        <v>1.41</v>
      </c>
      <c r="AQ90" s="9">
        <v>5.2200000000000003E-2</v>
      </c>
      <c r="AR90" s="6">
        <v>6.1</v>
      </c>
      <c r="AS90" s="6">
        <v>0.95</v>
      </c>
      <c r="AT90" s="9">
        <v>9.7000000000000003E-2</v>
      </c>
      <c r="AU90" s="6">
        <v>0.56999999999999995</v>
      </c>
      <c r="AV90" s="8">
        <v>33378700000</v>
      </c>
      <c r="AW90" s="8">
        <v>10597500000</v>
      </c>
      <c r="AX90" s="8">
        <v>2711210000</v>
      </c>
      <c r="AY90" s="8">
        <v>7886300000</v>
      </c>
      <c r="AZ90" s="8">
        <v>9871300000</v>
      </c>
      <c r="BA90" s="8">
        <v>11151400000</v>
      </c>
      <c r="BB90" s="8">
        <v>18874200000</v>
      </c>
      <c r="BC90" s="8">
        <v>5220240000</v>
      </c>
      <c r="BD90" s="8">
        <v>3400770000</v>
      </c>
      <c r="BE90" s="8">
        <v>885234000</v>
      </c>
      <c r="BF90" s="8">
        <v>2159840000</v>
      </c>
      <c r="BG90" s="8">
        <v>809048000</v>
      </c>
      <c r="BH90" s="11">
        <f>BF90/L90</f>
        <v>0.16808616610633795</v>
      </c>
      <c r="BI90" s="8">
        <f>BF90-AY90</f>
        <v>-5726460000</v>
      </c>
      <c r="BJ90" s="11">
        <f>(Table1[[#This Row],[Cotação]]/Table1[[#This Row],[Min 52 sem 
]])-1</f>
        <v>0.33514492753623193</v>
      </c>
    </row>
    <row r="91" spans="1:62" hidden="1" x14ac:dyDescent="0.25">
      <c r="A91" s="6" t="str">
        <f>IFERROR(VLOOKUP(Table1[[#This Row],[Papel]],carteira!A:B,2,0),"")</f>
        <v/>
      </c>
      <c r="B91" s="5" t="s">
        <v>2600</v>
      </c>
      <c r="C91" s="6">
        <v>2.59</v>
      </c>
      <c r="D91" s="6" t="s">
        <v>23</v>
      </c>
      <c r="E91" s="7">
        <v>44638</v>
      </c>
      <c r="F91" s="6" t="s">
        <v>2601</v>
      </c>
      <c r="G91" s="6">
        <v>2.3199999999999998</v>
      </c>
      <c r="H91" s="6" t="s">
        <v>1504</v>
      </c>
      <c r="I91" s="6">
        <v>3.53</v>
      </c>
      <c r="J91" s="6" t="s">
        <v>1691</v>
      </c>
      <c r="K91" s="8">
        <v>17787300</v>
      </c>
      <c r="L91" s="8">
        <v>2452450000</v>
      </c>
      <c r="M91" s="7">
        <v>44561</v>
      </c>
      <c r="N91" s="8">
        <v>3450670000</v>
      </c>
      <c r="O91" s="8">
        <v>946893000</v>
      </c>
      <c r="P91" s="6" t="s">
        <v>1247</v>
      </c>
      <c r="Q91" s="6">
        <v>6.69</v>
      </c>
      <c r="R91" s="6">
        <v>0.39</v>
      </c>
      <c r="S91" s="9">
        <v>-0.1069</v>
      </c>
      <c r="T91" s="6">
        <v>0.84</v>
      </c>
      <c r="U91" s="6">
        <v>3.07</v>
      </c>
      <c r="V91" s="9">
        <v>-0.11600000000000001</v>
      </c>
      <c r="W91" s="6" t="s">
        <v>2602</v>
      </c>
      <c r="X91" s="6" t="s">
        <v>531</v>
      </c>
      <c r="Y91" s="9">
        <v>-1.4200000000000001E-2</v>
      </c>
      <c r="Z91" s="6" t="s">
        <v>936</v>
      </c>
      <c r="AA91" s="6" t="s">
        <v>1508</v>
      </c>
      <c r="AB91" s="9">
        <v>-0.15079999999999999</v>
      </c>
      <c r="AC91" s="6" t="s">
        <v>435</v>
      </c>
      <c r="AD91" s="6" t="s">
        <v>531</v>
      </c>
      <c r="AE91" s="9">
        <v>9.2100000000000001E-2</v>
      </c>
      <c r="AF91" s="6" t="s">
        <v>393</v>
      </c>
      <c r="AG91" s="9">
        <v>-6.0000000000000001E-3</v>
      </c>
      <c r="AH91" s="9">
        <v>-0.3412</v>
      </c>
      <c r="AI91" s="6" t="s">
        <v>2603</v>
      </c>
      <c r="AJ91" s="6" t="s">
        <v>1160</v>
      </c>
      <c r="AK91" s="9">
        <v>0.11940000000000001</v>
      </c>
      <c r="AL91" s="9">
        <v>4.1000000000000002E-2</v>
      </c>
      <c r="AM91" s="6" t="s">
        <v>69</v>
      </c>
      <c r="AN91" s="9">
        <v>5.2400000000000002E-2</v>
      </c>
      <c r="AO91" s="6" t="s">
        <v>2604</v>
      </c>
      <c r="AP91" s="6" t="s">
        <v>408</v>
      </c>
      <c r="AQ91" s="9">
        <v>0.436</v>
      </c>
      <c r="AR91" s="6" t="s">
        <v>2605</v>
      </c>
      <c r="AS91" s="6" t="s">
        <v>1231</v>
      </c>
      <c r="AT91" s="6" t="s">
        <v>305</v>
      </c>
      <c r="AU91" s="6" t="s">
        <v>54</v>
      </c>
      <c r="AV91" s="8">
        <v>6654520000</v>
      </c>
      <c r="AW91" s="8">
        <v>2321880000</v>
      </c>
      <c r="AX91" s="8">
        <v>1323660000</v>
      </c>
      <c r="AY91" s="8">
        <v>998222000</v>
      </c>
      <c r="AZ91" s="8">
        <v>3367190000</v>
      </c>
      <c r="BA91" s="8">
        <v>2905000000</v>
      </c>
      <c r="BB91" s="8">
        <v>3499440000</v>
      </c>
      <c r="BC91" s="8">
        <v>1084150000</v>
      </c>
      <c r="BD91" s="8">
        <v>-41637000</v>
      </c>
      <c r="BE91" s="8">
        <v>13241000</v>
      </c>
      <c r="BF91" s="8">
        <v>366623000</v>
      </c>
      <c r="BG91" s="8">
        <v>68459000</v>
      </c>
      <c r="BH91" s="11">
        <f>BF91/L91</f>
        <v>0.14949254826805847</v>
      </c>
      <c r="BI91" s="8">
        <f>BF91-AY91</f>
        <v>-631599000</v>
      </c>
      <c r="BJ91" s="11">
        <f>(Table1[[#This Row],[Cotação]]/Table1[[#This Row],[Min 52 sem 
]])-1</f>
        <v>0.11637931034482762</v>
      </c>
    </row>
    <row r="92" spans="1:62" hidden="1" x14ac:dyDescent="0.25">
      <c r="A92" s="6" t="str">
        <f>IFERROR(VLOOKUP(Table1[[#This Row],[Papel]],carteira!A:B,2,0),"")</f>
        <v/>
      </c>
      <c r="B92" s="5" t="s">
        <v>1778</v>
      </c>
      <c r="C92" s="6">
        <v>66.95</v>
      </c>
      <c r="D92" s="6" t="s">
        <v>2</v>
      </c>
      <c r="E92" s="7">
        <v>44603</v>
      </c>
      <c r="F92" s="6" t="s">
        <v>1779</v>
      </c>
      <c r="G92" s="6">
        <v>55.49</v>
      </c>
      <c r="H92" s="6" t="s">
        <v>4</v>
      </c>
      <c r="I92" s="6">
        <v>88.5</v>
      </c>
      <c r="J92" s="6" t="s">
        <v>4</v>
      </c>
      <c r="K92" s="8">
        <v>269475000</v>
      </c>
      <c r="L92" s="8">
        <v>41526500000</v>
      </c>
      <c r="M92" s="7">
        <v>44469</v>
      </c>
      <c r="N92" s="8">
        <v>43473000000</v>
      </c>
      <c r="O92" s="8">
        <v>620261000</v>
      </c>
      <c r="P92" s="6" t="s">
        <v>126</v>
      </c>
      <c r="Q92" s="10">
        <v>-3584.82</v>
      </c>
      <c r="R92" s="6">
        <v>-0.02</v>
      </c>
      <c r="S92" s="9">
        <v>0</v>
      </c>
      <c r="T92" s="6">
        <v>5.84</v>
      </c>
      <c r="U92" s="6">
        <v>11.47</v>
      </c>
      <c r="V92" s="9">
        <v>0</v>
      </c>
      <c r="W92" s="6" t="s">
        <v>1780</v>
      </c>
      <c r="X92" s="6" t="s">
        <v>1071</v>
      </c>
      <c r="Y92" s="9">
        <v>-0.20030000000000001</v>
      </c>
      <c r="Z92" s="6" t="s">
        <v>916</v>
      </c>
      <c r="AA92" s="6" t="s">
        <v>220</v>
      </c>
      <c r="AB92" s="9">
        <v>0.1094</v>
      </c>
      <c r="AC92" s="6" t="s">
        <v>1090</v>
      </c>
      <c r="AD92" s="6" t="s">
        <v>1781</v>
      </c>
      <c r="AE92" s="9">
        <v>-0.22700000000000001</v>
      </c>
      <c r="AF92" s="6" t="s">
        <v>1782</v>
      </c>
      <c r="AG92" s="9">
        <v>2.7E-2</v>
      </c>
      <c r="AH92" s="9">
        <v>0.15040000000000001</v>
      </c>
      <c r="AI92" s="6" t="s">
        <v>1783</v>
      </c>
      <c r="AJ92" s="6" t="s">
        <v>1784</v>
      </c>
      <c r="AK92" s="9">
        <v>1.3574999999999999</v>
      </c>
      <c r="AL92" s="9">
        <v>2.8000000000000001E-2</v>
      </c>
      <c r="AM92" s="6" t="s">
        <v>747</v>
      </c>
      <c r="AN92" s="9">
        <v>0.436</v>
      </c>
      <c r="AO92" s="6" t="s">
        <v>1785</v>
      </c>
      <c r="AP92" s="6" t="s">
        <v>904</v>
      </c>
      <c r="AQ92" s="9">
        <v>0</v>
      </c>
      <c r="AR92" s="6" t="s">
        <v>1786</v>
      </c>
      <c r="AS92" s="6" t="s">
        <v>54</v>
      </c>
      <c r="AT92" s="6" t="s">
        <v>1787</v>
      </c>
      <c r="AU92" s="6" t="s">
        <v>1788</v>
      </c>
      <c r="AV92" s="8">
        <v>17466000000</v>
      </c>
      <c r="AW92" s="8">
        <v>3779540000</v>
      </c>
      <c r="AX92" s="8">
        <v>1832990000</v>
      </c>
      <c r="AY92" s="8">
        <v>1946550000</v>
      </c>
      <c r="AZ92" s="8">
        <v>3660280000</v>
      </c>
      <c r="BA92" s="8">
        <v>7116080000</v>
      </c>
      <c r="BB92" s="8">
        <v>12131600000</v>
      </c>
      <c r="BC92" s="8">
        <v>3220490000</v>
      </c>
      <c r="BD92" s="8">
        <v>477037000</v>
      </c>
      <c r="BE92" s="8">
        <v>45370000</v>
      </c>
      <c r="BF92" s="8">
        <v>-11584000</v>
      </c>
      <c r="BG92" s="8">
        <v>-90684000</v>
      </c>
      <c r="BH92" s="11">
        <f>BF92/L92</f>
        <v>-2.7895440261038133E-4</v>
      </c>
      <c r="BI92" s="8">
        <f>BF92-AY92</f>
        <v>-1958134000</v>
      </c>
      <c r="BJ92" s="11">
        <f>(Table1[[#This Row],[Cotação]]/Table1[[#This Row],[Min 52 sem 
]])-1</f>
        <v>0.20652369796359715</v>
      </c>
    </row>
    <row r="93" spans="1:62" hidden="1" x14ac:dyDescent="0.25">
      <c r="A93" s="6" t="str">
        <f>IFERROR(VLOOKUP(Table1[[#This Row],[Papel]],carteira!A:B,2,0),"")</f>
        <v/>
      </c>
      <c r="B93" s="5" t="s">
        <v>1403</v>
      </c>
      <c r="C93" s="6">
        <v>4.1100000000000003</v>
      </c>
      <c r="D93" s="6" t="s">
        <v>2</v>
      </c>
      <c r="E93" s="7">
        <v>44638</v>
      </c>
      <c r="F93" s="6" t="s">
        <v>1404</v>
      </c>
      <c r="G93" s="6">
        <v>3.68</v>
      </c>
      <c r="H93" s="6" t="s">
        <v>376</v>
      </c>
      <c r="I93" s="6">
        <v>10.3</v>
      </c>
      <c r="J93" s="6" t="s">
        <v>622</v>
      </c>
      <c r="K93" s="8">
        <v>418355</v>
      </c>
      <c r="L93" s="8">
        <v>207978000</v>
      </c>
      <c r="M93" s="7">
        <v>44561</v>
      </c>
      <c r="N93" s="8">
        <v>162618000</v>
      </c>
      <c r="O93" s="8">
        <v>50603000</v>
      </c>
      <c r="P93" s="6" t="s">
        <v>1405</v>
      </c>
      <c r="Q93" s="6">
        <v>105.09</v>
      </c>
      <c r="R93" s="6">
        <v>0.04</v>
      </c>
      <c r="S93" s="9">
        <v>5.3800000000000001E-2</v>
      </c>
      <c r="T93" s="6">
        <v>0.25</v>
      </c>
      <c r="U93" s="6">
        <v>16.559999999999999</v>
      </c>
      <c r="V93" s="9">
        <v>4.0500000000000001E-2</v>
      </c>
      <c r="W93" s="6" t="s">
        <v>1406</v>
      </c>
      <c r="X93" s="6" t="s">
        <v>1407</v>
      </c>
      <c r="Y93" s="9">
        <v>-0.56779999999999997</v>
      </c>
      <c r="Z93" s="6" t="s">
        <v>959</v>
      </c>
      <c r="AA93" s="6" t="s">
        <v>946</v>
      </c>
      <c r="AB93" s="9">
        <v>-2.3800000000000002E-2</v>
      </c>
      <c r="AC93" s="6" t="s">
        <v>1157</v>
      </c>
      <c r="AD93" s="6" t="s">
        <v>11</v>
      </c>
      <c r="AE93" s="9">
        <v>-0.67059999999999997</v>
      </c>
      <c r="AF93" s="6" t="s">
        <v>1408</v>
      </c>
      <c r="AG93" s="9">
        <v>5.0999999999999997E-2</v>
      </c>
      <c r="AH93" s="9">
        <v>-0.17899999999999999</v>
      </c>
      <c r="AI93" s="6" t="s">
        <v>1409</v>
      </c>
      <c r="AJ93" s="6" t="s">
        <v>536</v>
      </c>
      <c r="AK93" s="9">
        <v>0</v>
      </c>
      <c r="AL93" s="9">
        <v>0</v>
      </c>
      <c r="AM93" s="6" t="s">
        <v>11</v>
      </c>
      <c r="AN93" s="9">
        <v>0</v>
      </c>
      <c r="AO93" s="6" t="s">
        <v>121</v>
      </c>
      <c r="AP93" s="6" t="s">
        <v>1410</v>
      </c>
      <c r="AQ93" s="9">
        <v>0</v>
      </c>
      <c r="AR93" s="6" t="s">
        <v>826</v>
      </c>
      <c r="AS93" s="6" t="s">
        <v>398</v>
      </c>
      <c r="AT93" s="6" t="s">
        <v>519</v>
      </c>
      <c r="AU93" s="6" t="s">
        <v>312</v>
      </c>
      <c r="AV93" s="8">
        <v>1470520000</v>
      </c>
      <c r="AW93" s="8">
        <v>50997000</v>
      </c>
      <c r="AX93" s="8">
        <v>96357000</v>
      </c>
      <c r="AY93" s="8">
        <v>-45360000</v>
      </c>
      <c r="AZ93" s="8">
        <v>394550000</v>
      </c>
      <c r="BA93" s="8">
        <v>838138000</v>
      </c>
      <c r="BB93" s="8">
        <v>1141390000</v>
      </c>
      <c r="BC93" s="8">
        <v>299305000</v>
      </c>
      <c r="BD93" s="8">
        <v>75318000</v>
      </c>
      <c r="BE93" s="8">
        <v>20376000</v>
      </c>
      <c r="BF93" s="8">
        <v>1979000</v>
      </c>
      <c r="BG93" s="8">
        <v>14931000</v>
      </c>
      <c r="BH93" s="11">
        <f>BF93/L93</f>
        <v>9.5154295165834849E-3</v>
      </c>
      <c r="BI93" s="8">
        <f>BF93-AY93</f>
        <v>47339000</v>
      </c>
      <c r="BJ93" s="11">
        <f>(Table1[[#This Row],[Cotação]]/Table1[[#This Row],[Min 52 sem 
]])-1</f>
        <v>0.11684782608695654</v>
      </c>
    </row>
    <row r="94" spans="1:62" hidden="1" x14ac:dyDescent="0.25">
      <c r="A94" s="6" t="str">
        <f>IFERROR(VLOOKUP(Table1[[#This Row],[Papel]],carteira!A:B,2,0),"")</f>
        <v/>
      </c>
      <c r="B94" s="5" t="s">
        <v>2385</v>
      </c>
      <c r="C94" s="6">
        <v>16.16</v>
      </c>
      <c r="D94" s="6" t="s">
        <v>2</v>
      </c>
      <c r="E94" s="7">
        <v>44638</v>
      </c>
      <c r="F94" s="6" t="s">
        <v>2386</v>
      </c>
      <c r="G94" s="6">
        <v>14.45</v>
      </c>
      <c r="H94" s="6" t="s">
        <v>72</v>
      </c>
      <c r="I94" s="6">
        <v>18.66</v>
      </c>
      <c r="J94" s="6" t="s">
        <v>72</v>
      </c>
      <c r="K94" s="8">
        <v>16501500</v>
      </c>
      <c r="L94" s="8">
        <v>19615000000</v>
      </c>
      <c r="M94" s="7">
        <v>44561</v>
      </c>
      <c r="N94" s="8">
        <v>52621000000</v>
      </c>
      <c r="O94" s="8">
        <v>1213800000</v>
      </c>
      <c r="P94" s="6" t="s">
        <v>2387</v>
      </c>
      <c r="Q94" s="6">
        <v>5</v>
      </c>
      <c r="R94" s="6">
        <v>3.23</v>
      </c>
      <c r="S94" s="9">
        <v>4.4000000000000003E-3</v>
      </c>
      <c r="T94" s="6">
        <v>0.82</v>
      </c>
      <c r="U94" s="6">
        <v>19.68</v>
      </c>
      <c r="V94" s="9">
        <v>5.5999999999999999E-3</v>
      </c>
      <c r="W94" s="6" t="s">
        <v>2388</v>
      </c>
      <c r="X94" s="6" t="s">
        <v>625</v>
      </c>
      <c r="Y94" s="9">
        <v>6.1999999999999998E-3</v>
      </c>
      <c r="Z94" s="6" t="s">
        <v>21</v>
      </c>
      <c r="AA94" s="6" t="s">
        <v>1024</v>
      </c>
      <c r="AB94" s="9">
        <v>4.8999999999999998E-3</v>
      </c>
      <c r="AC94" s="6" t="s">
        <v>267</v>
      </c>
      <c r="AD94" s="6" t="s">
        <v>2154</v>
      </c>
      <c r="AE94" s="9">
        <v>-5.4699999999999999E-2</v>
      </c>
      <c r="AF94" s="6" t="s">
        <v>2389</v>
      </c>
      <c r="AG94" s="9">
        <v>0.10299999999999999</v>
      </c>
      <c r="AH94" s="9">
        <v>-0.2828</v>
      </c>
      <c r="AI94" s="6" t="s">
        <v>1866</v>
      </c>
      <c r="AJ94" s="6" t="s">
        <v>1371</v>
      </c>
      <c r="AK94" s="9">
        <v>0.48720000000000002</v>
      </c>
      <c r="AL94" s="9">
        <v>2.7E-2</v>
      </c>
      <c r="AM94" s="6" t="s">
        <v>668</v>
      </c>
      <c r="AN94" s="9">
        <v>0</v>
      </c>
      <c r="AO94" s="6" t="s">
        <v>1662</v>
      </c>
      <c r="AP94" s="6" t="s">
        <v>1423</v>
      </c>
      <c r="AQ94" s="9">
        <v>0</v>
      </c>
      <c r="AR94" s="6" t="s">
        <v>2126</v>
      </c>
      <c r="AS94" s="6" t="s">
        <v>43</v>
      </c>
      <c r="AT94" s="6" t="s">
        <v>1071</v>
      </c>
      <c r="AU94" s="6" t="s">
        <v>217</v>
      </c>
      <c r="AV94" s="8">
        <v>85800000000</v>
      </c>
      <c r="AW94" s="8">
        <v>38623000000</v>
      </c>
      <c r="AX94" s="8">
        <v>5617000000</v>
      </c>
      <c r="AY94" s="8">
        <v>33006000000</v>
      </c>
      <c r="AZ94" s="8">
        <v>21780000000</v>
      </c>
      <c r="BA94" s="8">
        <v>23886000000</v>
      </c>
      <c r="BB94" s="8">
        <v>43165000000</v>
      </c>
      <c r="BC94" s="8">
        <v>11944000000</v>
      </c>
      <c r="BD94" s="8">
        <v>8869000000</v>
      </c>
      <c r="BE94" s="8">
        <v>2532000000</v>
      </c>
      <c r="BF94" s="8">
        <v>3925000000</v>
      </c>
      <c r="BG94" s="8">
        <v>635000000</v>
      </c>
      <c r="BH94" s="11">
        <f>BF94/L94</f>
        <v>0.200101962783584</v>
      </c>
      <c r="BI94" s="8">
        <f>BF94-AY94</f>
        <v>-29081000000</v>
      </c>
      <c r="BJ94" s="11">
        <f>(Table1[[#This Row],[Cotação]]/Table1[[#This Row],[Min 52 sem 
]])-1</f>
        <v>0.1183391003460208</v>
      </c>
    </row>
    <row r="95" spans="1:62" hidden="1" x14ac:dyDescent="0.25">
      <c r="A95" s="6" t="str">
        <f>IFERROR(VLOOKUP(Table1[[#This Row],[Papel]],carteira!A:B,2,0),"")</f>
        <v/>
      </c>
      <c r="B95" s="5" t="s">
        <v>1219</v>
      </c>
      <c r="C95" s="6">
        <v>52.78</v>
      </c>
      <c r="D95" s="6" t="s">
        <v>966</v>
      </c>
      <c r="E95" s="7">
        <v>44638</v>
      </c>
      <c r="F95" s="6" t="s">
        <v>1220</v>
      </c>
      <c r="G95" s="6">
        <v>47.15</v>
      </c>
      <c r="H95" s="6" t="s">
        <v>815</v>
      </c>
      <c r="I95" s="6">
        <v>117.42</v>
      </c>
      <c r="J95" s="6" t="s">
        <v>1221</v>
      </c>
      <c r="K95" s="8">
        <v>571857</v>
      </c>
      <c r="L95" s="8">
        <v>1531620000</v>
      </c>
      <c r="M95" s="7">
        <v>44561</v>
      </c>
      <c r="N95" s="8">
        <v>1358650000</v>
      </c>
      <c r="O95" s="8">
        <v>29019000</v>
      </c>
      <c r="P95" s="6" t="s">
        <v>1222</v>
      </c>
      <c r="Q95" s="6">
        <v>5.54</v>
      </c>
      <c r="R95" s="6">
        <v>9.5299999999999994</v>
      </c>
      <c r="S95" s="9">
        <v>-2.24E-2</v>
      </c>
      <c r="T95" s="6">
        <v>1.75</v>
      </c>
      <c r="U95" s="6">
        <v>30.22</v>
      </c>
      <c r="V95" s="9">
        <v>-0.1053</v>
      </c>
      <c r="W95" s="6" t="s">
        <v>1223</v>
      </c>
      <c r="X95" s="6" t="s">
        <v>1224</v>
      </c>
      <c r="Y95" s="9">
        <v>-5.8999999999999999E-3</v>
      </c>
      <c r="Z95" s="6" t="s">
        <v>1225</v>
      </c>
      <c r="AA95" s="6" t="s">
        <v>1226</v>
      </c>
      <c r="AB95" s="9">
        <v>-0.2344</v>
      </c>
      <c r="AC95" s="6" t="s">
        <v>1227</v>
      </c>
      <c r="AD95" s="6" t="s">
        <v>1144</v>
      </c>
      <c r="AE95" s="9">
        <v>1.1311</v>
      </c>
      <c r="AF95" s="6" t="s">
        <v>67</v>
      </c>
      <c r="AG95" s="9">
        <v>0.23899999999999999</v>
      </c>
      <c r="AH95" s="9">
        <v>0.3886</v>
      </c>
      <c r="AI95" s="6" t="s">
        <v>1052</v>
      </c>
      <c r="AJ95" s="6" t="s">
        <v>1228</v>
      </c>
      <c r="AK95" s="9">
        <v>-9.0800000000000006E-2</v>
      </c>
      <c r="AL95" s="9">
        <v>9.5000000000000001E-2</v>
      </c>
      <c r="AM95" s="6" t="s">
        <v>1229</v>
      </c>
      <c r="AN95" s="9">
        <v>1.6521999999999999</v>
      </c>
      <c r="AO95" s="6" t="s">
        <v>420</v>
      </c>
      <c r="AP95" s="6" t="s">
        <v>1230</v>
      </c>
      <c r="AQ95" s="9">
        <v>1.768</v>
      </c>
      <c r="AR95" s="6" t="s">
        <v>746</v>
      </c>
      <c r="AS95" s="6" t="s">
        <v>801</v>
      </c>
      <c r="AT95" s="6" t="s">
        <v>69</v>
      </c>
      <c r="AU95" s="6" t="s">
        <v>1231</v>
      </c>
      <c r="AV95" s="8">
        <v>1198560000</v>
      </c>
      <c r="AW95" s="8">
        <v>3686000</v>
      </c>
      <c r="AX95" s="8">
        <v>176654000</v>
      </c>
      <c r="AY95" s="8">
        <v>-172968000</v>
      </c>
      <c r="AZ95" s="8">
        <v>751082000</v>
      </c>
      <c r="BA95" s="8">
        <v>876884000</v>
      </c>
      <c r="BB95" s="8">
        <v>958231000</v>
      </c>
      <c r="BC95" s="8">
        <v>264953000</v>
      </c>
      <c r="BD95" s="8">
        <v>286593000</v>
      </c>
      <c r="BE95" s="8">
        <v>84058000</v>
      </c>
      <c r="BF95" s="8">
        <v>276598000</v>
      </c>
      <c r="BG95" s="8">
        <v>73761000</v>
      </c>
      <c r="BH95" s="11">
        <f>BF95/L95</f>
        <v>0.18059179169767958</v>
      </c>
      <c r="BI95" s="8">
        <f>BF95-AY95</f>
        <v>449566000</v>
      </c>
      <c r="BJ95" s="11">
        <f>(Table1[[#This Row],[Cotação]]/Table1[[#This Row],[Min 52 sem 
]])-1</f>
        <v>0.11940615058324511</v>
      </c>
    </row>
    <row r="96" spans="1:62" hidden="1" x14ac:dyDescent="0.25">
      <c r="A96" s="6" t="str">
        <f>IFERROR(VLOOKUP(Table1[[#This Row],[Papel]],carteira!A:B,2,0),"")</f>
        <v/>
      </c>
      <c r="B96" s="5" t="s">
        <v>2241</v>
      </c>
      <c r="C96" s="6">
        <v>21.27</v>
      </c>
      <c r="D96" s="6" t="s">
        <v>2</v>
      </c>
      <c r="E96" s="7">
        <v>44638</v>
      </c>
      <c r="F96" s="6" t="s">
        <v>2242</v>
      </c>
      <c r="G96" s="6">
        <v>19</v>
      </c>
      <c r="H96" s="6" t="s">
        <v>584</v>
      </c>
      <c r="I96" s="6">
        <v>31.51</v>
      </c>
      <c r="J96" s="6" t="s">
        <v>885</v>
      </c>
      <c r="K96" s="8">
        <v>45965700</v>
      </c>
      <c r="L96" s="8">
        <v>7210530000</v>
      </c>
      <c r="M96" s="7">
        <v>44561</v>
      </c>
      <c r="N96" s="8">
        <v>7405700000</v>
      </c>
      <c r="O96" s="8">
        <v>339000000</v>
      </c>
      <c r="P96" s="6" t="s">
        <v>2243</v>
      </c>
      <c r="Q96" s="6">
        <v>14.28</v>
      </c>
      <c r="R96" s="6">
        <v>1.49</v>
      </c>
      <c r="S96" s="9">
        <v>-6.8099999999999994E-2</v>
      </c>
      <c r="T96" s="6">
        <v>1.03</v>
      </c>
      <c r="U96" s="6">
        <v>20.74</v>
      </c>
      <c r="V96" s="9">
        <v>-7.2999999999999995E-2</v>
      </c>
      <c r="W96" s="6" t="s">
        <v>1356</v>
      </c>
      <c r="X96" s="6" t="s">
        <v>99</v>
      </c>
      <c r="Y96" s="9">
        <v>-0.25019999999999998</v>
      </c>
      <c r="Z96" s="6" t="s">
        <v>1364</v>
      </c>
      <c r="AA96" s="6" t="s">
        <v>1873</v>
      </c>
      <c r="AB96" s="9">
        <v>-0.10970000000000001</v>
      </c>
      <c r="AC96" s="6" t="s">
        <v>139</v>
      </c>
      <c r="AD96" s="6" t="s">
        <v>987</v>
      </c>
      <c r="AE96" s="9">
        <v>-0.24729999999999999</v>
      </c>
      <c r="AF96" s="6" t="s">
        <v>2244</v>
      </c>
      <c r="AG96" s="9">
        <v>4.1000000000000002E-2</v>
      </c>
      <c r="AH96" s="9">
        <v>-9.1899999999999996E-2</v>
      </c>
      <c r="AI96" s="6" t="s">
        <v>1069</v>
      </c>
      <c r="AJ96" s="6" t="s">
        <v>1744</v>
      </c>
      <c r="AK96" s="9">
        <v>-0.1086</v>
      </c>
      <c r="AL96" s="9">
        <v>9.4E-2</v>
      </c>
      <c r="AM96" s="6" t="s">
        <v>2245</v>
      </c>
      <c r="AN96" s="9">
        <v>-0.17180000000000001</v>
      </c>
      <c r="AO96" s="6" t="s">
        <v>2246</v>
      </c>
      <c r="AP96" s="6" t="s">
        <v>2247</v>
      </c>
      <c r="AQ96" s="9">
        <v>0.41239999999999999</v>
      </c>
      <c r="AR96" s="6" t="s">
        <v>2248</v>
      </c>
      <c r="AS96" s="6" t="s">
        <v>922</v>
      </c>
      <c r="AT96" s="6" t="s">
        <v>2249</v>
      </c>
      <c r="AU96" s="6" t="s">
        <v>1161</v>
      </c>
      <c r="AV96" s="8">
        <v>10657100000</v>
      </c>
      <c r="AW96" s="8">
        <v>1767600000</v>
      </c>
      <c r="AX96" s="8">
        <v>1572430000</v>
      </c>
      <c r="AY96" s="8">
        <v>195168000</v>
      </c>
      <c r="AZ96" s="8">
        <v>4443030000</v>
      </c>
      <c r="BA96" s="8">
        <v>7032290000</v>
      </c>
      <c r="BB96" s="8">
        <v>7814050000</v>
      </c>
      <c r="BC96" s="8">
        <v>2164530000</v>
      </c>
      <c r="BD96" s="8">
        <v>432808000</v>
      </c>
      <c r="BE96" s="8">
        <v>113943000</v>
      </c>
      <c r="BF96" s="8">
        <v>504986000</v>
      </c>
      <c r="BG96" s="8">
        <v>151042000</v>
      </c>
      <c r="BH96" s="11">
        <f>BF96/L96</f>
        <v>7.0034518960464767E-2</v>
      </c>
      <c r="BI96" s="8">
        <f>BF96-AY96</f>
        <v>309818000</v>
      </c>
      <c r="BJ96" s="11">
        <f>(Table1[[#This Row],[Cotação]]/Table1[[#This Row],[Min 52 sem 
]])-1</f>
        <v>0.1194736842105264</v>
      </c>
    </row>
    <row r="97" spans="1:62" hidden="1" x14ac:dyDescent="0.25">
      <c r="A97" s="6" t="str">
        <f>IFERROR(VLOOKUP(Table1[[#This Row],[Papel]],carteira!A:B,2,0),"")</f>
        <v/>
      </c>
      <c r="B97" s="5" t="s">
        <v>445</v>
      </c>
      <c r="C97" s="6">
        <v>3.74</v>
      </c>
      <c r="D97" s="6" t="s">
        <v>34</v>
      </c>
      <c r="E97" s="7">
        <v>44638</v>
      </c>
      <c r="F97" s="6" t="s">
        <v>446</v>
      </c>
      <c r="G97" s="6">
        <v>3.34</v>
      </c>
      <c r="H97" s="6" t="s">
        <v>447</v>
      </c>
      <c r="I97" s="6">
        <v>8.23</v>
      </c>
      <c r="J97" s="6" t="s">
        <v>448</v>
      </c>
      <c r="K97" s="8">
        <v>169898</v>
      </c>
      <c r="L97" s="8">
        <v>203643000</v>
      </c>
      <c r="M97" s="7">
        <v>44469</v>
      </c>
      <c r="N97" s="8">
        <v>144916000</v>
      </c>
      <c r="O97" s="8">
        <v>54450000</v>
      </c>
      <c r="P97" s="6" t="s">
        <v>449</v>
      </c>
      <c r="Q97" s="6">
        <v>2.1800000000000002</v>
      </c>
      <c r="R97" s="6">
        <v>1.72</v>
      </c>
      <c r="S97" s="9">
        <v>9.6799999999999997E-2</v>
      </c>
      <c r="T97" s="6">
        <v>4.57</v>
      </c>
      <c r="U97" s="6">
        <v>0.82</v>
      </c>
      <c r="V97" s="9">
        <v>1.6299999999999999E-2</v>
      </c>
      <c r="W97" s="6" t="s">
        <v>450</v>
      </c>
      <c r="X97" s="6" t="s">
        <v>451</v>
      </c>
      <c r="Y97" s="9">
        <v>-4.3099999999999999E-2</v>
      </c>
      <c r="Z97" s="6" t="s">
        <v>452</v>
      </c>
      <c r="AA97" s="6" t="s">
        <v>453</v>
      </c>
      <c r="AB97" s="9">
        <v>-0.23669999999999999</v>
      </c>
      <c r="AC97" s="6" t="s">
        <v>454</v>
      </c>
      <c r="AD97" s="6" t="s">
        <v>455</v>
      </c>
      <c r="AE97" s="9">
        <v>0.1457</v>
      </c>
      <c r="AF97" s="6" t="s">
        <v>456</v>
      </c>
      <c r="AG97" s="9">
        <v>-0.107</v>
      </c>
      <c r="AH97" s="9">
        <v>0.92959999999999998</v>
      </c>
      <c r="AI97" s="6" t="s">
        <v>457</v>
      </c>
      <c r="AJ97" s="6" t="s">
        <v>458</v>
      </c>
      <c r="AK97" s="9">
        <v>-0.85070000000000001</v>
      </c>
      <c r="AL97" s="9">
        <v>0</v>
      </c>
      <c r="AM97" s="6" t="s">
        <v>459</v>
      </c>
      <c r="AN97" s="9">
        <v>2.6291000000000002</v>
      </c>
      <c r="AO97" s="6" t="s">
        <v>460</v>
      </c>
      <c r="AP97" s="6" t="s">
        <v>461</v>
      </c>
      <c r="AQ97" s="9">
        <v>-1.2E-2</v>
      </c>
      <c r="AR97" s="6" t="s">
        <v>462</v>
      </c>
      <c r="AS97" s="6" t="s">
        <v>29</v>
      </c>
      <c r="AT97" s="6" t="s">
        <v>463</v>
      </c>
      <c r="AU97" s="6" t="s">
        <v>464</v>
      </c>
      <c r="AV97" s="8">
        <v>170210000</v>
      </c>
      <c r="AW97" s="6">
        <v>0</v>
      </c>
      <c r="AX97" s="8">
        <v>58727000</v>
      </c>
      <c r="AY97" s="8">
        <v>-58727000</v>
      </c>
      <c r="AZ97" s="8">
        <v>88265000</v>
      </c>
      <c r="BA97" s="8">
        <v>44584000</v>
      </c>
      <c r="BB97" s="8">
        <v>45031000</v>
      </c>
      <c r="BC97" s="8">
        <v>9539000</v>
      </c>
      <c r="BD97" s="8">
        <v>-18190000</v>
      </c>
      <c r="BE97" s="8">
        <v>-8449000</v>
      </c>
      <c r="BF97" s="8">
        <v>93479000</v>
      </c>
      <c r="BG97" s="8">
        <v>-37117000</v>
      </c>
      <c r="BH97" s="11">
        <f>BF97/L97</f>
        <v>0.45903370113384695</v>
      </c>
      <c r="BI97" s="8">
        <f>BF97-AY97</f>
        <v>152206000</v>
      </c>
      <c r="BJ97" s="11">
        <f>(Table1[[#This Row],[Cotação]]/Table1[[#This Row],[Min 52 sem 
]])-1</f>
        <v>0.11976047904191622</v>
      </c>
    </row>
    <row r="98" spans="1:62" hidden="1" x14ac:dyDescent="0.25">
      <c r="A98" s="6" t="str">
        <f>IFERROR(VLOOKUP(Table1[[#This Row],[Papel]],carteira!A:B,2,0),"")</f>
        <v/>
      </c>
      <c r="B98" s="5" t="s">
        <v>2390</v>
      </c>
      <c r="C98" s="6">
        <v>2.52</v>
      </c>
      <c r="D98" s="6" t="s">
        <v>2</v>
      </c>
      <c r="E98" s="7">
        <v>44638</v>
      </c>
      <c r="F98" s="6" t="s">
        <v>2391</v>
      </c>
      <c r="G98" s="6">
        <v>2.25</v>
      </c>
      <c r="H98" s="6" t="s">
        <v>679</v>
      </c>
      <c r="I98" s="6">
        <v>7.98</v>
      </c>
      <c r="J98" s="6" t="s">
        <v>679</v>
      </c>
      <c r="K98" s="8">
        <v>3680460</v>
      </c>
      <c r="L98" s="8">
        <v>601429000</v>
      </c>
      <c r="M98" s="7">
        <v>44561</v>
      </c>
      <c r="N98" s="8">
        <v>380634000</v>
      </c>
      <c r="O98" s="8">
        <v>238662000</v>
      </c>
      <c r="P98" s="6" t="s">
        <v>2392</v>
      </c>
      <c r="Q98" s="6">
        <v>41.17</v>
      </c>
      <c r="R98" s="6">
        <v>0.06</v>
      </c>
      <c r="S98" s="9">
        <v>-6.6699999999999995E-2</v>
      </c>
      <c r="T98" s="6">
        <v>1.29</v>
      </c>
      <c r="U98" s="6">
        <v>1.96</v>
      </c>
      <c r="V98" s="9">
        <v>-7.0099999999999996E-2</v>
      </c>
      <c r="W98" s="6" t="s">
        <v>2393</v>
      </c>
      <c r="X98" s="6" t="s">
        <v>2394</v>
      </c>
      <c r="Y98" s="9">
        <v>-0.68330000000000002</v>
      </c>
      <c r="Z98" s="6" t="s">
        <v>2395</v>
      </c>
      <c r="AA98" s="6" t="s">
        <v>289</v>
      </c>
      <c r="AB98" s="9">
        <v>-4.1799999999999997E-2</v>
      </c>
      <c r="AC98" s="6" t="s">
        <v>312</v>
      </c>
      <c r="AD98" s="6" t="s">
        <v>150</v>
      </c>
      <c r="AE98" s="9">
        <v>-0.63160000000000005</v>
      </c>
      <c r="AF98" s="6" t="s">
        <v>1735</v>
      </c>
      <c r="AG98" s="9">
        <v>3.9E-2</v>
      </c>
      <c r="AH98" s="9">
        <v>0.61399999999999999</v>
      </c>
      <c r="AI98" s="6" t="s">
        <v>2396</v>
      </c>
      <c r="AJ98" s="6" t="s">
        <v>946</v>
      </c>
      <c r="AK98" s="9">
        <v>0</v>
      </c>
      <c r="AL98" s="9">
        <v>5.0000000000000001E-3</v>
      </c>
      <c r="AM98" s="6" t="s">
        <v>1784</v>
      </c>
      <c r="AN98" s="9">
        <v>0</v>
      </c>
      <c r="AO98" s="6" t="s">
        <v>2397</v>
      </c>
      <c r="AP98" s="6" t="s">
        <v>2398</v>
      </c>
      <c r="AQ98" s="9">
        <v>0</v>
      </c>
      <c r="AR98" s="6" t="s">
        <v>2399</v>
      </c>
      <c r="AS98" s="6" t="s">
        <v>1526</v>
      </c>
      <c r="AT98" s="6" t="s">
        <v>2400</v>
      </c>
      <c r="AU98" s="6" t="s">
        <v>103</v>
      </c>
      <c r="AV98" s="8">
        <v>769767000</v>
      </c>
      <c r="AW98" s="8">
        <v>90157000</v>
      </c>
      <c r="AX98" s="8">
        <v>310952000</v>
      </c>
      <c r="AY98" s="8">
        <v>-220795000</v>
      </c>
      <c r="AZ98" s="8">
        <v>376389000</v>
      </c>
      <c r="BA98" s="8">
        <v>467883000</v>
      </c>
      <c r="BB98" s="8">
        <v>245604000</v>
      </c>
      <c r="BC98" s="8">
        <v>67118000</v>
      </c>
      <c r="BD98" s="8">
        <v>29916000</v>
      </c>
      <c r="BE98" s="8">
        <v>7130990</v>
      </c>
      <c r="BF98" s="8">
        <v>14610000</v>
      </c>
      <c r="BG98" s="8">
        <v>-2299000</v>
      </c>
      <c r="BH98" s="11">
        <f>BF98/L98</f>
        <v>2.4292144209873485E-2</v>
      </c>
      <c r="BI98" s="8">
        <f>BF98-AY98</f>
        <v>235405000</v>
      </c>
      <c r="BJ98" s="11">
        <f>(Table1[[#This Row],[Cotação]]/Table1[[#This Row],[Min 52 sem 
]])-1</f>
        <v>0.12000000000000011</v>
      </c>
    </row>
    <row r="99" spans="1:62" hidden="1" x14ac:dyDescent="0.25">
      <c r="A99" s="6" t="str">
        <f>IFERROR(VLOOKUP(Table1[[#This Row],[Papel]],carteira!A:B,2,0),"")</f>
        <v/>
      </c>
      <c r="B99" s="5" t="s">
        <v>1106</v>
      </c>
      <c r="C99" s="6">
        <v>8.11</v>
      </c>
      <c r="D99" s="6" t="s">
        <v>2</v>
      </c>
      <c r="E99" s="7">
        <v>44638</v>
      </c>
      <c r="F99" s="6" t="s">
        <v>1107</v>
      </c>
      <c r="G99" s="6">
        <v>7.24</v>
      </c>
      <c r="H99" s="6" t="s">
        <v>494</v>
      </c>
      <c r="I99" s="6">
        <v>29.69</v>
      </c>
      <c r="J99" s="6" t="s">
        <v>494</v>
      </c>
      <c r="K99" s="8">
        <v>18233100</v>
      </c>
      <c r="L99" s="8">
        <v>1524080000</v>
      </c>
      <c r="M99" s="7">
        <v>44469</v>
      </c>
      <c r="N99" s="8">
        <v>867346000</v>
      </c>
      <c r="O99" s="8">
        <v>187926000</v>
      </c>
      <c r="P99" s="6" t="s">
        <v>1108</v>
      </c>
      <c r="Q99" s="6">
        <v>0</v>
      </c>
      <c r="R99" s="6">
        <v>0</v>
      </c>
      <c r="S99" s="9">
        <v>-0.1166</v>
      </c>
      <c r="T99" s="6">
        <v>1.94</v>
      </c>
      <c r="U99" s="6">
        <v>4.18</v>
      </c>
      <c r="V99" s="9">
        <v>-0.13450000000000001</v>
      </c>
      <c r="W99" s="6" t="s">
        <v>29</v>
      </c>
      <c r="X99" s="6" t="s">
        <v>29</v>
      </c>
      <c r="Y99" s="9">
        <v>-0.71540000000000004</v>
      </c>
      <c r="Z99" s="6" t="s">
        <v>29</v>
      </c>
      <c r="AA99" s="6" t="s">
        <v>29</v>
      </c>
      <c r="AB99" s="9">
        <v>-9.8900000000000002E-2</v>
      </c>
      <c r="AC99" s="6" t="s">
        <v>840</v>
      </c>
      <c r="AD99" s="6" t="s">
        <v>29</v>
      </c>
      <c r="AE99" s="9">
        <v>-0.68420000000000003</v>
      </c>
      <c r="AF99" s="6" t="s">
        <v>169</v>
      </c>
      <c r="AG99" s="9">
        <v>0</v>
      </c>
      <c r="AH99" s="9">
        <v>0</v>
      </c>
      <c r="AI99" s="6" t="s">
        <v>656</v>
      </c>
      <c r="AJ99" s="6" t="s">
        <v>29</v>
      </c>
      <c r="AK99" s="9">
        <v>0</v>
      </c>
      <c r="AL99" s="9">
        <v>0</v>
      </c>
      <c r="AM99" s="6" t="s">
        <v>29</v>
      </c>
      <c r="AN99" s="9">
        <v>0</v>
      </c>
      <c r="AO99" s="6" t="s">
        <v>29</v>
      </c>
      <c r="AP99" s="6" t="s">
        <v>443</v>
      </c>
      <c r="AQ99" s="9">
        <v>0</v>
      </c>
      <c r="AR99" s="6" t="s">
        <v>29</v>
      </c>
      <c r="AS99" s="6" t="s">
        <v>444</v>
      </c>
      <c r="AT99" s="6" t="s">
        <v>29</v>
      </c>
      <c r="AU99" s="6" t="s">
        <v>29</v>
      </c>
      <c r="AV99" s="8">
        <v>1006020000</v>
      </c>
      <c r="AW99" s="8">
        <v>116142000</v>
      </c>
      <c r="AX99" s="8">
        <v>772876000</v>
      </c>
      <c r="AY99" s="8">
        <v>-656734000</v>
      </c>
      <c r="AZ99" s="8">
        <v>913394000</v>
      </c>
      <c r="BA99" s="8">
        <v>785018000</v>
      </c>
      <c r="BB99" s="6">
        <v>0</v>
      </c>
      <c r="BC99" s="8">
        <v>116229000</v>
      </c>
      <c r="BD99" s="6">
        <v>0</v>
      </c>
      <c r="BE99" s="8">
        <v>-30329000</v>
      </c>
      <c r="BF99" s="6">
        <v>0</v>
      </c>
      <c r="BG99" s="8">
        <v>-45238000</v>
      </c>
      <c r="BH99" s="11">
        <f>BF99/L99</f>
        <v>0</v>
      </c>
      <c r="BI99" s="8">
        <f>BF99-AY99</f>
        <v>656734000</v>
      </c>
      <c r="BJ99" s="11">
        <f>(Table1[[#This Row],[Cotação]]/Table1[[#This Row],[Min 52 sem 
]])-1</f>
        <v>0.12016574585635342</v>
      </c>
    </row>
    <row r="100" spans="1:62" hidden="1" x14ac:dyDescent="0.25">
      <c r="A100" s="6" t="str">
        <f>IFERROR(VLOOKUP(Table1[[#This Row],[Papel]],carteira!A:B,2,0),"")</f>
        <v/>
      </c>
      <c r="B100" s="5" t="s">
        <v>1822</v>
      </c>
      <c r="C100" s="6">
        <v>5.2</v>
      </c>
      <c r="D100" s="6" t="s">
        <v>1709</v>
      </c>
      <c r="E100" s="7">
        <v>44638</v>
      </c>
      <c r="F100" s="6" t="s">
        <v>1823</v>
      </c>
      <c r="G100" s="6">
        <v>4.6399999999999997</v>
      </c>
      <c r="H100" s="6" t="s">
        <v>494</v>
      </c>
      <c r="I100" s="6">
        <v>7.55</v>
      </c>
      <c r="J100" s="6" t="s">
        <v>1824</v>
      </c>
      <c r="K100" s="8">
        <v>321341</v>
      </c>
      <c r="L100" s="8">
        <v>570678000</v>
      </c>
      <c r="M100" s="7">
        <v>44469</v>
      </c>
      <c r="N100" s="8">
        <v>-455463000</v>
      </c>
      <c r="O100" s="8">
        <v>109746000</v>
      </c>
      <c r="P100" s="6" t="s">
        <v>564</v>
      </c>
      <c r="Q100" s="6">
        <v>0.77</v>
      </c>
      <c r="R100" s="6">
        <v>6.74</v>
      </c>
      <c r="S100" s="9">
        <v>3.7900000000000003E-2</v>
      </c>
      <c r="T100" s="6">
        <v>0.28999999999999998</v>
      </c>
      <c r="U100" s="6">
        <v>17.91</v>
      </c>
      <c r="V100" s="9">
        <v>4.4200000000000003E-2</v>
      </c>
      <c r="W100" s="6" t="s">
        <v>569</v>
      </c>
      <c r="X100" s="6" t="s">
        <v>339</v>
      </c>
      <c r="Y100" s="9">
        <v>1.5599999999999999E-2</v>
      </c>
      <c r="Z100" s="6" t="s">
        <v>21</v>
      </c>
      <c r="AA100" s="6" t="s">
        <v>1825</v>
      </c>
      <c r="AB100" s="9">
        <v>-0.11409999999999999</v>
      </c>
      <c r="AC100" s="6" t="s">
        <v>1157</v>
      </c>
      <c r="AD100" s="6" t="s">
        <v>1826</v>
      </c>
      <c r="AE100" s="9">
        <v>0.34939999999999999</v>
      </c>
      <c r="AF100" s="6" t="s">
        <v>304</v>
      </c>
      <c r="AG100" s="9">
        <v>0.28799999999999998</v>
      </c>
      <c r="AH100" s="9">
        <v>-0.34089999999999998</v>
      </c>
      <c r="AI100" s="6" t="s">
        <v>454</v>
      </c>
      <c r="AJ100" s="6" t="s">
        <v>1827</v>
      </c>
      <c r="AK100" s="9">
        <v>0.42859999999999998</v>
      </c>
      <c r="AL100" s="9">
        <v>0</v>
      </c>
      <c r="AM100" s="6" t="s">
        <v>1828</v>
      </c>
      <c r="AN100" s="9">
        <v>-0.1993</v>
      </c>
      <c r="AO100" s="6" t="s">
        <v>1829</v>
      </c>
      <c r="AP100" s="6" t="s">
        <v>1830</v>
      </c>
      <c r="AQ100" s="9">
        <v>-0.17810000000000001</v>
      </c>
      <c r="AR100" s="6" t="s">
        <v>1829</v>
      </c>
      <c r="AS100" s="6" t="s">
        <v>398</v>
      </c>
      <c r="AT100" s="6" t="s">
        <v>320</v>
      </c>
      <c r="AU100" s="6" t="s">
        <v>149</v>
      </c>
      <c r="AV100" s="8">
        <v>4118070000</v>
      </c>
      <c r="AW100" s="8">
        <v>109321000</v>
      </c>
      <c r="AX100" s="8">
        <v>1135460000</v>
      </c>
      <c r="AY100" s="8">
        <v>-1026140000</v>
      </c>
      <c r="AZ100" s="8">
        <v>1243400000</v>
      </c>
      <c r="BA100" s="8">
        <v>1965900000</v>
      </c>
      <c r="BB100" s="8">
        <v>1267610000</v>
      </c>
      <c r="BC100" s="8">
        <v>331242000</v>
      </c>
      <c r="BD100" s="8">
        <v>1187530000</v>
      </c>
      <c r="BE100" s="8">
        <v>316246000</v>
      </c>
      <c r="BF100" s="8">
        <v>739297000</v>
      </c>
      <c r="BG100" s="8">
        <v>330934000</v>
      </c>
      <c r="BH100" s="11">
        <f>BF100/L100</f>
        <v>1.2954713516203533</v>
      </c>
      <c r="BI100" s="8">
        <f>BF100-AY100</f>
        <v>1765437000</v>
      </c>
      <c r="BJ100" s="11">
        <f>(Table1[[#This Row],[Cotação]]/Table1[[#This Row],[Min 52 sem 
]])-1</f>
        <v>0.12068965517241392</v>
      </c>
    </row>
    <row r="101" spans="1:62" hidden="1" x14ac:dyDescent="0.25">
      <c r="A101" s="6" t="str">
        <f>IFERROR(VLOOKUP(Table1[[#This Row],[Papel]],carteira!A:B,2,0),"")</f>
        <v/>
      </c>
      <c r="B101" s="5" t="s">
        <v>1978</v>
      </c>
      <c r="C101" s="6">
        <v>1.39</v>
      </c>
      <c r="D101" s="6" t="s">
        <v>34</v>
      </c>
      <c r="E101" s="7">
        <v>44638</v>
      </c>
      <c r="F101" s="6" t="s">
        <v>1979</v>
      </c>
      <c r="G101" s="6">
        <v>1.24</v>
      </c>
      <c r="H101" s="6" t="s">
        <v>57</v>
      </c>
      <c r="I101" s="6">
        <v>3.79</v>
      </c>
      <c r="J101" s="6" t="s">
        <v>58</v>
      </c>
      <c r="K101" s="8">
        <v>1260450</v>
      </c>
      <c r="L101" s="8">
        <v>242018000</v>
      </c>
      <c r="M101" s="7">
        <v>44469</v>
      </c>
      <c r="N101" s="8">
        <v>1095670000</v>
      </c>
      <c r="O101" s="8">
        <v>174114000</v>
      </c>
      <c r="P101" s="6" t="s">
        <v>1980</v>
      </c>
      <c r="Q101" s="6">
        <v>-0.68</v>
      </c>
      <c r="R101" s="6">
        <v>-2.04</v>
      </c>
      <c r="S101" s="9">
        <v>-3.4700000000000002E-2</v>
      </c>
      <c r="T101" s="6">
        <v>-0.09</v>
      </c>
      <c r="U101" s="6">
        <v>-14.71</v>
      </c>
      <c r="V101" s="9">
        <v>-2.8000000000000001E-2</v>
      </c>
      <c r="W101" s="6" t="s">
        <v>1251</v>
      </c>
      <c r="X101" s="6" t="s">
        <v>1981</v>
      </c>
      <c r="Y101" s="9">
        <v>-7.2499999999999995E-2</v>
      </c>
      <c r="Z101" s="6" t="s">
        <v>1982</v>
      </c>
      <c r="AA101" s="6" t="s">
        <v>1983</v>
      </c>
      <c r="AB101" s="9">
        <v>-8.5500000000000007E-2</v>
      </c>
      <c r="AC101" s="6" t="s">
        <v>1021</v>
      </c>
      <c r="AD101" s="6" t="s">
        <v>1984</v>
      </c>
      <c r="AE101" s="9">
        <v>1.7386999999999999</v>
      </c>
      <c r="AF101" s="6" t="s">
        <v>1703</v>
      </c>
      <c r="AG101" s="9">
        <v>-0.184</v>
      </c>
      <c r="AH101" s="9">
        <v>0.4249</v>
      </c>
      <c r="AI101" s="6" t="s">
        <v>1985</v>
      </c>
      <c r="AJ101" s="6" t="s">
        <v>1986</v>
      </c>
      <c r="AK101" s="9">
        <v>0.40360000000000001</v>
      </c>
      <c r="AL101" s="9">
        <v>0</v>
      </c>
      <c r="AM101" s="6" t="s">
        <v>198</v>
      </c>
      <c r="AN101" s="9">
        <v>0.91379999999999995</v>
      </c>
      <c r="AO101" s="6" t="s">
        <v>1194</v>
      </c>
      <c r="AP101" s="6" t="s">
        <v>706</v>
      </c>
      <c r="AQ101" s="9">
        <v>-0.24679999999999999</v>
      </c>
      <c r="AR101" s="6" t="s">
        <v>1987</v>
      </c>
      <c r="AS101" s="6" t="s">
        <v>1988</v>
      </c>
      <c r="AT101" s="6" t="s">
        <v>1989</v>
      </c>
      <c r="AU101" s="6" t="s">
        <v>1648</v>
      </c>
      <c r="AV101" s="8">
        <v>1486230000</v>
      </c>
      <c r="AW101" s="8">
        <v>854140000</v>
      </c>
      <c r="AX101" s="8">
        <v>488000</v>
      </c>
      <c r="AY101" s="8">
        <v>853652000</v>
      </c>
      <c r="AZ101" s="8">
        <v>123098000</v>
      </c>
      <c r="BA101" s="8">
        <v>-2561840000</v>
      </c>
      <c r="BB101" s="8">
        <v>8404000</v>
      </c>
      <c r="BC101" s="8">
        <v>2533000</v>
      </c>
      <c r="BD101" s="8">
        <v>-273258000</v>
      </c>
      <c r="BE101" s="8">
        <v>-12123000</v>
      </c>
      <c r="BF101" s="8">
        <v>-355000000</v>
      </c>
      <c r="BG101" s="8">
        <v>2586000</v>
      </c>
      <c r="BH101" s="11">
        <f>BF101/L101</f>
        <v>-1.4668330454759564</v>
      </c>
      <c r="BI101" s="8">
        <f>BF101-AY101</f>
        <v>-1208652000</v>
      </c>
      <c r="BJ101" s="11">
        <f>(Table1[[#This Row],[Cotação]]/Table1[[#This Row],[Min 52 sem 
]])-1</f>
        <v>0.12096774193548376</v>
      </c>
    </row>
    <row r="102" spans="1:62" hidden="1" x14ac:dyDescent="0.25">
      <c r="A102" s="6" t="str">
        <f>IFERROR(VLOOKUP(Table1[[#This Row],[Papel]],carteira!A:B,2,0),"")</f>
        <v/>
      </c>
      <c r="B102" s="5" t="s">
        <v>1852</v>
      </c>
      <c r="C102" s="6">
        <v>9.52</v>
      </c>
      <c r="D102" s="6" t="s">
        <v>34</v>
      </c>
      <c r="E102" s="7">
        <v>44638</v>
      </c>
      <c r="F102" s="6" t="s">
        <v>1853</v>
      </c>
      <c r="G102" s="6">
        <v>8.49</v>
      </c>
      <c r="H102" s="6" t="s">
        <v>142</v>
      </c>
      <c r="I102" s="6">
        <v>22.07</v>
      </c>
      <c r="J102" s="6" t="s">
        <v>162</v>
      </c>
      <c r="K102" s="8">
        <v>18792000</v>
      </c>
      <c r="L102" s="8">
        <v>4752380000</v>
      </c>
      <c r="M102" s="7">
        <v>44561</v>
      </c>
      <c r="N102" s="8">
        <v>6238700000</v>
      </c>
      <c r="O102" s="8">
        <v>499200000</v>
      </c>
      <c r="P102" s="6" t="s">
        <v>337</v>
      </c>
      <c r="Q102" s="6">
        <v>10.49</v>
      </c>
      <c r="R102" s="6">
        <v>0.91</v>
      </c>
      <c r="S102" s="9">
        <v>-0.22090000000000001</v>
      </c>
      <c r="T102" s="6">
        <v>0.9</v>
      </c>
      <c r="U102" s="6">
        <v>10.55</v>
      </c>
      <c r="V102" s="9">
        <v>-0.26029999999999998</v>
      </c>
      <c r="W102" s="6" t="s">
        <v>1854</v>
      </c>
      <c r="X102" s="6" t="s">
        <v>1855</v>
      </c>
      <c r="Y102" s="9">
        <v>-0.30730000000000002</v>
      </c>
      <c r="Z102" s="6" t="s">
        <v>19</v>
      </c>
      <c r="AA102" s="6" t="s">
        <v>63</v>
      </c>
      <c r="AB102" s="9">
        <v>-3.3500000000000002E-2</v>
      </c>
      <c r="AC102" s="6" t="s">
        <v>522</v>
      </c>
      <c r="AD102" s="6" t="s">
        <v>536</v>
      </c>
      <c r="AE102" s="9">
        <v>-0.31459999999999999</v>
      </c>
      <c r="AF102" s="6" t="s">
        <v>1856</v>
      </c>
      <c r="AG102" s="9">
        <v>1.4E-2</v>
      </c>
      <c r="AH102" s="9">
        <v>-0.35560000000000003</v>
      </c>
      <c r="AI102" s="6" t="s">
        <v>1857</v>
      </c>
      <c r="AJ102" s="6" t="s">
        <v>324</v>
      </c>
      <c r="AK102" s="9">
        <v>0.20100000000000001</v>
      </c>
      <c r="AL102" s="9">
        <v>4.5999999999999999E-2</v>
      </c>
      <c r="AM102" s="6" t="s">
        <v>993</v>
      </c>
      <c r="AN102" s="9">
        <v>0.11260000000000001</v>
      </c>
      <c r="AO102" s="6" t="s">
        <v>1597</v>
      </c>
      <c r="AP102" s="6" t="s">
        <v>1573</v>
      </c>
      <c r="AQ102" s="9">
        <v>1.6361000000000001</v>
      </c>
      <c r="AR102" s="6" t="s">
        <v>1858</v>
      </c>
      <c r="AS102" s="6" t="s">
        <v>139</v>
      </c>
      <c r="AT102" s="6" t="s">
        <v>782</v>
      </c>
      <c r="AU102" s="6" t="s">
        <v>217</v>
      </c>
      <c r="AV102" s="8">
        <v>14478400000</v>
      </c>
      <c r="AW102" s="8">
        <v>3576870000</v>
      </c>
      <c r="AX102" s="8">
        <v>2090550000</v>
      </c>
      <c r="AY102" s="8">
        <v>1486310000</v>
      </c>
      <c r="AZ102" s="8">
        <v>8832710000</v>
      </c>
      <c r="BA102" s="8">
        <v>5266780000</v>
      </c>
      <c r="BB102" s="8">
        <v>7221180000</v>
      </c>
      <c r="BC102" s="8">
        <v>2489880000</v>
      </c>
      <c r="BD102" s="8">
        <v>204899000</v>
      </c>
      <c r="BE102" s="8">
        <v>211723000</v>
      </c>
      <c r="BF102" s="8">
        <v>453128000</v>
      </c>
      <c r="BG102" s="8">
        <v>304619000</v>
      </c>
      <c r="BH102" s="11">
        <f>BF102/L102</f>
        <v>9.5347594258034921E-2</v>
      </c>
      <c r="BI102" s="8">
        <f>BF102-AY102</f>
        <v>-1033182000</v>
      </c>
      <c r="BJ102" s="11">
        <f>(Table1[[#This Row],[Cotação]]/Table1[[#This Row],[Min 52 sem 
]])-1</f>
        <v>0.12131919905771493</v>
      </c>
    </row>
    <row r="103" spans="1:62" hidden="1" x14ac:dyDescent="0.25">
      <c r="A103" s="6" t="str">
        <f>IFERROR(VLOOKUP(Table1[[#This Row],[Papel]],carteira!A:B,2,0),"")</f>
        <v/>
      </c>
      <c r="B103" s="5" t="s">
        <v>735</v>
      </c>
      <c r="C103" s="6">
        <v>10.33</v>
      </c>
      <c r="D103" s="6" t="s">
        <v>466</v>
      </c>
      <c r="E103" s="7">
        <v>44638</v>
      </c>
      <c r="F103" s="6" t="s">
        <v>736</v>
      </c>
      <c r="G103" s="6">
        <v>9.2100000000000009</v>
      </c>
      <c r="H103" s="6" t="s">
        <v>25</v>
      </c>
      <c r="I103" s="6">
        <v>25.12</v>
      </c>
      <c r="J103" s="6" t="s">
        <v>26</v>
      </c>
      <c r="K103" s="8">
        <v>74135900</v>
      </c>
      <c r="L103" s="8">
        <v>12448200000</v>
      </c>
      <c r="M103" s="7">
        <v>44561</v>
      </c>
      <c r="N103" s="6" t="s">
        <v>27</v>
      </c>
      <c r="O103" s="8">
        <v>1205060000</v>
      </c>
      <c r="P103" s="6" t="s">
        <v>737</v>
      </c>
      <c r="Q103" s="6">
        <v>16.07</v>
      </c>
      <c r="R103" s="6">
        <v>0.64</v>
      </c>
      <c r="S103" s="9">
        <v>3.2000000000000001E-2</v>
      </c>
      <c r="T103" s="6">
        <v>2.15</v>
      </c>
      <c r="U103" s="6">
        <v>4.8099999999999996</v>
      </c>
      <c r="V103" s="9">
        <v>-3.2800000000000003E-2</v>
      </c>
      <c r="W103" s="6" t="s">
        <v>29</v>
      </c>
      <c r="X103" s="6" t="s">
        <v>29</v>
      </c>
      <c r="Y103" s="9">
        <v>-7.4800000000000005E-2</v>
      </c>
      <c r="Z103" s="6" t="s">
        <v>29</v>
      </c>
      <c r="AA103" s="6" t="s">
        <v>29</v>
      </c>
      <c r="AB103" s="9">
        <v>-3.2800000000000003E-2</v>
      </c>
      <c r="AC103" s="6" t="s">
        <v>29</v>
      </c>
      <c r="AD103" s="6" t="s">
        <v>30</v>
      </c>
      <c r="AE103" s="9">
        <v>0.14130000000000001</v>
      </c>
      <c r="AF103" s="6" t="s">
        <v>29</v>
      </c>
      <c r="AG103" s="9">
        <v>0</v>
      </c>
      <c r="AH103" s="9">
        <v>-6.93E-2</v>
      </c>
      <c r="AI103" s="6" t="s">
        <v>29</v>
      </c>
      <c r="AJ103" s="6" t="s">
        <v>29</v>
      </c>
      <c r="AK103" s="9">
        <v>4.4923000000000002</v>
      </c>
      <c r="AL103" s="9">
        <v>2.1999999999999999E-2</v>
      </c>
      <c r="AM103" s="6" t="s">
        <v>368</v>
      </c>
      <c r="AN103" s="9">
        <v>7.22E-2</v>
      </c>
      <c r="AO103" s="6" t="s">
        <v>29</v>
      </c>
      <c r="AP103" s="6" t="s">
        <v>29</v>
      </c>
      <c r="AQ103" s="9">
        <v>0.46360000000000001</v>
      </c>
      <c r="AR103" s="6" t="s">
        <v>29</v>
      </c>
      <c r="AS103" s="6" t="s">
        <v>29</v>
      </c>
      <c r="AT103" s="6" t="s">
        <v>738</v>
      </c>
      <c r="AU103" s="6" t="s">
        <v>29</v>
      </c>
      <c r="AV103" s="8">
        <v>48433400000</v>
      </c>
      <c r="AW103" s="8">
        <v>24680700000</v>
      </c>
      <c r="AX103" s="8">
        <v>32337300000</v>
      </c>
      <c r="AY103" s="8">
        <v>5798630000</v>
      </c>
      <c r="AZ103" s="8">
        <v>6552250000</v>
      </c>
      <c r="BA103" s="8">
        <v>1617470000</v>
      </c>
      <c r="BB103" s="8">
        <v>741682000</v>
      </c>
      <c r="BC103" s="8">
        <v>208287000</v>
      </c>
      <c r="BD103" s="8">
        <v>774576000</v>
      </c>
      <c r="BE103" s="8">
        <v>190448000</v>
      </c>
      <c r="BH103" s="11">
        <f>BF103/L103</f>
        <v>0</v>
      </c>
      <c r="BI103" s="8">
        <f>BF103-AY103</f>
        <v>-5798630000</v>
      </c>
      <c r="BJ103" s="11">
        <f>(Table1[[#This Row],[Cotação]]/Table1[[#This Row],[Min 52 sem 
]])-1</f>
        <v>0.12160694896851232</v>
      </c>
    </row>
    <row r="104" spans="1:62" hidden="1" x14ac:dyDescent="0.25">
      <c r="A104" s="6" t="str">
        <f>IFERROR(VLOOKUP(Table1[[#This Row],[Papel]],carteira!A:B,2,0),"")</f>
        <v/>
      </c>
      <c r="B104" s="5" t="s">
        <v>1635</v>
      </c>
      <c r="C104" s="6">
        <v>6.03</v>
      </c>
      <c r="D104" s="6" t="s">
        <v>2</v>
      </c>
      <c r="E104" s="7">
        <v>44638</v>
      </c>
      <c r="F104" s="6" t="s">
        <v>1636</v>
      </c>
      <c r="G104" s="6">
        <v>5.37</v>
      </c>
      <c r="H104" s="6" t="s">
        <v>429</v>
      </c>
      <c r="I104" s="6">
        <v>10.89</v>
      </c>
      <c r="J104" s="6" t="s">
        <v>430</v>
      </c>
      <c r="K104" s="8">
        <v>11374000</v>
      </c>
      <c r="L104" s="8">
        <v>1278360000</v>
      </c>
      <c r="M104" s="7">
        <v>44469</v>
      </c>
      <c r="N104" s="8">
        <v>515860000</v>
      </c>
      <c r="O104" s="8">
        <v>212000000</v>
      </c>
      <c r="P104" s="6" t="s">
        <v>1637</v>
      </c>
      <c r="Q104" s="6">
        <v>12.76</v>
      </c>
      <c r="R104" s="6">
        <v>0.47</v>
      </c>
      <c r="S104" s="9">
        <v>-3.3E-3</v>
      </c>
      <c r="T104" s="6">
        <v>0.71</v>
      </c>
      <c r="U104" s="6">
        <v>8.4499999999999993</v>
      </c>
      <c r="V104" s="9">
        <v>-5.3400000000000003E-2</v>
      </c>
      <c r="W104" s="6" t="s">
        <v>1638</v>
      </c>
      <c r="X104" s="6" t="s">
        <v>713</v>
      </c>
      <c r="Y104" s="9">
        <v>-0.34320000000000001</v>
      </c>
      <c r="Z104" s="6" t="s">
        <v>722</v>
      </c>
      <c r="AA104" s="6" t="s">
        <v>730</v>
      </c>
      <c r="AB104" s="9">
        <v>-8.5000000000000006E-2</v>
      </c>
      <c r="AC104" s="6" t="s">
        <v>147</v>
      </c>
      <c r="AD104" s="6" t="s">
        <v>536</v>
      </c>
      <c r="AE104" s="9">
        <v>-0.40350000000000003</v>
      </c>
      <c r="AF104" s="6" t="s">
        <v>1123</v>
      </c>
      <c r="AG104" s="9">
        <v>6.3E-2</v>
      </c>
      <c r="AH104" s="9">
        <v>-0.21079999999999999</v>
      </c>
      <c r="AI104" s="6" t="s">
        <v>389</v>
      </c>
      <c r="AJ104" s="6" t="s">
        <v>61</v>
      </c>
      <c r="AK104" s="9">
        <v>1.5933999999999999</v>
      </c>
      <c r="AL104" s="9">
        <v>0.13800000000000001</v>
      </c>
      <c r="AM104" s="6" t="s">
        <v>1639</v>
      </c>
      <c r="AN104" s="9">
        <v>4.53E-2</v>
      </c>
      <c r="AO104" s="6" t="s">
        <v>1039</v>
      </c>
      <c r="AP104" s="6" t="s">
        <v>331</v>
      </c>
      <c r="AQ104" s="9">
        <v>0.53890000000000005</v>
      </c>
      <c r="AR104" s="6" t="s">
        <v>1061</v>
      </c>
      <c r="AS104" s="6" t="s">
        <v>245</v>
      </c>
      <c r="AT104" s="6" t="s">
        <v>486</v>
      </c>
      <c r="AU104" s="6" t="s">
        <v>435</v>
      </c>
      <c r="AV104" s="8">
        <v>5867100000</v>
      </c>
      <c r="AW104" s="8">
        <v>351369000</v>
      </c>
      <c r="AX104" s="8">
        <v>1113870000</v>
      </c>
      <c r="AY104" s="8">
        <v>-762500000</v>
      </c>
      <c r="AZ104" s="8">
        <v>4553260000</v>
      </c>
      <c r="BA104" s="8">
        <v>1790560000</v>
      </c>
      <c r="BB104" s="8">
        <v>2187230000</v>
      </c>
      <c r="BC104" s="8">
        <v>526430000</v>
      </c>
      <c r="BD104" s="8">
        <v>368480000</v>
      </c>
      <c r="BE104" s="8">
        <v>72579000</v>
      </c>
      <c r="BF104" s="8">
        <v>100178000</v>
      </c>
      <c r="BG104" s="8">
        <v>51595000</v>
      </c>
      <c r="BH104" s="11">
        <f>BF104/L104</f>
        <v>7.8364466973309552E-2</v>
      </c>
      <c r="BI104" s="8">
        <f>BF104-AY104</f>
        <v>862678000</v>
      </c>
      <c r="BJ104" s="11">
        <f>(Table1[[#This Row],[Cotação]]/Table1[[#This Row],[Min 52 sem 
]])-1</f>
        <v>0.12290502793296088</v>
      </c>
    </row>
    <row r="105" spans="1:62" hidden="1" x14ac:dyDescent="0.25">
      <c r="A105" s="6" t="str">
        <f>IFERROR(VLOOKUP(Table1[[#This Row],[Papel]],carteira!A:B,2,0),"")</f>
        <v/>
      </c>
      <c r="B105" s="5" t="s">
        <v>3197</v>
      </c>
      <c r="C105" s="6">
        <v>3.55</v>
      </c>
      <c r="D105" s="6" t="s">
        <v>34</v>
      </c>
      <c r="E105" s="7">
        <v>44638</v>
      </c>
      <c r="F105" s="6" t="s">
        <v>3198</v>
      </c>
      <c r="G105" s="6">
        <v>3.16</v>
      </c>
      <c r="H105" s="6" t="s">
        <v>142</v>
      </c>
      <c r="I105" s="6">
        <v>16.03</v>
      </c>
      <c r="J105" s="6" t="s">
        <v>143</v>
      </c>
      <c r="K105" s="8">
        <v>248381000</v>
      </c>
      <c r="L105" s="8">
        <v>5674410000</v>
      </c>
      <c r="M105" s="7">
        <v>44561</v>
      </c>
      <c r="N105" s="8">
        <v>13315400000</v>
      </c>
      <c r="O105" s="8">
        <v>1598430000</v>
      </c>
      <c r="P105" s="6" t="s">
        <v>3199</v>
      </c>
      <c r="Q105" s="6">
        <v>-19.11</v>
      </c>
      <c r="R105" s="6">
        <v>-0.19</v>
      </c>
      <c r="S105" s="9">
        <v>-6.3299999999999995E-2</v>
      </c>
      <c r="T105" s="6">
        <v>1.01</v>
      </c>
      <c r="U105" s="6">
        <v>3.53</v>
      </c>
      <c r="V105" s="9">
        <v>-9.9000000000000005E-2</v>
      </c>
      <c r="W105" s="6" t="s">
        <v>1165</v>
      </c>
      <c r="X105" s="6" t="s">
        <v>2621</v>
      </c>
      <c r="Y105" s="9">
        <v>-0.69420000000000004</v>
      </c>
      <c r="Z105" s="6" t="s">
        <v>959</v>
      </c>
      <c r="AA105" s="6" t="s">
        <v>1879</v>
      </c>
      <c r="AB105" s="9">
        <v>-0.32379999999999998</v>
      </c>
      <c r="AC105" s="6" t="s">
        <v>1021</v>
      </c>
      <c r="AD105" s="6" t="s">
        <v>1704</v>
      </c>
      <c r="AE105" s="9">
        <v>-0.67510000000000003</v>
      </c>
      <c r="AF105" s="6" t="s">
        <v>3200</v>
      </c>
      <c r="AG105" s="9">
        <v>3.2000000000000001E-2</v>
      </c>
      <c r="AH105" s="9">
        <v>0.45119999999999999</v>
      </c>
      <c r="AI105" s="6" t="s">
        <v>3201</v>
      </c>
      <c r="AJ105" s="6" t="s">
        <v>303</v>
      </c>
      <c r="AK105" s="9">
        <v>1.5444</v>
      </c>
      <c r="AL105" s="9">
        <v>0</v>
      </c>
      <c r="AM105" s="6" t="s">
        <v>3202</v>
      </c>
      <c r="AN105" s="9">
        <v>-0.44569999999999999</v>
      </c>
      <c r="AO105" s="6" t="s">
        <v>3203</v>
      </c>
      <c r="AP105" s="6" t="s">
        <v>50</v>
      </c>
      <c r="AQ105" s="9">
        <v>1.0952</v>
      </c>
      <c r="AR105" s="6" t="s">
        <v>3204</v>
      </c>
      <c r="AS105" s="6" t="s">
        <v>291</v>
      </c>
      <c r="AT105" s="6" t="s">
        <v>2222</v>
      </c>
      <c r="AU105" s="6" t="s">
        <v>373</v>
      </c>
      <c r="AV105" s="8">
        <v>35340000000</v>
      </c>
      <c r="AW105" s="8">
        <v>9422000000</v>
      </c>
      <c r="AX105" s="8">
        <v>1781000000</v>
      </c>
      <c r="AY105" s="8">
        <v>7641000000</v>
      </c>
      <c r="AZ105" s="8">
        <v>18464000000</v>
      </c>
      <c r="BA105" s="8">
        <v>5637000000</v>
      </c>
      <c r="BB105" s="8">
        <v>30899000000</v>
      </c>
      <c r="BC105" s="8">
        <v>8127000000</v>
      </c>
      <c r="BD105" s="8">
        <v>1129000000</v>
      </c>
      <c r="BE105" s="8">
        <v>580000000</v>
      </c>
      <c r="BF105" s="8">
        <v>-297000000</v>
      </c>
      <c r="BG105" s="8">
        <v>29000000</v>
      </c>
      <c r="BH105" s="11">
        <f>BF105/L105</f>
        <v>-5.2340243302827959E-2</v>
      </c>
      <c r="BI105" s="8">
        <f>BF105-AY105</f>
        <v>-7938000000</v>
      </c>
      <c r="BJ105" s="11">
        <f>(Table1[[#This Row],[Cotação]]/Table1[[#This Row],[Min 52 sem 
]])-1</f>
        <v>0.12341772151898733</v>
      </c>
    </row>
    <row r="106" spans="1:62" hidden="1" x14ac:dyDescent="0.25">
      <c r="A106" s="6" t="str">
        <f>IFERROR(VLOOKUP(Table1[[#This Row],[Papel]],carteira!A:B,2,0),"")</f>
        <v/>
      </c>
      <c r="B106" s="5" t="s">
        <v>1622</v>
      </c>
      <c r="C106" s="6">
        <v>13.38</v>
      </c>
      <c r="D106" s="6" t="s">
        <v>34</v>
      </c>
      <c r="E106" s="7">
        <v>44638</v>
      </c>
      <c r="F106" s="6" t="s">
        <v>1623</v>
      </c>
      <c r="G106" s="6">
        <v>11.89</v>
      </c>
      <c r="H106" s="6" t="s">
        <v>1427</v>
      </c>
      <c r="I106" s="6">
        <v>25.64</v>
      </c>
      <c r="J106" s="6" t="s">
        <v>1428</v>
      </c>
      <c r="K106" s="8">
        <v>38167</v>
      </c>
      <c r="L106" s="8">
        <v>1239240000</v>
      </c>
      <c r="M106" s="7">
        <v>44469</v>
      </c>
      <c r="N106" s="8">
        <v>1615620000</v>
      </c>
      <c r="O106" s="8">
        <v>92619000</v>
      </c>
      <c r="P106" s="6" t="s">
        <v>1624</v>
      </c>
      <c r="Q106" s="6">
        <v>3.86</v>
      </c>
      <c r="R106" s="6">
        <v>3.47</v>
      </c>
      <c r="S106" s="9">
        <v>0.03</v>
      </c>
      <c r="T106" s="6">
        <v>0.7</v>
      </c>
      <c r="U106" s="6">
        <v>19.25</v>
      </c>
      <c r="V106" s="9">
        <v>1.3599999999999999E-2</v>
      </c>
      <c r="W106" s="6" t="s">
        <v>686</v>
      </c>
      <c r="X106" s="6" t="s">
        <v>1625</v>
      </c>
      <c r="Y106" s="9">
        <v>-0.31390000000000001</v>
      </c>
      <c r="Z106" s="6" t="s">
        <v>1626</v>
      </c>
      <c r="AA106" s="6" t="s">
        <v>1627</v>
      </c>
      <c r="AB106" s="9">
        <v>0.12529999999999999</v>
      </c>
      <c r="AC106" s="6" t="s">
        <v>295</v>
      </c>
      <c r="AD106" s="6" t="s">
        <v>556</v>
      </c>
      <c r="AE106" s="9">
        <v>-0.4713</v>
      </c>
      <c r="AF106" s="6" t="s">
        <v>74</v>
      </c>
      <c r="AG106" s="9">
        <v>0.13200000000000001</v>
      </c>
      <c r="AH106" s="9">
        <v>-0.63690000000000002</v>
      </c>
      <c r="AI106" s="6" t="s">
        <v>1628</v>
      </c>
      <c r="AJ106" s="6" t="s">
        <v>928</v>
      </c>
      <c r="AK106" s="9">
        <v>5.7979000000000003</v>
      </c>
      <c r="AL106" s="9">
        <v>3.2000000000000001E-2</v>
      </c>
      <c r="AM106" s="6" t="s">
        <v>44</v>
      </c>
      <c r="AN106" s="9">
        <v>0.3584</v>
      </c>
      <c r="AO106" s="6" t="s">
        <v>1629</v>
      </c>
      <c r="AP106" s="6" t="s">
        <v>243</v>
      </c>
      <c r="AQ106" s="9">
        <v>0.76980000000000004</v>
      </c>
      <c r="AR106" s="6" t="s">
        <v>1630</v>
      </c>
      <c r="AS106" s="6" t="s">
        <v>157</v>
      </c>
      <c r="AT106" s="6" t="s">
        <v>170</v>
      </c>
      <c r="AU106" s="6" t="s">
        <v>648</v>
      </c>
      <c r="AV106" s="8">
        <v>3147110000</v>
      </c>
      <c r="AW106" s="8">
        <v>487473000</v>
      </c>
      <c r="AX106" s="8">
        <v>111094000</v>
      </c>
      <c r="AY106" s="8">
        <v>376379000</v>
      </c>
      <c r="AZ106" s="8">
        <v>1226190000</v>
      </c>
      <c r="BA106" s="8">
        <v>1783070000</v>
      </c>
      <c r="BB106" s="8">
        <v>2267740000</v>
      </c>
      <c r="BC106" s="8">
        <v>654018000</v>
      </c>
      <c r="BD106" s="8">
        <v>414660000</v>
      </c>
      <c r="BE106" s="8">
        <v>138561000</v>
      </c>
      <c r="BF106" s="8">
        <v>320940000</v>
      </c>
      <c r="BG106" s="8">
        <v>70515000</v>
      </c>
      <c r="BH106" s="11">
        <f>BF106/L106</f>
        <v>0.25898131112617412</v>
      </c>
      <c r="BI106" s="8">
        <f>BF106-AY106</f>
        <v>-55439000</v>
      </c>
      <c r="BJ106" s="11">
        <f>(Table1[[#This Row],[Cotação]]/Table1[[#This Row],[Min 52 sem 
]])-1</f>
        <v>0.12531539108494538</v>
      </c>
    </row>
    <row r="107" spans="1:62" hidden="1" x14ac:dyDescent="0.25">
      <c r="A107" s="6" t="str">
        <f>IFERROR(VLOOKUP(Table1[[#This Row],[Papel]],carteira!A:B,2,0),"")</f>
        <v/>
      </c>
      <c r="B107" s="5" t="s">
        <v>246</v>
      </c>
      <c r="C107" s="6">
        <v>8.68</v>
      </c>
      <c r="D107" s="6" t="s">
        <v>247</v>
      </c>
      <c r="E107" s="7">
        <v>44638</v>
      </c>
      <c r="F107" s="6" t="s">
        <v>248</v>
      </c>
      <c r="G107" s="6">
        <v>7.71</v>
      </c>
      <c r="H107" s="6" t="s">
        <v>72</v>
      </c>
      <c r="I107" s="6">
        <v>9.31</v>
      </c>
      <c r="J107" s="6" t="s">
        <v>72</v>
      </c>
      <c r="K107" s="8">
        <v>86287</v>
      </c>
      <c r="L107" s="8">
        <v>7630680000</v>
      </c>
      <c r="M107" s="7">
        <v>44561</v>
      </c>
      <c r="N107" s="8">
        <v>15795300000</v>
      </c>
      <c r="O107" s="8">
        <v>879111000</v>
      </c>
      <c r="P107" s="6" t="s">
        <v>249</v>
      </c>
      <c r="Q107" s="6">
        <v>6.84</v>
      </c>
      <c r="R107" s="6">
        <v>1.27</v>
      </c>
      <c r="S107" s="9">
        <v>4.5999999999999999E-3</v>
      </c>
      <c r="T107" s="6">
        <v>1.1599999999999999</v>
      </c>
      <c r="U107" s="6">
        <v>7.45</v>
      </c>
      <c r="V107" s="9">
        <v>3.95E-2</v>
      </c>
      <c r="W107" s="6" t="s">
        <v>250</v>
      </c>
      <c r="X107" s="6" t="s">
        <v>232</v>
      </c>
      <c r="Y107" s="9">
        <v>5.67E-2</v>
      </c>
      <c r="Z107" s="6" t="s">
        <v>68</v>
      </c>
      <c r="AA107" s="6" t="s">
        <v>234</v>
      </c>
      <c r="AB107" s="9">
        <v>7.2900000000000006E-2</v>
      </c>
      <c r="AC107" s="6" t="s">
        <v>235</v>
      </c>
      <c r="AD107" s="6" t="s">
        <v>236</v>
      </c>
      <c r="AE107" s="9">
        <v>-6.6799999999999998E-2</v>
      </c>
      <c r="AF107" s="6" t="s">
        <v>251</v>
      </c>
      <c r="AG107" s="9">
        <v>0.14399999999999999</v>
      </c>
      <c r="AH107" s="9">
        <v>-0.21060000000000001</v>
      </c>
      <c r="AI107" s="6" t="s">
        <v>252</v>
      </c>
      <c r="AJ107" s="6" t="s">
        <v>239</v>
      </c>
      <c r="AK107" s="9">
        <v>0.54890000000000005</v>
      </c>
      <c r="AL107" s="9">
        <v>3.2000000000000001E-2</v>
      </c>
      <c r="AM107" s="6" t="s">
        <v>240</v>
      </c>
      <c r="AN107" s="9">
        <v>-2.9000000000000001E-2</v>
      </c>
      <c r="AO107" s="6" t="s">
        <v>102</v>
      </c>
      <c r="AP107" s="6" t="s">
        <v>92</v>
      </c>
      <c r="AQ107" s="9">
        <v>3.9800000000000002E-2</v>
      </c>
      <c r="AR107" s="6" t="s">
        <v>253</v>
      </c>
      <c r="AS107" s="6" t="s">
        <v>243</v>
      </c>
      <c r="AT107" s="6" t="s">
        <v>244</v>
      </c>
      <c r="AU107" s="6" t="s">
        <v>245</v>
      </c>
      <c r="AV107" s="8">
        <v>25719900000</v>
      </c>
      <c r="AW107" s="8">
        <v>10096200000</v>
      </c>
      <c r="AX107" s="8">
        <v>1931590000</v>
      </c>
      <c r="AY107" s="8">
        <v>8164580000</v>
      </c>
      <c r="AZ107" s="8">
        <v>4400680000</v>
      </c>
      <c r="BA107" s="8">
        <v>6551240000</v>
      </c>
      <c r="BB107" s="8">
        <v>5234210000</v>
      </c>
      <c r="BC107" s="8">
        <v>1127940000</v>
      </c>
      <c r="BD107" s="8">
        <v>3700690000</v>
      </c>
      <c r="BE107" s="8">
        <v>741179000</v>
      </c>
      <c r="BF107" s="8">
        <v>1115400000</v>
      </c>
      <c r="BG107" s="8">
        <v>219324000</v>
      </c>
      <c r="BH107" s="11">
        <f>BF107/L107</f>
        <v>0.14617308024972872</v>
      </c>
      <c r="BI107" s="8">
        <f>BF107-AY107</f>
        <v>-7049180000</v>
      </c>
      <c r="BJ107" s="11">
        <f>(Table1[[#This Row],[Cotação]]/Table1[[#This Row],[Min 52 sem 
]])-1</f>
        <v>0.12581063553826199</v>
      </c>
    </row>
    <row r="108" spans="1:62" hidden="1" x14ac:dyDescent="0.25">
      <c r="A108" s="6" t="str">
        <f>IFERROR(VLOOKUP(Table1[[#This Row],[Papel]],carteira!A:B,2,0),"")</f>
        <v/>
      </c>
      <c r="B108" s="5" t="s">
        <v>1361</v>
      </c>
      <c r="C108" s="6">
        <v>15.21</v>
      </c>
      <c r="D108" s="6" t="s">
        <v>2</v>
      </c>
      <c r="E108" s="7">
        <v>44638</v>
      </c>
      <c r="F108" s="6" t="s">
        <v>1362</v>
      </c>
      <c r="G108" s="6">
        <v>13.51</v>
      </c>
      <c r="H108" s="6" t="s">
        <v>804</v>
      </c>
      <c r="I108" s="6">
        <v>26.45</v>
      </c>
      <c r="J108" s="6" t="s">
        <v>804</v>
      </c>
      <c r="K108" s="8">
        <v>6172240</v>
      </c>
      <c r="L108" s="8">
        <v>1323790000</v>
      </c>
      <c r="M108" s="7">
        <v>44469</v>
      </c>
      <c r="N108" s="8">
        <v>1121860000</v>
      </c>
      <c r="O108" s="8">
        <v>87034000</v>
      </c>
      <c r="P108" s="6" t="s">
        <v>1363</v>
      </c>
      <c r="Q108" s="6">
        <v>0</v>
      </c>
      <c r="R108" s="6">
        <v>0</v>
      </c>
      <c r="S108" s="9">
        <v>-0.1053</v>
      </c>
      <c r="T108" s="6">
        <v>1.52</v>
      </c>
      <c r="U108" s="6">
        <v>9.98</v>
      </c>
      <c r="V108" s="9">
        <v>-0.1363</v>
      </c>
      <c r="W108" s="6" t="s">
        <v>29</v>
      </c>
      <c r="X108" s="6" t="s">
        <v>29</v>
      </c>
      <c r="Y108" s="9">
        <v>-0.37280000000000002</v>
      </c>
      <c r="Z108" s="6" t="s">
        <v>29</v>
      </c>
      <c r="AA108" s="6" t="s">
        <v>29</v>
      </c>
      <c r="AB108" s="9">
        <v>-0.17069999999999999</v>
      </c>
      <c r="AC108" s="6" t="s">
        <v>1364</v>
      </c>
      <c r="AD108" s="6" t="s">
        <v>29</v>
      </c>
      <c r="AE108" s="9">
        <v>-0.2437</v>
      </c>
      <c r="AF108" s="6" t="s">
        <v>767</v>
      </c>
      <c r="AG108" s="9">
        <v>0</v>
      </c>
      <c r="AH108" s="9">
        <v>0</v>
      </c>
      <c r="AI108" s="6" t="s">
        <v>1365</v>
      </c>
      <c r="AJ108" s="6" t="s">
        <v>29</v>
      </c>
      <c r="AK108" s="9">
        <v>0</v>
      </c>
      <c r="AL108" s="9">
        <v>0</v>
      </c>
      <c r="AM108" s="6" t="s">
        <v>29</v>
      </c>
      <c r="AN108" s="9">
        <v>0</v>
      </c>
      <c r="AO108" s="6" t="s">
        <v>29</v>
      </c>
      <c r="AP108" s="6" t="s">
        <v>1366</v>
      </c>
      <c r="AQ108" s="9">
        <v>0</v>
      </c>
      <c r="AR108" s="6" t="s">
        <v>29</v>
      </c>
      <c r="AS108" s="6" t="s">
        <v>21</v>
      </c>
      <c r="AT108" s="6" t="s">
        <v>29</v>
      </c>
      <c r="AU108" s="6" t="s">
        <v>29</v>
      </c>
      <c r="AV108" s="8">
        <v>1437660000</v>
      </c>
      <c r="AW108" s="8">
        <v>389931000</v>
      </c>
      <c r="AX108" s="8">
        <v>591856000</v>
      </c>
      <c r="AY108" s="8">
        <v>-201925000</v>
      </c>
      <c r="AZ108" s="8">
        <v>669084000</v>
      </c>
      <c r="BA108" s="8">
        <v>868497000</v>
      </c>
      <c r="BB108" s="6">
        <v>0</v>
      </c>
      <c r="BC108" s="8">
        <v>94313000</v>
      </c>
      <c r="BD108" s="6">
        <v>0</v>
      </c>
      <c r="BE108" s="8">
        <v>20989000</v>
      </c>
      <c r="BF108" s="6">
        <v>0</v>
      </c>
      <c r="BG108" s="8">
        <v>9558000</v>
      </c>
      <c r="BH108" s="11">
        <f>BF108/L108</f>
        <v>0</v>
      </c>
      <c r="BI108" s="8">
        <f>BF108-AY108</f>
        <v>201925000</v>
      </c>
      <c r="BJ108" s="11">
        <f>(Table1[[#This Row],[Cotação]]/Table1[[#This Row],[Min 52 sem 
]])-1</f>
        <v>0.1258327165062918</v>
      </c>
    </row>
    <row r="109" spans="1:62" hidden="1" x14ac:dyDescent="0.25">
      <c r="A109" s="6" t="str">
        <f>IFERROR(VLOOKUP(Table1[[#This Row],[Papel]],carteira!A:B,2,0),"")</f>
        <v/>
      </c>
      <c r="B109" s="5" t="s">
        <v>261</v>
      </c>
      <c r="C109" s="6">
        <v>2.95</v>
      </c>
      <c r="D109" s="6" t="s">
        <v>2</v>
      </c>
      <c r="E109" s="7">
        <v>44638</v>
      </c>
      <c r="F109" s="6" t="s">
        <v>262</v>
      </c>
      <c r="G109" s="6">
        <v>2.62</v>
      </c>
      <c r="H109" s="6" t="s">
        <v>142</v>
      </c>
      <c r="I109" s="6">
        <v>8.58</v>
      </c>
      <c r="J109" s="6" t="s">
        <v>162</v>
      </c>
      <c r="K109" s="8">
        <v>19735700</v>
      </c>
      <c r="L109" s="8">
        <v>771918000</v>
      </c>
      <c r="M109" s="7">
        <v>44561</v>
      </c>
      <c r="N109" s="8">
        <v>1972930000</v>
      </c>
      <c r="O109" s="8">
        <v>261667000</v>
      </c>
      <c r="P109" s="6" t="s">
        <v>263</v>
      </c>
      <c r="Q109" s="6">
        <v>-10.76</v>
      </c>
      <c r="R109" s="6">
        <v>-0.27</v>
      </c>
      <c r="S109" s="9">
        <v>-4.2200000000000001E-2</v>
      </c>
      <c r="T109" s="6">
        <v>0.77</v>
      </c>
      <c r="U109" s="6">
        <v>3.82</v>
      </c>
      <c r="V109" s="9">
        <v>-0.12720000000000001</v>
      </c>
      <c r="W109" s="6" t="s">
        <v>264</v>
      </c>
      <c r="X109" s="6" t="s">
        <v>265</v>
      </c>
      <c r="Y109" s="9">
        <v>-0.36280000000000001</v>
      </c>
      <c r="Z109" s="6" t="s">
        <v>149</v>
      </c>
      <c r="AA109" s="6" t="s">
        <v>266</v>
      </c>
      <c r="AB109" s="9">
        <v>-0.22370000000000001</v>
      </c>
      <c r="AC109" s="6" t="s">
        <v>267</v>
      </c>
      <c r="AD109" s="6" t="s">
        <v>268</v>
      </c>
      <c r="AE109" s="9">
        <v>-0.34920000000000001</v>
      </c>
      <c r="AF109" s="6" t="s">
        <v>269</v>
      </c>
      <c r="AG109" s="9">
        <v>8.7999999999999995E-2</v>
      </c>
      <c r="AH109" s="9">
        <v>-0.4879</v>
      </c>
      <c r="AI109" s="6" t="s">
        <v>270</v>
      </c>
      <c r="AJ109" s="6" t="s">
        <v>271</v>
      </c>
      <c r="AK109" s="9">
        <v>1.5587</v>
      </c>
      <c r="AL109" s="9">
        <v>0</v>
      </c>
      <c r="AM109" s="6" t="s">
        <v>272</v>
      </c>
      <c r="AN109" s="9">
        <v>-0.28410000000000002</v>
      </c>
      <c r="AO109" s="6" t="s">
        <v>273</v>
      </c>
      <c r="AP109" s="6" t="s">
        <v>274</v>
      </c>
      <c r="AQ109" s="9">
        <v>0.13639999999999999</v>
      </c>
      <c r="AR109" s="6" t="s">
        <v>275</v>
      </c>
      <c r="AS109" s="6" t="s">
        <v>68</v>
      </c>
      <c r="AT109" s="6" t="s">
        <v>276</v>
      </c>
      <c r="AU109" s="6" t="s">
        <v>277</v>
      </c>
      <c r="AV109" s="8">
        <v>3423180000</v>
      </c>
      <c r="AW109" s="8">
        <v>1462990000</v>
      </c>
      <c r="AX109" s="8">
        <v>261974000</v>
      </c>
      <c r="AY109" s="8">
        <v>1201010000</v>
      </c>
      <c r="AZ109" s="8">
        <v>1777310000</v>
      </c>
      <c r="BA109" s="8">
        <v>999524000</v>
      </c>
      <c r="BB109" s="8">
        <v>2525450000</v>
      </c>
      <c r="BC109" s="8">
        <v>852084000</v>
      </c>
      <c r="BD109" s="8">
        <v>302275000</v>
      </c>
      <c r="BE109" s="8">
        <v>138373000</v>
      </c>
      <c r="BF109" s="8">
        <v>-71754000</v>
      </c>
      <c r="BG109" s="8">
        <v>-3250000</v>
      </c>
      <c r="BH109" s="11">
        <f>BF109/L109</f>
        <v>-9.295546936332616E-2</v>
      </c>
      <c r="BI109" s="8">
        <f>BF109-AY109</f>
        <v>-1272764000</v>
      </c>
      <c r="BJ109" s="11">
        <f>(Table1[[#This Row],[Cotação]]/Table1[[#This Row],[Min 52 sem 
]])-1</f>
        <v>0.12595419847328237</v>
      </c>
    </row>
    <row r="110" spans="1:62" hidden="1" x14ac:dyDescent="0.25">
      <c r="A110" s="6" t="str">
        <f>IFERROR(VLOOKUP(Table1[[#This Row],[Papel]],carteira!A:B,2,0),"")</f>
        <v/>
      </c>
      <c r="B110" s="5" t="s">
        <v>558</v>
      </c>
      <c r="C110" s="6">
        <v>21.13</v>
      </c>
      <c r="D110" s="6" t="s">
        <v>182</v>
      </c>
      <c r="E110" s="7">
        <v>44638</v>
      </c>
      <c r="F110" s="6" t="s">
        <v>559</v>
      </c>
      <c r="G110" s="6">
        <v>18.760000000000002</v>
      </c>
      <c r="H110" s="6" t="s">
        <v>25</v>
      </c>
      <c r="I110" s="6">
        <v>27.42</v>
      </c>
      <c r="J110" s="6" t="s">
        <v>26</v>
      </c>
      <c r="K110" s="8">
        <v>1070040000</v>
      </c>
      <c r="L110" s="8">
        <v>205364000000</v>
      </c>
      <c r="M110" s="7">
        <v>44561</v>
      </c>
      <c r="N110" s="6" t="s">
        <v>27</v>
      </c>
      <c r="O110" s="8">
        <v>9719080000</v>
      </c>
      <c r="P110" s="6" t="s">
        <v>560</v>
      </c>
      <c r="Q110" s="6">
        <v>9.36</v>
      </c>
      <c r="R110" s="6">
        <v>2.2599999999999998</v>
      </c>
      <c r="S110" s="9">
        <v>3.9100000000000003E-2</v>
      </c>
      <c r="T110" s="6">
        <v>1.4</v>
      </c>
      <c r="U110" s="6">
        <v>15.14</v>
      </c>
      <c r="V110" s="9">
        <v>-7.7000000000000002E-3</v>
      </c>
      <c r="W110" s="6" t="s">
        <v>29</v>
      </c>
      <c r="X110" s="6" t="s">
        <v>29</v>
      </c>
      <c r="Y110" s="9">
        <v>-8.7599999999999997E-2</v>
      </c>
      <c r="Z110" s="6" t="s">
        <v>29</v>
      </c>
      <c r="AA110" s="6" t="s">
        <v>29</v>
      </c>
      <c r="AB110" s="9">
        <v>0.1024</v>
      </c>
      <c r="AC110" s="6" t="s">
        <v>29</v>
      </c>
      <c r="AD110" s="6" t="s">
        <v>30</v>
      </c>
      <c r="AE110" s="9">
        <v>-0.19059999999999999</v>
      </c>
      <c r="AF110" s="6" t="s">
        <v>29</v>
      </c>
      <c r="AG110" s="9">
        <v>0</v>
      </c>
      <c r="AH110" s="9">
        <v>-0.15329999999999999</v>
      </c>
      <c r="AI110" s="6" t="s">
        <v>29</v>
      </c>
      <c r="AJ110" s="6" t="s">
        <v>29</v>
      </c>
      <c r="AK110" s="9">
        <v>0.17979999999999999</v>
      </c>
      <c r="AL110" s="9">
        <v>4.8000000000000001E-2</v>
      </c>
      <c r="AM110" s="6" t="s">
        <v>556</v>
      </c>
      <c r="AN110" s="9">
        <v>0.28720000000000001</v>
      </c>
      <c r="AO110" s="6" t="s">
        <v>29</v>
      </c>
      <c r="AP110" s="6" t="s">
        <v>29</v>
      </c>
      <c r="AQ110" s="9">
        <v>0.33610000000000001</v>
      </c>
      <c r="AR110" s="6" t="s">
        <v>29</v>
      </c>
      <c r="AS110" s="6" t="s">
        <v>29</v>
      </c>
      <c r="AT110" s="6" t="s">
        <v>557</v>
      </c>
      <c r="AU110" s="6" t="s">
        <v>29</v>
      </c>
      <c r="AV110" s="8">
        <v>1420380000000</v>
      </c>
      <c r="AW110" s="6">
        <v>0</v>
      </c>
      <c r="AX110" s="6">
        <v>0</v>
      </c>
      <c r="AY110" s="8">
        <v>147121000000</v>
      </c>
      <c r="AZ110" s="8">
        <v>37809700000</v>
      </c>
      <c r="BA110" s="8">
        <v>3594140000</v>
      </c>
      <c r="BB110" s="8">
        <v>20654700000</v>
      </c>
      <c r="BC110" s="8">
        <v>5453060000</v>
      </c>
      <c r="BD110" s="8">
        <v>21945700000</v>
      </c>
      <c r="BE110" s="8">
        <v>3170640000</v>
      </c>
      <c r="BH110" s="11">
        <f>BF110/L110</f>
        <v>0</v>
      </c>
      <c r="BI110" s="8">
        <f>BF110-AY110</f>
        <v>-147121000000</v>
      </c>
      <c r="BJ110" s="11">
        <f>(Table1[[#This Row],[Cotação]]/Table1[[#This Row],[Min 52 sem 
]])-1</f>
        <v>0.12633262260127909</v>
      </c>
    </row>
    <row r="111" spans="1:62" hidden="1" x14ac:dyDescent="0.25">
      <c r="A111" s="6" t="str">
        <f>IFERROR(VLOOKUP(Table1[[#This Row],[Papel]],carteira!A:B,2,0),"")</f>
        <v/>
      </c>
      <c r="B111" s="5" t="s">
        <v>2516</v>
      </c>
      <c r="C111" s="6">
        <v>1.24</v>
      </c>
      <c r="D111" s="6" t="s">
        <v>2</v>
      </c>
      <c r="E111" s="7">
        <v>44638</v>
      </c>
      <c r="F111" s="6" t="s">
        <v>2517</v>
      </c>
      <c r="G111" s="6">
        <v>1.1000000000000001</v>
      </c>
      <c r="H111" s="6" t="s">
        <v>429</v>
      </c>
      <c r="I111" s="6">
        <v>7.75</v>
      </c>
      <c r="J111" s="6" t="s">
        <v>430</v>
      </c>
      <c r="K111" s="8">
        <v>1651510</v>
      </c>
      <c r="L111" s="8">
        <v>69604900</v>
      </c>
      <c r="M111" s="7">
        <v>44469</v>
      </c>
      <c r="N111" s="8">
        <v>1104200000</v>
      </c>
      <c r="O111" s="8">
        <v>56133000</v>
      </c>
      <c r="P111" s="6" t="s">
        <v>1563</v>
      </c>
      <c r="Q111" s="6">
        <v>-0.17</v>
      </c>
      <c r="R111" s="6">
        <v>-7.23</v>
      </c>
      <c r="S111" s="9">
        <v>-1.5900000000000001E-2</v>
      </c>
      <c r="T111" s="6">
        <v>-0.01</v>
      </c>
      <c r="U111" s="6">
        <v>-97.97</v>
      </c>
      <c r="V111" s="9">
        <v>-0.1014</v>
      </c>
      <c r="W111" s="6" t="s">
        <v>2518</v>
      </c>
      <c r="X111" s="6" t="s">
        <v>1702</v>
      </c>
      <c r="Y111" s="9">
        <v>-0.78690000000000004</v>
      </c>
      <c r="Z111" s="6" t="s">
        <v>84</v>
      </c>
      <c r="AA111" s="6" t="s">
        <v>2519</v>
      </c>
      <c r="AB111" s="9">
        <v>-8.8200000000000001E-2</v>
      </c>
      <c r="AC111" s="6" t="s">
        <v>706</v>
      </c>
      <c r="AD111" s="6" t="s">
        <v>2520</v>
      </c>
      <c r="AE111" s="9">
        <v>-0.65469999999999995</v>
      </c>
      <c r="AF111" s="6" t="s">
        <v>1847</v>
      </c>
      <c r="AG111" s="9">
        <v>-3.3000000000000002E-2</v>
      </c>
      <c r="AH111" s="9">
        <v>-0.46679999999999999</v>
      </c>
      <c r="AI111" s="6" t="s">
        <v>1916</v>
      </c>
      <c r="AJ111" s="6" t="s">
        <v>2521</v>
      </c>
      <c r="AK111" s="9">
        <v>-0.3342</v>
      </c>
      <c r="AL111" s="9">
        <v>0</v>
      </c>
      <c r="AM111" s="6" t="s">
        <v>2367</v>
      </c>
      <c r="AN111" s="9">
        <v>-0.51100000000000001</v>
      </c>
      <c r="AO111" s="6" t="s">
        <v>2522</v>
      </c>
      <c r="AP111" s="6" t="s">
        <v>109</v>
      </c>
      <c r="AQ111" s="9">
        <v>0.49340000000000001</v>
      </c>
      <c r="AR111" s="6" t="s">
        <v>2523</v>
      </c>
      <c r="AS111" s="6" t="s">
        <v>1001</v>
      </c>
      <c r="AT111" s="6" t="s">
        <v>1928</v>
      </c>
      <c r="AU111" s="6" t="s">
        <v>109</v>
      </c>
      <c r="AV111" s="8">
        <v>1402510000</v>
      </c>
      <c r="AW111" s="8">
        <v>1166360000</v>
      </c>
      <c r="AX111" s="8">
        <v>131769000</v>
      </c>
      <c r="AY111" s="8">
        <v>1034600000</v>
      </c>
      <c r="AZ111" s="8">
        <v>1072970000</v>
      </c>
      <c r="BA111" s="8">
        <v>-5499090000</v>
      </c>
      <c r="BB111" s="8">
        <v>400040000</v>
      </c>
      <c r="BC111" s="8">
        <v>139515000</v>
      </c>
      <c r="BD111" s="8">
        <v>-46819000</v>
      </c>
      <c r="BE111" s="8">
        <v>14625000</v>
      </c>
      <c r="BF111" s="8">
        <v>-405591000</v>
      </c>
      <c r="BG111" s="8">
        <v>29019000</v>
      </c>
      <c r="BH111" s="11">
        <f>BF111/L111</f>
        <v>-5.8270466590714163</v>
      </c>
      <c r="BI111" s="8">
        <f>BF111-AY111</f>
        <v>-1440191000</v>
      </c>
      <c r="BJ111" s="11">
        <f>(Table1[[#This Row],[Cotação]]/Table1[[#This Row],[Min 52 sem 
]])-1</f>
        <v>0.1272727272727272</v>
      </c>
    </row>
    <row r="112" spans="1:62" hidden="1" x14ac:dyDescent="0.25">
      <c r="A112" s="6" t="str">
        <f>IFERROR(VLOOKUP(Table1[[#This Row],[Papel]],carteira!A:B,2,0),"")</f>
        <v/>
      </c>
      <c r="B112" s="5" t="s">
        <v>2758</v>
      </c>
      <c r="C112" s="6">
        <v>13.73</v>
      </c>
      <c r="D112" s="6" t="s">
        <v>34</v>
      </c>
      <c r="E112" s="7">
        <v>44638</v>
      </c>
      <c r="F112" s="6" t="s">
        <v>2759</v>
      </c>
      <c r="G112" s="6">
        <v>12.16</v>
      </c>
      <c r="H112" s="6" t="s">
        <v>57</v>
      </c>
      <c r="I112" s="6">
        <v>36.42</v>
      </c>
      <c r="J112" s="6" t="s">
        <v>58</v>
      </c>
      <c r="K112" s="8">
        <v>10389200</v>
      </c>
      <c r="L112" s="8">
        <v>1006880000</v>
      </c>
      <c r="M112" s="7">
        <v>44561</v>
      </c>
      <c r="N112" s="8">
        <v>1414340000</v>
      </c>
      <c r="O112" s="8">
        <v>73334000</v>
      </c>
      <c r="P112" s="6" t="s">
        <v>2760</v>
      </c>
      <c r="Q112" s="6">
        <v>4.9400000000000004</v>
      </c>
      <c r="R112" s="6">
        <v>2.78</v>
      </c>
      <c r="S112" s="9">
        <v>-1.2200000000000001E-2</v>
      </c>
      <c r="T112" s="6">
        <v>1.05</v>
      </c>
      <c r="U112" s="6">
        <v>13.14</v>
      </c>
      <c r="V112" s="9">
        <v>-9.9699999999999997E-2</v>
      </c>
      <c r="W112" s="6" t="s">
        <v>779</v>
      </c>
      <c r="X112" s="6" t="s">
        <v>898</v>
      </c>
      <c r="Y112" s="9">
        <v>-0.45600000000000002</v>
      </c>
      <c r="Z112" s="6" t="s">
        <v>1161</v>
      </c>
      <c r="AA112" s="6" t="s">
        <v>2444</v>
      </c>
      <c r="AB112" s="9">
        <v>-0.24929999999999999</v>
      </c>
      <c r="AC112" s="6" t="s">
        <v>1034</v>
      </c>
      <c r="AD112" s="6" t="s">
        <v>928</v>
      </c>
      <c r="AE112" s="9">
        <v>0.2311</v>
      </c>
      <c r="AF112" s="6" t="s">
        <v>1238</v>
      </c>
      <c r="AG112" s="9">
        <v>0.106</v>
      </c>
      <c r="AH112" s="9">
        <v>0.22409999999999999</v>
      </c>
      <c r="AI112" s="6" t="s">
        <v>2761</v>
      </c>
      <c r="AJ112" s="6" t="s">
        <v>69</v>
      </c>
      <c r="AK112" s="9">
        <v>1.2414000000000001</v>
      </c>
      <c r="AL112" s="9">
        <v>6.4000000000000001E-2</v>
      </c>
      <c r="AM112" s="6" t="s">
        <v>1347</v>
      </c>
      <c r="AN112" s="9">
        <v>0.17660000000000001</v>
      </c>
      <c r="AO112" s="6" t="s">
        <v>97</v>
      </c>
      <c r="AP112" s="6" t="s">
        <v>2381</v>
      </c>
      <c r="AQ112" s="9">
        <v>1.9306000000000001</v>
      </c>
      <c r="AR112" s="6" t="s">
        <v>2762</v>
      </c>
      <c r="AS112" s="6" t="s">
        <v>975</v>
      </c>
      <c r="AT112" s="6" t="s">
        <v>849</v>
      </c>
      <c r="AU112" s="6" t="s">
        <v>1145</v>
      </c>
      <c r="AV112" s="8">
        <v>1954520000</v>
      </c>
      <c r="AW112" s="8">
        <v>582165000</v>
      </c>
      <c r="AX112" s="8">
        <v>174697000</v>
      </c>
      <c r="AY112" s="8">
        <v>407468000</v>
      </c>
      <c r="AZ112" s="8">
        <v>1164280000</v>
      </c>
      <c r="BA112" s="8">
        <v>963288000</v>
      </c>
      <c r="BB112" s="8">
        <v>1383500000</v>
      </c>
      <c r="BC112" s="8">
        <v>442833000</v>
      </c>
      <c r="BD112" s="8">
        <v>207250000</v>
      </c>
      <c r="BE112" s="8">
        <v>74393000</v>
      </c>
      <c r="BF112" s="8">
        <v>203774000</v>
      </c>
      <c r="BG112" s="8">
        <v>54621000</v>
      </c>
      <c r="BH112" s="11">
        <f>BF112/L112</f>
        <v>0.20238161449229303</v>
      </c>
      <c r="BI112" s="8">
        <f>BF112-AY112</f>
        <v>-203694000</v>
      </c>
      <c r="BJ112" s="11">
        <f>(Table1[[#This Row],[Cotação]]/Table1[[#This Row],[Min 52 sem 
]])-1</f>
        <v>0.12911184210526327</v>
      </c>
    </row>
    <row r="113" spans="1:62" hidden="1" x14ac:dyDescent="0.25">
      <c r="A113" s="6" t="str">
        <f>IFERROR(VLOOKUP(Table1[[#This Row],[Papel]],carteira!A:B,2,0),"")</f>
        <v/>
      </c>
      <c r="B113" s="5" t="s">
        <v>1351</v>
      </c>
      <c r="C113" s="6">
        <v>24.28</v>
      </c>
      <c r="D113" s="6" t="s">
        <v>34</v>
      </c>
      <c r="E113" s="7">
        <v>44638</v>
      </c>
      <c r="F113" s="6" t="s">
        <v>1352</v>
      </c>
      <c r="G113" s="6">
        <v>21.48</v>
      </c>
      <c r="H113" s="6" t="s">
        <v>4</v>
      </c>
      <c r="I113" s="6">
        <v>152.81</v>
      </c>
      <c r="J113" s="6" t="s">
        <v>4</v>
      </c>
      <c r="K113" s="8">
        <v>16475300</v>
      </c>
      <c r="L113" s="8">
        <v>13610800000</v>
      </c>
      <c r="M113" s="7">
        <v>44469</v>
      </c>
      <c r="N113" s="8">
        <v>16771300000</v>
      </c>
      <c r="O113" s="8">
        <v>560578000</v>
      </c>
      <c r="P113" s="6" t="s">
        <v>1353</v>
      </c>
      <c r="Q113" s="6">
        <v>-375.7</v>
      </c>
      <c r="R113" s="6">
        <v>-0.06</v>
      </c>
      <c r="S113" s="9">
        <v>-3.1899999999999998E-2</v>
      </c>
      <c r="T113" s="6">
        <v>1.83</v>
      </c>
      <c r="U113" s="6">
        <v>13.23</v>
      </c>
      <c r="V113" s="9">
        <v>-4.2999999999999997E-2</v>
      </c>
      <c r="W113" s="6" t="s">
        <v>1354</v>
      </c>
      <c r="X113" s="6" t="s">
        <v>1228</v>
      </c>
      <c r="Y113" s="9">
        <v>-0.84709999999999996</v>
      </c>
      <c r="Z113" s="6" t="s">
        <v>699</v>
      </c>
      <c r="AA113" s="6" t="s">
        <v>1355</v>
      </c>
      <c r="AB113" s="9">
        <v>-0.28039999999999998</v>
      </c>
      <c r="AC113" s="6" t="s">
        <v>277</v>
      </c>
      <c r="AD113" s="6" t="s">
        <v>179</v>
      </c>
      <c r="AE113" s="9">
        <v>-0.52980000000000005</v>
      </c>
      <c r="AF113" s="6" t="s">
        <v>1356</v>
      </c>
      <c r="AG113" s="9">
        <v>8.9999999999999993E-3</v>
      </c>
      <c r="AH113" s="9">
        <v>0.26679999999999998</v>
      </c>
      <c r="AI113" s="6" t="s">
        <v>1357</v>
      </c>
      <c r="AJ113" s="6" t="s">
        <v>989</v>
      </c>
      <c r="AK113" s="9">
        <v>1.1753</v>
      </c>
      <c r="AL113" s="9">
        <v>1.2E-2</v>
      </c>
      <c r="AM113" s="6" t="s">
        <v>15</v>
      </c>
      <c r="AN113" s="9">
        <v>-1.41E-2</v>
      </c>
      <c r="AO113" s="6" t="s">
        <v>1358</v>
      </c>
      <c r="AP113" s="6" t="s">
        <v>904</v>
      </c>
      <c r="AQ113" s="9">
        <v>0.59889999999999999</v>
      </c>
      <c r="AR113" s="6" t="s">
        <v>1359</v>
      </c>
      <c r="AS113" s="6" t="s">
        <v>648</v>
      </c>
      <c r="AT113" s="6" t="s">
        <v>1360</v>
      </c>
      <c r="AU113" s="6" t="s">
        <v>304</v>
      </c>
      <c r="AV113" s="8">
        <v>18386200000</v>
      </c>
      <c r="AW113" s="8">
        <v>5371960000</v>
      </c>
      <c r="AX113" s="8">
        <v>2211540000</v>
      </c>
      <c r="AY113" s="8">
        <v>3160430000</v>
      </c>
      <c r="AZ113" s="8">
        <v>5673840000</v>
      </c>
      <c r="BA113" s="8">
        <v>7418660000</v>
      </c>
      <c r="BB113" s="8">
        <v>9972760000</v>
      </c>
      <c r="BC113" s="8">
        <v>2763770000</v>
      </c>
      <c r="BD113" s="8">
        <v>157633000</v>
      </c>
      <c r="BE113" s="8">
        <v>253383000</v>
      </c>
      <c r="BF113" s="8">
        <v>-36228000</v>
      </c>
      <c r="BG113" s="8">
        <v>73602000</v>
      </c>
      <c r="BH113" s="11">
        <f>BF113/L113</f>
        <v>-2.6617098186734064E-3</v>
      </c>
      <c r="BI113" s="8">
        <f>BF113-AY113</f>
        <v>-3196658000</v>
      </c>
      <c r="BJ113" s="11">
        <f>(Table1[[#This Row],[Cotação]]/Table1[[#This Row],[Min 52 sem 
]])-1</f>
        <v>0.13035381750465547</v>
      </c>
    </row>
    <row r="114" spans="1:62" hidden="1" x14ac:dyDescent="0.25">
      <c r="A114" s="6" t="str">
        <f>IFERROR(VLOOKUP(Table1[[#This Row],[Papel]],carteira!A:B,2,0),"")</f>
        <v/>
      </c>
      <c r="B114" s="5" t="s">
        <v>1882</v>
      </c>
      <c r="C114" s="6">
        <v>3.52</v>
      </c>
      <c r="D114" s="6" t="s">
        <v>34</v>
      </c>
      <c r="E114" s="7">
        <v>44638</v>
      </c>
      <c r="F114" s="6" t="s">
        <v>1883</v>
      </c>
      <c r="G114" s="6">
        <v>3.11</v>
      </c>
      <c r="H114" s="6" t="s">
        <v>429</v>
      </c>
      <c r="I114" s="6">
        <v>9.99</v>
      </c>
      <c r="J114" s="6" t="s">
        <v>430</v>
      </c>
      <c r="K114" s="8">
        <v>4449630</v>
      </c>
      <c r="L114" s="8">
        <v>471156000</v>
      </c>
      <c r="M114" s="7">
        <v>44469</v>
      </c>
      <c r="N114" s="8">
        <v>1356170000</v>
      </c>
      <c r="O114" s="8">
        <v>133851000</v>
      </c>
      <c r="P114" s="6" t="s">
        <v>1884</v>
      </c>
      <c r="Q114" s="6">
        <v>4.4400000000000004</v>
      </c>
      <c r="R114" s="6">
        <v>0.79</v>
      </c>
      <c r="S114" s="9">
        <v>8.6E-3</v>
      </c>
      <c r="T114" s="6">
        <v>0.35</v>
      </c>
      <c r="U114" s="6">
        <v>10</v>
      </c>
      <c r="V114" s="9">
        <v>-0.1043</v>
      </c>
      <c r="W114" s="6" t="s">
        <v>1885</v>
      </c>
      <c r="X114" s="6" t="s">
        <v>1586</v>
      </c>
      <c r="Y114" s="9">
        <v>-0.58550000000000002</v>
      </c>
      <c r="Z114" s="6" t="s">
        <v>76</v>
      </c>
      <c r="AA114" s="6" t="s">
        <v>702</v>
      </c>
      <c r="AB114" s="9">
        <v>-0.24790000000000001</v>
      </c>
      <c r="AC114" s="6" t="s">
        <v>1293</v>
      </c>
      <c r="AD114" s="6" t="s">
        <v>899</v>
      </c>
      <c r="AE114" s="9">
        <v>-0.61519999999999997</v>
      </c>
      <c r="AF114" s="6" t="s">
        <v>464</v>
      </c>
      <c r="AG114" s="9">
        <v>1.7000000000000001E-2</v>
      </c>
      <c r="AH114" s="9">
        <v>-0.46239999999999998</v>
      </c>
      <c r="AI114" s="6" t="s">
        <v>50</v>
      </c>
      <c r="AJ114" s="6" t="s">
        <v>1886</v>
      </c>
      <c r="AK114" s="9">
        <v>2.0131999999999999</v>
      </c>
      <c r="AL114" s="9">
        <v>1.2999999999999999E-2</v>
      </c>
      <c r="AM114" s="6" t="s">
        <v>61</v>
      </c>
      <c r="AN114" s="9">
        <v>-0.2296</v>
      </c>
      <c r="AO114" s="6" t="s">
        <v>1722</v>
      </c>
      <c r="AP114" s="6" t="s">
        <v>1406</v>
      </c>
      <c r="AQ114" s="9">
        <v>0.28949999999999998</v>
      </c>
      <c r="AR114" s="6" t="s">
        <v>1887</v>
      </c>
      <c r="AS114" s="6" t="s">
        <v>342</v>
      </c>
      <c r="AT114" s="6" t="s">
        <v>625</v>
      </c>
      <c r="AU114" s="6" t="s">
        <v>323</v>
      </c>
      <c r="AV114" s="8">
        <v>4252480000</v>
      </c>
      <c r="AW114" s="8">
        <v>1246720000</v>
      </c>
      <c r="AX114" s="8">
        <v>361708000</v>
      </c>
      <c r="AY114" s="8">
        <v>885014000</v>
      </c>
      <c r="AZ114" s="8">
        <v>2885980000</v>
      </c>
      <c r="BA114" s="8">
        <v>1338550000</v>
      </c>
      <c r="BB114" s="8">
        <v>1004410000</v>
      </c>
      <c r="BC114" s="8">
        <v>283510000</v>
      </c>
      <c r="BD114" s="8">
        <v>71277000</v>
      </c>
      <c r="BE114" s="8">
        <v>29742000</v>
      </c>
      <c r="BF114" s="8">
        <v>106045000</v>
      </c>
      <c r="BG114" s="8">
        <v>22012000</v>
      </c>
      <c r="BH114" s="11">
        <f>BF114/L114</f>
        <v>0.22507407313076772</v>
      </c>
      <c r="BI114" s="8">
        <f>BF114-AY114</f>
        <v>-778969000</v>
      </c>
      <c r="BJ114" s="11">
        <f>(Table1[[#This Row],[Cotação]]/Table1[[#This Row],[Min 52 sem 
]])-1</f>
        <v>0.13183279742765275</v>
      </c>
    </row>
    <row r="115" spans="1:62" x14ac:dyDescent="0.25">
      <c r="A115" s="6" t="str">
        <f>IFERROR(VLOOKUP(Table1[[#This Row],[Papel]],carteira!A:B,2,0),"")</f>
        <v>X</v>
      </c>
      <c r="B115" s="5" t="s">
        <v>1682</v>
      </c>
      <c r="C115" s="6">
        <v>16.5</v>
      </c>
      <c r="D115" s="6" t="s">
        <v>2</v>
      </c>
      <c r="E115" s="7">
        <v>44638</v>
      </c>
      <c r="F115" s="6" t="s">
        <v>1683</v>
      </c>
      <c r="G115" s="6">
        <v>15.89</v>
      </c>
      <c r="H115" s="6" t="s">
        <v>4</v>
      </c>
      <c r="I115" s="6">
        <v>27.38</v>
      </c>
      <c r="J115" s="6" t="s">
        <v>4</v>
      </c>
      <c r="K115" s="8">
        <v>40769800</v>
      </c>
      <c r="L115" s="8">
        <v>5246080000</v>
      </c>
      <c r="M115" s="7">
        <v>44561</v>
      </c>
      <c r="N115" s="8">
        <v>7397640000</v>
      </c>
      <c r="O115" s="8">
        <v>317944000</v>
      </c>
      <c r="P115" s="9">
        <v>-2.1399999999999999E-2</v>
      </c>
      <c r="Q115" s="6">
        <v>14.99</v>
      </c>
      <c r="R115" s="6">
        <v>1.1000000000000001</v>
      </c>
      <c r="S115" s="9">
        <v>-8.1299999999999997E-2</v>
      </c>
      <c r="T115" s="6">
        <v>2.84</v>
      </c>
      <c r="U115" s="6">
        <v>5.8</v>
      </c>
      <c r="V115" s="9">
        <v>-9.0399999999999994E-2</v>
      </c>
      <c r="W115" s="6">
        <v>8.1199999999999992</v>
      </c>
      <c r="X115" s="9">
        <v>0.29099999999999998</v>
      </c>
      <c r="Y115" s="9">
        <v>-0.33250000000000002</v>
      </c>
      <c r="Z115" s="6">
        <v>1.35</v>
      </c>
      <c r="AA115" s="9">
        <v>0.16700000000000001</v>
      </c>
      <c r="AB115" s="9">
        <v>-8.2799999999999999E-2</v>
      </c>
      <c r="AC115" s="6">
        <v>0.86</v>
      </c>
      <c r="AD115" s="9">
        <v>9.0999999999999998E-2</v>
      </c>
      <c r="AE115" s="9">
        <v>-0.3095</v>
      </c>
      <c r="AF115" s="6">
        <v>9.7899999999999991</v>
      </c>
      <c r="AG115" s="9">
        <v>0.106</v>
      </c>
      <c r="AH115" s="9">
        <v>-9.3399999999999997E-2</v>
      </c>
      <c r="AI115" s="6">
        <v>-2.12</v>
      </c>
      <c r="AJ115" s="9">
        <v>0.13100000000000001</v>
      </c>
      <c r="AK115" s="9">
        <v>0.61880000000000002</v>
      </c>
      <c r="AL115" s="9">
        <v>1.4E-2</v>
      </c>
      <c r="AM115" s="9">
        <v>0.19</v>
      </c>
      <c r="AN115" s="9">
        <v>-0.30990000000000001</v>
      </c>
      <c r="AO115" s="6">
        <v>7.15</v>
      </c>
      <c r="AP115" s="6">
        <v>1.44</v>
      </c>
      <c r="AQ115" s="9">
        <v>0.73299999999999998</v>
      </c>
      <c r="AR115" s="6">
        <v>11.45</v>
      </c>
      <c r="AS115" s="6">
        <v>1.6</v>
      </c>
      <c r="AT115" s="9">
        <v>0.114</v>
      </c>
      <c r="AU115" s="6">
        <v>0.64</v>
      </c>
      <c r="AV115" s="8">
        <v>6073770000</v>
      </c>
      <c r="AW115" s="8">
        <v>2948650000</v>
      </c>
      <c r="AX115" s="8">
        <v>797094000</v>
      </c>
      <c r="AY115" s="8">
        <v>2151560000</v>
      </c>
      <c r="AZ115" s="8">
        <v>1742470000</v>
      </c>
      <c r="BA115" s="8">
        <v>1845280000</v>
      </c>
      <c r="BB115" s="8">
        <v>3872650000</v>
      </c>
      <c r="BC115" s="8">
        <v>1017950000</v>
      </c>
      <c r="BD115" s="8">
        <v>645894000</v>
      </c>
      <c r="BE115" s="8">
        <v>136710000</v>
      </c>
      <c r="BF115" s="8">
        <v>349926000</v>
      </c>
      <c r="BG115" s="8">
        <v>70817000</v>
      </c>
      <c r="BH115" s="11">
        <f>BF115/L115</f>
        <v>6.670237586922044E-2</v>
      </c>
      <c r="BI115" s="8">
        <f>BF115-AY115</f>
        <v>-1801634000</v>
      </c>
      <c r="BJ115" s="11">
        <f>(Table1[[#This Row],[Cotação]]/Table1[[#This Row],[Min 52 sem 
]])-1</f>
        <v>3.8388923851478962E-2</v>
      </c>
    </row>
    <row r="116" spans="1:62" hidden="1" x14ac:dyDescent="0.25">
      <c r="A116" s="6" t="str">
        <f>IFERROR(VLOOKUP(Table1[[#This Row],[Papel]],carteira!A:B,2,0),"")</f>
        <v/>
      </c>
      <c r="B116" s="5" t="s">
        <v>2503</v>
      </c>
      <c r="C116" s="6">
        <v>18.84</v>
      </c>
      <c r="D116" s="6" t="s">
        <v>2</v>
      </c>
      <c r="E116" s="7">
        <v>44638</v>
      </c>
      <c r="F116" s="6" t="s">
        <v>2504</v>
      </c>
      <c r="G116" s="6">
        <v>16.59</v>
      </c>
      <c r="H116" s="6" t="s">
        <v>4</v>
      </c>
      <c r="I116" s="6">
        <v>25.45</v>
      </c>
      <c r="J116" s="6" t="s">
        <v>4</v>
      </c>
      <c r="K116" s="8">
        <v>6446820</v>
      </c>
      <c r="L116" s="8">
        <v>2467640000</v>
      </c>
      <c r="M116" s="7">
        <v>44561</v>
      </c>
      <c r="N116" s="8">
        <v>2531920000</v>
      </c>
      <c r="O116" s="8">
        <v>130979000</v>
      </c>
      <c r="P116" s="6" t="s">
        <v>2505</v>
      </c>
      <c r="Q116" s="6">
        <v>11.55</v>
      </c>
      <c r="R116" s="6">
        <v>1.63</v>
      </c>
      <c r="S116" s="9">
        <v>2.1100000000000001E-2</v>
      </c>
      <c r="T116" s="6">
        <v>2.83</v>
      </c>
      <c r="U116" s="6">
        <v>6.66</v>
      </c>
      <c r="V116" s="9">
        <v>-6.13E-2</v>
      </c>
      <c r="W116" s="6" t="s">
        <v>1458</v>
      </c>
      <c r="X116" s="6" t="s">
        <v>1228</v>
      </c>
      <c r="Y116" s="9">
        <v>-5.9299999999999999E-2</v>
      </c>
      <c r="Z116" s="6" t="s">
        <v>274</v>
      </c>
      <c r="AA116" s="6" t="s">
        <v>503</v>
      </c>
      <c r="AB116" s="9">
        <v>-2.3800000000000002E-2</v>
      </c>
      <c r="AC116" s="6" t="s">
        <v>544</v>
      </c>
      <c r="AD116" s="6" t="s">
        <v>1012</v>
      </c>
      <c r="AE116" s="9">
        <v>-0.1361</v>
      </c>
      <c r="AF116" s="6" t="s">
        <v>2506</v>
      </c>
      <c r="AG116" s="9">
        <v>0.16400000000000001</v>
      </c>
      <c r="AH116" s="9">
        <v>-0.16020000000000001</v>
      </c>
      <c r="AI116" s="6" t="s">
        <v>1975</v>
      </c>
      <c r="AJ116" s="6" t="s">
        <v>2089</v>
      </c>
      <c r="AK116" s="9">
        <v>0.48420000000000002</v>
      </c>
      <c r="AL116" s="9">
        <v>1.4999999999999999E-2</v>
      </c>
      <c r="AM116" s="6" t="s">
        <v>976</v>
      </c>
      <c r="AN116" s="9">
        <v>-0.43149999999999999</v>
      </c>
      <c r="AO116" s="6" t="s">
        <v>659</v>
      </c>
      <c r="AP116" s="6" t="s">
        <v>302</v>
      </c>
      <c r="AQ116" s="9">
        <v>0.71689999999999998</v>
      </c>
      <c r="AR116" s="6" t="s">
        <v>1153</v>
      </c>
      <c r="AS116" s="6" t="s">
        <v>435</v>
      </c>
      <c r="AT116" s="6" t="s">
        <v>551</v>
      </c>
      <c r="AU116" s="6" t="s">
        <v>789</v>
      </c>
      <c r="AV116" s="8">
        <v>2310220000</v>
      </c>
      <c r="AW116" s="8">
        <v>326231000</v>
      </c>
      <c r="AX116" s="8">
        <v>261953000</v>
      </c>
      <c r="AY116" s="8">
        <v>64278000</v>
      </c>
      <c r="AZ116" s="8">
        <v>760260000</v>
      </c>
      <c r="BA116" s="8">
        <v>871671000</v>
      </c>
      <c r="BB116" s="8">
        <v>1985800000</v>
      </c>
      <c r="BC116" s="8">
        <v>480117000</v>
      </c>
      <c r="BD116" s="8">
        <v>378360000</v>
      </c>
      <c r="BE116" s="8">
        <v>68497000</v>
      </c>
      <c r="BF116" s="8">
        <v>213571000</v>
      </c>
      <c r="BG116" s="8">
        <v>40143000</v>
      </c>
      <c r="BH116" s="11">
        <f>BF116/L116</f>
        <v>8.6548686194096378E-2</v>
      </c>
      <c r="BI116" s="8">
        <f>BF116-AY116</f>
        <v>149293000</v>
      </c>
      <c r="BJ116" s="11">
        <f>(Table1[[#This Row],[Cotação]]/Table1[[#This Row],[Min 52 sem 
]])-1</f>
        <v>0.13562386980108498</v>
      </c>
    </row>
    <row r="117" spans="1:62" hidden="1" x14ac:dyDescent="0.25">
      <c r="A117" s="6" t="str">
        <f>IFERROR(VLOOKUP(Table1[[#This Row],[Papel]],carteira!A:B,2,0),"")</f>
        <v/>
      </c>
      <c r="B117" s="5" t="s">
        <v>1990</v>
      </c>
      <c r="C117" s="6">
        <v>1.42</v>
      </c>
      <c r="D117" s="6" t="s">
        <v>466</v>
      </c>
      <c r="E117" s="7">
        <v>44638</v>
      </c>
      <c r="F117" s="6" t="s">
        <v>1991</v>
      </c>
      <c r="G117" s="6">
        <v>1.25</v>
      </c>
      <c r="H117" s="6" t="s">
        <v>57</v>
      </c>
      <c r="I117" s="6">
        <v>3.88</v>
      </c>
      <c r="J117" s="6" t="s">
        <v>58</v>
      </c>
      <c r="K117" s="8">
        <v>1143080</v>
      </c>
      <c r="L117" s="8">
        <v>247242000</v>
      </c>
      <c r="M117" s="7">
        <v>44469</v>
      </c>
      <c r="N117" s="8">
        <v>1100890000</v>
      </c>
      <c r="O117" s="8">
        <v>174114000</v>
      </c>
      <c r="P117" s="6" t="s">
        <v>1992</v>
      </c>
      <c r="Q117" s="6">
        <v>-0.7</v>
      </c>
      <c r="R117" s="6">
        <v>-2.04</v>
      </c>
      <c r="S117" s="9">
        <v>-7.0000000000000001E-3</v>
      </c>
      <c r="T117" s="6">
        <v>-0.1</v>
      </c>
      <c r="U117" s="6">
        <v>-14.71</v>
      </c>
      <c r="V117" s="9">
        <v>1.43E-2</v>
      </c>
      <c r="W117" s="6" t="s">
        <v>1993</v>
      </c>
      <c r="X117" s="6" t="s">
        <v>1981</v>
      </c>
      <c r="Y117" s="9">
        <v>1.1000000000000001E-3</v>
      </c>
      <c r="Z117" s="6" t="s">
        <v>311</v>
      </c>
      <c r="AA117" s="6" t="s">
        <v>1983</v>
      </c>
      <c r="AB117" s="9">
        <v>-5.33E-2</v>
      </c>
      <c r="AC117" s="6" t="s">
        <v>84</v>
      </c>
      <c r="AD117" s="6" t="s">
        <v>1984</v>
      </c>
      <c r="AE117" s="9">
        <v>1.8544</v>
      </c>
      <c r="AF117" s="6" t="s">
        <v>1703</v>
      </c>
      <c r="AG117" s="9">
        <v>-0.184</v>
      </c>
      <c r="AH117" s="9">
        <v>0.33550000000000002</v>
      </c>
      <c r="AI117" s="6" t="s">
        <v>1985</v>
      </c>
      <c r="AJ117" s="6" t="s">
        <v>1986</v>
      </c>
      <c r="AK117" s="9">
        <v>0.5282</v>
      </c>
      <c r="AL117" s="9">
        <v>0</v>
      </c>
      <c r="AM117" s="6" t="s">
        <v>198</v>
      </c>
      <c r="AN117" s="9">
        <v>0.80700000000000005</v>
      </c>
      <c r="AO117" s="6" t="s">
        <v>1210</v>
      </c>
      <c r="AP117" s="6" t="s">
        <v>706</v>
      </c>
      <c r="AQ117" s="9">
        <v>7.1000000000000004E-3</v>
      </c>
      <c r="AR117" s="6" t="s">
        <v>1994</v>
      </c>
      <c r="AS117" s="6" t="s">
        <v>1988</v>
      </c>
      <c r="AT117" s="6" t="s">
        <v>1989</v>
      </c>
      <c r="AU117" s="6" t="s">
        <v>1648</v>
      </c>
      <c r="AV117" s="8">
        <v>1486230000</v>
      </c>
      <c r="AW117" s="8">
        <v>854140000</v>
      </c>
      <c r="AX117" s="8">
        <v>488000</v>
      </c>
      <c r="AY117" s="8">
        <v>853652000</v>
      </c>
      <c r="AZ117" s="8">
        <v>123098000</v>
      </c>
      <c r="BA117" s="8">
        <v>-2561840000</v>
      </c>
      <c r="BB117" s="8">
        <v>8404000</v>
      </c>
      <c r="BC117" s="8">
        <v>2533000</v>
      </c>
      <c r="BD117" s="8">
        <v>-273258000</v>
      </c>
      <c r="BE117" s="8">
        <v>-12123000</v>
      </c>
      <c r="BF117" s="8">
        <v>-355000000</v>
      </c>
      <c r="BG117" s="8">
        <v>2586000</v>
      </c>
      <c r="BH117" s="11">
        <f>BF117/L117</f>
        <v>-1.4358401889646581</v>
      </c>
      <c r="BI117" s="8">
        <f>BF117-AY117</f>
        <v>-1208652000</v>
      </c>
      <c r="BJ117" s="11">
        <f>(Table1[[#This Row],[Cotação]]/Table1[[#This Row],[Min 52 sem 
]])-1</f>
        <v>0.1359999999999999</v>
      </c>
    </row>
    <row r="118" spans="1:62" hidden="1" x14ac:dyDescent="0.25">
      <c r="A118" s="6" t="str">
        <f>IFERROR(VLOOKUP(Table1[[#This Row],[Papel]],carteira!A:B,2,0),"")</f>
        <v/>
      </c>
      <c r="B118" s="5" t="s">
        <v>227</v>
      </c>
      <c r="C118" s="6">
        <v>26.56</v>
      </c>
      <c r="D118" s="6" t="s">
        <v>228</v>
      </c>
      <c r="E118" s="7">
        <v>44638</v>
      </c>
      <c r="F118" s="6" t="s">
        <v>229</v>
      </c>
      <c r="G118" s="6">
        <v>23.35</v>
      </c>
      <c r="H118" s="6" t="s">
        <v>72</v>
      </c>
      <c r="I118" s="6">
        <v>28.15</v>
      </c>
      <c r="J118" s="6" t="s">
        <v>72</v>
      </c>
      <c r="K118" s="8">
        <v>19588900</v>
      </c>
      <c r="L118" s="8">
        <v>7783060000</v>
      </c>
      <c r="M118" s="7">
        <v>44561</v>
      </c>
      <c r="N118" s="8">
        <v>15947600000</v>
      </c>
      <c r="O118" s="8">
        <v>879111000</v>
      </c>
      <c r="P118" s="6" t="s">
        <v>230</v>
      </c>
      <c r="Q118" s="6">
        <v>6.98</v>
      </c>
      <c r="R118" s="6">
        <v>3.81</v>
      </c>
      <c r="S118" s="9">
        <v>3.1099999999999999E-2</v>
      </c>
      <c r="T118" s="6">
        <v>1.19</v>
      </c>
      <c r="U118" s="6">
        <v>22.36</v>
      </c>
      <c r="V118" s="9">
        <v>5.3999999999999999E-2</v>
      </c>
      <c r="W118" s="6" t="s">
        <v>231</v>
      </c>
      <c r="X118" s="6" t="s">
        <v>232</v>
      </c>
      <c r="Y118" s="9">
        <v>0.124</v>
      </c>
      <c r="Z118" s="6" t="s">
        <v>233</v>
      </c>
      <c r="AA118" s="6" t="s">
        <v>234</v>
      </c>
      <c r="AB118" s="9">
        <v>0.1021</v>
      </c>
      <c r="AC118" s="6" t="s">
        <v>235</v>
      </c>
      <c r="AD118" s="6" t="s">
        <v>236</v>
      </c>
      <c r="AE118" s="9">
        <v>-8.14E-2</v>
      </c>
      <c r="AF118" s="6" t="s">
        <v>237</v>
      </c>
      <c r="AG118" s="9">
        <v>0.14399999999999999</v>
      </c>
      <c r="AH118" s="9">
        <v>1.14E-2</v>
      </c>
      <c r="AI118" s="6" t="s">
        <v>238</v>
      </c>
      <c r="AJ118" s="6" t="s">
        <v>239</v>
      </c>
      <c r="AK118" s="9">
        <v>0.53500000000000003</v>
      </c>
      <c r="AL118" s="9">
        <v>3.2000000000000001E-2</v>
      </c>
      <c r="AM118" s="6" t="s">
        <v>240</v>
      </c>
      <c r="AN118" s="9">
        <v>3.4500000000000003E-2</v>
      </c>
      <c r="AO118" s="6" t="s">
        <v>241</v>
      </c>
      <c r="AP118" s="6" t="s">
        <v>92</v>
      </c>
      <c r="AQ118" s="9">
        <v>0.1042</v>
      </c>
      <c r="AR118" s="6" t="s">
        <v>242</v>
      </c>
      <c r="AS118" s="6" t="s">
        <v>243</v>
      </c>
      <c r="AT118" s="6" t="s">
        <v>244</v>
      </c>
      <c r="AU118" s="6" t="s">
        <v>245</v>
      </c>
      <c r="AV118" s="8">
        <v>25719900000</v>
      </c>
      <c r="AW118" s="8">
        <v>10096200000</v>
      </c>
      <c r="AX118" s="8">
        <v>1931590000</v>
      </c>
      <c r="AY118" s="8">
        <v>8164580000</v>
      </c>
      <c r="AZ118" s="8">
        <v>4400680000</v>
      </c>
      <c r="BA118" s="8">
        <v>6551240000</v>
      </c>
      <c r="BB118" s="8">
        <v>5234210000</v>
      </c>
      <c r="BC118" s="8">
        <v>1127940000</v>
      </c>
      <c r="BD118" s="8">
        <v>3700690000</v>
      </c>
      <c r="BE118" s="8">
        <v>741179000</v>
      </c>
      <c r="BF118" s="8">
        <v>1115400000</v>
      </c>
      <c r="BG118" s="8">
        <v>219324000</v>
      </c>
      <c r="BH118" s="11">
        <f>BF118/L118</f>
        <v>0.14331124262179656</v>
      </c>
      <c r="BI118" s="8">
        <f>BF118-AY118</f>
        <v>-7049180000</v>
      </c>
      <c r="BJ118" s="11">
        <f>(Table1[[#This Row],[Cotação]]/Table1[[#This Row],[Min 52 sem 
]])-1</f>
        <v>0.13747323340471085</v>
      </c>
    </row>
    <row r="119" spans="1:62" hidden="1" x14ac:dyDescent="0.25">
      <c r="A119" s="6" t="str">
        <f>IFERROR(VLOOKUP(Table1[[#This Row],[Papel]],carteira!A:B,2,0),"")</f>
        <v/>
      </c>
      <c r="B119" s="5" t="s">
        <v>2307</v>
      </c>
      <c r="C119" s="6">
        <v>8.24</v>
      </c>
      <c r="D119" s="6" t="s">
        <v>2</v>
      </c>
      <c r="E119" s="7">
        <v>44638</v>
      </c>
      <c r="F119" s="6" t="s">
        <v>2308</v>
      </c>
      <c r="G119" s="6">
        <v>7.24</v>
      </c>
      <c r="H119" s="6" t="s">
        <v>679</v>
      </c>
      <c r="I119" s="6">
        <v>24.21</v>
      </c>
      <c r="J119" s="6" t="s">
        <v>679</v>
      </c>
      <c r="K119" s="8">
        <v>5445170</v>
      </c>
      <c r="L119" s="8">
        <v>1043150000</v>
      </c>
      <c r="M119" s="7">
        <v>44469</v>
      </c>
      <c r="N119" s="8">
        <v>499890000</v>
      </c>
      <c r="O119" s="8">
        <v>126596000</v>
      </c>
      <c r="P119" s="6" t="s">
        <v>2130</v>
      </c>
      <c r="Q119" s="6">
        <v>32.29</v>
      </c>
      <c r="R119" s="6">
        <v>0.26</v>
      </c>
      <c r="S119" s="9">
        <v>5.6399999999999999E-2</v>
      </c>
      <c r="T119" s="6">
        <v>1.56</v>
      </c>
      <c r="U119" s="6">
        <v>5.3</v>
      </c>
      <c r="V119" s="9">
        <v>1.23E-2</v>
      </c>
      <c r="W119" s="6" t="s">
        <v>2309</v>
      </c>
      <c r="X119" s="6" t="s">
        <v>2310</v>
      </c>
      <c r="Y119" s="9">
        <v>-0.6704</v>
      </c>
      <c r="Z119" s="6" t="s">
        <v>1315</v>
      </c>
      <c r="AA119" s="6" t="s">
        <v>1725</v>
      </c>
      <c r="AB119" s="9">
        <v>-3.85E-2</v>
      </c>
      <c r="AC119" s="6" t="s">
        <v>1573</v>
      </c>
      <c r="AD119" s="6" t="s">
        <v>73</v>
      </c>
      <c r="AE119" s="9">
        <v>-0.78029999999999999</v>
      </c>
      <c r="AF119" s="6" t="s">
        <v>1653</v>
      </c>
      <c r="AG119" s="9">
        <v>1.6E-2</v>
      </c>
      <c r="AH119" s="9">
        <v>0</v>
      </c>
      <c r="AI119" s="6" t="s">
        <v>594</v>
      </c>
      <c r="AJ119" s="6" t="s">
        <v>1443</v>
      </c>
      <c r="AK119" s="9">
        <v>0</v>
      </c>
      <c r="AL119" s="9">
        <v>0</v>
      </c>
      <c r="AM119" s="6" t="s">
        <v>1772</v>
      </c>
      <c r="AN119" s="9">
        <v>0</v>
      </c>
      <c r="AO119" s="6" t="s">
        <v>2311</v>
      </c>
      <c r="AP119" s="6" t="s">
        <v>2312</v>
      </c>
      <c r="AQ119" s="9">
        <v>0</v>
      </c>
      <c r="AR119" s="6" t="s">
        <v>2313</v>
      </c>
      <c r="AS119" s="6" t="s">
        <v>801</v>
      </c>
      <c r="AT119" s="6" t="s">
        <v>29</v>
      </c>
      <c r="AU119" s="6" t="s">
        <v>149</v>
      </c>
      <c r="AV119" s="8">
        <v>717855000</v>
      </c>
      <c r="AW119" s="8">
        <v>1052000</v>
      </c>
      <c r="AX119" s="8">
        <v>544311000</v>
      </c>
      <c r="AY119" s="8">
        <v>-543259000</v>
      </c>
      <c r="AZ119" s="8">
        <v>595881000</v>
      </c>
      <c r="BA119" s="8">
        <v>670337000</v>
      </c>
      <c r="BB119" s="8">
        <v>219106000</v>
      </c>
      <c r="BC119" s="8">
        <v>50152000</v>
      </c>
      <c r="BD119" s="8">
        <v>11630000</v>
      </c>
      <c r="BE119" s="8">
        <v>-2175000</v>
      </c>
      <c r="BF119" s="8">
        <v>32310000</v>
      </c>
      <c r="BG119" s="8">
        <v>2147000</v>
      </c>
      <c r="BH119" s="11">
        <f>BF119/L119</f>
        <v>3.0973493744907252E-2</v>
      </c>
      <c r="BI119" s="8">
        <f>BF119-AY119</f>
        <v>575569000</v>
      </c>
      <c r="BJ119" s="11">
        <f>(Table1[[#This Row],[Cotação]]/Table1[[#This Row],[Min 52 sem 
]])-1</f>
        <v>0.13812154696132595</v>
      </c>
    </row>
    <row r="120" spans="1:62" hidden="1" x14ac:dyDescent="0.25">
      <c r="A120" s="6" t="str">
        <f>IFERROR(VLOOKUP(Table1[[#This Row],[Papel]],carteira!A:B,2,0),"")</f>
        <v/>
      </c>
      <c r="B120" s="5" t="s">
        <v>1769</v>
      </c>
      <c r="C120" s="6">
        <v>4.8899999999999997</v>
      </c>
      <c r="D120" s="6" t="s">
        <v>2</v>
      </c>
      <c r="E120" s="7">
        <v>44638</v>
      </c>
      <c r="F120" s="6" t="s">
        <v>1770</v>
      </c>
      <c r="G120" s="6">
        <v>4.28</v>
      </c>
      <c r="H120" s="6" t="s">
        <v>376</v>
      </c>
      <c r="I120" s="6">
        <v>8.65</v>
      </c>
      <c r="J120" s="6" t="s">
        <v>377</v>
      </c>
      <c r="K120" s="8">
        <v>32515200</v>
      </c>
      <c r="L120" s="8">
        <v>10803700000</v>
      </c>
      <c r="M120" s="7">
        <v>44561</v>
      </c>
      <c r="N120" s="8">
        <v>11920500000</v>
      </c>
      <c r="O120" s="8">
        <v>2209350000</v>
      </c>
      <c r="P120" s="6" t="s">
        <v>1771</v>
      </c>
      <c r="Q120" s="6">
        <v>14.24</v>
      </c>
      <c r="R120" s="6">
        <v>0.34</v>
      </c>
      <c r="S120" s="9">
        <v>-0.17949999999999999</v>
      </c>
      <c r="T120" s="6">
        <v>1.69</v>
      </c>
      <c r="U120" s="6">
        <v>2.9</v>
      </c>
      <c r="V120" s="9">
        <v>-0.16700000000000001</v>
      </c>
      <c r="W120" s="6" t="s">
        <v>1286</v>
      </c>
      <c r="X120" s="6" t="s">
        <v>1674</v>
      </c>
      <c r="Y120" s="9">
        <v>-0.3347</v>
      </c>
      <c r="Z120" s="6" t="s">
        <v>139</v>
      </c>
      <c r="AA120" s="6" t="s">
        <v>601</v>
      </c>
      <c r="AB120" s="9">
        <v>-0.18909999999999999</v>
      </c>
      <c r="AC120" s="6" t="s">
        <v>1423</v>
      </c>
      <c r="AD120" s="6" t="s">
        <v>1772</v>
      </c>
      <c r="AE120" s="9">
        <v>-0.2787</v>
      </c>
      <c r="AF120" s="6" t="s">
        <v>1097</v>
      </c>
      <c r="AG120" s="9">
        <v>9.8000000000000004E-2</v>
      </c>
      <c r="AH120" s="9">
        <v>-6.6100000000000006E-2</v>
      </c>
      <c r="AI120" s="6" t="s">
        <v>1773</v>
      </c>
      <c r="AJ120" s="6" t="s">
        <v>289</v>
      </c>
      <c r="AK120" s="9">
        <v>0</v>
      </c>
      <c r="AL120" s="9">
        <v>0</v>
      </c>
      <c r="AM120" s="6" t="s">
        <v>1371</v>
      </c>
      <c r="AN120" s="9">
        <v>0</v>
      </c>
      <c r="AO120" s="6" t="s">
        <v>1774</v>
      </c>
      <c r="AP120" s="6" t="s">
        <v>1775</v>
      </c>
      <c r="AQ120" s="9">
        <v>0</v>
      </c>
      <c r="AR120" s="6" t="s">
        <v>1776</v>
      </c>
      <c r="AS120" s="6" t="s">
        <v>149</v>
      </c>
      <c r="AT120" s="6" t="s">
        <v>236</v>
      </c>
      <c r="AU120" s="6" t="s">
        <v>1777</v>
      </c>
      <c r="AV120" s="8">
        <v>9954990000</v>
      </c>
      <c r="AW120" s="8">
        <v>1994040000</v>
      </c>
      <c r="AX120" s="8">
        <v>877255000</v>
      </c>
      <c r="AY120" s="8">
        <v>1116790000</v>
      </c>
      <c r="AZ120" s="8">
        <v>6272160000</v>
      </c>
      <c r="BA120" s="8">
        <v>6403190000</v>
      </c>
      <c r="BB120" s="8">
        <v>15876900000</v>
      </c>
      <c r="BC120" s="8">
        <v>4441120000</v>
      </c>
      <c r="BD120" s="8">
        <v>975434000</v>
      </c>
      <c r="BE120" s="8">
        <v>251583000</v>
      </c>
      <c r="BF120" s="8">
        <v>758931000</v>
      </c>
      <c r="BG120" s="8">
        <v>202930000</v>
      </c>
      <c r="BH120" s="11">
        <f>BF120/L120</f>
        <v>7.0247322676490462E-2</v>
      </c>
      <c r="BI120" s="8">
        <f>BF120-AY120</f>
        <v>-357859000</v>
      </c>
      <c r="BJ120" s="11">
        <f>(Table1[[#This Row],[Cotação]]/Table1[[#This Row],[Min 52 sem 
]])-1</f>
        <v>0.14252336448598113</v>
      </c>
    </row>
    <row r="121" spans="1:62" hidden="1" x14ac:dyDescent="0.25">
      <c r="A121" s="6" t="str">
        <f>IFERROR(VLOOKUP(Table1[[#This Row],[Papel]],carteira!A:B,2,0),"")</f>
        <v/>
      </c>
      <c r="B121" s="5" t="s">
        <v>674</v>
      </c>
      <c r="C121" s="6">
        <v>2.95</v>
      </c>
      <c r="D121" s="6" t="s">
        <v>182</v>
      </c>
      <c r="E121" s="7">
        <v>44638</v>
      </c>
      <c r="F121" s="6" t="s">
        <v>675</v>
      </c>
      <c r="G121" s="6">
        <v>2.58</v>
      </c>
      <c r="H121" s="6" t="s">
        <v>25</v>
      </c>
      <c r="I121" s="6">
        <v>4.8</v>
      </c>
      <c r="J121" s="6" t="s">
        <v>26</v>
      </c>
      <c r="K121" s="8">
        <v>2613780</v>
      </c>
      <c r="L121" s="8">
        <v>1720530000</v>
      </c>
      <c r="M121" s="7">
        <v>44561</v>
      </c>
      <c r="N121" s="6" t="s">
        <v>27</v>
      </c>
      <c r="O121" s="8">
        <v>583232000</v>
      </c>
      <c r="P121" s="6" t="s">
        <v>676</v>
      </c>
      <c r="Q121" s="6">
        <v>7.11</v>
      </c>
      <c r="R121" s="6">
        <v>0.41</v>
      </c>
      <c r="S121" s="9">
        <v>6.1199999999999997E-2</v>
      </c>
      <c r="T121" s="6">
        <v>0.45</v>
      </c>
      <c r="U121" s="6">
        <v>6.62</v>
      </c>
      <c r="V121" s="9">
        <v>-6.7000000000000002E-3</v>
      </c>
      <c r="W121" s="6" t="s">
        <v>29</v>
      </c>
      <c r="X121" s="6" t="s">
        <v>29</v>
      </c>
      <c r="Y121" s="9">
        <v>-0.36520000000000002</v>
      </c>
      <c r="Z121" s="6" t="s">
        <v>29</v>
      </c>
      <c r="AA121" s="6" t="s">
        <v>29</v>
      </c>
      <c r="AB121" s="9">
        <v>-5.45E-2</v>
      </c>
      <c r="AC121" s="6" t="s">
        <v>29</v>
      </c>
      <c r="AD121" s="6" t="s">
        <v>30</v>
      </c>
      <c r="AE121" s="9">
        <v>-0.45679999999999998</v>
      </c>
      <c r="AF121" s="6" t="s">
        <v>29</v>
      </c>
      <c r="AG121" s="9">
        <v>0</v>
      </c>
      <c r="AH121" s="9">
        <v>-0.35170000000000001</v>
      </c>
      <c r="AI121" s="6" t="s">
        <v>29</v>
      </c>
      <c r="AJ121" s="6" t="s">
        <v>29</v>
      </c>
      <c r="AK121" s="9">
        <v>0.19239999999999999</v>
      </c>
      <c r="AL121" s="9">
        <v>0.107</v>
      </c>
      <c r="AM121" s="6" t="s">
        <v>536</v>
      </c>
      <c r="AN121" s="9">
        <v>0</v>
      </c>
      <c r="AO121" s="6" t="s">
        <v>29</v>
      </c>
      <c r="AP121" s="6" t="s">
        <v>29</v>
      </c>
      <c r="AQ121" s="9">
        <v>0</v>
      </c>
      <c r="AR121" s="6" t="s">
        <v>29</v>
      </c>
      <c r="AS121" s="6" t="s">
        <v>29</v>
      </c>
      <c r="AT121" s="6" t="s">
        <v>673</v>
      </c>
      <c r="AU121" s="6" t="s">
        <v>29</v>
      </c>
      <c r="AV121" s="8">
        <v>36930500000</v>
      </c>
      <c r="AW121" s="8">
        <v>20227700000</v>
      </c>
      <c r="AX121" s="8">
        <v>13124700000</v>
      </c>
      <c r="AY121" s="8">
        <v>3862850000</v>
      </c>
      <c r="AZ121" s="8">
        <v>1895880000</v>
      </c>
      <c r="BA121" s="8">
        <v>420932000</v>
      </c>
      <c r="BB121" s="8">
        <v>76871000</v>
      </c>
      <c r="BC121" s="8">
        <v>21181000</v>
      </c>
      <c r="BD121" s="8">
        <v>241912000</v>
      </c>
      <c r="BE121" s="8">
        <v>48237000</v>
      </c>
      <c r="BH121" s="11">
        <f>BF121/L121</f>
        <v>0</v>
      </c>
      <c r="BI121" s="8">
        <f>BF121-AY121</f>
        <v>-3862850000</v>
      </c>
      <c r="BJ121" s="11">
        <f>(Table1[[#This Row],[Cotação]]/Table1[[#This Row],[Min 52 sem 
]])-1</f>
        <v>0.14341085271317833</v>
      </c>
    </row>
    <row r="122" spans="1:62" x14ac:dyDescent="0.25">
      <c r="A122" s="6" t="str">
        <f>IFERROR(VLOOKUP(Table1[[#This Row],[Papel]],carteira!A:B,2,0),"")</f>
        <v>X</v>
      </c>
      <c r="B122" s="5" t="s">
        <v>2011</v>
      </c>
      <c r="C122" s="6">
        <v>10.46</v>
      </c>
      <c r="D122" s="6" t="s">
        <v>160</v>
      </c>
      <c r="E122" s="7">
        <v>44638</v>
      </c>
      <c r="F122" s="6" t="s">
        <v>2012</v>
      </c>
      <c r="G122" s="6">
        <v>9.08</v>
      </c>
      <c r="H122" s="6" t="s">
        <v>25</v>
      </c>
      <c r="I122" s="6">
        <v>11.69</v>
      </c>
      <c r="J122" s="6" t="s">
        <v>26</v>
      </c>
      <c r="K122" s="8">
        <v>2944460</v>
      </c>
      <c r="L122" s="8">
        <v>92376000000</v>
      </c>
      <c r="M122" s="7">
        <v>44561</v>
      </c>
      <c r="N122" s="8">
        <v>95868000000</v>
      </c>
      <c r="O122" s="8">
        <v>8831360000</v>
      </c>
      <c r="P122" s="9">
        <v>1.3599999999999999E-2</v>
      </c>
      <c r="Q122" s="6">
        <v>7.57</v>
      </c>
      <c r="R122" s="6">
        <v>1.38</v>
      </c>
      <c r="S122" s="9">
        <v>3.0499999999999999E-2</v>
      </c>
      <c r="T122" s="6">
        <v>1.4</v>
      </c>
      <c r="U122" s="6">
        <v>7.46</v>
      </c>
      <c r="V122" s="9">
        <v>-1.1299999999999999E-2</v>
      </c>
      <c r="W122" s="6">
        <v>67.87</v>
      </c>
      <c r="X122" s="9">
        <v>0.35199999999999998</v>
      </c>
      <c r="Y122" s="9">
        <v>1.7999999999999999E-2</v>
      </c>
      <c r="Z122" s="6">
        <v>11.31</v>
      </c>
      <c r="AA122" s="9">
        <v>0.16700000000000001</v>
      </c>
      <c r="AB122" s="9">
        <v>0.13789999999999999</v>
      </c>
      <c r="AC122" s="6">
        <v>1.07</v>
      </c>
      <c r="AD122" s="9">
        <v>1.627</v>
      </c>
      <c r="AE122" s="9">
        <v>-0.18279999999999999</v>
      </c>
      <c r="AF122" s="6">
        <v>23.42</v>
      </c>
      <c r="AG122" s="9">
        <v>1.6E-2</v>
      </c>
      <c r="AH122" s="9">
        <v>-9.1999999999999998E-2</v>
      </c>
      <c r="AI122" s="6">
        <v>-13.79</v>
      </c>
      <c r="AJ122" s="9">
        <v>1.7000000000000001E-2</v>
      </c>
      <c r="AK122" s="9">
        <v>0.14230000000000001</v>
      </c>
      <c r="AL122" s="9">
        <v>4.3999999999999997E-2</v>
      </c>
      <c r="AM122" s="9">
        <v>0.185</v>
      </c>
      <c r="AN122" s="9">
        <v>0.4945</v>
      </c>
      <c r="AO122" s="6">
        <v>46.02</v>
      </c>
      <c r="AP122" s="6">
        <v>1.68</v>
      </c>
      <c r="AQ122" s="9">
        <v>0.374</v>
      </c>
      <c r="AR122" s="6">
        <v>70.44</v>
      </c>
      <c r="AS122" s="6">
        <v>0.13</v>
      </c>
      <c r="AT122" s="9">
        <v>0.115</v>
      </c>
      <c r="AU122" s="6">
        <v>0.1</v>
      </c>
      <c r="AV122" s="8">
        <v>85981000000</v>
      </c>
      <c r="AW122" s="8">
        <v>8884000000</v>
      </c>
      <c r="AX122" s="8">
        <v>5392000000</v>
      </c>
      <c r="AY122" s="8">
        <v>3492000000</v>
      </c>
      <c r="AZ122" s="8">
        <v>9772000000</v>
      </c>
      <c r="BA122" s="8">
        <v>65886000000</v>
      </c>
      <c r="BB122" s="8">
        <v>8170000000</v>
      </c>
      <c r="BC122" s="8">
        <v>2251000000</v>
      </c>
      <c r="BD122" s="8">
        <v>1361000000</v>
      </c>
      <c r="BE122" s="8">
        <v>304000000</v>
      </c>
      <c r="BF122" s="8">
        <v>12200000000</v>
      </c>
      <c r="BG122" s="8">
        <v>4118000000</v>
      </c>
      <c r="BH122" s="11">
        <f>BF122/L122</f>
        <v>0.13206893565428249</v>
      </c>
      <c r="BI122" s="8">
        <f>BF122-AY122</f>
        <v>8708000000</v>
      </c>
      <c r="BJ122" s="11">
        <f>(Table1[[#This Row],[Cotação]]/Table1[[#This Row],[Min 52 sem 
]])-1</f>
        <v>0.15198237885462573</v>
      </c>
    </row>
    <row r="123" spans="1:62" hidden="1" x14ac:dyDescent="0.25">
      <c r="A123" s="6" t="str">
        <f>IFERROR(VLOOKUP(Table1[[#This Row],[Papel]],carteira!A:B,2,0),"")</f>
        <v/>
      </c>
      <c r="B123" s="5" t="s">
        <v>1502</v>
      </c>
      <c r="C123" s="6">
        <v>15.08</v>
      </c>
      <c r="D123" s="6" t="s">
        <v>34</v>
      </c>
      <c r="E123" s="7">
        <v>44638</v>
      </c>
      <c r="F123" s="6" t="s">
        <v>1503</v>
      </c>
      <c r="G123" s="6">
        <v>13.1</v>
      </c>
      <c r="H123" s="6" t="s">
        <v>1504</v>
      </c>
      <c r="I123" s="6">
        <v>26.05</v>
      </c>
      <c r="J123" s="6" t="s">
        <v>1505</v>
      </c>
      <c r="K123" s="8">
        <v>204185000</v>
      </c>
      <c r="L123" s="8">
        <v>11166200000</v>
      </c>
      <c r="M123" s="7">
        <v>44561</v>
      </c>
      <c r="N123" s="8">
        <v>19301100000</v>
      </c>
      <c r="O123" s="8">
        <v>740465000</v>
      </c>
      <c r="P123" s="6" t="s">
        <v>1506</v>
      </c>
      <c r="Q123" s="6">
        <v>-40.630000000000003</v>
      </c>
      <c r="R123" s="6">
        <v>-0.37</v>
      </c>
      <c r="S123" s="9">
        <v>-0.14319999999999999</v>
      </c>
      <c r="T123" s="6">
        <v>0.75</v>
      </c>
      <c r="U123" s="6">
        <v>20.11</v>
      </c>
      <c r="V123" s="9">
        <v>-0.21290000000000001</v>
      </c>
      <c r="W123" s="6" t="s">
        <v>1507</v>
      </c>
      <c r="X123" s="6" t="s">
        <v>880</v>
      </c>
      <c r="Y123" s="9">
        <v>8.1000000000000003E-2</v>
      </c>
      <c r="Z123" s="6" t="s">
        <v>180</v>
      </c>
      <c r="AA123" s="6" t="s">
        <v>946</v>
      </c>
      <c r="AB123" s="9">
        <v>-0.39240000000000003</v>
      </c>
      <c r="AC123" s="6" t="s">
        <v>245</v>
      </c>
      <c r="AD123" s="6" t="s">
        <v>1508</v>
      </c>
      <c r="AE123" s="9">
        <v>1.8045</v>
      </c>
      <c r="AF123" s="6" t="s">
        <v>19</v>
      </c>
      <c r="AG123" s="9">
        <v>2.5999999999999999E-2</v>
      </c>
      <c r="AH123" s="9">
        <v>-0.55349999999999999</v>
      </c>
      <c r="AI123" s="6" t="s">
        <v>1509</v>
      </c>
      <c r="AJ123" s="6" t="s">
        <v>384</v>
      </c>
      <c r="AK123" s="9">
        <v>-8.9899999999999994E-2</v>
      </c>
      <c r="AL123" s="9">
        <v>0</v>
      </c>
      <c r="AM123" s="6" t="s">
        <v>1510</v>
      </c>
      <c r="AN123" s="9">
        <v>8.8900000000000007E-2</v>
      </c>
      <c r="AO123" s="6" t="s">
        <v>1511</v>
      </c>
      <c r="AP123" s="6" t="s">
        <v>1512</v>
      </c>
      <c r="AQ123" s="9">
        <v>0.27139999999999997</v>
      </c>
      <c r="AR123" s="6" t="s">
        <v>1513</v>
      </c>
      <c r="AS123" s="6" t="s">
        <v>840</v>
      </c>
      <c r="AT123" s="6" t="s">
        <v>303</v>
      </c>
      <c r="AU123" s="6" t="s">
        <v>205</v>
      </c>
      <c r="AV123" s="8">
        <v>56670200000</v>
      </c>
      <c r="AW123" s="8">
        <v>22472100000</v>
      </c>
      <c r="AX123" s="8">
        <v>14337200000</v>
      </c>
      <c r="AY123" s="8">
        <v>8134860000</v>
      </c>
      <c r="AZ123" s="8">
        <v>32790200000</v>
      </c>
      <c r="BA123" s="8">
        <v>14887100000</v>
      </c>
      <c r="BB123" s="8">
        <v>22669700000</v>
      </c>
      <c r="BC123" s="8">
        <v>7284440000</v>
      </c>
      <c r="BD123" s="8">
        <v>1488620000</v>
      </c>
      <c r="BE123" s="8">
        <v>464961000</v>
      </c>
      <c r="BF123" s="8">
        <v>-274819000</v>
      </c>
      <c r="BG123" s="8">
        <v>11108000</v>
      </c>
      <c r="BH123" s="11">
        <f>BF123/L123</f>
        <v>-2.4611685264458814E-2</v>
      </c>
      <c r="BI123" s="8">
        <f>BF123-AY123</f>
        <v>-8409679000</v>
      </c>
      <c r="BJ123" s="11">
        <f>(Table1[[#This Row],[Cotação]]/Table1[[#This Row],[Min 52 sem 
]])-1</f>
        <v>0.15114503816793889</v>
      </c>
    </row>
    <row r="124" spans="1:62" hidden="1" x14ac:dyDescent="0.25">
      <c r="A124" s="6" t="str">
        <f>IFERROR(VLOOKUP(Table1[[#This Row],[Papel]],carteira!A:B,2,0),"")</f>
        <v/>
      </c>
      <c r="B124" s="5" t="s">
        <v>3102</v>
      </c>
      <c r="C124" s="6">
        <v>4.03</v>
      </c>
      <c r="D124" s="6" t="s">
        <v>2</v>
      </c>
      <c r="E124" s="7">
        <v>44638</v>
      </c>
      <c r="F124" s="6" t="s">
        <v>3103</v>
      </c>
      <c r="G124" s="6">
        <v>3.5</v>
      </c>
      <c r="H124" s="6" t="s">
        <v>679</v>
      </c>
      <c r="I124" s="6">
        <v>13.21</v>
      </c>
      <c r="J124" s="6" t="s">
        <v>679</v>
      </c>
      <c r="K124" s="8">
        <v>12548800</v>
      </c>
      <c r="L124" s="8">
        <v>1135040000</v>
      </c>
      <c r="M124" s="7">
        <v>44469</v>
      </c>
      <c r="N124" s="8">
        <v>617650000</v>
      </c>
      <c r="O124" s="8">
        <v>281647000</v>
      </c>
      <c r="P124" s="6" t="s">
        <v>3104</v>
      </c>
      <c r="Q124" s="6">
        <v>0</v>
      </c>
      <c r="R124" s="6">
        <v>0</v>
      </c>
      <c r="S124" s="9">
        <v>-0.17760000000000001</v>
      </c>
      <c r="T124" s="6">
        <v>1.79</v>
      </c>
      <c r="U124" s="6">
        <v>2.2599999999999998</v>
      </c>
      <c r="V124" s="9">
        <v>-0.1691</v>
      </c>
      <c r="W124" s="6" t="s">
        <v>29</v>
      </c>
      <c r="X124" s="6" t="s">
        <v>29</v>
      </c>
      <c r="Y124" s="9">
        <v>-0.68020000000000003</v>
      </c>
      <c r="Z124" s="6" t="s">
        <v>29</v>
      </c>
      <c r="AA124" s="6" t="s">
        <v>29</v>
      </c>
      <c r="AB124" s="9">
        <v>-0.3261</v>
      </c>
      <c r="AC124" s="6" t="s">
        <v>1314</v>
      </c>
      <c r="AD124" s="6" t="s">
        <v>29</v>
      </c>
      <c r="AE124" s="9">
        <v>-0.52539999999999998</v>
      </c>
      <c r="AF124" s="6" t="s">
        <v>269</v>
      </c>
      <c r="AG124" s="9">
        <v>0</v>
      </c>
      <c r="AH124" s="9">
        <v>0</v>
      </c>
      <c r="AI124" s="6" t="s">
        <v>2951</v>
      </c>
      <c r="AJ124" s="6" t="s">
        <v>29</v>
      </c>
      <c r="AK124" s="9">
        <v>0</v>
      </c>
      <c r="AL124" s="9">
        <v>0</v>
      </c>
      <c r="AM124" s="6" t="s">
        <v>29</v>
      </c>
      <c r="AN124" s="9">
        <v>0</v>
      </c>
      <c r="AO124" s="6" t="s">
        <v>29</v>
      </c>
      <c r="AP124" s="6" t="s">
        <v>3105</v>
      </c>
      <c r="AQ124" s="9">
        <v>0</v>
      </c>
      <c r="AR124" s="6" t="s">
        <v>29</v>
      </c>
      <c r="AS124" s="6" t="s">
        <v>1648</v>
      </c>
      <c r="AT124" s="6" t="s">
        <v>29</v>
      </c>
      <c r="AU124" s="6" t="s">
        <v>29</v>
      </c>
      <c r="AV124" s="8">
        <v>675333000</v>
      </c>
      <c r="AW124" s="8">
        <v>8492000</v>
      </c>
      <c r="AX124" s="8">
        <v>525880000</v>
      </c>
      <c r="AY124" s="8">
        <v>-517388000</v>
      </c>
      <c r="AZ124" s="8">
        <v>545579000</v>
      </c>
      <c r="BA124" s="8">
        <v>635506000</v>
      </c>
      <c r="BB124" s="6">
        <v>0</v>
      </c>
      <c r="BC124" s="8">
        <v>25207000</v>
      </c>
      <c r="BD124" s="6">
        <v>0</v>
      </c>
      <c r="BE124" s="8">
        <v>-5919000</v>
      </c>
      <c r="BF124" s="6">
        <v>0</v>
      </c>
      <c r="BG124" s="8">
        <v>11438000</v>
      </c>
      <c r="BH124" s="11">
        <f>BF124/L124</f>
        <v>0</v>
      </c>
      <c r="BI124" s="8">
        <f>BF124-AY124</f>
        <v>517388000</v>
      </c>
      <c r="BJ124" s="11">
        <f>(Table1[[#This Row],[Cotação]]/Table1[[#This Row],[Min 52 sem 
]])-1</f>
        <v>0.15142857142857147</v>
      </c>
    </row>
    <row r="125" spans="1:62" hidden="1" x14ac:dyDescent="0.25">
      <c r="A125" s="6" t="str">
        <f>IFERROR(VLOOKUP(Table1[[#This Row],[Papel]],carteira!A:B,2,0),"")</f>
        <v/>
      </c>
      <c r="B125" s="5" t="s">
        <v>209</v>
      </c>
      <c r="C125" s="6">
        <v>20.82</v>
      </c>
      <c r="D125" s="6" t="s">
        <v>34</v>
      </c>
      <c r="E125" s="7">
        <v>44638</v>
      </c>
      <c r="F125" s="6" t="s">
        <v>210</v>
      </c>
      <c r="G125" s="6">
        <v>18.079999999999998</v>
      </c>
      <c r="H125" s="6" t="s">
        <v>211</v>
      </c>
      <c r="I125" s="6">
        <v>32.07</v>
      </c>
      <c r="J125" s="6" t="s">
        <v>211</v>
      </c>
      <c r="K125" s="8">
        <v>29492300</v>
      </c>
      <c r="L125" s="8">
        <v>5533390000</v>
      </c>
      <c r="M125" s="7">
        <v>44469</v>
      </c>
      <c r="N125" s="8">
        <v>6399580000</v>
      </c>
      <c r="O125" s="8">
        <v>265773000</v>
      </c>
      <c r="P125" s="6" t="s">
        <v>212</v>
      </c>
      <c r="Q125" s="6">
        <v>33.659999999999997</v>
      </c>
      <c r="R125" s="6">
        <v>0.62</v>
      </c>
      <c r="S125" s="9">
        <v>-6.3399999999999998E-2</v>
      </c>
      <c r="T125" s="6">
        <v>0.83</v>
      </c>
      <c r="U125" s="6">
        <v>25.19</v>
      </c>
      <c r="V125" s="9">
        <v>-8.8800000000000004E-2</v>
      </c>
      <c r="W125" s="6" t="s">
        <v>213</v>
      </c>
      <c r="X125" s="6" t="s">
        <v>214</v>
      </c>
      <c r="Y125" s="9">
        <v>-0.1779</v>
      </c>
      <c r="Z125" s="6" t="s">
        <v>215</v>
      </c>
      <c r="AA125" s="6" t="s">
        <v>216</v>
      </c>
      <c r="AB125" s="9">
        <v>-3.8800000000000001E-2</v>
      </c>
      <c r="AC125" s="6" t="s">
        <v>217</v>
      </c>
      <c r="AD125" s="6" t="s">
        <v>128</v>
      </c>
      <c r="AE125" s="9">
        <v>-0.25109999999999999</v>
      </c>
      <c r="AF125" s="6" t="s">
        <v>218</v>
      </c>
      <c r="AG125" s="9">
        <v>3.4000000000000002E-2</v>
      </c>
      <c r="AH125" s="9">
        <v>-0.41499999999999998</v>
      </c>
      <c r="AI125" s="6" t="s">
        <v>219</v>
      </c>
      <c r="AJ125" s="6" t="s">
        <v>220</v>
      </c>
      <c r="AK125" s="9">
        <v>0.97629999999999995</v>
      </c>
      <c r="AL125" s="9">
        <v>1.0999999999999999E-2</v>
      </c>
      <c r="AM125" s="6" t="s">
        <v>221</v>
      </c>
      <c r="AN125" s="9">
        <v>3.7199999999999997E-2</v>
      </c>
      <c r="AO125" s="6" t="s">
        <v>222</v>
      </c>
      <c r="AP125" s="6" t="s">
        <v>223</v>
      </c>
      <c r="AQ125" s="9">
        <v>0.52300000000000002</v>
      </c>
      <c r="AR125" s="6" t="s">
        <v>224</v>
      </c>
      <c r="AS125" s="6" t="s">
        <v>103</v>
      </c>
      <c r="AT125" s="6" t="s">
        <v>225</v>
      </c>
      <c r="AU125" s="6" t="s">
        <v>226</v>
      </c>
      <c r="AV125" s="8">
        <v>11136900000</v>
      </c>
      <c r="AW125" s="8">
        <v>2174000000</v>
      </c>
      <c r="AX125" s="8">
        <v>1307810000</v>
      </c>
      <c r="AY125" s="8">
        <v>866188000</v>
      </c>
      <c r="AZ125" s="8">
        <v>1788760000</v>
      </c>
      <c r="BA125" s="8">
        <v>6693810000</v>
      </c>
      <c r="BB125" s="8">
        <v>877645000</v>
      </c>
      <c r="BC125" s="8">
        <v>239454000</v>
      </c>
      <c r="BD125" s="8">
        <v>380551000</v>
      </c>
      <c r="BE125" s="8">
        <v>116956000</v>
      </c>
      <c r="BF125" s="8">
        <v>164410000</v>
      </c>
      <c r="BG125" s="8">
        <v>60584000</v>
      </c>
      <c r="BH125" s="11">
        <f>BF125/L125</f>
        <v>2.9712346319344923E-2</v>
      </c>
      <c r="BI125" s="8">
        <f>BF125-AY125</f>
        <v>-701778000</v>
      </c>
      <c r="BJ125" s="11">
        <f>(Table1[[#This Row],[Cotação]]/Table1[[#This Row],[Min 52 sem 
]])-1</f>
        <v>0.15154867256637172</v>
      </c>
    </row>
    <row r="126" spans="1:62" hidden="1" x14ac:dyDescent="0.25">
      <c r="A126" s="6" t="str">
        <f>IFERROR(VLOOKUP(Table1[[#This Row],[Papel]],carteira!A:B,2,0),"")</f>
        <v/>
      </c>
      <c r="B126" s="5" t="s">
        <v>2117</v>
      </c>
      <c r="C126" s="6">
        <v>6.55</v>
      </c>
      <c r="D126" s="6" t="s">
        <v>466</v>
      </c>
      <c r="E126" s="7">
        <v>44582</v>
      </c>
      <c r="F126" s="6" t="s">
        <v>2118</v>
      </c>
      <c r="G126" s="6">
        <v>4.6399999999999997</v>
      </c>
      <c r="H126" s="6" t="s">
        <v>142</v>
      </c>
      <c r="I126" s="6">
        <v>9.9700000000000006</v>
      </c>
      <c r="J126" s="6" t="s">
        <v>298</v>
      </c>
      <c r="K126" s="8">
        <v>14984100</v>
      </c>
      <c r="L126" s="8">
        <v>12333700000</v>
      </c>
      <c r="M126" s="7">
        <v>44469</v>
      </c>
      <c r="N126" s="8">
        <v>18943800000</v>
      </c>
      <c r="O126" s="8">
        <v>1883010000</v>
      </c>
      <c r="P126" s="6" t="s">
        <v>126</v>
      </c>
      <c r="Q126" s="6">
        <v>20.99</v>
      </c>
      <c r="R126" s="6">
        <v>0.31</v>
      </c>
      <c r="S126" s="9">
        <v>0</v>
      </c>
      <c r="T126" s="6">
        <v>1.89</v>
      </c>
      <c r="U126" s="6">
        <v>3.46</v>
      </c>
      <c r="V126" s="9">
        <v>0</v>
      </c>
      <c r="W126" s="6" t="s">
        <v>703</v>
      </c>
      <c r="X126" s="6" t="s">
        <v>2114</v>
      </c>
      <c r="Y126" s="9">
        <v>-0.27150000000000002</v>
      </c>
      <c r="Z126" s="6" t="s">
        <v>569</v>
      </c>
      <c r="AA126" s="6" t="s">
        <v>987</v>
      </c>
      <c r="AB126" s="9">
        <v>0.11210000000000001</v>
      </c>
      <c r="AC126" s="6" t="s">
        <v>111</v>
      </c>
      <c r="AD126" s="6" t="s">
        <v>221</v>
      </c>
      <c r="AE126" s="9">
        <v>-0.4541</v>
      </c>
      <c r="AF126" s="6" t="s">
        <v>1304</v>
      </c>
      <c r="AG126" s="9">
        <v>3.9E-2</v>
      </c>
      <c r="AH126" s="9">
        <v>1.47E-2</v>
      </c>
      <c r="AI126" s="6" t="s">
        <v>2119</v>
      </c>
      <c r="AJ126" s="6" t="s">
        <v>987</v>
      </c>
      <c r="AK126" s="9">
        <v>0.33150000000000002</v>
      </c>
      <c r="AL126" s="9">
        <v>0</v>
      </c>
      <c r="AM126" s="6" t="s">
        <v>1174</v>
      </c>
      <c r="AN126" s="9">
        <v>0.15970000000000001</v>
      </c>
      <c r="AO126" s="6" t="s">
        <v>1551</v>
      </c>
      <c r="AP126" s="6" t="s">
        <v>2104</v>
      </c>
      <c r="AQ126" s="9">
        <v>2.69E-2</v>
      </c>
      <c r="AR126" s="6" t="s">
        <v>2120</v>
      </c>
      <c r="AS126" s="6" t="s">
        <v>822</v>
      </c>
      <c r="AT126" s="6" t="s">
        <v>1283</v>
      </c>
      <c r="AU126" s="6" t="s">
        <v>567</v>
      </c>
      <c r="AV126" s="8">
        <v>43736200000</v>
      </c>
      <c r="AW126" s="8">
        <v>16521300000</v>
      </c>
      <c r="AX126" s="8">
        <v>9911190000</v>
      </c>
      <c r="AY126" s="8">
        <v>6610070000</v>
      </c>
      <c r="AZ126" s="8">
        <v>24815300000</v>
      </c>
      <c r="BA126" s="8">
        <v>6514640000</v>
      </c>
      <c r="BB126" s="8">
        <v>25896600000</v>
      </c>
      <c r="BC126" s="8">
        <v>6277260000</v>
      </c>
      <c r="BD126" s="8">
        <v>1684810000</v>
      </c>
      <c r="BE126" s="8">
        <v>311215000</v>
      </c>
      <c r="BF126" s="8">
        <v>587572000</v>
      </c>
      <c r="BG126" s="8">
        <v>95397000</v>
      </c>
      <c r="BH126" s="11">
        <f>BF126/L126</f>
        <v>4.7639556661828973E-2</v>
      </c>
      <c r="BI126" s="8">
        <f>BF126-AY126</f>
        <v>-6022498000</v>
      </c>
      <c r="BJ126" s="11">
        <f>(Table1[[#This Row],[Cotação]]/Table1[[#This Row],[Min 52 sem 
]])-1</f>
        <v>0.41163793103448287</v>
      </c>
    </row>
    <row r="127" spans="1:62" hidden="1" x14ac:dyDescent="0.25">
      <c r="A127" s="6" t="str">
        <f>IFERROR(VLOOKUP(Table1[[#This Row],[Papel]],carteira!A:B,2,0),"")</f>
        <v/>
      </c>
      <c r="B127" s="5" t="s">
        <v>254</v>
      </c>
      <c r="C127" s="6">
        <v>8.89</v>
      </c>
      <c r="D127" s="6" t="s">
        <v>23</v>
      </c>
      <c r="E127" s="7">
        <v>44638</v>
      </c>
      <c r="F127" s="6" t="s">
        <v>255</v>
      </c>
      <c r="G127" s="6">
        <v>7.72</v>
      </c>
      <c r="H127" s="6" t="s">
        <v>72</v>
      </c>
      <c r="I127" s="6">
        <v>9.5399999999999991</v>
      </c>
      <c r="J127" s="6" t="s">
        <v>72</v>
      </c>
      <c r="K127" s="8">
        <v>107762</v>
      </c>
      <c r="L127" s="8">
        <v>7815300000</v>
      </c>
      <c r="M127" s="7">
        <v>44561</v>
      </c>
      <c r="N127" s="8">
        <v>15979900000</v>
      </c>
      <c r="O127" s="8">
        <v>879111000</v>
      </c>
      <c r="P127" s="6" t="s">
        <v>256</v>
      </c>
      <c r="Q127" s="6">
        <v>7.01</v>
      </c>
      <c r="R127" s="6">
        <v>1.27</v>
      </c>
      <c r="S127" s="9">
        <v>3.8600000000000002E-2</v>
      </c>
      <c r="T127" s="6">
        <v>1.19</v>
      </c>
      <c r="U127" s="6">
        <v>7.45</v>
      </c>
      <c r="V127" s="9">
        <v>5.8299999999999998E-2</v>
      </c>
      <c r="W127" s="6" t="s">
        <v>257</v>
      </c>
      <c r="X127" s="6" t="s">
        <v>232</v>
      </c>
      <c r="Y127" s="9">
        <v>0.1573</v>
      </c>
      <c r="Z127" s="6" t="s">
        <v>233</v>
      </c>
      <c r="AA127" s="6" t="s">
        <v>234</v>
      </c>
      <c r="AB127" s="9">
        <v>0.1057</v>
      </c>
      <c r="AC127" s="6" t="s">
        <v>235</v>
      </c>
      <c r="AD127" s="6" t="s">
        <v>236</v>
      </c>
      <c r="AE127" s="9">
        <v>-6.7400000000000002E-2</v>
      </c>
      <c r="AF127" s="6" t="s">
        <v>258</v>
      </c>
      <c r="AG127" s="9">
        <v>0.14399999999999999</v>
      </c>
      <c r="AH127" s="9">
        <v>8.5300000000000001E-2</v>
      </c>
      <c r="AI127" s="6" t="s">
        <v>238</v>
      </c>
      <c r="AJ127" s="6" t="s">
        <v>239</v>
      </c>
      <c r="AK127" s="9">
        <v>0.57940000000000003</v>
      </c>
      <c r="AL127" s="9">
        <v>3.1E-2</v>
      </c>
      <c r="AM127" s="6" t="s">
        <v>240</v>
      </c>
      <c r="AN127" s="9">
        <v>6.5699999999999995E-2</v>
      </c>
      <c r="AO127" s="6" t="s">
        <v>259</v>
      </c>
      <c r="AP127" s="6" t="s">
        <v>92</v>
      </c>
      <c r="AQ127" s="9">
        <v>0.22439999999999999</v>
      </c>
      <c r="AR127" s="6" t="s">
        <v>260</v>
      </c>
      <c r="AS127" s="6" t="s">
        <v>243</v>
      </c>
      <c r="AT127" s="6" t="s">
        <v>244</v>
      </c>
      <c r="AU127" s="6" t="s">
        <v>245</v>
      </c>
      <c r="AV127" s="8">
        <v>25719900000</v>
      </c>
      <c r="AW127" s="8">
        <v>10096200000</v>
      </c>
      <c r="AX127" s="8">
        <v>1931590000</v>
      </c>
      <c r="AY127" s="8">
        <v>8164580000</v>
      </c>
      <c r="AZ127" s="8">
        <v>4400680000</v>
      </c>
      <c r="BA127" s="8">
        <v>6551240000</v>
      </c>
      <c r="BB127" s="8">
        <v>5234210000</v>
      </c>
      <c r="BC127" s="8">
        <v>1127940000</v>
      </c>
      <c r="BD127" s="8">
        <v>3700690000</v>
      </c>
      <c r="BE127" s="8">
        <v>741179000</v>
      </c>
      <c r="BF127" s="8">
        <v>1115400000</v>
      </c>
      <c r="BG127" s="8">
        <v>219324000</v>
      </c>
      <c r="BH127" s="11">
        <f>BF127/L127</f>
        <v>0.14272004913439024</v>
      </c>
      <c r="BI127" s="8">
        <f>BF127-AY127</f>
        <v>-7049180000</v>
      </c>
      <c r="BJ127" s="11">
        <f>(Table1[[#This Row],[Cotação]]/Table1[[#This Row],[Min 52 sem 
]])-1</f>
        <v>0.15155440414507781</v>
      </c>
    </row>
    <row r="128" spans="1:62" x14ac:dyDescent="0.25">
      <c r="A128" s="6" t="str">
        <f>IFERROR(VLOOKUP(Table1[[#This Row],[Papel]],carteira!A:B,2,0),"")</f>
        <v>X</v>
      </c>
      <c r="B128" s="5" t="s">
        <v>2013</v>
      </c>
      <c r="C128" s="6">
        <v>10.41</v>
      </c>
      <c r="D128" s="6" t="s">
        <v>182</v>
      </c>
      <c r="E128" s="7">
        <v>44638</v>
      </c>
      <c r="F128" s="6" t="s">
        <v>2014</v>
      </c>
      <c r="G128" s="6">
        <v>8.83</v>
      </c>
      <c r="H128" s="6" t="s">
        <v>25</v>
      </c>
      <c r="I128" s="6">
        <v>11.1</v>
      </c>
      <c r="J128" s="6" t="s">
        <v>26</v>
      </c>
      <c r="K128" s="8">
        <v>266949000</v>
      </c>
      <c r="L128" s="8">
        <v>91934400000</v>
      </c>
      <c r="M128" s="7">
        <v>44561</v>
      </c>
      <c r="N128" s="8">
        <v>95426400000</v>
      </c>
      <c r="O128" s="8">
        <v>8831360000</v>
      </c>
      <c r="P128" s="9">
        <v>1.46E-2</v>
      </c>
      <c r="Q128" s="6">
        <v>7.54</v>
      </c>
      <c r="R128" s="6">
        <v>1.38</v>
      </c>
      <c r="S128" s="9">
        <v>3.8899999999999997E-2</v>
      </c>
      <c r="T128" s="6">
        <v>1.4</v>
      </c>
      <c r="U128" s="6">
        <v>7.46</v>
      </c>
      <c r="V128" s="9">
        <v>-1.0500000000000001E-2</v>
      </c>
      <c r="W128" s="6">
        <v>67.55</v>
      </c>
      <c r="X128" s="9">
        <v>0.35199999999999998</v>
      </c>
      <c r="Y128" s="9">
        <v>8.6900000000000005E-2</v>
      </c>
      <c r="Z128" s="6">
        <v>11.25</v>
      </c>
      <c r="AA128" s="9">
        <v>0.16700000000000001</v>
      </c>
      <c r="AB128" s="9">
        <v>0.17960000000000001</v>
      </c>
      <c r="AC128" s="6">
        <v>1.07</v>
      </c>
      <c r="AD128" s="9">
        <v>1.627</v>
      </c>
      <c r="AE128" s="9">
        <v>-0.17349999999999999</v>
      </c>
      <c r="AF128" s="6">
        <v>23.3</v>
      </c>
      <c r="AG128" s="9">
        <v>1.6E-2</v>
      </c>
      <c r="AH128" s="9">
        <v>-0.12740000000000001</v>
      </c>
      <c r="AI128" s="6">
        <v>-13.72</v>
      </c>
      <c r="AJ128" s="9">
        <v>1.7000000000000001E-2</v>
      </c>
      <c r="AK128" s="9">
        <v>0.27389999999999998</v>
      </c>
      <c r="AL128" s="9">
        <v>4.3999999999999997E-2</v>
      </c>
      <c r="AM128" s="9">
        <v>0.185</v>
      </c>
      <c r="AN128" s="9">
        <v>0.32619999999999999</v>
      </c>
      <c r="AO128" s="6">
        <v>45.81</v>
      </c>
      <c r="AP128" s="6">
        <v>1.68</v>
      </c>
      <c r="AQ128" s="9">
        <v>0.3876</v>
      </c>
      <c r="AR128" s="6">
        <v>70.11</v>
      </c>
      <c r="AS128" s="6">
        <v>0.13</v>
      </c>
      <c r="AT128" s="9">
        <v>0.115</v>
      </c>
      <c r="AU128" s="6">
        <v>0.1</v>
      </c>
      <c r="AV128" s="8">
        <v>85981000000</v>
      </c>
      <c r="AW128" s="8">
        <v>8884000000</v>
      </c>
      <c r="AX128" s="8">
        <v>5392000000</v>
      </c>
      <c r="AY128" s="8">
        <v>3492000000</v>
      </c>
      <c r="AZ128" s="8">
        <v>9772000000</v>
      </c>
      <c r="BA128" s="8">
        <v>65886000000</v>
      </c>
      <c r="BB128" s="8">
        <v>8170000000</v>
      </c>
      <c r="BC128" s="8">
        <v>2251000000</v>
      </c>
      <c r="BD128" s="8">
        <v>1361000000</v>
      </c>
      <c r="BE128" s="8">
        <v>304000000</v>
      </c>
      <c r="BF128" s="8">
        <v>12200000000</v>
      </c>
      <c r="BG128" s="8">
        <v>4118000000</v>
      </c>
      <c r="BH128" s="11">
        <f>BF128/L128</f>
        <v>0.13270331888825077</v>
      </c>
      <c r="BI128" s="8">
        <f>BF128-AY128</f>
        <v>8708000000</v>
      </c>
      <c r="BJ128" s="11">
        <f>(Table1[[#This Row],[Cotação]]/Table1[[#This Row],[Min 52 sem 
]])-1</f>
        <v>0.17893544733861844</v>
      </c>
    </row>
    <row r="129" spans="1:62" hidden="1" x14ac:dyDescent="0.25">
      <c r="A129" s="6" t="str">
        <f>IFERROR(VLOOKUP(Table1[[#This Row],[Papel]],carteira!A:B,2,0),"")</f>
        <v/>
      </c>
      <c r="B129" s="5" t="s">
        <v>1109</v>
      </c>
      <c r="C129" s="6">
        <v>62</v>
      </c>
      <c r="D129" s="6" t="s">
        <v>23</v>
      </c>
      <c r="E129" s="7">
        <v>44638</v>
      </c>
      <c r="F129" s="6" t="s">
        <v>1110</v>
      </c>
      <c r="G129" s="6">
        <v>53.69</v>
      </c>
      <c r="H129" s="6" t="s">
        <v>72</v>
      </c>
      <c r="I129" s="6">
        <v>75.180000000000007</v>
      </c>
      <c r="J129" s="6" t="s">
        <v>72</v>
      </c>
      <c r="K129" s="8">
        <v>371497</v>
      </c>
      <c r="L129" s="8">
        <v>2391460000</v>
      </c>
      <c r="M129" s="7">
        <v>44561</v>
      </c>
      <c r="N129" s="8">
        <v>3569340000</v>
      </c>
      <c r="O129" s="8">
        <v>38572000</v>
      </c>
      <c r="P129" s="6" t="s">
        <v>1111</v>
      </c>
      <c r="Q129" s="6">
        <v>4.25</v>
      </c>
      <c r="R129" s="6">
        <v>14.6</v>
      </c>
      <c r="S129" s="9">
        <v>-1.77E-2</v>
      </c>
      <c r="T129" s="6">
        <v>0.91</v>
      </c>
      <c r="U129" s="6">
        <v>67.959999999999994</v>
      </c>
      <c r="V129" s="9">
        <v>-4.9799999999999997E-2</v>
      </c>
      <c r="W129" s="6" t="s">
        <v>340</v>
      </c>
      <c r="X129" s="6" t="s">
        <v>271</v>
      </c>
      <c r="Y129" s="9">
        <v>0.1431</v>
      </c>
      <c r="Z129" s="6" t="s">
        <v>332</v>
      </c>
      <c r="AA129" s="6" t="s">
        <v>536</v>
      </c>
      <c r="AB129" s="9">
        <v>-8.8099999999999998E-2</v>
      </c>
      <c r="AC129" s="6" t="s">
        <v>245</v>
      </c>
      <c r="AD129" s="6" t="s">
        <v>202</v>
      </c>
      <c r="AE129" s="9">
        <v>0.32369999999999999</v>
      </c>
      <c r="AF129" s="6" t="s">
        <v>663</v>
      </c>
      <c r="AG129" s="9">
        <v>5.8999999999999997E-2</v>
      </c>
      <c r="AH129" s="9">
        <v>0.13719999999999999</v>
      </c>
      <c r="AI129" s="6" t="s">
        <v>1112</v>
      </c>
      <c r="AJ129" s="6" t="s">
        <v>702</v>
      </c>
      <c r="AK129" s="9">
        <v>5.6399999999999999E-2</v>
      </c>
      <c r="AL129" s="9">
        <v>7.5999999999999998E-2</v>
      </c>
      <c r="AM129" s="6" t="s">
        <v>1113</v>
      </c>
      <c r="AN129" s="9">
        <v>0.87209999999999999</v>
      </c>
      <c r="AO129" s="6" t="s">
        <v>1098</v>
      </c>
      <c r="AP129" s="6" t="s">
        <v>321</v>
      </c>
      <c r="AQ129" s="9">
        <v>0.72219999999999995</v>
      </c>
      <c r="AR129" s="6" t="s">
        <v>1089</v>
      </c>
      <c r="AS129" s="6" t="s">
        <v>285</v>
      </c>
      <c r="AT129" s="6" t="s">
        <v>716</v>
      </c>
      <c r="AU129" s="6" t="s">
        <v>94</v>
      </c>
      <c r="AV129" s="8">
        <v>11958200000</v>
      </c>
      <c r="AW129" s="8">
        <v>2021960000</v>
      </c>
      <c r="AX129" s="8">
        <v>844088000</v>
      </c>
      <c r="AY129" s="8">
        <v>1177880000</v>
      </c>
      <c r="AZ129" s="8">
        <v>3765570000</v>
      </c>
      <c r="BA129" s="8">
        <v>2621370000</v>
      </c>
      <c r="BB129" s="8">
        <v>11341500000</v>
      </c>
      <c r="BC129" s="8">
        <v>2803310000</v>
      </c>
      <c r="BD129" s="8">
        <v>710738000</v>
      </c>
      <c r="BE129" s="8">
        <v>129080000</v>
      </c>
      <c r="BF129" s="8">
        <v>563172000</v>
      </c>
      <c r="BG129" s="8">
        <v>88273000</v>
      </c>
      <c r="BH129" s="11">
        <f>BF129/L129</f>
        <v>0.23549296245807999</v>
      </c>
      <c r="BI129" s="8">
        <f>BF129-AY129</f>
        <v>-614708000</v>
      </c>
      <c r="BJ129" s="11">
        <f>(Table1[[#This Row],[Cotação]]/Table1[[#This Row],[Min 52 sem 
]])-1</f>
        <v>0.15477742596386679</v>
      </c>
    </row>
    <row r="130" spans="1:62" x14ac:dyDescent="0.25">
      <c r="A130" s="6" t="str">
        <f>IFERROR(VLOOKUP(Table1[[#This Row],[Papel]],carteira!A:B,2,0),"")</f>
        <v>X</v>
      </c>
      <c r="B130" s="5" t="s">
        <v>2808</v>
      </c>
      <c r="C130" s="6">
        <v>3.97</v>
      </c>
      <c r="D130" s="6" t="s">
        <v>466</v>
      </c>
      <c r="E130" s="7">
        <v>44638</v>
      </c>
      <c r="F130" s="6" t="s">
        <v>2809</v>
      </c>
      <c r="G130" s="6">
        <v>3.5</v>
      </c>
      <c r="H130" s="6" t="s">
        <v>280</v>
      </c>
      <c r="I130" s="6">
        <v>4.25</v>
      </c>
      <c r="J130" s="6" t="s">
        <v>280</v>
      </c>
      <c r="K130" s="8">
        <v>12279600</v>
      </c>
      <c r="L130" s="8">
        <v>5999490000</v>
      </c>
      <c r="M130" s="7">
        <v>44561</v>
      </c>
      <c r="N130" s="8">
        <v>9136920000</v>
      </c>
      <c r="O130" s="8">
        <v>1511210000</v>
      </c>
      <c r="P130" s="9">
        <v>-5.0000000000000001E-3</v>
      </c>
      <c r="Q130" s="6">
        <v>5.09</v>
      </c>
      <c r="R130" s="6">
        <v>0.78</v>
      </c>
      <c r="S130" s="9">
        <v>-5.0000000000000001E-3</v>
      </c>
      <c r="T130" s="6">
        <v>0.77</v>
      </c>
      <c r="U130" s="6">
        <v>5.18</v>
      </c>
      <c r="V130" s="9">
        <v>-0.01</v>
      </c>
      <c r="W130" s="6">
        <v>2.84</v>
      </c>
      <c r="X130" s="9">
        <v>0.60599999999999998</v>
      </c>
      <c r="Y130" s="9">
        <v>-4.4900000000000002E-2</v>
      </c>
      <c r="Z130" s="6">
        <v>1.1499999999999999</v>
      </c>
      <c r="AA130" s="9">
        <v>0.40699999999999997</v>
      </c>
      <c r="AB130" s="9">
        <v>5.3400000000000003E-2</v>
      </c>
      <c r="AC130" s="6">
        <v>0.41</v>
      </c>
      <c r="AD130" s="9">
        <v>0.22600000000000001</v>
      </c>
      <c r="AE130" s="9">
        <v>-0.21179999999999999</v>
      </c>
      <c r="AF130" s="6">
        <v>8.9</v>
      </c>
      <c r="AG130" s="9">
        <v>0.14499999999999999</v>
      </c>
      <c r="AH130" s="9">
        <v>-0.25440000000000002</v>
      </c>
      <c r="AI130" s="6">
        <v>-1.27</v>
      </c>
      <c r="AJ130" s="9">
        <v>0.158</v>
      </c>
      <c r="AK130" s="9">
        <v>1.0953999999999999</v>
      </c>
      <c r="AL130" s="9">
        <v>5.6000000000000001E-2</v>
      </c>
      <c r="AM130" s="9">
        <v>0.15</v>
      </c>
      <c r="AN130" s="9">
        <v>-3.1699999999999999E-2</v>
      </c>
      <c r="AO130" s="6">
        <v>3.64</v>
      </c>
      <c r="AP130" s="6">
        <v>1.48</v>
      </c>
      <c r="AQ130" s="9">
        <v>0.13919999999999999</v>
      </c>
      <c r="AR130" s="6">
        <v>4.32</v>
      </c>
      <c r="AS130" s="6">
        <v>0.53</v>
      </c>
      <c r="AT130" s="9">
        <v>7.5999999999999998E-2</v>
      </c>
      <c r="AU130" s="6">
        <v>0.36</v>
      </c>
      <c r="AV130" s="8">
        <v>14640600000</v>
      </c>
      <c r="AW130" s="8">
        <v>4120560000</v>
      </c>
      <c r="AX130" s="8">
        <v>983127000</v>
      </c>
      <c r="AY130" s="8">
        <v>3137440000</v>
      </c>
      <c r="AZ130" s="8">
        <v>2071650000</v>
      </c>
      <c r="BA130" s="8">
        <v>7826340000</v>
      </c>
      <c r="BB130" s="8">
        <v>5204410000</v>
      </c>
      <c r="BC130" s="8">
        <v>1383190000</v>
      </c>
      <c r="BD130" s="8">
        <v>2115680000</v>
      </c>
      <c r="BE130" s="8">
        <v>540417000</v>
      </c>
      <c r="BF130" s="8">
        <v>1177630000</v>
      </c>
      <c r="BG130" s="8">
        <v>331983000</v>
      </c>
      <c r="BH130" s="11">
        <f>BF130/L130</f>
        <v>0.19628835117651666</v>
      </c>
      <c r="BI130" s="8">
        <f>BF130-AY130</f>
        <v>-1959810000</v>
      </c>
      <c r="BJ130" s="11">
        <f>(Table1[[#This Row],[Cotação]]/Table1[[#This Row],[Min 52 sem 
]])-1</f>
        <v>0.13428571428571434</v>
      </c>
    </row>
    <row r="131" spans="1:62" hidden="1" x14ac:dyDescent="0.25">
      <c r="A131" s="6" t="str">
        <f>IFERROR(VLOOKUP(Table1[[#This Row],[Papel]],carteira!A:B,2,0),"")</f>
        <v/>
      </c>
      <c r="B131" s="5" t="s">
        <v>908</v>
      </c>
      <c r="C131" s="6">
        <v>2.23</v>
      </c>
      <c r="D131" s="6" t="s">
        <v>2</v>
      </c>
      <c r="E131" s="7">
        <v>44638</v>
      </c>
      <c r="F131" s="6" t="s">
        <v>909</v>
      </c>
      <c r="G131" s="6">
        <v>1.93</v>
      </c>
      <c r="H131" s="6" t="s">
        <v>679</v>
      </c>
      <c r="I131" s="6">
        <v>12.33</v>
      </c>
      <c r="J131" s="6" t="s">
        <v>679</v>
      </c>
      <c r="K131" s="8">
        <v>115097000</v>
      </c>
      <c r="L131" s="8">
        <v>1792180000</v>
      </c>
      <c r="M131" s="7">
        <v>44469</v>
      </c>
      <c r="N131" s="8">
        <v>1223410000</v>
      </c>
      <c r="O131" s="8">
        <v>803670000</v>
      </c>
      <c r="P131" s="6" t="s">
        <v>910</v>
      </c>
      <c r="Q131" s="6">
        <v>-374.07</v>
      </c>
      <c r="R131" s="6">
        <v>-0.01</v>
      </c>
      <c r="S131" s="9">
        <v>-5.5100000000000003E-2</v>
      </c>
      <c r="T131" s="6">
        <v>2.5099999999999998</v>
      </c>
      <c r="U131" s="6">
        <v>0.89</v>
      </c>
      <c r="V131" s="9">
        <v>-0.1832</v>
      </c>
      <c r="W131" s="6" t="s">
        <v>911</v>
      </c>
      <c r="X131" s="6" t="s">
        <v>912</v>
      </c>
      <c r="Y131" s="9">
        <v>-0.43940000000000001</v>
      </c>
      <c r="Z131" s="6" t="s">
        <v>913</v>
      </c>
      <c r="AA131" s="6" t="s">
        <v>912</v>
      </c>
      <c r="AB131" s="9">
        <v>-0.31169999999999998</v>
      </c>
      <c r="AC131" s="6" t="s">
        <v>914</v>
      </c>
      <c r="AD131" s="6" t="s">
        <v>403</v>
      </c>
      <c r="AE131" s="9">
        <v>0.2964</v>
      </c>
      <c r="AF131" s="6" t="s">
        <v>915</v>
      </c>
      <c r="AG131" s="9">
        <v>-1.0999999999999999E-2</v>
      </c>
      <c r="AH131" s="9">
        <v>0.58950000000000002</v>
      </c>
      <c r="AI131" s="6" t="s">
        <v>916</v>
      </c>
      <c r="AJ131" s="6" t="s">
        <v>917</v>
      </c>
      <c r="AK131" s="9">
        <v>0</v>
      </c>
      <c r="AL131" s="9">
        <v>3.0000000000000001E-3</v>
      </c>
      <c r="AM131" s="6" t="s">
        <v>918</v>
      </c>
      <c r="AN131" s="9">
        <v>0</v>
      </c>
      <c r="AO131" s="6" t="s">
        <v>919</v>
      </c>
      <c r="AP131" s="6" t="s">
        <v>920</v>
      </c>
      <c r="AQ131" s="9">
        <v>0</v>
      </c>
      <c r="AR131" s="6" t="s">
        <v>921</v>
      </c>
      <c r="AS131" s="6" t="s">
        <v>801</v>
      </c>
      <c r="AT131" s="6" t="s">
        <v>29</v>
      </c>
      <c r="AU131" s="6" t="s">
        <v>922</v>
      </c>
      <c r="AV131" s="8">
        <v>826253000</v>
      </c>
      <c r="AW131" s="8">
        <v>2210000</v>
      </c>
      <c r="AX131" s="8">
        <v>570982000</v>
      </c>
      <c r="AY131" s="8">
        <v>-568772000</v>
      </c>
      <c r="AZ131" s="8">
        <v>620739000</v>
      </c>
      <c r="BA131" s="8">
        <v>713849000</v>
      </c>
      <c r="BB131" s="8">
        <v>208365000</v>
      </c>
      <c r="BC131" s="8">
        <v>58727000</v>
      </c>
      <c r="BD131" s="8">
        <v>-9089000</v>
      </c>
      <c r="BE131" s="8">
        <v>-10802000</v>
      </c>
      <c r="BF131" s="8">
        <v>-4791000</v>
      </c>
      <c r="BG131" s="8">
        <v>-4539000</v>
      </c>
      <c r="BH131" s="11">
        <f>BF131/L131</f>
        <v>-2.6732805856554587E-3</v>
      </c>
      <c r="BI131" s="8">
        <f>BF131-AY131</f>
        <v>563981000</v>
      </c>
      <c r="BJ131" s="11">
        <f>(Table1[[#This Row],[Cotação]]/Table1[[#This Row],[Min 52 sem 
]])-1</f>
        <v>0.15544041450777213</v>
      </c>
    </row>
    <row r="132" spans="1:62" hidden="1" x14ac:dyDescent="0.25">
      <c r="A132" s="6" t="str">
        <f>IFERROR(VLOOKUP(Table1[[#This Row],[Papel]],carteira!A:B,2,0),"")</f>
        <v/>
      </c>
      <c r="B132" s="5" t="s">
        <v>3252</v>
      </c>
      <c r="C132" s="6">
        <v>15.96</v>
      </c>
      <c r="D132" s="6" t="s">
        <v>2</v>
      </c>
      <c r="E132" s="7">
        <v>44638</v>
      </c>
      <c r="F132" s="6" t="s">
        <v>3253</v>
      </c>
      <c r="G132" s="6">
        <v>13.8</v>
      </c>
      <c r="H132" s="6" t="s">
        <v>376</v>
      </c>
      <c r="I132" s="6">
        <v>26.84</v>
      </c>
      <c r="J132" s="6" t="s">
        <v>622</v>
      </c>
      <c r="K132" s="8">
        <v>8253600</v>
      </c>
      <c r="L132" s="8">
        <v>4566530000</v>
      </c>
      <c r="M132" s="7">
        <v>44561</v>
      </c>
      <c r="N132" s="8">
        <v>4490000000</v>
      </c>
      <c r="O132" s="8">
        <v>286123000</v>
      </c>
      <c r="P132" s="6" t="s">
        <v>3254</v>
      </c>
      <c r="Q132" s="6">
        <v>11.56</v>
      </c>
      <c r="R132" s="6">
        <v>1.38</v>
      </c>
      <c r="S132" s="9">
        <v>-4.2599999999999999E-2</v>
      </c>
      <c r="T132" s="6">
        <v>2.12</v>
      </c>
      <c r="U132" s="6">
        <v>7.52</v>
      </c>
      <c r="V132" s="9">
        <v>-4.1399999999999999E-2</v>
      </c>
      <c r="W132" s="6" t="s">
        <v>3255</v>
      </c>
      <c r="X132" s="6" t="s">
        <v>903</v>
      </c>
      <c r="Y132" s="9">
        <v>-0.25969999999999999</v>
      </c>
      <c r="Z132" s="6" t="s">
        <v>1161</v>
      </c>
      <c r="AA132" s="6" t="s">
        <v>2215</v>
      </c>
      <c r="AB132" s="9">
        <v>-0.1542</v>
      </c>
      <c r="AC132" s="6" t="s">
        <v>19</v>
      </c>
      <c r="AD132" s="6" t="s">
        <v>148</v>
      </c>
      <c r="AE132" s="9">
        <v>-0.12470000000000001</v>
      </c>
      <c r="AF132" s="6" t="s">
        <v>806</v>
      </c>
      <c r="AG132" s="9">
        <v>6.2E-2</v>
      </c>
      <c r="AH132" s="9">
        <v>0</v>
      </c>
      <c r="AI132" s="6" t="s">
        <v>3256</v>
      </c>
      <c r="AJ132" s="6" t="s">
        <v>266</v>
      </c>
      <c r="AK132" s="9">
        <v>0</v>
      </c>
      <c r="AL132" s="9">
        <v>0</v>
      </c>
      <c r="AM132" s="6" t="s">
        <v>1211</v>
      </c>
      <c r="AN132" s="9">
        <v>0</v>
      </c>
      <c r="AO132" s="6" t="s">
        <v>3257</v>
      </c>
      <c r="AP132" s="6" t="s">
        <v>826</v>
      </c>
      <c r="AQ132" s="9">
        <v>0</v>
      </c>
      <c r="AR132" s="6" t="s">
        <v>3258</v>
      </c>
      <c r="AS132" s="6" t="s">
        <v>50</v>
      </c>
      <c r="AT132" s="6" t="s">
        <v>3195</v>
      </c>
      <c r="AU132" s="6" t="s">
        <v>907</v>
      </c>
      <c r="AV132" s="8">
        <v>6897190000</v>
      </c>
      <c r="AW132" s="8">
        <v>2127200000</v>
      </c>
      <c r="AX132" s="8">
        <v>2203720000</v>
      </c>
      <c r="AY132" s="8">
        <v>-76526800</v>
      </c>
      <c r="AZ132" s="8">
        <v>4587410000</v>
      </c>
      <c r="BA132" s="8">
        <v>2151020000</v>
      </c>
      <c r="BB132" s="8">
        <v>6218760000</v>
      </c>
      <c r="BC132" s="8">
        <v>1621310000</v>
      </c>
      <c r="BD132" s="8">
        <v>425445000</v>
      </c>
      <c r="BE132" s="8">
        <v>92829000</v>
      </c>
      <c r="BF132" s="8">
        <v>395155000</v>
      </c>
      <c r="BG132" s="8">
        <v>81618000</v>
      </c>
      <c r="BH132" s="11">
        <f>BF132/L132</f>
        <v>8.6532881640983411E-2</v>
      </c>
      <c r="BI132" s="8">
        <f>BF132-AY132</f>
        <v>471681800</v>
      </c>
      <c r="BJ132" s="11">
        <f>(Table1[[#This Row],[Cotação]]/Table1[[#This Row],[Min 52 sem 
]])-1</f>
        <v>0.15652173913043477</v>
      </c>
    </row>
    <row r="133" spans="1:62" hidden="1" x14ac:dyDescent="0.25">
      <c r="A133" s="6" t="str">
        <f>IFERROR(VLOOKUP(Table1[[#This Row],[Papel]],carteira!A:B,2,0),"")</f>
        <v/>
      </c>
      <c r="B133" s="5" t="s">
        <v>2234</v>
      </c>
      <c r="C133" s="6">
        <v>4.9000000000000004</v>
      </c>
      <c r="D133" s="6" t="s">
        <v>2</v>
      </c>
      <c r="E133" s="7">
        <v>44638</v>
      </c>
      <c r="F133" s="6" t="s">
        <v>2235</v>
      </c>
      <c r="G133" s="6">
        <v>4.2300000000000004</v>
      </c>
      <c r="H133" s="6" t="s">
        <v>679</v>
      </c>
      <c r="I133" s="6">
        <v>23.75</v>
      </c>
      <c r="J133" s="6" t="s">
        <v>679</v>
      </c>
      <c r="K133" s="8">
        <v>2919540</v>
      </c>
      <c r="L133" s="8">
        <v>521801000</v>
      </c>
      <c r="M133" s="7">
        <v>44469</v>
      </c>
      <c r="N133" s="8">
        <v>370376000</v>
      </c>
      <c r="O133" s="8">
        <v>106490000</v>
      </c>
      <c r="P133" s="6" t="s">
        <v>1633</v>
      </c>
      <c r="Q133" s="6">
        <v>-5.68</v>
      </c>
      <c r="R133" s="6">
        <v>-0.86</v>
      </c>
      <c r="S133" s="9">
        <v>-8.4099999999999994E-2</v>
      </c>
      <c r="T133" s="6">
        <v>0.79</v>
      </c>
      <c r="U133" s="6">
        <v>6.17</v>
      </c>
      <c r="V133" s="9">
        <v>-0.1779</v>
      </c>
      <c r="W133" s="6" t="s">
        <v>2236</v>
      </c>
      <c r="X133" s="6" t="s">
        <v>1534</v>
      </c>
      <c r="Y133" s="9">
        <v>-0.79359999999999997</v>
      </c>
      <c r="Z133" s="6" t="s">
        <v>1161</v>
      </c>
      <c r="AA133" s="6" t="s">
        <v>1981</v>
      </c>
      <c r="AB133" s="9">
        <v>4.1000000000000003E-3</v>
      </c>
      <c r="AC133" s="6" t="s">
        <v>1034</v>
      </c>
      <c r="AD133" s="6" t="s">
        <v>2237</v>
      </c>
      <c r="AE133" s="9">
        <v>-0.81520000000000004</v>
      </c>
      <c r="AF133" s="6" t="s">
        <v>120</v>
      </c>
      <c r="AG133" s="9">
        <v>-7.9000000000000001E-2</v>
      </c>
      <c r="AH133" s="9">
        <v>0</v>
      </c>
      <c r="AI133" s="6" t="s">
        <v>1573</v>
      </c>
      <c r="AJ133" s="6" t="s">
        <v>2238</v>
      </c>
      <c r="AK133" s="9">
        <v>0</v>
      </c>
      <c r="AL133" s="9">
        <v>0</v>
      </c>
      <c r="AM133" s="6" t="s">
        <v>1677</v>
      </c>
      <c r="AN133" s="9">
        <v>0</v>
      </c>
      <c r="AO133" s="6" t="s">
        <v>2239</v>
      </c>
      <c r="AP133" s="6" t="s">
        <v>1261</v>
      </c>
      <c r="AQ133" s="9">
        <v>0</v>
      </c>
      <c r="AR133" s="6" t="s">
        <v>2240</v>
      </c>
      <c r="AS133" s="6" t="s">
        <v>109</v>
      </c>
      <c r="AT133" s="6" t="s">
        <v>29</v>
      </c>
      <c r="AU133" s="6" t="s">
        <v>1145</v>
      </c>
      <c r="AV133" s="8">
        <v>1003580000</v>
      </c>
      <c r="AW133" s="8">
        <v>188404000</v>
      </c>
      <c r="AX133" s="8">
        <v>339829000</v>
      </c>
      <c r="AY133" s="8">
        <v>-151425000</v>
      </c>
      <c r="AZ133" s="8">
        <v>707349000</v>
      </c>
      <c r="BA133" s="8">
        <v>657212000</v>
      </c>
      <c r="BB133" s="8">
        <v>713360000</v>
      </c>
      <c r="BC133" s="8">
        <v>186343000</v>
      </c>
      <c r="BD133" s="8">
        <v>-79124000</v>
      </c>
      <c r="BE133" s="8">
        <v>-23470000</v>
      </c>
      <c r="BF133" s="8">
        <v>-91857000</v>
      </c>
      <c r="BG133" s="8">
        <v>-25685000</v>
      </c>
      <c r="BH133" s="11">
        <f>BF133/L133</f>
        <v>-0.17603837478272369</v>
      </c>
      <c r="BI133" s="8">
        <f>BF133-AY133</f>
        <v>59568000</v>
      </c>
      <c r="BJ133" s="11">
        <f>(Table1[[#This Row],[Cotação]]/Table1[[#This Row],[Min 52 sem 
]])-1</f>
        <v>0.15839243498817956</v>
      </c>
    </row>
    <row r="134" spans="1:62" hidden="1" x14ac:dyDescent="0.25">
      <c r="A134" s="6" t="str">
        <f>IFERROR(VLOOKUP(Table1[[#This Row],[Papel]],carteira!A:B,2,0),"")</f>
        <v/>
      </c>
      <c r="B134" s="5" t="s">
        <v>181</v>
      </c>
      <c r="C134" s="6">
        <v>25.59</v>
      </c>
      <c r="D134" s="6" t="s">
        <v>182</v>
      </c>
      <c r="E134" s="7">
        <v>44638</v>
      </c>
      <c r="F134" s="6" t="s">
        <v>183</v>
      </c>
      <c r="G134" s="6">
        <v>22.09</v>
      </c>
      <c r="H134" s="6" t="s">
        <v>162</v>
      </c>
      <c r="I134" s="6">
        <v>60.58</v>
      </c>
      <c r="J134" s="6" t="s">
        <v>163</v>
      </c>
      <c r="K134" s="8">
        <v>126610000</v>
      </c>
      <c r="L134" s="8">
        <v>17479600000</v>
      </c>
      <c r="M134" s="7">
        <v>44561</v>
      </c>
      <c r="N134" s="8">
        <v>17006900000</v>
      </c>
      <c r="O134" s="8">
        <v>683062000</v>
      </c>
      <c r="P134" s="6" t="s">
        <v>184</v>
      </c>
      <c r="Q134" s="6">
        <v>25.35</v>
      </c>
      <c r="R134" s="6">
        <v>1.01</v>
      </c>
      <c r="S134" s="9">
        <v>-5.4000000000000003E-3</v>
      </c>
      <c r="T134" s="6">
        <v>5.15</v>
      </c>
      <c r="U134" s="6">
        <v>4.97</v>
      </c>
      <c r="V134" s="9">
        <v>-3.0700000000000002E-2</v>
      </c>
      <c r="W134" s="6" t="s">
        <v>185</v>
      </c>
      <c r="X134" s="6" t="s">
        <v>166</v>
      </c>
      <c r="Y134" s="9">
        <v>-0.2762</v>
      </c>
      <c r="Z134" s="6" t="s">
        <v>186</v>
      </c>
      <c r="AA134" s="6" t="s">
        <v>168</v>
      </c>
      <c r="AB134" s="9">
        <v>-0.30609999999999998</v>
      </c>
      <c r="AC134" s="6" t="s">
        <v>187</v>
      </c>
      <c r="AD134" s="6" t="s">
        <v>170</v>
      </c>
      <c r="AE134" s="9">
        <v>-0.11269999999999999</v>
      </c>
      <c r="AF134" s="6" t="s">
        <v>188</v>
      </c>
      <c r="AG134" s="9">
        <v>8.4000000000000005E-2</v>
      </c>
      <c r="AH134" s="9">
        <v>0.2671</v>
      </c>
      <c r="AI134" s="6" t="s">
        <v>189</v>
      </c>
      <c r="AJ134" s="6" t="s">
        <v>173</v>
      </c>
      <c r="AK134" s="9">
        <v>1.4394</v>
      </c>
      <c r="AL134" s="9">
        <v>1.4E-2</v>
      </c>
      <c r="AM134" s="6" t="s">
        <v>174</v>
      </c>
      <c r="AN134" s="9">
        <v>3.0000000000000001E-3</v>
      </c>
      <c r="AO134" s="6" t="s">
        <v>190</v>
      </c>
      <c r="AP134" s="6" t="s">
        <v>176</v>
      </c>
      <c r="AQ134" s="9">
        <v>0.81420000000000003</v>
      </c>
      <c r="AR134" s="6" t="s">
        <v>191</v>
      </c>
      <c r="AS134" s="6" t="s">
        <v>178</v>
      </c>
      <c r="AT134" s="6" t="s">
        <v>179</v>
      </c>
      <c r="AU134" s="6" t="s">
        <v>180</v>
      </c>
      <c r="AV134" s="8">
        <v>8031760000</v>
      </c>
      <c r="AW134" s="8">
        <v>110504000</v>
      </c>
      <c r="AX134" s="8">
        <v>583176000</v>
      </c>
      <c r="AY134" s="8">
        <v>-472672000</v>
      </c>
      <c r="AZ134" s="8">
        <v>3224390000</v>
      </c>
      <c r="BA134" s="8">
        <v>3395640000</v>
      </c>
      <c r="BB134" s="8">
        <v>3948560000</v>
      </c>
      <c r="BC134" s="8">
        <v>889005000</v>
      </c>
      <c r="BD134" s="8">
        <v>677714000</v>
      </c>
      <c r="BE134" s="8">
        <v>151008000</v>
      </c>
      <c r="BF134" s="8">
        <v>689608000</v>
      </c>
      <c r="BG134" s="8">
        <v>294176000</v>
      </c>
      <c r="BH134" s="11">
        <f>BF134/L134</f>
        <v>3.9452161376690539E-2</v>
      </c>
      <c r="BI134" s="8">
        <f>BF134-AY134</f>
        <v>1162280000</v>
      </c>
      <c r="BJ134" s="11">
        <f>(Table1[[#This Row],[Cotação]]/Table1[[#This Row],[Min 52 sem 
]])-1</f>
        <v>0.15844273426889988</v>
      </c>
    </row>
    <row r="135" spans="1:62" hidden="1" x14ac:dyDescent="0.25">
      <c r="A135" s="6" t="str">
        <f>IFERROR(VLOOKUP(Table1[[#This Row],[Papel]],carteira!A:B,2,0),"")</f>
        <v/>
      </c>
      <c r="B135" s="5" t="s">
        <v>296</v>
      </c>
      <c r="C135" s="6">
        <v>26.96</v>
      </c>
      <c r="D135" s="6" t="s">
        <v>34</v>
      </c>
      <c r="E135" s="7">
        <v>44638</v>
      </c>
      <c r="F135" s="6" t="s">
        <v>297</v>
      </c>
      <c r="G135" s="6">
        <v>23.25</v>
      </c>
      <c r="H135" s="6" t="s">
        <v>142</v>
      </c>
      <c r="I135" s="6">
        <v>70.7</v>
      </c>
      <c r="J135" s="6" t="s">
        <v>298</v>
      </c>
      <c r="K135" s="8">
        <v>246812000</v>
      </c>
      <c r="L135" s="8">
        <v>23923900000</v>
      </c>
      <c r="M135" s="7">
        <v>44561</v>
      </c>
      <c r="N135" s="8">
        <v>29333600000</v>
      </c>
      <c r="O135" s="8">
        <v>887385000</v>
      </c>
      <c r="P135" s="6" t="s">
        <v>299</v>
      </c>
      <c r="Q135" s="6">
        <v>43.99</v>
      </c>
      <c r="R135" s="6">
        <v>0.61</v>
      </c>
      <c r="S135" s="9">
        <v>-0.11609999999999999</v>
      </c>
      <c r="T135" s="6">
        <v>1.5</v>
      </c>
      <c r="U135" s="6">
        <v>17.93</v>
      </c>
      <c r="V135" s="9">
        <v>-0.20050000000000001</v>
      </c>
      <c r="W135" s="6" t="s">
        <v>300</v>
      </c>
      <c r="X135" s="6" t="s">
        <v>301</v>
      </c>
      <c r="Y135" s="9">
        <v>-0.55010000000000003</v>
      </c>
      <c r="Z135" s="6" t="s">
        <v>302</v>
      </c>
      <c r="AA135" s="6" t="s">
        <v>303</v>
      </c>
      <c r="AB135" s="9">
        <v>-0.12740000000000001</v>
      </c>
      <c r="AC135" s="6" t="s">
        <v>304</v>
      </c>
      <c r="AD135" s="6" t="s">
        <v>305</v>
      </c>
      <c r="AE135" s="9">
        <v>-0.58230000000000004</v>
      </c>
      <c r="AF135" s="6" t="s">
        <v>306</v>
      </c>
      <c r="AG135" s="9">
        <v>2.1999999999999999E-2</v>
      </c>
      <c r="AH135" s="9">
        <v>0.2054</v>
      </c>
      <c r="AI135" s="6" t="s">
        <v>307</v>
      </c>
      <c r="AJ135" s="6" t="s">
        <v>308</v>
      </c>
      <c r="AK135" s="9">
        <v>0.51359999999999995</v>
      </c>
      <c r="AL135" s="9">
        <v>0</v>
      </c>
      <c r="AM135" s="6" t="s">
        <v>308</v>
      </c>
      <c r="AN135" s="9">
        <v>1.0498000000000001</v>
      </c>
      <c r="AO135" s="6" t="s">
        <v>309</v>
      </c>
      <c r="AP135" s="6" t="s">
        <v>310</v>
      </c>
      <c r="AQ135" s="9">
        <v>1.0589</v>
      </c>
      <c r="AR135" s="6" t="s">
        <v>311</v>
      </c>
      <c r="AS135" s="6" t="s">
        <v>312</v>
      </c>
      <c r="AT135" s="6" t="s">
        <v>98</v>
      </c>
      <c r="AU135" s="6" t="s">
        <v>313</v>
      </c>
      <c r="AV135" s="8">
        <v>44518800000</v>
      </c>
      <c r="AW135" s="8">
        <v>12340800000</v>
      </c>
      <c r="AX135" s="8">
        <v>6931070000</v>
      </c>
      <c r="AY135" s="8">
        <v>5409680000</v>
      </c>
      <c r="AZ135" s="8">
        <v>21912900000</v>
      </c>
      <c r="BA135" s="8">
        <v>15911000000</v>
      </c>
      <c r="BB135" s="8">
        <v>22695900000</v>
      </c>
      <c r="BC135" s="8">
        <v>9096420000</v>
      </c>
      <c r="BD135" s="8">
        <v>997183000</v>
      </c>
      <c r="BE135" s="8">
        <v>591100000</v>
      </c>
      <c r="BF135" s="8">
        <v>543795000</v>
      </c>
      <c r="BG135" s="8">
        <v>489676000</v>
      </c>
      <c r="BH135" s="11">
        <f>BF135/L135</f>
        <v>2.2730198671621266E-2</v>
      </c>
      <c r="BI135" s="8">
        <f>BF135-AY135</f>
        <v>-4865885000</v>
      </c>
      <c r="BJ135" s="11">
        <f>(Table1[[#This Row],[Cotação]]/Table1[[#This Row],[Min 52 sem 
]])-1</f>
        <v>0.15956989247311837</v>
      </c>
    </row>
    <row r="136" spans="1:62" hidden="1" x14ac:dyDescent="0.25">
      <c r="A136" s="6" t="str">
        <f>IFERROR(VLOOKUP(Table1[[#This Row],[Papel]],carteira!A:B,2,0),"")</f>
        <v/>
      </c>
      <c r="B136" s="5" t="s">
        <v>2847</v>
      </c>
      <c r="C136" s="6">
        <v>4.6500000000000004</v>
      </c>
      <c r="D136" s="6" t="s">
        <v>2</v>
      </c>
      <c r="E136" s="7">
        <v>44638</v>
      </c>
      <c r="F136" s="6" t="s">
        <v>2848</v>
      </c>
      <c r="G136" s="6">
        <v>4.01</v>
      </c>
      <c r="H136" s="6" t="s">
        <v>162</v>
      </c>
      <c r="I136" s="6">
        <v>14.72</v>
      </c>
      <c r="J136" s="6" t="s">
        <v>985</v>
      </c>
      <c r="K136" s="8">
        <v>258201</v>
      </c>
      <c r="L136" s="8">
        <v>232500000</v>
      </c>
      <c r="M136" s="7">
        <v>44469</v>
      </c>
      <c r="N136" s="8">
        <v>954645000</v>
      </c>
      <c r="O136" s="8">
        <v>50000000</v>
      </c>
      <c r="P136" s="6" t="s">
        <v>2849</v>
      </c>
      <c r="Q136" s="6">
        <v>-1.96</v>
      </c>
      <c r="R136" s="6">
        <v>-2.37</v>
      </c>
      <c r="S136" s="9">
        <v>-0.1023</v>
      </c>
      <c r="T136" s="6">
        <v>0.23</v>
      </c>
      <c r="U136" s="6">
        <v>20.46</v>
      </c>
      <c r="V136" s="9">
        <v>-0.14050000000000001</v>
      </c>
      <c r="W136" s="6" t="s">
        <v>1020</v>
      </c>
      <c r="X136" s="6" t="s">
        <v>1431</v>
      </c>
      <c r="Y136" s="9">
        <v>-0.26190000000000002</v>
      </c>
      <c r="Z136" s="6" t="s">
        <v>1292</v>
      </c>
      <c r="AA136" s="6" t="s">
        <v>66</v>
      </c>
      <c r="AB136" s="9">
        <v>-5.2999999999999999E-2</v>
      </c>
      <c r="AC136" s="6" t="s">
        <v>775</v>
      </c>
      <c r="AD136" s="6" t="s">
        <v>2850</v>
      </c>
      <c r="AE136" s="9">
        <v>-0.36969999999999997</v>
      </c>
      <c r="AF136" s="6" t="s">
        <v>567</v>
      </c>
      <c r="AG136" s="9">
        <v>3.7999999999999999E-2</v>
      </c>
      <c r="AH136" s="9">
        <v>-0.36620000000000003</v>
      </c>
      <c r="AI136" s="6" t="s">
        <v>2462</v>
      </c>
      <c r="AJ136" s="6" t="s">
        <v>2222</v>
      </c>
      <c r="AK136" s="9">
        <v>0.78120000000000001</v>
      </c>
      <c r="AL136" s="9">
        <v>0</v>
      </c>
      <c r="AM136" s="6" t="s">
        <v>2851</v>
      </c>
      <c r="AN136" s="9">
        <v>-0.36170000000000002</v>
      </c>
      <c r="AO136" s="6" t="s">
        <v>1664</v>
      </c>
      <c r="AP136" s="6" t="s">
        <v>699</v>
      </c>
      <c r="AQ136" s="9">
        <v>1.5316000000000001</v>
      </c>
      <c r="AR136" s="6" t="s">
        <v>2852</v>
      </c>
      <c r="AS136" s="6" t="s">
        <v>121</v>
      </c>
      <c r="AT136" s="6" t="s">
        <v>2853</v>
      </c>
      <c r="AU136" s="6" t="s">
        <v>1626</v>
      </c>
      <c r="AV136" s="8">
        <v>3256080000</v>
      </c>
      <c r="AW136" s="8">
        <v>986857000</v>
      </c>
      <c r="AX136" s="8">
        <v>264712000</v>
      </c>
      <c r="AY136" s="8">
        <v>722145000</v>
      </c>
      <c r="AZ136" s="8">
        <v>1505500000</v>
      </c>
      <c r="BA136" s="8">
        <v>1022990000</v>
      </c>
      <c r="BB136" s="8">
        <v>1798540000</v>
      </c>
      <c r="BC136" s="8">
        <v>453582000</v>
      </c>
      <c r="BD136" s="8">
        <v>123519000</v>
      </c>
      <c r="BE136" s="8">
        <v>39953000</v>
      </c>
      <c r="BF136" s="8">
        <v>-118391000</v>
      </c>
      <c r="BG136" s="8">
        <v>-34282000</v>
      </c>
      <c r="BH136" s="11">
        <f>BF136/L136</f>
        <v>-0.50920860215053765</v>
      </c>
      <c r="BI136" s="8">
        <f>BF136-AY136</f>
        <v>-840536000</v>
      </c>
      <c r="BJ136" s="11">
        <f>(Table1[[#This Row],[Cotação]]/Table1[[#This Row],[Min 52 sem 
]])-1</f>
        <v>0.15960099750623447</v>
      </c>
    </row>
    <row r="137" spans="1:62" hidden="1" x14ac:dyDescent="0.25">
      <c r="A137" s="6" t="str">
        <f>IFERROR(VLOOKUP(Table1[[#This Row],[Papel]],carteira!A:B,2,0),"")</f>
        <v/>
      </c>
      <c r="B137" s="5" t="s">
        <v>1027</v>
      </c>
      <c r="C137" s="6">
        <v>23.2</v>
      </c>
      <c r="D137" s="6" t="s">
        <v>34</v>
      </c>
      <c r="E137" s="7">
        <v>44638</v>
      </c>
      <c r="F137" s="6" t="s">
        <v>1028</v>
      </c>
      <c r="G137" s="6">
        <v>20</v>
      </c>
      <c r="H137" s="6" t="s">
        <v>72</v>
      </c>
      <c r="I137" s="6">
        <v>31.48</v>
      </c>
      <c r="J137" s="6" t="s">
        <v>72</v>
      </c>
      <c r="K137" s="8">
        <v>96897</v>
      </c>
      <c r="L137" s="8">
        <v>7598070000</v>
      </c>
      <c r="M137" s="7">
        <v>44469</v>
      </c>
      <c r="N137" s="8">
        <v>9129810000</v>
      </c>
      <c r="O137" s="8">
        <v>327503000</v>
      </c>
      <c r="P137" s="6" t="s">
        <v>1029</v>
      </c>
      <c r="Q137" s="6">
        <v>3.64</v>
      </c>
      <c r="R137" s="6">
        <v>6.38</v>
      </c>
      <c r="S137" s="9">
        <v>1.5299999999999999E-2</v>
      </c>
      <c r="T137" s="6">
        <v>1.02</v>
      </c>
      <c r="U137" s="6">
        <v>22.86</v>
      </c>
      <c r="V137" s="9">
        <v>3.0700000000000002E-2</v>
      </c>
      <c r="W137" s="6" t="s">
        <v>1030</v>
      </c>
      <c r="X137" s="6" t="s">
        <v>1031</v>
      </c>
      <c r="Y137" s="9">
        <v>-0.2102</v>
      </c>
      <c r="Z137" s="6" t="s">
        <v>1032</v>
      </c>
      <c r="AA137" s="6" t="s">
        <v>1033</v>
      </c>
      <c r="AB137" s="9">
        <v>5.45E-2</v>
      </c>
      <c r="AC137" s="6" t="s">
        <v>1034</v>
      </c>
      <c r="AD137" s="6" t="s">
        <v>1035</v>
      </c>
      <c r="AE137" s="9">
        <v>-0.15409999999999999</v>
      </c>
      <c r="AF137" s="6" t="s">
        <v>1036</v>
      </c>
      <c r="AG137" s="9">
        <v>8.1000000000000003E-2</v>
      </c>
      <c r="AH137" s="9">
        <v>-7.2300000000000003E-2</v>
      </c>
      <c r="AI137" s="6" t="s">
        <v>860</v>
      </c>
      <c r="AJ137" s="6" t="s">
        <v>647</v>
      </c>
      <c r="AK137" s="9">
        <v>0.61050000000000004</v>
      </c>
      <c r="AL137" s="9">
        <v>0.127</v>
      </c>
      <c r="AM137" s="6" t="s">
        <v>1037</v>
      </c>
      <c r="AN137" s="9">
        <v>0.89129999999999998</v>
      </c>
      <c r="AO137" s="6" t="s">
        <v>1038</v>
      </c>
      <c r="AP137" s="6" t="s">
        <v>1039</v>
      </c>
      <c r="AQ137" s="9">
        <v>-7.0599999999999996E-2</v>
      </c>
      <c r="AR137" s="6" t="s">
        <v>1040</v>
      </c>
      <c r="AS137" s="6" t="s">
        <v>464</v>
      </c>
      <c r="AT137" s="6" t="s">
        <v>173</v>
      </c>
      <c r="AU137" s="6" t="s">
        <v>444</v>
      </c>
      <c r="AV137" s="8">
        <v>14537400000</v>
      </c>
      <c r="AW137" s="8">
        <v>1929210000</v>
      </c>
      <c r="AX137" s="8">
        <v>397465000</v>
      </c>
      <c r="AY137" s="8">
        <v>1531740000</v>
      </c>
      <c r="AZ137" s="8">
        <v>1063180000</v>
      </c>
      <c r="BA137" s="8">
        <v>7485270000</v>
      </c>
      <c r="BB137" s="8">
        <v>2154760000</v>
      </c>
      <c r="BC137" s="8">
        <v>572063000</v>
      </c>
      <c r="BD137" s="8">
        <v>1184460000</v>
      </c>
      <c r="BE137" s="8">
        <v>794266000</v>
      </c>
      <c r="BF137" s="8">
        <v>2088670000</v>
      </c>
      <c r="BG137" s="8">
        <v>395323000</v>
      </c>
      <c r="BH137" s="11">
        <f>BF137/L137</f>
        <v>0.27489480881329076</v>
      </c>
      <c r="BI137" s="8">
        <f>BF137-AY137</f>
        <v>556930000</v>
      </c>
      <c r="BJ137" s="11">
        <f>(Table1[[#This Row],[Cotação]]/Table1[[#This Row],[Min 52 sem 
]])-1</f>
        <v>0.15999999999999992</v>
      </c>
    </row>
    <row r="138" spans="1:62" hidden="1" x14ac:dyDescent="0.25">
      <c r="A138" s="6" t="str">
        <f>IFERROR(VLOOKUP(Table1[[#This Row],[Papel]],carteira!A:B,2,0),"")</f>
        <v/>
      </c>
      <c r="B138" s="5" t="s">
        <v>140</v>
      </c>
      <c r="C138" s="6">
        <v>13.63</v>
      </c>
      <c r="D138" s="6" t="s">
        <v>2</v>
      </c>
      <c r="E138" s="7">
        <v>44638</v>
      </c>
      <c r="F138" s="6" t="s">
        <v>141</v>
      </c>
      <c r="G138" s="6">
        <v>11.75</v>
      </c>
      <c r="H138" s="6" t="s">
        <v>142</v>
      </c>
      <c r="I138" s="6">
        <v>37.14</v>
      </c>
      <c r="J138" s="6" t="s">
        <v>143</v>
      </c>
      <c r="K138" s="8">
        <v>1483590</v>
      </c>
      <c r="L138" s="8">
        <v>1270600000</v>
      </c>
      <c r="M138" s="7">
        <v>44469</v>
      </c>
      <c r="N138" s="8">
        <v>1213500000</v>
      </c>
      <c r="O138" s="8">
        <v>93220600</v>
      </c>
      <c r="P138" s="6" t="s">
        <v>144</v>
      </c>
      <c r="Q138" s="6">
        <v>3.74</v>
      </c>
      <c r="R138" s="6">
        <v>3.65</v>
      </c>
      <c r="S138" s="9">
        <v>3.3399999999999999E-2</v>
      </c>
      <c r="T138" s="6">
        <v>0.83</v>
      </c>
      <c r="U138" s="6">
        <v>16.34</v>
      </c>
      <c r="V138" s="9">
        <v>-2.0799999999999999E-2</v>
      </c>
      <c r="W138" s="6" t="s">
        <v>145</v>
      </c>
      <c r="X138" s="6" t="s">
        <v>146</v>
      </c>
      <c r="Y138" s="9">
        <v>-0.1825</v>
      </c>
      <c r="Z138" s="6" t="s">
        <v>147</v>
      </c>
      <c r="AA138" s="6" t="s">
        <v>148</v>
      </c>
      <c r="AB138" s="9">
        <v>-0.19819999999999999</v>
      </c>
      <c r="AC138" s="6" t="s">
        <v>149</v>
      </c>
      <c r="AD138" s="6" t="s">
        <v>150</v>
      </c>
      <c r="AE138" s="9">
        <v>1.9699999999999999E-2</v>
      </c>
      <c r="AF138" s="6" t="s">
        <v>151</v>
      </c>
      <c r="AG138" s="9">
        <v>8.7999999999999995E-2</v>
      </c>
      <c r="AH138" s="9">
        <v>0</v>
      </c>
      <c r="AI138" s="6" t="s">
        <v>152</v>
      </c>
      <c r="AJ138" s="6" t="s">
        <v>153</v>
      </c>
      <c r="AK138" s="9">
        <v>0</v>
      </c>
      <c r="AL138" s="9">
        <v>5.5E-2</v>
      </c>
      <c r="AM138" s="6" t="s">
        <v>154</v>
      </c>
      <c r="AN138" s="9">
        <v>0</v>
      </c>
      <c r="AO138" s="6" t="s">
        <v>67</v>
      </c>
      <c r="AP138" s="6" t="s">
        <v>155</v>
      </c>
      <c r="AQ138" s="9">
        <v>0</v>
      </c>
      <c r="AR138" s="6" t="s">
        <v>156</v>
      </c>
      <c r="AS138" s="6" t="s">
        <v>157</v>
      </c>
      <c r="AT138" s="6" t="s">
        <v>29</v>
      </c>
      <c r="AU138" s="6" t="s">
        <v>158</v>
      </c>
      <c r="AV138" s="8">
        <v>4150470000</v>
      </c>
      <c r="AW138" s="8">
        <v>404018000</v>
      </c>
      <c r="AX138" s="8">
        <v>461119000</v>
      </c>
      <c r="AY138" s="8">
        <v>-57101000</v>
      </c>
      <c r="AZ138" s="8">
        <v>3008500000</v>
      </c>
      <c r="BA138" s="8">
        <v>1523640000</v>
      </c>
      <c r="BB138" s="8">
        <v>5737580000</v>
      </c>
      <c r="BC138" s="8">
        <v>1426530000</v>
      </c>
      <c r="BD138" s="8">
        <v>367125000</v>
      </c>
      <c r="BE138" s="8">
        <v>87709000</v>
      </c>
      <c r="BF138" s="8">
        <v>340115000</v>
      </c>
      <c r="BG138" s="8">
        <v>68442000</v>
      </c>
      <c r="BH138" s="11">
        <f>BF138/L138</f>
        <v>0.26768062332756176</v>
      </c>
      <c r="BI138" s="8">
        <f>BF138-AY138</f>
        <v>397216000</v>
      </c>
      <c r="BJ138" s="11">
        <f>(Table1[[#This Row],[Cotação]]/Table1[[#This Row],[Min 52 sem 
]])-1</f>
        <v>0.16000000000000014</v>
      </c>
    </row>
    <row r="139" spans="1:62" hidden="1" x14ac:dyDescent="0.25">
      <c r="A139" s="6" t="str">
        <f>IFERROR(VLOOKUP(Table1[[#This Row],[Papel]],carteira!A:B,2,0),"")</f>
        <v/>
      </c>
      <c r="B139" s="5" t="s">
        <v>1942</v>
      </c>
      <c r="C139" s="6">
        <v>15.15</v>
      </c>
      <c r="D139" s="6" t="s">
        <v>2</v>
      </c>
      <c r="E139" s="7">
        <v>44638</v>
      </c>
      <c r="F139" s="6" t="s">
        <v>1943</v>
      </c>
      <c r="G139" s="6">
        <v>13.05</v>
      </c>
      <c r="H139" s="6" t="s">
        <v>679</v>
      </c>
      <c r="I139" s="6">
        <v>23.78</v>
      </c>
      <c r="J139" s="6" t="s">
        <v>679</v>
      </c>
      <c r="K139" s="8">
        <v>13708500</v>
      </c>
      <c r="L139" s="8">
        <v>4266790000</v>
      </c>
      <c r="M139" s="7">
        <v>44561</v>
      </c>
      <c r="N139" s="8">
        <v>4421440000</v>
      </c>
      <c r="O139" s="8">
        <v>281636000</v>
      </c>
      <c r="P139" s="6" t="s">
        <v>1944</v>
      </c>
      <c r="Q139" s="6">
        <v>-109.22</v>
      </c>
      <c r="R139" s="6">
        <v>-0.14000000000000001</v>
      </c>
      <c r="S139" s="9">
        <v>2.8500000000000001E-2</v>
      </c>
      <c r="T139" s="6">
        <v>3.32</v>
      </c>
      <c r="U139" s="6">
        <v>4.57</v>
      </c>
      <c r="V139" s="9">
        <v>6.8400000000000002E-2</v>
      </c>
      <c r="W139" s="6" t="s">
        <v>1945</v>
      </c>
      <c r="X139" s="6" t="s">
        <v>1946</v>
      </c>
      <c r="Y139" s="9">
        <v>-3.9300000000000002E-2</v>
      </c>
      <c r="Z139" s="6" t="s">
        <v>1947</v>
      </c>
      <c r="AA139" s="6" t="s">
        <v>1948</v>
      </c>
      <c r="AB139" s="9">
        <v>-0.1343</v>
      </c>
      <c r="AC139" s="6" t="s">
        <v>1949</v>
      </c>
      <c r="AD139" s="6" t="s">
        <v>1950</v>
      </c>
      <c r="AE139" s="9">
        <v>0.10970000000000001</v>
      </c>
      <c r="AF139" s="6" t="s">
        <v>1951</v>
      </c>
      <c r="AG139" s="9">
        <v>-1.6E-2</v>
      </c>
      <c r="AH139" s="9">
        <v>0</v>
      </c>
      <c r="AI139" s="6" t="s">
        <v>136</v>
      </c>
      <c r="AJ139" s="6" t="s">
        <v>1475</v>
      </c>
      <c r="AK139" s="9">
        <v>0</v>
      </c>
      <c r="AL139" s="9">
        <v>0</v>
      </c>
      <c r="AM139" s="6" t="s">
        <v>1952</v>
      </c>
      <c r="AN139" s="9">
        <v>0</v>
      </c>
      <c r="AO139" s="6" t="s">
        <v>1953</v>
      </c>
      <c r="AP139" s="6" t="s">
        <v>1536</v>
      </c>
      <c r="AQ139" s="9">
        <v>0</v>
      </c>
      <c r="AR139" s="6" t="s">
        <v>1954</v>
      </c>
      <c r="AS139" s="6" t="s">
        <v>111</v>
      </c>
      <c r="AT139" s="6" t="s">
        <v>1955</v>
      </c>
      <c r="AU139" s="6" t="s">
        <v>444</v>
      </c>
      <c r="AV139" s="8">
        <v>2761540000</v>
      </c>
      <c r="AW139" s="8">
        <v>364692000</v>
      </c>
      <c r="AX139" s="8">
        <v>210042000</v>
      </c>
      <c r="AY139" s="8">
        <v>154650000</v>
      </c>
      <c r="AZ139" s="8">
        <v>882799000</v>
      </c>
      <c r="BA139" s="8">
        <v>1286050000</v>
      </c>
      <c r="BB139" s="8">
        <v>422560000</v>
      </c>
      <c r="BC139" s="8">
        <v>165510000</v>
      </c>
      <c r="BD139" s="8">
        <v>-43961000</v>
      </c>
      <c r="BE139" s="8">
        <v>-7351980</v>
      </c>
      <c r="BF139" s="8">
        <v>-39068000</v>
      </c>
      <c r="BG139" s="8">
        <v>-24463000</v>
      </c>
      <c r="BH139" s="11">
        <f>BF139/L139</f>
        <v>-9.1562978257659737E-3</v>
      </c>
      <c r="BI139" s="8">
        <f>BF139-AY139</f>
        <v>-193718000</v>
      </c>
      <c r="BJ139" s="11">
        <f>(Table1[[#This Row],[Cotação]]/Table1[[#This Row],[Min 52 sem 
]])-1</f>
        <v>0.16091954022988508</v>
      </c>
    </row>
    <row r="140" spans="1:62" hidden="1" x14ac:dyDescent="0.25">
      <c r="A140" s="6" t="str">
        <f>IFERROR(VLOOKUP(Table1[[#This Row],[Papel]],carteira!A:B,2,0),"")</f>
        <v/>
      </c>
      <c r="B140" s="5" t="s">
        <v>2797</v>
      </c>
      <c r="C140" s="6">
        <v>19.940000000000001</v>
      </c>
      <c r="D140" s="6" t="s">
        <v>228</v>
      </c>
      <c r="E140" s="7">
        <v>44638</v>
      </c>
      <c r="F140" s="6" t="s">
        <v>2798</v>
      </c>
      <c r="G140" s="6">
        <v>17.170000000000002</v>
      </c>
      <c r="H140" s="6" t="s">
        <v>280</v>
      </c>
      <c r="I140" s="6">
        <v>21.37</v>
      </c>
      <c r="J140" s="6" t="s">
        <v>280</v>
      </c>
      <c r="K140" s="8">
        <v>30067600</v>
      </c>
      <c r="L140" s="8">
        <v>6026690000</v>
      </c>
      <c r="M140" s="7">
        <v>44561</v>
      </c>
      <c r="N140" s="8">
        <v>9164130000</v>
      </c>
      <c r="O140" s="8">
        <v>1511210000</v>
      </c>
      <c r="P140" s="6" t="s">
        <v>2799</v>
      </c>
      <c r="Q140" s="6">
        <v>5.12</v>
      </c>
      <c r="R140" s="6">
        <v>3.9</v>
      </c>
      <c r="S140" s="9">
        <v>-1.1900000000000001E-2</v>
      </c>
      <c r="T140" s="6">
        <v>0.77</v>
      </c>
      <c r="U140" s="6">
        <v>25.89</v>
      </c>
      <c r="V140" s="9">
        <v>4.4999999999999997E-3</v>
      </c>
      <c r="W140" s="6" t="s">
        <v>2800</v>
      </c>
      <c r="X140" s="6" t="s">
        <v>2801</v>
      </c>
      <c r="Y140" s="9">
        <v>-4.5400000000000003E-2</v>
      </c>
      <c r="Z140" s="6" t="s">
        <v>118</v>
      </c>
      <c r="AA140" s="6" t="s">
        <v>1258</v>
      </c>
      <c r="AB140" s="9">
        <v>6.7900000000000002E-2</v>
      </c>
      <c r="AC140" s="6" t="s">
        <v>482</v>
      </c>
      <c r="AD140" s="6" t="s">
        <v>128</v>
      </c>
      <c r="AE140" s="9">
        <v>-0.23480000000000001</v>
      </c>
      <c r="AF140" s="6" t="s">
        <v>2802</v>
      </c>
      <c r="AG140" s="9">
        <v>0.14499999999999999</v>
      </c>
      <c r="AH140" s="9">
        <v>-0.21</v>
      </c>
      <c r="AI140" s="6" t="s">
        <v>860</v>
      </c>
      <c r="AJ140" s="6" t="s">
        <v>2803</v>
      </c>
      <c r="AK140" s="9">
        <v>0.74109999999999998</v>
      </c>
      <c r="AL140" s="9">
        <v>5.5E-2</v>
      </c>
      <c r="AM140" s="6" t="s">
        <v>2444</v>
      </c>
      <c r="AN140" s="9">
        <v>8.2900000000000001E-2</v>
      </c>
      <c r="AO140" s="6" t="s">
        <v>2804</v>
      </c>
      <c r="AP140" s="6" t="s">
        <v>1158</v>
      </c>
      <c r="AQ140" s="9">
        <v>-9.5999999999999992E-3</v>
      </c>
      <c r="AR140" s="6" t="s">
        <v>1657</v>
      </c>
      <c r="AS140" s="6" t="s">
        <v>54</v>
      </c>
      <c r="AT140" s="6" t="s">
        <v>75</v>
      </c>
      <c r="AU140" s="6" t="s">
        <v>1149</v>
      </c>
      <c r="AV140" s="8">
        <v>14640600000</v>
      </c>
      <c r="AW140" s="8">
        <v>4120560000</v>
      </c>
      <c r="AX140" s="8">
        <v>983127000</v>
      </c>
      <c r="AY140" s="8">
        <v>3137440000</v>
      </c>
      <c r="AZ140" s="8">
        <v>2071650000</v>
      </c>
      <c r="BA140" s="8">
        <v>7826340000</v>
      </c>
      <c r="BB140" s="8">
        <v>5204410000</v>
      </c>
      <c r="BC140" s="8">
        <v>1383190000</v>
      </c>
      <c r="BD140" s="8">
        <v>2115680000</v>
      </c>
      <c r="BE140" s="8">
        <v>540417000</v>
      </c>
      <c r="BF140" s="8">
        <v>1177630000</v>
      </c>
      <c r="BG140" s="8">
        <v>331983000</v>
      </c>
      <c r="BH140" s="11">
        <f>BF140/L140</f>
        <v>0.19540245142856194</v>
      </c>
      <c r="BI140" s="8">
        <f>BF140-AY140</f>
        <v>-1959810000</v>
      </c>
      <c r="BJ140" s="11">
        <f>(Table1[[#This Row],[Cotação]]/Table1[[#This Row],[Min 52 sem 
]])-1</f>
        <v>0.16132789749563181</v>
      </c>
    </row>
    <row r="141" spans="1:62" hidden="1" x14ac:dyDescent="0.25">
      <c r="A141" s="6" t="str">
        <f>IFERROR(VLOOKUP(Table1[[#This Row],[Papel]],carteira!A:B,2,0),"")</f>
        <v/>
      </c>
      <c r="B141" s="5" t="s">
        <v>1530</v>
      </c>
      <c r="C141" s="6">
        <v>13.88</v>
      </c>
      <c r="D141" s="6" t="s">
        <v>34</v>
      </c>
      <c r="E141" s="7">
        <v>44638</v>
      </c>
      <c r="F141" s="6" t="s">
        <v>1531</v>
      </c>
      <c r="G141" s="6">
        <v>11.93</v>
      </c>
      <c r="H141" s="6" t="s">
        <v>72</v>
      </c>
      <c r="I141" s="6">
        <v>18.46</v>
      </c>
      <c r="J141" s="6" t="s">
        <v>72</v>
      </c>
      <c r="K141" s="8">
        <v>82616400</v>
      </c>
      <c r="L141" s="8">
        <v>17812700000</v>
      </c>
      <c r="M141" s="7">
        <v>44469</v>
      </c>
      <c r="N141" s="8">
        <v>23540600000</v>
      </c>
      <c r="O141" s="8">
        <v>1283340000</v>
      </c>
      <c r="P141" s="6" t="s">
        <v>1532</v>
      </c>
      <c r="Q141" s="6">
        <v>13</v>
      </c>
      <c r="R141" s="6">
        <v>1.07</v>
      </c>
      <c r="S141" s="9">
        <v>3.04E-2</v>
      </c>
      <c r="T141" s="6">
        <v>2.08</v>
      </c>
      <c r="U141" s="6">
        <v>6.68</v>
      </c>
      <c r="V141" s="9">
        <v>1.61E-2</v>
      </c>
      <c r="W141" s="6" t="s">
        <v>1533</v>
      </c>
      <c r="X141" s="6" t="s">
        <v>1534</v>
      </c>
      <c r="Y141" s="9">
        <v>-0.1411</v>
      </c>
      <c r="Z141" s="6" t="s">
        <v>470</v>
      </c>
      <c r="AA141" s="6" t="s">
        <v>1535</v>
      </c>
      <c r="AB141" s="9">
        <v>-1.9099999999999999E-2</v>
      </c>
      <c r="AC141" s="6" t="s">
        <v>1536</v>
      </c>
      <c r="AD141" s="6" t="s">
        <v>1537</v>
      </c>
      <c r="AE141" s="9">
        <v>-8.8599999999999998E-2</v>
      </c>
      <c r="AF141" s="6" t="s">
        <v>1538</v>
      </c>
      <c r="AG141" s="9">
        <v>7.1999999999999995E-2</v>
      </c>
      <c r="AH141" s="9">
        <v>0.4214</v>
      </c>
      <c r="AI141" s="6" t="s">
        <v>1539</v>
      </c>
      <c r="AJ141" s="6" t="s">
        <v>993</v>
      </c>
      <c r="AK141" s="9">
        <v>1.7153</v>
      </c>
      <c r="AL141" s="9">
        <v>0</v>
      </c>
      <c r="AM141" s="6" t="s">
        <v>47</v>
      </c>
      <c r="AN141" s="9">
        <v>0.15759999999999999</v>
      </c>
      <c r="AO141" s="6" t="s">
        <v>1540</v>
      </c>
      <c r="AP141" s="6" t="s">
        <v>417</v>
      </c>
      <c r="AQ141" s="9">
        <v>0.17</v>
      </c>
      <c r="AR141" s="6" t="s">
        <v>1541</v>
      </c>
      <c r="AS141" s="6" t="s">
        <v>907</v>
      </c>
      <c r="AT141" s="6" t="s">
        <v>1542</v>
      </c>
      <c r="AU141" s="6" t="s">
        <v>464</v>
      </c>
      <c r="AV141" s="8">
        <v>17846300000</v>
      </c>
      <c r="AW141" s="8">
        <v>7748540000</v>
      </c>
      <c r="AX141" s="8">
        <v>2020660000</v>
      </c>
      <c r="AY141" s="8">
        <v>5727880000</v>
      </c>
      <c r="AZ141" s="8">
        <v>3364740000</v>
      </c>
      <c r="BA141" s="8">
        <v>8575330000</v>
      </c>
      <c r="BB141" s="8">
        <v>4665500000</v>
      </c>
      <c r="BC141" s="8">
        <v>1528090000</v>
      </c>
      <c r="BD141" s="8">
        <v>1292840000</v>
      </c>
      <c r="BE141" s="8">
        <v>384998000</v>
      </c>
      <c r="BF141" s="8">
        <v>1370390000</v>
      </c>
      <c r="BG141" s="8">
        <v>362619000</v>
      </c>
      <c r="BH141" s="11">
        <f>BF141/L141</f>
        <v>7.6933311625974721E-2</v>
      </c>
      <c r="BI141" s="8">
        <f>BF141-AY141</f>
        <v>-4357490000</v>
      </c>
      <c r="BJ141" s="11">
        <f>(Table1[[#This Row],[Cotação]]/Table1[[#This Row],[Min 52 sem 
]])-1</f>
        <v>0.16345347862531434</v>
      </c>
    </row>
    <row r="142" spans="1:62" hidden="1" x14ac:dyDescent="0.25">
      <c r="A142" s="6" t="str">
        <f>IFERROR(VLOOKUP(Table1[[#This Row],[Papel]],carteira!A:B,2,0),"")</f>
        <v/>
      </c>
      <c r="B142" s="5" t="s">
        <v>1072</v>
      </c>
      <c r="C142" s="6">
        <v>124.57</v>
      </c>
      <c r="D142" s="6" t="s">
        <v>1073</v>
      </c>
      <c r="E142" s="7">
        <v>44638</v>
      </c>
      <c r="F142" s="6" t="s">
        <v>1074</v>
      </c>
      <c r="G142" s="6">
        <v>107.02</v>
      </c>
      <c r="H142" s="6" t="s">
        <v>1006</v>
      </c>
      <c r="I142" s="6">
        <v>174.51</v>
      </c>
      <c r="J142" s="6" t="s">
        <v>1006</v>
      </c>
      <c r="K142" s="8">
        <v>655770</v>
      </c>
      <c r="L142" s="8">
        <v>16508100000</v>
      </c>
      <c r="M142" s="7">
        <v>44561</v>
      </c>
      <c r="N142" s="8">
        <v>22566800000</v>
      </c>
      <c r="O142" s="8">
        <v>132521000</v>
      </c>
      <c r="P142" s="6" t="s">
        <v>1075</v>
      </c>
      <c r="Q142" s="6">
        <v>7.79</v>
      </c>
      <c r="R142" s="6">
        <v>15.99</v>
      </c>
      <c r="S142" s="9">
        <v>7.3999999999999996E-2</v>
      </c>
      <c r="T142" s="6">
        <v>14.94</v>
      </c>
      <c r="U142" s="6">
        <v>8.34</v>
      </c>
      <c r="V142" s="9">
        <v>8.3699999999999997E-2</v>
      </c>
      <c r="W142" s="6" t="s">
        <v>1076</v>
      </c>
      <c r="X142" s="6" t="s">
        <v>1060</v>
      </c>
      <c r="Y142" s="9">
        <v>-0.1401</v>
      </c>
      <c r="Z142" s="6" t="s">
        <v>799</v>
      </c>
      <c r="AA142" s="6" t="s">
        <v>1062</v>
      </c>
      <c r="AB142" s="9">
        <v>-0.17499999999999999</v>
      </c>
      <c r="AC142" s="6" t="s">
        <v>771</v>
      </c>
      <c r="AD142" s="6" t="s">
        <v>769</v>
      </c>
      <c r="AE142" s="9">
        <v>-5.7500000000000002E-2</v>
      </c>
      <c r="AF142" s="6" t="s">
        <v>1077</v>
      </c>
      <c r="AG142" s="9">
        <v>0.20799999999999999</v>
      </c>
      <c r="AH142" s="9">
        <v>0.27310000000000001</v>
      </c>
      <c r="AI142" s="6" t="s">
        <v>1078</v>
      </c>
      <c r="AJ142" s="6" t="s">
        <v>1065</v>
      </c>
      <c r="AK142" s="9">
        <v>2.0175999999999998</v>
      </c>
      <c r="AL142" s="9">
        <v>9.8000000000000004E-2</v>
      </c>
      <c r="AM142" s="6" t="s">
        <v>1066</v>
      </c>
      <c r="AN142" s="9">
        <v>5.7099999999999998E-2</v>
      </c>
      <c r="AO142" s="6" t="s">
        <v>1079</v>
      </c>
      <c r="AP142" s="6" t="s">
        <v>1068</v>
      </c>
      <c r="AQ142" s="9">
        <v>0.57030000000000003</v>
      </c>
      <c r="AR142" s="6" t="s">
        <v>1080</v>
      </c>
      <c r="AS142" s="6" t="s">
        <v>1070</v>
      </c>
      <c r="AT142" s="6" t="s">
        <v>1071</v>
      </c>
      <c r="AU142" s="6" t="s">
        <v>94</v>
      </c>
      <c r="AV142" s="8">
        <v>12271500000</v>
      </c>
      <c r="AW142" s="8">
        <v>6950340000</v>
      </c>
      <c r="AX142" s="8">
        <v>891650000</v>
      </c>
      <c r="AY142" s="8">
        <v>6058690000</v>
      </c>
      <c r="AZ142" s="8">
        <v>4148730000</v>
      </c>
      <c r="BA142" s="8">
        <v>1105220000</v>
      </c>
      <c r="BB142" s="8">
        <v>11709700000</v>
      </c>
      <c r="BC142" s="8">
        <v>3535290000</v>
      </c>
      <c r="BD142" s="8">
        <v>2552740000</v>
      </c>
      <c r="BE142" s="8">
        <v>674368000</v>
      </c>
      <c r="BF142" s="8">
        <v>2119120000</v>
      </c>
      <c r="BG142" s="8">
        <v>411801000</v>
      </c>
      <c r="BH142" s="11">
        <f>BF142/L142</f>
        <v>0.12836849788891513</v>
      </c>
      <c r="BI142" s="8">
        <f>BF142-AY142</f>
        <v>-3939570000</v>
      </c>
      <c r="BJ142" s="11">
        <f>(Table1[[#This Row],[Cotação]]/Table1[[#This Row],[Min 52 sem 
]])-1</f>
        <v>0.16398803961876274</v>
      </c>
    </row>
    <row r="143" spans="1:62" hidden="1" x14ac:dyDescent="0.25">
      <c r="A143" s="6" t="str">
        <f>IFERROR(VLOOKUP(Table1[[#This Row],[Papel]],carteira!A:B,2,0),"")</f>
        <v/>
      </c>
      <c r="B143" s="5" t="s">
        <v>2258</v>
      </c>
      <c r="C143" s="6">
        <v>3.82</v>
      </c>
      <c r="D143" s="6" t="s">
        <v>2</v>
      </c>
      <c r="E143" s="7">
        <v>44638</v>
      </c>
      <c r="F143" s="6" t="s">
        <v>2259</v>
      </c>
      <c r="G143" s="6">
        <v>3.28</v>
      </c>
      <c r="H143" s="6" t="s">
        <v>429</v>
      </c>
      <c r="I143" s="6">
        <v>6.47</v>
      </c>
      <c r="J143" s="6" t="s">
        <v>430</v>
      </c>
      <c r="K143" s="8">
        <v>1579950</v>
      </c>
      <c r="L143" s="8">
        <v>794443000</v>
      </c>
      <c r="M143" s="7">
        <v>44469</v>
      </c>
      <c r="N143" s="8">
        <v>284426000</v>
      </c>
      <c r="O143" s="8">
        <v>207969000</v>
      </c>
      <c r="P143" s="6" t="s">
        <v>2260</v>
      </c>
      <c r="Q143" s="6">
        <v>14.8</v>
      </c>
      <c r="R143" s="6">
        <v>0.26</v>
      </c>
      <c r="S143" s="9">
        <v>-2.0500000000000001E-2</v>
      </c>
      <c r="T143" s="6">
        <v>0.67</v>
      </c>
      <c r="U143" s="6">
        <v>5.66</v>
      </c>
      <c r="V143" s="9">
        <v>-3.2899999999999999E-2</v>
      </c>
      <c r="W143" s="6" t="s">
        <v>721</v>
      </c>
      <c r="X143" s="6" t="s">
        <v>128</v>
      </c>
      <c r="Y143" s="9">
        <v>-0.26960000000000001</v>
      </c>
      <c r="Z143" s="6" t="s">
        <v>118</v>
      </c>
      <c r="AA143" s="6" t="s">
        <v>1181</v>
      </c>
      <c r="AB143" s="9">
        <v>-2.0500000000000001E-2</v>
      </c>
      <c r="AC143" s="6" t="s">
        <v>205</v>
      </c>
      <c r="AD143" s="6" t="s">
        <v>2261</v>
      </c>
      <c r="AE143" s="9">
        <v>-0.45600000000000002</v>
      </c>
      <c r="AF143" s="6" t="s">
        <v>1161</v>
      </c>
      <c r="AG143" s="9">
        <v>3.2000000000000001E-2</v>
      </c>
      <c r="AH143" s="9">
        <v>-8.8499999999999995E-2</v>
      </c>
      <c r="AI143" s="6" t="s">
        <v>1231</v>
      </c>
      <c r="AJ143" s="6" t="s">
        <v>2222</v>
      </c>
      <c r="AK143" s="9">
        <v>0</v>
      </c>
      <c r="AL143" s="9">
        <v>7.3999999999999996E-2</v>
      </c>
      <c r="AM143" s="6" t="s">
        <v>719</v>
      </c>
      <c r="AN143" s="9">
        <v>0</v>
      </c>
      <c r="AO143" s="6" t="s">
        <v>2262</v>
      </c>
      <c r="AP143" s="6" t="s">
        <v>2263</v>
      </c>
      <c r="AQ143" s="9">
        <v>0</v>
      </c>
      <c r="AR143" s="6" t="s">
        <v>2264</v>
      </c>
      <c r="AS143" s="6" t="s">
        <v>178</v>
      </c>
      <c r="AT143" s="6" t="s">
        <v>29</v>
      </c>
      <c r="AU143" s="6" t="s">
        <v>589</v>
      </c>
      <c r="AV143" s="8">
        <v>1969950000</v>
      </c>
      <c r="AW143" s="8">
        <v>35004000</v>
      </c>
      <c r="AX143" s="8">
        <v>545021000</v>
      </c>
      <c r="AY143" s="8">
        <v>-510017000</v>
      </c>
      <c r="AZ143" s="8">
        <v>1739650000</v>
      </c>
      <c r="BA143" s="8">
        <v>1177750000</v>
      </c>
      <c r="BB143" s="8">
        <v>683080000</v>
      </c>
      <c r="BC143" s="8">
        <v>186616000</v>
      </c>
      <c r="BD143" s="8">
        <v>63436000</v>
      </c>
      <c r="BE143" s="8">
        <v>19712000</v>
      </c>
      <c r="BF143" s="8">
        <v>53673000</v>
      </c>
      <c r="BG143" s="8">
        <v>19725000</v>
      </c>
      <c r="BH143" s="11">
        <f>BF143/L143</f>
        <v>6.7560542417769431E-2</v>
      </c>
      <c r="BI143" s="8">
        <f>BF143-AY143</f>
        <v>563690000</v>
      </c>
      <c r="BJ143" s="11">
        <f>(Table1[[#This Row],[Cotação]]/Table1[[#This Row],[Min 52 sem 
]])-1</f>
        <v>0.16463414634146334</v>
      </c>
    </row>
    <row r="144" spans="1:62" hidden="1" x14ac:dyDescent="0.25">
      <c r="A144" s="6" t="str">
        <f>IFERROR(VLOOKUP(Table1[[#This Row],[Papel]],carteira!A:B,2,0),"")</f>
        <v/>
      </c>
      <c r="B144" s="5" t="s">
        <v>2298</v>
      </c>
      <c r="C144" s="6">
        <v>6.24</v>
      </c>
      <c r="D144" s="6" t="s">
        <v>34</v>
      </c>
      <c r="E144" s="7">
        <v>44638</v>
      </c>
      <c r="F144" s="6" t="s">
        <v>2299</v>
      </c>
      <c r="G144" s="6">
        <v>5.35</v>
      </c>
      <c r="H144" s="6" t="s">
        <v>584</v>
      </c>
      <c r="I144" s="6">
        <v>25</v>
      </c>
      <c r="J144" s="6" t="s">
        <v>585</v>
      </c>
      <c r="K144" s="8">
        <v>44575</v>
      </c>
      <c r="L144" s="8">
        <v>44304000</v>
      </c>
      <c r="M144" s="7">
        <v>44469</v>
      </c>
      <c r="N144" s="8">
        <v>44806000</v>
      </c>
      <c r="O144" s="8">
        <v>7100000</v>
      </c>
      <c r="P144" s="6" t="s">
        <v>2300</v>
      </c>
      <c r="Q144" s="6">
        <v>5.15</v>
      </c>
      <c r="R144" s="6">
        <v>1.21</v>
      </c>
      <c r="S144" s="9">
        <v>0.10249999999999999</v>
      </c>
      <c r="T144" s="6">
        <v>-0.12</v>
      </c>
      <c r="U144" s="6">
        <v>-50.84</v>
      </c>
      <c r="V144" s="9">
        <v>3.1399999999999997E-2</v>
      </c>
      <c r="W144" s="6" t="s">
        <v>2279</v>
      </c>
      <c r="X144" s="6" t="s">
        <v>2278</v>
      </c>
      <c r="Y144" s="9">
        <v>-0.18959999999999999</v>
      </c>
      <c r="Z144" s="6" t="s">
        <v>444</v>
      </c>
      <c r="AA144" s="6" t="s">
        <v>322</v>
      </c>
      <c r="AB144" s="9">
        <v>-2.35E-2</v>
      </c>
      <c r="AC144" s="6" t="s">
        <v>84</v>
      </c>
      <c r="AD144" s="6" t="s">
        <v>63</v>
      </c>
      <c r="AE144" s="9">
        <v>-8.7099999999999997E-2</v>
      </c>
      <c r="AF144" s="6" t="s">
        <v>1703</v>
      </c>
      <c r="AG144" s="9">
        <v>0.16800000000000001</v>
      </c>
      <c r="AH144" s="9">
        <v>0.18640000000000001</v>
      </c>
      <c r="AI144" s="6" t="s">
        <v>2301</v>
      </c>
      <c r="AJ144" s="6" t="s">
        <v>392</v>
      </c>
      <c r="AK144" s="9">
        <v>1.5876999999999999</v>
      </c>
      <c r="AL144" s="9">
        <v>0</v>
      </c>
      <c r="AM144" s="6" t="s">
        <v>2302</v>
      </c>
      <c r="AN144" s="9">
        <v>-0.2</v>
      </c>
      <c r="AO144" s="6" t="s">
        <v>995</v>
      </c>
      <c r="AP144" s="6" t="s">
        <v>267</v>
      </c>
      <c r="AQ144" s="9">
        <v>-0.05</v>
      </c>
      <c r="AR144" s="6" t="s">
        <v>514</v>
      </c>
      <c r="AS144" s="6" t="s">
        <v>1401</v>
      </c>
      <c r="AT144" s="6" t="s">
        <v>59</v>
      </c>
      <c r="AU144" s="6" t="s">
        <v>1304</v>
      </c>
      <c r="AV144" s="8">
        <v>256856000</v>
      </c>
      <c r="AW144" s="8">
        <v>646000</v>
      </c>
      <c r="AX144" s="8">
        <v>144000</v>
      </c>
      <c r="AY144" s="8">
        <v>502000</v>
      </c>
      <c r="AZ144" s="8">
        <v>117207000</v>
      </c>
      <c r="BA144" s="8">
        <v>-360965000</v>
      </c>
      <c r="BB144" s="8">
        <v>304417000</v>
      </c>
      <c r="BC144" s="8">
        <v>83164000</v>
      </c>
      <c r="BD144" s="8">
        <v>43243000</v>
      </c>
      <c r="BE144" s="8">
        <v>11337000</v>
      </c>
      <c r="BF144" s="8">
        <v>8609000</v>
      </c>
      <c r="BG144" s="8">
        <v>12317000</v>
      </c>
      <c r="BH144" s="11">
        <f>BF144/L144</f>
        <v>0.19431654026724449</v>
      </c>
      <c r="BI144" s="8">
        <f>BF144-AY144</f>
        <v>8107000</v>
      </c>
      <c r="BJ144" s="11">
        <f>(Table1[[#This Row],[Cotação]]/Table1[[#This Row],[Min 52 sem 
]])-1</f>
        <v>0.16635514018691611</v>
      </c>
    </row>
    <row r="145" spans="1:62" hidden="1" x14ac:dyDescent="0.25">
      <c r="A145" s="6" t="str">
        <f>IFERROR(VLOOKUP(Table1[[#This Row],[Papel]],carteira!A:B,2,0),"")</f>
        <v/>
      </c>
      <c r="B145" s="5" t="s">
        <v>3167</v>
      </c>
      <c r="C145" s="6">
        <v>13.52</v>
      </c>
      <c r="D145" s="6" t="s">
        <v>160</v>
      </c>
      <c r="E145" s="7">
        <v>44638</v>
      </c>
      <c r="F145" s="6" t="s">
        <v>3168</v>
      </c>
      <c r="G145" s="6">
        <v>11.59</v>
      </c>
      <c r="H145" s="6" t="s">
        <v>1266</v>
      </c>
      <c r="I145" s="6">
        <v>22.48</v>
      </c>
      <c r="J145" s="6" t="s">
        <v>1267</v>
      </c>
      <c r="K145" s="8">
        <v>10111200</v>
      </c>
      <c r="L145" s="8">
        <v>16941600000</v>
      </c>
      <c r="M145" s="7">
        <v>44561</v>
      </c>
      <c r="N145" s="8">
        <v>16217700000</v>
      </c>
      <c r="O145" s="8">
        <v>1253080000</v>
      </c>
      <c r="P145" s="6" t="s">
        <v>2025</v>
      </c>
      <c r="Q145" s="6">
        <v>1.87</v>
      </c>
      <c r="R145" s="6">
        <v>7.24</v>
      </c>
      <c r="S145" s="9">
        <v>-9.4999999999999998E-3</v>
      </c>
      <c r="T145" s="6">
        <v>0.78</v>
      </c>
      <c r="U145" s="6">
        <v>17.36</v>
      </c>
      <c r="V145" s="9">
        <v>-1.5E-3</v>
      </c>
      <c r="W145" s="6" t="s">
        <v>408</v>
      </c>
      <c r="X145" s="6" t="s">
        <v>1550</v>
      </c>
      <c r="Y145" s="9">
        <v>-0.22950000000000001</v>
      </c>
      <c r="Z145" s="6" t="s">
        <v>217</v>
      </c>
      <c r="AA145" s="6" t="s">
        <v>2621</v>
      </c>
      <c r="AB145" s="9">
        <v>-6.8199999999999997E-2</v>
      </c>
      <c r="AC145" s="6" t="s">
        <v>973</v>
      </c>
      <c r="AD145" s="6" t="s">
        <v>301</v>
      </c>
      <c r="AE145" s="9">
        <v>-9.7000000000000003E-3</v>
      </c>
      <c r="AF145" s="6" t="s">
        <v>274</v>
      </c>
      <c r="AG145" s="9">
        <v>0.25800000000000001</v>
      </c>
      <c r="AH145" s="9">
        <v>0.60240000000000005</v>
      </c>
      <c r="AI145" s="6" t="s">
        <v>1638</v>
      </c>
      <c r="AJ145" s="6" t="s">
        <v>1393</v>
      </c>
      <c r="AK145" s="9">
        <v>-0.12659999999999999</v>
      </c>
      <c r="AL145" s="9">
        <v>9.6000000000000002E-2</v>
      </c>
      <c r="AM145" s="6" t="s">
        <v>3169</v>
      </c>
      <c r="AN145" s="9">
        <v>5.8999999999999997E-2</v>
      </c>
      <c r="AO145" s="6" t="s">
        <v>1573</v>
      </c>
      <c r="AP145" s="6" t="s">
        <v>3127</v>
      </c>
      <c r="AQ145" s="9">
        <v>0.32219999999999999</v>
      </c>
      <c r="AR145" s="6" t="s">
        <v>1777</v>
      </c>
      <c r="AS145" s="6" t="s">
        <v>109</v>
      </c>
      <c r="AT145" s="6" t="s">
        <v>1535</v>
      </c>
      <c r="AU145" s="6" t="s">
        <v>875</v>
      </c>
      <c r="AV145" s="8">
        <v>39481600000</v>
      </c>
      <c r="AW145" s="8">
        <v>6299580000</v>
      </c>
      <c r="AX145" s="8">
        <v>7023550000</v>
      </c>
      <c r="AY145" s="8">
        <v>-723972000</v>
      </c>
      <c r="AZ145" s="8">
        <v>19999500000</v>
      </c>
      <c r="BA145" s="8">
        <v>21749300000</v>
      </c>
      <c r="BB145" s="8">
        <v>33737000000</v>
      </c>
      <c r="BC145" s="8">
        <v>8049210000</v>
      </c>
      <c r="BD145" s="8">
        <v>10200500000</v>
      </c>
      <c r="BE145" s="8">
        <v>1717350000</v>
      </c>
      <c r="BF145" s="8">
        <v>9070520000</v>
      </c>
      <c r="BG145" s="8">
        <v>2408470000</v>
      </c>
      <c r="BH145" s="11">
        <f>BF145/L145</f>
        <v>0.53539925390754117</v>
      </c>
      <c r="BI145" s="8">
        <f>BF145-AY145</f>
        <v>9794492000</v>
      </c>
      <c r="BJ145" s="11">
        <f>(Table1[[#This Row],[Cotação]]/Table1[[#This Row],[Min 52 sem 
]])-1</f>
        <v>0.16652286453839515</v>
      </c>
    </row>
    <row r="146" spans="1:62" hidden="1" x14ac:dyDescent="0.25">
      <c r="A146" s="6" t="str">
        <f>IFERROR(VLOOKUP(Table1[[#This Row],[Papel]],carteira!A:B,2,0),"")</f>
        <v/>
      </c>
      <c r="B146" s="5" t="s">
        <v>2211</v>
      </c>
      <c r="C146" s="6">
        <v>13.3</v>
      </c>
      <c r="D146" s="6" t="s">
        <v>2</v>
      </c>
      <c r="E146" s="7">
        <v>44638</v>
      </c>
      <c r="F146" s="6" t="s">
        <v>2212</v>
      </c>
      <c r="G146" s="6">
        <v>11.4</v>
      </c>
      <c r="H146" s="6" t="s">
        <v>679</v>
      </c>
      <c r="I146" s="6">
        <v>26.73</v>
      </c>
      <c r="J146" s="6" t="s">
        <v>679</v>
      </c>
      <c r="K146" s="8">
        <v>3426920</v>
      </c>
      <c r="L146" s="8">
        <v>860019000</v>
      </c>
      <c r="M146" s="7">
        <v>44561</v>
      </c>
      <c r="N146" s="8">
        <v>821554000</v>
      </c>
      <c r="O146" s="8">
        <v>64663100</v>
      </c>
      <c r="P146" s="6" t="s">
        <v>2213</v>
      </c>
      <c r="Q146" s="6">
        <v>11.87</v>
      </c>
      <c r="R146" s="6">
        <v>1.1200000000000001</v>
      </c>
      <c r="S146" s="9">
        <v>1.9900000000000001E-2</v>
      </c>
      <c r="T146" s="6">
        <v>1.37</v>
      </c>
      <c r="U146" s="6">
        <v>9.73</v>
      </c>
      <c r="V146" s="9">
        <v>-6.2100000000000002E-2</v>
      </c>
      <c r="W146" s="6" t="s">
        <v>2038</v>
      </c>
      <c r="X146" s="6" t="s">
        <v>1702</v>
      </c>
      <c r="Y146" s="9">
        <v>-0.39789999999999998</v>
      </c>
      <c r="Z146" s="6" t="s">
        <v>10</v>
      </c>
      <c r="AA146" s="6" t="s">
        <v>2214</v>
      </c>
      <c r="AB146" s="9">
        <v>-0.22309999999999999</v>
      </c>
      <c r="AC146" s="6" t="s">
        <v>722</v>
      </c>
      <c r="AD146" s="6" t="s">
        <v>2215</v>
      </c>
      <c r="AE146" s="9">
        <v>-0.22500000000000001</v>
      </c>
      <c r="AF146" s="6" t="s">
        <v>74</v>
      </c>
      <c r="AG146" s="9">
        <v>0.17899999999999999</v>
      </c>
      <c r="AH146" s="9">
        <v>0</v>
      </c>
      <c r="AI146" s="6" t="s">
        <v>2216</v>
      </c>
      <c r="AJ146" s="6" t="s">
        <v>2001</v>
      </c>
      <c r="AK146" s="9">
        <v>0</v>
      </c>
      <c r="AL146" s="9">
        <v>0</v>
      </c>
      <c r="AM146" s="6" t="s">
        <v>59</v>
      </c>
      <c r="AN146" s="9">
        <v>0</v>
      </c>
      <c r="AO146" s="6" t="s">
        <v>2048</v>
      </c>
      <c r="AP146" s="6" t="s">
        <v>840</v>
      </c>
      <c r="AQ146" s="9">
        <v>0</v>
      </c>
      <c r="AR146" s="6" t="s">
        <v>41</v>
      </c>
      <c r="AS146" s="6" t="s">
        <v>29</v>
      </c>
      <c r="AT146" s="6" t="s">
        <v>1946</v>
      </c>
      <c r="AU146" s="6" t="s">
        <v>1145</v>
      </c>
      <c r="AV146" s="8">
        <v>1491840000</v>
      </c>
      <c r="AW146" s="6">
        <v>0</v>
      </c>
      <c r="AX146" s="8">
        <v>38465000</v>
      </c>
      <c r="AY146" s="8">
        <v>-38465000</v>
      </c>
      <c r="AZ146" s="8">
        <v>890391000</v>
      </c>
      <c r="BA146" s="8">
        <v>629470000</v>
      </c>
      <c r="BB146" s="8">
        <v>1066580000</v>
      </c>
      <c r="BC146" s="8">
        <v>276127000</v>
      </c>
      <c r="BD146" s="8">
        <v>267043000</v>
      </c>
      <c r="BE146" s="8">
        <v>124880000</v>
      </c>
      <c r="BF146" s="8">
        <v>72454000</v>
      </c>
      <c r="BG146" s="8">
        <v>24181000</v>
      </c>
      <c r="BH146" s="11">
        <f>BF146/L146</f>
        <v>8.4246975938903679E-2</v>
      </c>
      <c r="BI146" s="8">
        <f>BF146-AY146</f>
        <v>110919000</v>
      </c>
      <c r="BJ146" s="11">
        <f>(Table1[[#This Row],[Cotação]]/Table1[[#This Row],[Min 52 sem 
]])-1</f>
        <v>0.16666666666666674</v>
      </c>
    </row>
    <row r="147" spans="1:62" hidden="1" x14ac:dyDescent="0.25">
      <c r="A147" s="6" t="str">
        <f>IFERROR(VLOOKUP(Table1[[#This Row],[Papel]],carteira!A:B,2,0),"")</f>
        <v/>
      </c>
      <c r="B147" s="5" t="s">
        <v>3118</v>
      </c>
      <c r="C147" s="6">
        <v>25.37</v>
      </c>
      <c r="D147" s="6" t="s">
        <v>182</v>
      </c>
      <c r="E147" s="7">
        <v>44638</v>
      </c>
      <c r="F147" s="6" t="s">
        <v>3119</v>
      </c>
      <c r="G147" s="6">
        <v>21.74</v>
      </c>
      <c r="H147" s="6" t="s">
        <v>72</v>
      </c>
      <c r="I147" s="6">
        <v>25.41</v>
      </c>
      <c r="J147" s="6" t="s">
        <v>72</v>
      </c>
      <c r="K147" s="8">
        <v>42015200</v>
      </c>
      <c r="L147" s="8">
        <v>16715900000</v>
      </c>
      <c r="M147" s="7">
        <v>44561</v>
      </c>
      <c r="N147" s="8">
        <v>23036100000</v>
      </c>
      <c r="O147" s="8">
        <v>658883000</v>
      </c>
      <c r="P147" s="6" t="s">
        <v>3120</v>
      </c>
      <c r="Q147" s="6">
        <v>5.54</v>
      </c>
      <c r="R147" s="6">
        <v>4.58</v>
      </c>
      <c r="S147" s="9">
        <v>3.85E-2</v>
      </c>
      <c r="T147" s="6">
        <v>1.1599999999999999</v>
      </c>
      <c r="U147" s="6">
        <v>21.85</v>
      </c>
      <c r="V147" s="9">
        <v>6.6000000000000003E-2</v>
      </c>
      <c r="W147" s="6" t="s">
        <v>420</v>
      </c>
      <c r="X147" s="6" t="s">
        <v>2171</v>
      </c>
      <c r="Y147" s="9">
        <v>0.12820000000000001</v>
      </c>
      <c r="Z147" s="6" t="s">
        <v>363</v>
      </c>
      <c r="AA147" s="6" t="s">
        <v>3115</v>
      </c>
      <c r="AB147" s="9">
        <v>4.36E-2</v>
      </c>
      <c r="AC147" s="6" t="s">
        <v>722</v>
      </c>
      <c r="AD147" s="6" t="s">
        <v>1391</v>
      </c>
      <c r="AE147" s="9">
        <v>3.2000000000000002E-3</v>
      </c>
      <c r="AF147" s="6" t="s">
        <v>325</v>
      </c>
      <c r="AG147" s="9">
        <v>0.13600000000000001</v>
      </c>
      <c r="AH147" s="9">
        <v>0.31259999999999999</v>
      </c>
      <c r="AI147" s="6" t="s">
        <v>3121</v>
      </c>
      <c r="AJ147" s="6" t="s">
        <v>322</v>
      </c>
      <c r="AK147" s="9">
        <v>0.38190000000000002</v>
      </c>
      <c r="AL147" s="9">
        <v>0.11</v>
      </c>
      <c r="AM147" s="6" t="s">
        <v>780</v>
      </c>
      <c r="AN147" s="9">
        <v>0.22950000000000001</v>
      </c>
      <c r="AO147" s="6" t="s">
        <v>3122</v>
      </c>
      <c r="AP147" s="6" t="s">
        <v>3117</v>
      </c>
      <c r="AQ147" s="9">
        <v>8.8400000000000006E-2</v>
      </c>
      <c r="AR147" s="6" t="s">
        <v>204</v>
      </c>
      <c r="AS147" s="6" t="s">
        <v>1034</v>
      </c>
      <c r="AT147" s="6" t="s">
        <v>168</v>
      </c>
      <c r="AU147" s="6" t="s">
        <v>1526</v>
      </c>
      <c r="AV147" s="8">
        <v>28976700000</v>
      </c>
      <c r="AW147" s="8">
        <v>7416550000</v>
      </c>
      <c r="AX147" s="8">
        <v>1096270000</v>
      </c>
      <c r="AY147" s="8">
        <v>6320280000</v>
      </c>
      <c r="AZ147" s="8">
        <v>3747850000</v>
      </c>
      <c r="BA147" s="8">
        <v>14399200000</v>
      </c>
      <c r="BB147" s="8">
        <v>5534130000</v>
      </c>
      <c r="BC147" s="8">
        <v>1437310000</v>
      </c>
      <c r="BD147" s="8">
        <v>3952440000</v>
      </c>
      <c r="BE147" s="8">
        <v>967849000</v>
      </c>
      <c r="BF147" s="8">
        <v>3018600000</v>
      </c>
      <c r="BG147" s="8">
        <v>862878000</v>
      </c>
      <c r="BH147" s="11">
        <f>BF147/L147</f>
        <v>0.18058255912035845</v>
      </c>
      <c r="BI147" s="8">
        <f>BF147-AY147</f>
        <v>-3301680000</v>
      </c>
      <c r="BJ147" s="11">
        <f>(Table1[[#This Row],[Cotação]]/Table1[[#This Row],[Min 52 sem 
]])-1</f>
        <v>0.16697332106715734</v>
      </c>
    </row>
    <row r="148" spans="1:62" hidden="1" x14ac:dyDescent="0.25">
      <c r="A148" s="6" t="str">
        <f>IFERROR(VLOOKUP(Table1[[#This Row],[Papel]],carteira!A:B,2,0),"")</f>
        <v/>
      </c>
      <c r="B148" s="5" t="s">
        <v>2706</v>
      </c>
      <c r="C148" s="6">
        <v>9.39</v>
      </c>
      <c r="D148" s="6" t="s">
        <v>2</v>
      </c>
      <c r="E148" s="7">
        <v>44638</v>
      </c>
      <c r="F148" s="6" t="s">
        <v>2707</v>
      </c>
      <c r="G148" s="6">
        <v>8.0399999999999991</v>
      </c>
      <c r="H148" s="6" t="s">
        <v>429</v>
      </c>
      <c r="I148" s="6">
        <v>12.9</v>
      </c>
      <c r="J148" s="6" t="s">
        <v>430</v>
      </c>
      <c r="K148" s="8">
        <v>220800</v>
      </c>
      <c r="L148" s="8">
        <v>411000000</v>
      </c>
      <c r="M148" s="7">
        <v>44561</v>
      </c>
      <c r="N148" s="8">
        <v>882227000</v>
      </c>
      <c r="O148" s="8">
        <v>43770000</v>
      </c>
      <c r="P148" s="6" t="s">
        <v>126</v>
      </c>
      <c r="Q148" s="6">
        <v>48.55</v>
      </c>
      <c r="R148" s="6">
        <v>0.19</v>
      </c>
      <c r="S148" s="9">
        <v>2.07E-2</v>
      </c>
      <c r="T148" s="6">
        <v>0.66</v>
      </c>
      <c r="U148" s="6">
        <v>14.26</v>
      </c>
      <c r="V148" s="9">
        <v>6.4000000000000003E-3</v>
      </c>
      <c r="W148" s="6" t="s">
        <v>2708</v>
      </c>
      <c r="X148" s="6" t="s">
        <v>892</v>
      </c>
      <c r="Y148" s="9">
        <v>0.17499999999999999</v>
      </c>
      <c r="Z148" s="6" t="s">
        <v>373</v>
      </c>
      <c r="AA148" s="6" t="s">
        <v>327</v>
      </c>
      <c r="AB148" s="9">
        <v>-7.9399999999999998E-2</v>
      </c>
      <c r="AC148" s="6" t="s">
        <v>332</v>
      </c>
      <c r="AD148" s="6" t="s">
        <v>1784</v>
      </c>
      <c r="AE148" s="9">
        <v>-0.12280000000000001</v>
      </c>
      <c r="AF148" s="6" t="s">
        <v>875</v>
      </c>
      <c r="AG148" s="9">
        <v>8.0000000000000002E-3</v>
      </c>
      <c r="AH148" s="9">
        <v>-0.26040000000000002</v>
      </c>
      <c r="AI148" s="6" t="s">
        <v>2709</v>
      </c>
      <c r="AJ148" s="6" t="s">
        <v>782</v>
      </c>
      <c r="AK148" s="9">
        <v>1.8654999999999999</v>
      </c>
      <c r="AL148" s="9">
        <v>1E-3</v>
      </c>
      <c r="AM148" s="6" t="s">
        <v>112</v>
      </c>
      <c r="AN148" s="9">
        <v>-0.1057</v>
      </c>
      <c r="AO148" s="6" t="s">
        <v>2710</v>
      </c>
      <c r="AP148" s="6" t="s">
        <v>2048</v>
      </c>
      <c r="AQ148" s="9">
        <v>0.1022</v>
      </c>
      <c r="AR148" s="6" t="s">
        <v>2711</v>
      </c>
      <c r="AS148" s="6" t="s">
        <v>875</v>
      </c>
      <c r="AT148" s="6" t="s">
        <v>828</v>
      </c>
      <c r="AU148" s="6" t="s">
        <v>323</v>
      </c>
      <c r="AV148" s="8">
        <v>1936890000</v>
      </c>
      <c r="AW148" s="8">
        <v>528677000</v>
      </c>
      <c r="AX148" s="8">
        <v>57450000</v>
      </c>
      <c r="AY148" s="8">
        <v>471227000</v>
      </c>
      <c r="AZ148" s="8">
        <v>949308000</v>
      </c>
      <c r="BA148" s="8">
        <v>624110000</v>
      </c>
      <c r="BB148" s="8">
        <v>473400000</v>
      </c>
      <c r="BC148" s="8">
        <v>170282000</v>
      </c>
      <c r="BD148" s="8">
        <v>15780000</v>
      </c>
      <c r="BE148" s="8">
        <v>10433000</v>
      </c>
      <c r="BF148" s="8">
        <v>8465000</v>
      </c>
      <c r="BG148" s="8">
        <v>2115000</v>
      </c>
      <c r="BH148" s="11">
        <f>BF148/L148</f>
        <v>2.0596107055961071E-2</v>
      </c>
      <c r="BI148" s="8">
        <f>BF148-AY148</f>
        <v>-462762000</v>
      </c>
      <c r="BJ148" s="11">
        <f>(Table1[[#This Row],[Cotação]]/Table1[[#This Row],[Min 52 sem 
]])-1</f>
        <v>0.16791044776119413</v>
      </c>
    </row>
    <row r="149" spans="1:62" hidden="1" x14ac:dyDescent="0.25">
      <c r="A149" s="6" t="str">
        <f>IFERROR(VLOOKUP(Table1[[#This Row],[Papel]],carteira!A:B,2,0),"")</f>
        <v/>
      </c>
      <c r="B149" s="5" t="s">
        <v>938</v>
      </c>
      <c r="C149" s="6">
        <v>12.85</v>
      </c>
      <c r="D149" s="6" t="s">
        <v>2</v>
      </c>
      <c r="E149" s="7">
        <v>44638</v>
      </c>
      <c r="F149" s="6" t="s">
        <v>939</v>
      </c>
      <c r="G149" s="6">
        <v>10.99</v>
      </c>
      <c r="H149" s="6" t="s">
        <v>476</v>
      </c>
      <c r="I149" s="6">
        <v>13.99</v>
      </c>
      <c r="J149" s="6" t="s">
        <v>940</v>
      </c>
      <c r="K149" s="8">
        <v>107777000</v>
      </c>
      <c r="L149" s="8">
        <v>25957000000</v>
      </c>
      <c r="M149" s="7">
        <v>44561</v>
      </c>
      <c r="N149" s="8">
        <v>46928700000</v>
      </c>
      <c r="O149" s="8">
        <v>2020000000</v>
      </c>
      <c r="P149" s="6" t="s">
        <v>941</v>
      </c>
      <c r="Q149" s="6">
        <v>37.31</v>
      </c>
      <c r="R149" s="6">
        <v>0.34</v>
      </c>
      <c r="S149" s="9">
        <v>9.2700000000000005E-2</v>
      </c>
      <c r="T149" s="6">
        <v>3.14</v>
      </c>
      <c r="U149" s="6">
        <v>4.09</v>
      </c>
      <c r="V149" s="9">
        <v>-3.0999999999999999E-3</v>
      </c>
      <c r="W149" s="6" t="s">
        <v>942</v>
      </c>
      <c r="X149" s="6" t="s">
        <v>943</v>
      </c>
      <c r="Y149" s="9">
        <v>5.9499999999999997E-2</v>
      </c>
      <c r="Z149" s="6" t="s">
        <v>944</v>
      </c>
      <c r="AA149" s="6" t="s">
        <v>945</v>
      </c>
      <c r="AB149" s="9">
        <v>0.1087</v>
      </c>
      <c r="AC149" s="6" t="s">
        <v>507</v>
      </c>
      <c r="AD149" s="6" t="s">
        <v>946</v>
      </c>
      <c r="AE149" s="9">
        <v>-0.12809999999999999</v>
      </c>
      <c r="AF149" s="6" t="s">
        <v>947</v>
      </c>
      <c r="AG149" s="9">
        <v>8.5999999999999993E-2</v>
      </c>
      <c r="AH149" s="9">
        <v>-0.2616</v>
      </c>
      <c r="AI149" s="6" t="s">
        <v>948</v>
      </c>
      <c r="AJ149" s="6" t="s">
        <v>949</v>
      </c>
      <c r="AK149" s="9">
        <v>0.78210000000000002</v>
      </c>
      <c r="AL149" s="9">
        <v>1.2999999999999999E-2</v>
      </c>
      <c r="AM149" s="6" t="s">
        <v>785</v>
      </c>
      <c r="AN149" s="9">
        <v>-0.26800000000000002</v>
      </c>
      <c r="AO149" s="6" t="s">
        <v>950</v>
      </c>
      <c r="AP149" s="6" t="s">
        <v>771</v>
      </c>
      <c r="AQ149" s="9">
        <v>5.9700000000000003E-2</v>
      </c>
      <c r="AR149" s="6" t="s">
        <v>951</v>
      </c>
      <c r="AS149" s="6" t="s">
        <v>952</v>
      </c>
      <c r="AT149" s="6" t="s">
        <v>953</v>
      </c>
      <c r="AU149" s="6" t="s">
        <v>235</v>
      </c>
      <c r="AV149" s="8">
        <v>41356400000</v>
      </c>
      <c r="AW149" s="8">
        <v>26751100000</v>
      </c>
      <c r="AX149" s="8">
        <v>5779400000</v>
      </c>
      <c r="AY149" s="8">
        <v>20971700000</v>
      </c>
      <c r="AZ149" s="8">
        <v>7909460000</v>
      </c>
      <c r="BA149" s="8">
        <v>8264760000</v>
      </c>
      <c r="BB149" s="8">
        <v>12244200000</v>
      </c>
      <c r="BC149" s="8">
        <v>3113980000</v>
      </c>
      <c r="BD149" s="8">
        <v>3558140000</v>
      </c>
      <c r="BE149" s="8">
        <v>702188000</v>
      </c>
      <c r="BF149" s="8">
        <v>695631000</v>
      </c>
      <c r="BG149" s="8">
        <v>-133183000</v>
      </c>
      <c r="BH149" s="11">
        <f>BF149/L149</f>
        <v>2.6799360480795162E-2</v>
      </c>
      <c r="BI149" s="8">
        <f>BF149-AY149</f>
        <v>-20276069000</v>
      </c>
      <c r="BJ149" s="11">
        <f>(Table1[[#This Row],[Cotação]]/Table1[[#This Row],[Min 52 sem 
]])-1</f>
        <v>0.16924476797088261</v>
      </c>
    </row>
    <row r="150" spans="1:62" hidden="1" x14ac:dyDescent="0.25">
      <c r="A150" s="6" t="str">
        <f>IFERROR(VLOOKUP(Table1[[#This Row],[Papel]],carteira!A:B,2,0),"")</f>
        <v/>
      </c>
      <c r="B150" s="5" t="s">
        <v>1232</v>
      </c>
      <c r="C150" s="6">
        <v>22.76</v>
      </c>
      <c r="D150" s="6" t="s">
        <v>34</v>
      </c>
      <c r="E150" s="7">
        <v>44638</v>
      </c>
      <c r="F150" s="6" t="s">
        <v>1233</v>
      </c>
      <c r="G150" s="6">
        <v>19.46</v>
      </c>
      <c r="H150" s="6" t="s">
        <v>1234</v>
      </c>
      <c r="I150" s="6">
        <v>26.74</v>
      </c>
      <c r="J150" s="6" t="s">
        <v>1235</v>
      </c>
      <c r="K150" s="8">
        <v>181259000</v>
      </c>
      <c r="L150" s="8">
        <v>42653900000</v>
      </c>
      <c r="M150" s="7">
        <v>44561</v>
      </c>
      <c r="N150" s="8">
        <v>75406400000</v>
      </c>
      <c r="O150" s="8">
        <v>1874070000</v>
      </c>
      <c r="P150" s="6" t="s">
        <v>1177</v>
      </c>
      <c r="Q150" s="6">
        <v>6.97</v>
      </c>
      <c r="R150" s="6">
        <v>3.27</v>
      </c>
      <c r="S150" s="9">
        <v>7.8200000000000006E-2</v>
      </c>
      <c r="T150" s="6">
        <v>2.89</v>
      </c>
      <c r="U150" s="6">
        <v>7.87</v>
      </c>
      <c r="V150" s="9">
        <v>4.5999999999999999E-2</v>
      </c>
      <c r="W150" s="6" t="s">
        <v>1236</v>
      </c>
      <c r="X150" s="6" t="s">
        <v>1237</v>
      </c>
      <c r="Y150" s="9">
        <v>7.4000000000000003E-3</v>
      </c>
      <c r="Z150" s="6" t="s">
        <v>1238</v>
      </c>
      <c r="AA150" s="6" t="s">
        <v>1239</v>
      </c>
      <c r="AB150" s="9">
        <v>4.9299999999999997E-2</v>
      </c>
      <c r="AC150" s="6" t="s">
        <v>406</v>
      </c>
      <c r="AD150" s="6" t="s">
        <v>1237</v>
      </c>
      <c r="AE150" s="9">
        <v>0.17899999999999999</v>
      </c>
      <c r="AF150" s="6" t="s">
        <v>683</v>
      </c>
      <c r="AG150" s="9">
        <v>3.5999999999999997E-2</v>
      </c>
      <c r="AH150" s="9">
        <v>0.1118</v>
      </c>
      <c r="AI150" s="6" t="s">
        <v>1240</v>
      </c>
      <c r="AJ150" s="6" t="s">
        <v>719</v>
      </c>
      <c r="AK150" s="9">
        <v>1.1249</v>
      </c>
      <c r="AL150" s="9">
        <v>2.8000000000000001E-2</v>
      </c>
      <c r="AM150" s="6" t="s">
        <v>1241</v>
      </c>
      <c r="AN150" s="9">
        <v>-0.17069999999999999</v>
      </c>
      <c r="AO150" s="6" t="s">
        <v>1242</v>
      </c>
      <c r="AP150" s="6" t="s">
        <v>257</v>
      </c>
      <c r="AQ150" s="9">
        <v>0.14599999999999999</v>
      </c>
      <c r="AR150" s="6" t="s">
        <v>1243</v>
      </c>
      <c r="AS150" s="6" t="s">
        <v>1244</v>
      </c>
      <c r="AT150" s="6" t="s">
        <v>1060</v>
      </c>
      <c r="AU150" s="6" t="s">
        <v>922</v>
      </c>
      <c r="AV150" s="8">
        <v>97842000000</v>
      </c>
      <c r="AW150" s="8">
        <v>48926700000</v>
      </c>
      <c r="AX150" s="8">
        <v>16174100000</v>
      </c>
      <c r="AY150" s="8">
        <v>32752600000</v>
      </c>
      <c r="AZ150" s="8">
        <v>27293200000</v>
      </c>
      <c r="BA150" s="8">
        <v>14740900000</v>
      </c>
      <c r="BB150" s="8">
        <v>24907100000</v>
      </c>
      <c r="BC150" s="8">
        <v>6742770000</v>
      </c>
      <c r="BD150" s="8">
        <v>3569080000</v>
      </c>
      <c r="BE150" s="8">
        <v>587849000</v>
      </c>
      <c r="BF150" s="8">
        <v>6123220000</v>
      </c>
      <c r="BG150" s="8">
        <v>1277370000</v>
      </c>
      <c r="BH150" s="11">
        <f>BF150/L150</f>
        <v>0.14355592337394704</v>
      </c>
      <c r="BI150" s="8">
        <f>BF150-AY150</f>
        <v>-26629380000</v>
      </c>
      <c r="BJ150" s="11">
        <f>(Table1[[#This Row],[Cotação]]/Table1[[#This Row],[Min 52 sem 
]])-1</f>
        <v>0.16957862281603298</v>
      </c>
    </row>
    <row r="151" spans="1:62" hidden="1" x14ac:dyDescent="0.25">
      <c r="A151" s="6" t="str">
        <f>IFERROR(VLOOKUP(Table1[[#This Row],[Papel]],carteira!A:B,2,0),"")</f>
        <v/>
      </c>
      <c r="B151" s="5" t="s">
        <v>776</v>
      </c>
      <c r="C151" s="6">
        <v>16.8</v>
      </c>
      <c r="D151" s="6" t="s">
        <v>2</v>
      </c>
      <c r="E151" s="7">
        <v>44638</v>
      </c>
      <c r="F151" s="6" t="s">
        <v>777</v>
      </c>
      <c r="G151" s="6">
        <v>14.36</v>
      </c>
      <c r="H151" s="6" t="s">
        <v>584</v>
      </c>
      <c r="I151" s="6">
        <v>30.07</v>
      </c>
      <c r="J151" s="6" t="s">
        <v>585</v>
      </c>
      <c r="K151" s="8">
        <v>240426000</v>
      </c>
      <c r="L151" s="8">
        <v>13649600000</v>
      </c>
      <c r="M151" s="7">
        <v>44561</v>
      </c>
      <c r="N151" s="8">
        <v>31229900000</v>
      </c>
      <c r="O151" s="8">
        <v>812473000</v>
      </c>
      <c r="P151" s="6" t="s">
        <v>778</v>
      </c>
      <c r="Q151" s="6">
        <v>32.54</v>
      </c>
      <c r="R151" s="6">
        <v>0.52</v>
      </c>
      <c r="S151" s="9">
        <v>5.4000000000000003E-3</v>
      </c>
      <c r="T151" s="6">
        <v>1.61</v>
      </c>
      <c r="U151" s="6">
        <v>10.42</v>
      </c>
      <c r="V151" s="9">
        <v>-0.10730000000000001</v>
      </c>
      <c r="W151" s="6" t="s">
        <v>779</v>
      </c>
      <c r="X151" s="6" t="s">
        <v>780</v>
      </c>
      <c r="Y151" s="9">
        <v>-0.32179999999999997</v>
      </c>
      <c r="Z151" s="6" t="s">
        <v>111</v>
      </c>
      <c r="AA151" s="6" t="s">
        <v>781</v>
      </c>
      <c r="AB151" s="9">
        <v>-0.254</v>
      </c>
      <c r="AC151" s="6" t="s">
        <v>323</v>
      </c>
      <c r="AD151" s="6" t="s">
        <v>782</v>
      </c>
      <c r="AE151" s="9">
        <v>2.18E-2</v>
      </c>
      <c r="AF151" s="6" t="s">
        <v>783</v>
      </c>
      <c r="AG151" s="9">
        <v>0.05</v>
      </c>
      <c r="AH151" s="9">
        <v>-0.37390000000000001</v>
      </c>
      <c r="AI151" s="6" t="s">
        <v>784</v>
      </c>
      <c r="AJ151" s="6" t="s">
        <v>785</v>
      </c>
      <c r="AK151" s="9">
        <v>0.60509999999999997</v>
      </c>
      <c r="AL151" s="9">
        <v>0</v>
      </c>
      <c r="AM151" s="6" t="s">
        <v>202</v>
      </c>
      <c r="AN151" s="9">
        <v>-0.40079999999999999</v>
      </c>
      <c r="AO151" s="6" t="s">
        <v>786</v>
      </c>
      <c r="AP151" s="6" t="s">
        <v>274</v>
      </c>
      <c r="AQ151" s="9">
        <v>-0.2359</v>
      </c>
      <c r="AR151" s="6" t="s">
        <v>691</v>
      </c>
      <c r="AS151" s="6" t="s">
        <v>787</v>
      </c>
      <c r="AT151" s="6" t="s">
        <v>788</v>
      </c>
      <c r="AU151" s="6" t="s">
        <v>789</v>
      </c>
      <c r="AV151" s="8">
        <v>55903400000</v>
      </c>
      <c r="AW151" s="8">
        <v>25456000000</v>
      </c>
      <c r="AX151" s="8">
        <v>7875680000</v>
      </c>
      <c r="AY151" s="8">
        <v>17580400000</v>
      </c>
      <c r="AZ151" s="8">
        <v>26243100000</v>
      </c>
      <c r="BA151" s="8">
        <v>8462530000</v>
      </c>
      <c r="BB151" s="8">
        <v>48343300000</v>
      </c>
      <c r="BC151" s="8">
        <v>13724400000</v>
      </c>
      <c r="BD151" s="8">
        <v>2811320000</v>
      </c>
      <c r="BE151" s="8">
        <v>964565000</v>
      </c>
      <c r="BF151" s="8">
        <v>419455000</v>
      </c>
      <c r="BG151" s="8">
        <v>921271000</v>
      </c>
      <c r="BH151" s="11">
        <f>BF151/L151</f>
        <v>3.0730204548118627E-2</v>
      </c>
      <c r="BI151" s="8">
        <f>BF151-AY151</f>
        <v>-17160945000</v>
      </c>
      <c r="BJ151" s="11">
        <f>(Table1[[#This Row],[Cotação]]/Table1[[#This Row],[Min 52 sem 
]])-1</f>
        <v>0.16991643454039007</v>
      </c>
    </row>
    <row r="152" spans="1:62" hidden="1" x14ac:dyDescent="0.25">
      <c r="A152" s="6" t="str">
        <f>IFERROR(VLOOKUP(Table1[[#This Row],[Papel]],carteira!A:B,2,0),"")</f>
        <v/>
      </c>
      <c r="B152" s="5" t="s">
        <v>411</v>
      </c>
      <c r="C152" s="6">
        <v>3.06</v>
      </c>
      <c r="D152" s="6" t="s">
        <v>34</v>
      </c>
      <c r="E152" s="7">
        <v>44638</v>
      </c>
      <c r="F152" s="6" t="s">
        <v>412</v>
      </c>
      <c r="G152" s="6">
        <v>2.61</v>
      </c>
      <c r="H152" s="6" t="s">
        <v>413</v>
      </c>
      <c r="I152" s="6">
        <v>11.3</v>
      </c>
      <c r="J152" s="6" t="s">
        <v>413</v>
      </c>
      <c r="K152" s="8">
        <v>119684</v>
      </c>
      <c r="L152" s="8">
        <v>63950900</v>
      </c>
      <c r="M152" s="7">
        <v>44561</v>
      </c>
      <c r="N152" s="8">
        <v>46063900</v>
      </c>
      <c r="O152" s="8">
        <v>20899000</v>
      </c>
      <c r="P152" s="6" t="s">
        <v>414</v>
      </c>
      <c r="Q152" s="6">
        <v>10.54</v>
      </c>
      <c r="R152" s="6">
        <v>0.28999999999999998</v>
      </c>
      <c r="S152" s="9">
        <v>2.6800000000000001E-2</v>
      </c>
      <c r="T152" s="6">
        <v>4.04</v>
      </c>
      <c r="U152" s="6">
        <v>0.76</v>
      </c>
      <c r="V152" s="9">
        <v>-5.5599999999999997E-2</v>
      </c>
      <c r="W152" s="6" t="s">
        <v>415</v>
      </c>
      <c r="X152" s="6" t="s">
        <v>339</v>
      </c>
      <c r="Y152" s="9">
        <v>-0.18329999999999999</v>
      </c>
      <c r="Z152" s="6" t="s">
        <v>293</v>
      </c>
      <c r="AA152" s="6" t="s">
        <v>416</v>
      </c>
      <c r="AB152" s="9">
        <v>0.02</v>
      </c>
      <c r="AC152" s="6" t="s">
        <v>417</v>
      </c>
      <c r="AD152" s="6" t="s">
        <v>418</v>
      </c>
      <c r="AE152" s="9">
        <v>-3.7699999999999997E-2</v>
      </c>
      <c r="AF152" s="6" t="s">
        <v>419</v>
      </c>
      <c r="AG152" s="9">
        <v>0.20499999999999999</v>
      </c>
      <c r="AH152" s="9">
        <v>0.92810000000000004</v>
      </c>
      <c r="AI152" s="6" t="s">
        <v>420</v>
      </c>
      <c r="AJ152" s="6" t="s">
        <v>421</v>
      </c>
      <c r="AK152" s="9">
        <v>-0.32390000000000002</v>
      </c>
      <c r="AL152" s="9">
        <v>9.8000000000000004E-2</v>
      </c>
      <c r="AM152" s="6" t="s">
        <v>422</v>
      </c>
      <c r="AN152" s="9">
        <v>-0.27779999999999999</v>
      </c>
      <c r="AO152" s="6" t="s">
        <v>423</v>
      </c>
      <c r="AP152" s="6" t="s">
        <v>424</v>
      </c>
      <c r="AQ152" s="9">
        <v>0.12130000000000001</v>
      </c>
      <c r="AR152" s="6" t="s">
        <v>425</v>
      </c>
      <c r="AS152" s="6" t="s">
        <v>29</v>
      </c>
      <c r="AT152" s="6" t="s">
        <v>426</v>
      </c>
      <c r="AU152" s="6" t="s">
        <v>302</v>
      </c>
      <c r="AV152" s="8">
        <v>26735000</v>
      </c>
      <c r="AW152" s="6">
        <v>0</v>
      </c>
      <c r="AX152" s="8">
        <v>17887000</v>
      </c>
      <c r="AY152" s="8">
        <v>-17887000</v>
      </c>
      <c r="AZ152" s="8">
        <v>26033000</v>
      </c>
      <c r="BA152" s="8">
        <v>15816000</v>
      </c>
      <c r="BB152" s="8">
        <v>28143000</v>
      </c>
      <c r="BC152" s="8">
        <v>4606000</v>
      </c>
      <c r="BD152" s="8">
        <v>5484000</v>
      </c>
      <c r="BE152" s="8">
        <v>-620000</v>
      </c>
      <c r="BF152" s="8">
        <v>6070000</v>
      </c>
      <c r="BG152" s="8">
        <v>-607000</v>
      </c>
      <c r="BH152" s="11">
        <f>BF152/L152</f>
        <v>9.4916568805130191E-2</v>
      </c>
      <c r="BI152" s="8">
        <f>BF152-AY152</f>
        <v>23957000</v>
      </c>
      <c r="BJ152" s="11">
        <f>(Table1[[#This Row],[Cotação]]/Table1[[#This Row],[Min 52 sem 
]])-1</f>
        <v>0.1724137931034484</v>
      </c>
    </row>
    <row r="153" spans="1:62" hidden="1" x14ac:dyDescent="0.25">
      <c r="A153" s="6" t="str">
        <f>IFERROR(VLOOKUP(Table1[[#This Row],[Papel]],carteira!A:B,2,0),"")</f>
        <v/>
      </c>
      <c r="B153" s="5" t="s">
        <v>954</v>
      </c>
      <c r="C153" s="6">
        <v>5.16</v>
      </c>
      <c r="D153" s="6" t="s">
        <v>2</v>
      </c>
      <c r="E153" s="7">
        <v>44638</v>
      </c>
      <c r="F153" s="6" t="s">
        <v>955</v>
      </c>
      <c r="G153" s="6">
        <v>4.4000000000000004</v>
      </c>
      <c r="H153" s="6" t="s">
        <v>142</v>
      </c>
      <c r="I153" s="6">
        <v>15.31</v>
      </c>
      <c r="J153" s="6" t="s">
        <v>162</v>
      </c>
      <c r="K153" s="8">
        <v>15764200</v>
      </c>
      <c r="L153" s="8">
        <v>1590540000</v>
      </c>
      <c r="M153" s="7">
        <v>44561</v>
      </c>
      <c r="N153" s="8">
        <v>1915120000</v>
      </c>
      <c r="O153" s="8">
        <v>308245000</v>
      </c>
      <c r="P153" s="6" t="s">
        <v>956</v>
      </c>
      <c r="Q153" s="6">
        <v>4.83</v>
      </c>
      <c r="R153" s="6">
        <v>1.07</v>
      </c>
      <c r="S153" s="9">
        <v>-1.9E-3</v>
      </c>
      <c r="T153" s="6">
        <v>0.53</v>
      </c>
      <c r="U153" s="6">
        <v>9.7200000000000006</v>
      </c>
      <c r="V153" s="9">
        <v>-9.3100000000000002E-2</v>
      </c>
      <c r="W153" s="6" t="s">
        <v>957</v>
      </c>
      <c r="X153" s="6" t="s">
        <v>764</v>
      </c>
      <c r="Y153" s="9">
        <v>-0.51549999999999996</v>
      </c>
      <c r="Z153" s="6" t="s">
        <v>149</v>
      </c>
      <c r="AA153" s="6" t="s">
        <v>958</v>
      </c>
      <c r="AB153" s="9">
        <v>-0.161</v>
      </c>
      <c r="AC153" s="6" t="s">
        <v>959</v>
      </c>
      <c r="AD153" s="6" t="s">
        <v>148</v>
      </c>
      <c r="AE153" s="9">
        <v>-0.52290000000000003</v>
      </c>
      <c r="AF153" s="6" t="s">
        <v>302</v>
      </c>
      <c r="AG153" s="9">
        <v>-1.2999999999999999E-2</v>
      </c>
      <c r="AH153" s="9">
        <v>-0.27829999999999999</v>
      </c>
      <c r="AI153" s="6" t="s">
        <v>960</v>
      </c>
      <c r="AJ153" s="6" t="s">
        <v>961</v>
      </c>
      <c r="AK153" s="9">
        <v>5.4699999999999999E-2</v>
      </c>
      <c r="AL153" s="9">
        <v>0</v>
      </c>
      <c r="AM153" s="6" t="s">
        <v>481</v>
      </c>
      <c r="AN153" s="9">
        <v>0</v>
      </c>
      <c r="AO153" s="6" t="s">
        <v>962</v>
      </c>
      <c r="AP153" s="6" t="s">
        <v>505</v>
      </c>
      <c r="AQ153" s="9">
        <v>0</v>
      </c>
      <c r="AR153" s="6" t="s">
        <v>963</v>
      </c>
      <c r="AS153" s="6" t="s">
        <v>381</v>
      </c>
      <c r="AT153" s="6" t="s">
        <v>964</v>
      </c>
      <c r="AU153" s="6" t="s">
        <v>567</v>
      </c>
      <c r="AV153" s="8">
        <v>8672670000</v>
      </c>
      <c r="AW153" s="8">
        <v>1374830000</v>
      </c>
      <c r="AX153" s="8">
        <v>1050250000</v>
      </c>
      <c r="AY153" s="8">
        <v>324575000</v>
      </c>
      <c r="AZ153" s="8">
        <v>3929400000</v>
      </c>
      <c r="BA153" s="8">
        <v>2995010000</v>
      </c>
      <c r="BB153" s="8">
        <v>5153210000</v>
      </c>
      <c r="BC153" s="8">
        <v>1862130000</v>
      </c>
      <c r="BD153" s="8">
        <v>-116205000</v>
      </c>
      <c r="BE153" s="8">
        <v>153276000</v>
      </c>
      <c r="BF153" s="8">
        <v>329008000</v>
      </c>
      <c r="BG153" s="8">
        <v>154412000</v>
      </c>
      <c r="BH153" s="11">
        <f>BF153/L153</f>
        <v>0.206853018471714</v>
      </c>
      <c r="BI153" s="8">
        <f>BF153-AY153</f>
        <v>4433000</v>
      </c>
      <c r="BJ153" s="11">
        <f>(Table1[[#This Row],[Cotação]]/Table1[[#This Row],[Min 52 sem 
]])-1</f>
        <v>0.17272727272727262</v>
      </c>
    </row>
    <row r="154" spans="1:62" hidden="1" x14ac:dyDescent="0.25">
      <c r="A154" s="6" t="str">
        <f>IFERROR(VLOOKUP(Table1[[#This Row],[Papel]],carteira!A:B,2,0),"")</f>
        <v/>
      </c>
      <c r="B154" s="5" t="s">
        <v>2794</v>
      </c>
      <c r="C154" s="6">
        <v>18.260000000000002</v>
      </c>
      <c r="D154" s="6" t="s">
        <v>466</v>
      </c>
      <c r="E154" s="7">
        <v>44638</v>
      </c>
      <c r="F154" s="6" t="s">
        <v>2795</v>
      </c>
      <c r="G154" s="6">
        <v>15.56</v>
      </c>
      <c r="H154" s="6" t="s">
        <v>25</v>
      </c>
      <c r="I154" s="6">
        <v>21.6</v>
      </c>
      <c r="J154" s="6" t="s">
        <v>26</v>
      </c>
      <c r="K154" s="8">
        <v>3034270</v>
      </c>
      <c r="L154" s="8">
        <v>136923000000</v>
      </c>
      <c r="M154" s="7">
        <v>44561</v>
      </c>
      <c r="N154" s="6" t="s">
        <v>27</v>
      </c>
      <c r="O154" s="8">
        <v>7498530000</v>
      </c>
      <c r="P154" s="6" t="s">
        <v>2796</v>
      </c>
      <c r="Q154" s="6">
        <v>9.1300000000000008</v>
      </c>
      <c r="R154" s="6">
        <v>2</v>
      </c>
      <c r="S154" s="9">
        <v>0.1216</v>
      </c>
      <c r="T154" s="6">
        <v>0</v>
      </c>
      <c r="U154" s="6">
        <v>0</v>
      </c>
      <c r="V154" s="9">
        <v>7.0999999999999994E-2</v>
      </c>
      <c r="W154" s="6" t="s">
        <v>29</v>
      </c>
      <c r="X154" s="6" t="s">
        <v>29</v>
      </c>
      <c r="Y154" s="9">
        <v>-4.1399999999999999E-2</v>
      </c>
      <c r="Z154" s="6" t="s">
        <v>29</v>
      </c>
      <c r="AA154" s="6" t="s">
        <v>29</v>
      </c>
      <c r="AB154" s="9">
        <v>0.17330000000000001</v>
      </c>
      <c r="AC154" s="6" t="s">
        <v>29</v>
      </c>
      <c r="AD154" s="6" t="s">
        <v>29</v>
      </c>
      <c r="AE154" s="9">
        <v>-0.2482</v>
      </c>
      <c r="AF154" s="6" t="s">
        <v>29</v>
      </c>
      <c r="AG154" s="9">
        <v>0</v>
      </c>
      <c r="AH154" s="9">
        <v>6.5199999999999994E-2</v>
      </c>
      <c r="AI154" s="6" t="s">
        <v>29</v>
      </c>
      <c r="AJ154" s="6" t="s">
        <v>29</v>
      </c>
      <c r="AK154" s="9">
        <v>0.1956</v>
      </c>
      <c r="AL154" s="9">
        <v>9.7000000000000003E-2</v>
      </c>
      <c r="AM154" s="6" t="s">
        <v>29</v>
      </c>
      <c r="AN154" s="9">
        <v>0.64270000000000005</v>
      </c>
      <c r="AO154" s="6" t="s">
        <v>29</v>
      </c>
      <c r="AP154" s="6" t="s">
        <v>29</v>
      </c>
      <c r="AQ154" s="9">
        <v>0.36909999999999998</v>
      </c>
      <c r="AR154" s="6" t="s">
        <v>29</v>
      </c>
      <c r="AS154" s="6" t="s">
        <v>29</v>
      </c>
      <c r="AT154" s="6" t="s">
        <v>2215</v>
      </c>
      <c r="AU154" s="6" t="s">
        <v>29</v>
      </c>
      <c r="AV154" s="8">
        <v>980817000000</v>
      </c>
      <c r="AW154" s="6">
        <v>0</v>
      </c>
      <c r="AX154" s="6">
        <v>0</v>
      </c>
      <c r="AY154" s="6">
        <v>0</v>
      </c>
      <c r="AZ154" s="8">
        <v>32578500000</v>
      </c>
      <c r="BA154" s="8">
        <v>8028430000</v>
      </c>
      <c r="BB154" s="8">
        <v>15503700000</v>
      </c>
      <c r="BC154" s="8">
        <v>6420550000</v>
      </c>
      <c r="BD154" s="8">
        <v>14995500000</v>
      </c>
      <c r="BE154" s="8">
        <v>3675820000</v>
      </c>
      <c r="BH154" s="11">
        <f>BF154/L154</f>
        <v>0</v>
      </c>
      <c r="BI154" s="8">
        <f>BF154-AY154</f>
        <v>0</v>
      </c>
      <c r="BJ154" s="11">
        <f>(Table1[[#This Row],[Cotação]]/Table1[[#This Row],[Min 52 sem 
]])-1</f>
        <v>0.17352185089974292</v>
      </c>
    </row>
    <row r="155" spans="1:62" hidden="1" x14ac:dyDescent="0.25">
      <c r="A155" s="6" t="str">
        <f>IFERROR(VLOOKUP(Table1[[#This Row],[Papel]],carteira!A:B,2,0),"")</f>
        <v/>
      </c>
      <c r="B155" s="5" t="s">
        <v>2094</v>
      </c>
      <c r="C155" s="6">
        <v>6.08</v>
      </c>
      <c r="D155" s="6" t="s">
        <v>247</v>
      </c>
      <c r="E155" s="7">
        <v>44638</v>
      </c>
      <c r="F155" s="6" t="s">
        <v>2095</v>
      </c>
      <c r="G155" s="6">
        <v>5.18</v>
      </c>
      <c r="H155" s="6" t="s">
        <v>1427</v>
      </c>
      <c r="I155" s="6">
        <v>6.42</v>
      </c>
      <c r="J155" s="6" t="s">
        <v>2085</v>
      </c>
      <c r="K155" s="8">
        <v>753859</v>
      </c>
      <c r="L155" s="8">
        <v>34156800000</v>
      </c>
      <c r="M155" s="7">
        <v>44561</v>
      </c>
      <c r="N155" s="8">
        <v>55072800000</v>
      </c>
      <c r="O155" s="8">
        <v>5617890000</v>
      </c>
      <c r="P155" s="6" t="s">
        <v>2096</v>
      </c>
      <c r="Q155" s="6">
        <v>11.31</v>
      </c>
      <c r="R155" s="6">
        <v>0.54</v>
      </c>
      <c r="S155" s="9">
        <v>0.17369999999999999</v>
      </c>
      <c r="T155" s="6">
        <v>5.95</v>
      </c>
      <c r="U155" s="6">
        <v>1.02</v>
      </c>
      <c r="V155" s="9">
        <v>0.1197</v>
      </c>
      <c r="W155" s="6" t="s">
        <v>847</v>
      </c>
      <c r="X155" s="6" t="s">
        <v>500</v>
      </c>
      <c r="Y155" s="9">
        <v>7.8700000000000006E-2</v>
      </c>
      <c r="Z155" s="6" t="s">
        <v>1521</v>
      </c>
      <c r="AA155" s="6" t="s">
        <v>2088</v>
      </c>
      <c r="AB155" s="9">
        <v>9.35E-2</v>
      </c>
      <c r="AC155" s="6" t="s">
        <v>10</v>
      </c>
      <c r="AD155" s="6" t="s">
        <v>2089</v>
      </c>
      <c r="AE155" s="9">
        <v>5.79E-2</v>
      </c>
      <c r="AF155" s="6" t="s">
        <v>2097</v>
      </c>
      <c r="AG155" s="9">
        <v>0.129</v>
      </c>
      <c r="AH155" s="9">
        <v>0.26150000000000001</v>
      </c>
      <c r="AI155" s="6" t="s">
        <v>2098</v>
      </c>
      <c r="AJ155" s="6" t="s">
        <v>684</v>
      </c>
      <c r="AK155" s="9">
        <v>0.01</v>
      </c>
      <c r="AL155" s="9">
        <v>2.3E-2</v>
      </c>
      <c r="AM155" s="6" t="s">
        <v>362</v>
      </c>
      <c r="AN155" s="9">
        <v>-0.1033</v>
      </c>
      <c r="AO155" s="6" t="s">
        <v>2099</v>
      </c>
      <c r="AP155" s="6" t="s">
        <v>2091</v>
      </c>
      <c r="AQ155" s="9">
        <v>-0.1206</v>
      </c>
      <c r="AR155" s="6" t="s">
        <v>2100</v>
      </c>
      <c r="AS155" s="6" t="s">
        <v>2093</v>
      </c>
      <c r="AT155" s="6" t="s">
        <v>933</v>
      </c>
      <c r="AU155" s="6" t="s">
        <v>295</v>
      </c>
      <c r="AV155" s="8">
        <v>42075700000</v>
      </c>
      <c r="AW155" s="8">
        <v>29338400000</v>
      </c>
      <c r="AX155" s="8">
        <v>8422430000</v>
      </c>
      <c r="AY155" s="8">
        <v>20916000000</v>
      </c>
      <c r="AZ155" s="8">
        <v>13892100000</v>
      </c>
      <c r="BA155" s="8">
        <v>5739570000</v>
      </c>
      <c r="BB155" s="8">
        <v>16481400000</v>
      </c>
      <c r="BC155" s="8">
        <v>4581060000</v>
      </c>
      <c r="BD155" s="8">
        <v>5407240000</v>
      </c>
      <c r="BE155" s="8">
        <v>1813080000</v>
      </c>
      <c r="BF155" s="8">
        <v>3019870000</v>
      </c>
      <c r="BG155" s="8">
        <v>1025700000</v>
      </c>
      <c r="BH155" s="11">
        <f>BF155/L155</f>
        <v>8.8411970676409962E-2</v>
      </c>
      <c r="BI155" s="8">
        <f>BF155-AY155</f>
        <v>-17896130000</v>
      </c>
      <c r="BJ155" s="11">
        <f>(Table1[[#This Row],[Cotação]]/Table1[[#This Row],[Min 52 sem 
]])-1</f>
        <v>0.17374517374517384</v>
      </c>
    </row>
    <row r="156" spans="1:62" x14ac:dyDescent="0.25">
      <c r="A156" s="6" t="str">
        <f>IFERROR(VLOOKUP(Table1[[#This Row],[Papel]],carteira!A:B,2,0),"")</f>
        <v>X</v>
      </c>
      <c r="B156" s="5" t="s">
        <v>70</v>
      </c>
      <c r="C156" s="6">
        <v>11.43</v>
      </c>
      <c r="D156" s="6" t="s">
        <v>2</v>
      </c>
      <c r="E156" s="7">
        <v>44638</v>
      </c>
      <c r="F156" s="6" t="s">
        <v>71</v>
      </c>
      <c r="G156" s="6">
        <v>10.24</v>
      </c>
      <c r="H156" s="6" t="s">
        <v>72</v>
      </c>
      <c r="I156" s="6">
        <v>17.399999999999999</v>
      </c>
      <c r="J156" s="6" t="s">
        <v>72</v>
      </c>
      <c r="K156" s="8">
        <v>14473100</v>
      </c>
      <c r="L156" s="8">
        <v>5624780000</v>
      </c>
      <c r="M156" s="7">
        <v>44561</v>
      </c>
      <c r="N156" s="8">
        <v>10129000000</v>
      </c>
      <c r="O156" s="8">
        <v>492106000</v>
      </c>
      <c r="P156" s="9">
        <v>3.8100000000000002E-2</v>
      </c>
      <c r="Q156" s="6">
        <v>15.03</v>
      </c>
      <c r="R156" s="6">
        <v>0.76</v>
      </c>
      <c r="S156" s="9">
        <v>-7.7999999999999996E-3</v>
      </c>
      <c r="T156" s="6">
        <v>1.75</v>
      </c>
      <c r="U156" s="6">
        <v>6.55</v>
      </c>
      <c r="V156" s="9">
        <v>3.0700000000000002E-2</v>
      </c>
      <c r="W156" s="6">
        <v>38.06</v>
      </c>
      <c r="X156" s="9">
        <v>0.14699999999999999</v>
      </c>
      <c r="Y156" s="9">
        <v>-0.31319999999999998</v>
      </c>
      <c r="Z156" s="6">
        <v>2.88</v>
      </c>
      <c r="AA156" s="9">
        <v>7.5999999999999998E-2</v>
      </c>
      <c r="AB156" s="9">
        <v>3.2500000000000001E-2</v>
      </c>
      <c r="AC156" s="6">
        <v>0.47</v>
      </c>
      <c r="AD156" s="9">
        <v>0.217</v>
      </c>
      <c r="AE156" s="9">
        <v>-0.33479999999999999</v>
      </c>
      <c r="AF156" s="6">
        <v>10.69</v>
      </c>
      <c r="AG156" s="9">
        <v>1.2E-2</v>
      </c>
      <c r="AH156" s="9">
        <v>0</v>
      </c>
      <c r="AI156" s="6">
        <v>-1.03</v>
      </c>
      <c r="AJ156" s="9">
        <v>1.4999999999999999E-2</v>
      </c>
      <c r="AK156" s="9">
        <v>0</v>
      </c>
      <c r="AL156" s="9">
        <v>1.6E-2</v>
      </c>
      <c r="AM156" s="9">
        <v>0.11600000000000001</v>
      </c>
      <c r="AN156" s="9">
        <v>0</v>
      </c>
      <c r="AO156" s="6">
        <v>19.32</v>
      </c>
      <c r="AP156" s="6">
        <v>1.29</v>
      </c>
      <c r="AQ156" s="9">
        <v>0</v>
      </c>
      <c r="AR156" s="6">
        <v>68.540000000000006</v>
      </c>
      <c r="AS156" s="6">
        <v>1.93</v>
      </c>
      <c r="AT156" s="6" t="s">
        <v>27</v>
      </c>
      <c r="AU156" s="6">
        <v>0.17</v>
      </c>
      <c r="AV156" s="8">
        <v>11846000000</v>
      </c>
      <c r="AW156" s="8">
        <v>6216520000</v>
      </c>
      <c r="AX156" s="8">
        <v>1712310000</v>
      </c>
      <c r="AY156" s="8">
        <v>4504210000</v>
      </c>
      <c r="AZ156" s="8">
        <v>2339880000</v>
      </c>
      <c r="BA156" s="8">
        <v>3223070000</v>
      </c>
      <c r="BB156" s="8">
        <v>1955010000</v>
      </c>
      <c r="BC156" s="8">
        <v>731885000</v>
      </c>
      <c r="BD156" s="8">
        <v>147781000</v>
      </c>
      <c r="BE156" s="8">
        <v>59691000</v>
      </c>
      <c r="BF156" s="8">
        <v>374284000</v>
      </c>
      <c r="BG156" s="8">
        <v>-71388000</v>
      </c>
      <c r="BH156" s="11">
        <f>BF156/L156</f>
        <v>6.6541980308563176E-2</v>
      </c>
      <c r="BI156" s="8">
        <f>BF156-AY156</f>
        <v>-4129926000</v>
      </c>
      <c r="BJ156" s="11">
        <f>(Table1[[#This Row],[Cotação]]/Table1[[#This Row],[Min 52 sem 
]])-1</f>
        <v>0.1162109375</v>
      </c>
    </row>
    <row r="157" spans="1:62" hidden="1" x14ac:dyDescent="0.25">
      <c r="A157" s="6" t="str">
        <f>IFERROR(VLOOKUP(Table1[[#This Row],[Papel]],carteira!A:B,2,0),"")</f>
        <v/>
      </c>
      <c r="B157" s="5" t="s">
        <v>1425</v>
      </c>
      <c r="C157" s="6">
        <v>14.92</v>
      </c>
      <c r="D157" s="6" t="s">
        <v>34</v>
      </c>
      <c r="E157" s="7">
        <v>44638</v>
      </c>
      <c r="F157" s="6" t="s">
        <v>1426</v>
      </c>
      <c r="G157" s="6">
        <v>12.71</v>
      </c>
      <c r="H157" s="6" t="s">
        <v>1427</v>
      </c>
      <c r="I157" s="6">
        <v>20.38</v>
      </c>
      <c r="J157" s="6" t="s">
        <v>1428</v>
      </c>
      <c r="K157" s="8">
        <v>57854400</v>
      </c>
      <c r="L157" s="8">
        <v>11353600000</v>
      </c>
      <c r="M157" s="7">
        <v>44561</v>
      </c>
      <c r="N157" s="8">
        <v>13801900000</v>
      </c>
      <c r="O157" s="8">
        <v>760963000</v>
      </c>
      <c r="P157" s="6" t="s">
        <v>1429</v>
      </c>
      <c r="Q157" s="6">
        <v>6.58</v>
      </c>
      <c r="R157" s="6">
        <v>2.27</v>
      </c>
      <c r="S157" s="9">
        <v>8.3500000000000005E-2</v>
      </c>
      <c r="T157" s="6">
        <v>1.98</v>
      </c>
      <c r="U157" s="6">
        <v>7.53</v>
      </c>
      <c r="V157" s="9">
        <v>0.1176</v>
      </c>
      <c r="W157" s="6" t="s">
        <v>1430</v>
      </c>
      <c r="X157" s="6" t="s">
        <v>1431</v>
      </c>
      <c r="Y157" s="9">
        <v>-0.113</v>
      </c>
      <c r="Z157" s="6" t="s">
        <v>1262</v>
      </c>
      <c r="AA157" s="6" t="s">
        <v>503</v>
      </c>
      <c r="AB157" s="9">
        <v>-2.7000000000000001E-3</v>
      </c>
      <c r="AC157" s="6" t="s">
        <v>875</v>
      </c>
      <c r="AD157" s="6" t="s">
        <v>42</v>
      </c>
      <c r="AE157" s="9">
        <v>-6.5600000000000006E-2</v>
      </c>
      <c r="AF157" s="6" t="s">
        <v>1432</v>
      </c>
      <c r="AG157" s="9">
        <v>0.11600000000000001</v>
      </c>
      <c r="AH157" s="9">
        <v>0.1613</v>
      </c>
      <c r="AI157" s="6" t="s">
        <v>1433</v>
      </c>
      <c r="AJ157" s="6" t="s">
        <v>669</v>
      </c>
      <c r="AK157" s="9">
        <v>0.44259999999999999</v>
      </c>
      <c r="AL157" s="9">
        <v>7.8E-2</v>
      </c>
      <c r="AM157" s="6" t="s">
        <v>1434</v>
      </c>
      <c r="AN157" s="9">
        <v>0.37</v>
      </c>
      <c r="AO157" s="6" t="s">
        <v>1435</v>
      </c>
      <c r="AP157" s="6" t="s">
        <v>158</v>
      </c>
      <c r="AQ157" s="9">
        <v>0.39600000000000002</v>
      </c>
      <c r="AR157" s="6" t="s">
        <v>1436</v>
      </c>
      <c r="AS157" s="6" t="s">
        <v>543</v>
      </c>
      <c r="AT157" s="6" t="s">
        <v>684</v>
      </c>
      <c r="AU157" s="6" t="s">
        <v>1323</v>
      </c>
      <c r="AV157" s="8">
        <v>13420300000</v>
      </c>
      <c r="AW157" s="8">
        <v>3869650000</v>
      </c>
      <c r="AX157" s="8">
        <v>1421300000</v>
      </c>
      <c r="AY157" s="8">
        <v>2448350000</v>
      </c>
      <c r="AZ157" s="8">
        <v>4661440000</v>
      </c>
      <c r="BA157" s="8">
        <v>5733580000</v>
      </c>
      <c r="BB157" s="8">
        <v>8170240000</v>
      </c>
      <c r="BC157" s="8">
        <v>2250840000</v>
      </c>
      <c r="BD157" s="8">
        <v>1559640000</v>
      </c>
      <c r="BE157" s="8">
        <v>370555000</v>
      </c>
      <c r="BF157" s="8">
        <v>1725410000</v>
      </c>
      <c r="BG157" s="8">
        <v>580966000</v>
      </c>
      <c r="BH157" s="11">
        <f>BF157/L157</f>
        <v>0.15197030016910937</v>
      </c>
      <c r="BI157" s="8">
        <f>BF157-AY157</f>
        <v>-722940000</v>
      </c>
      <c r="BJ157" s="11">
        <f>(Table1[[#This Row],[Cotação]]/Table1[[#This Row],[Min 52 sem 
]])-1</f>
        <v>0.17387883556254913</v>
      </c>
    </row>
    <row r="158" spans="1:62" x14ac:dyDescent="0.25">
      <c r="A158" s="6" t="str">
        <f>IFERROR(VLOOKUP(Table1[[#This Row],[Papel]],carteira!A:B,2,0),"")</f>
        <v>X</v>
      </c>
      <c r="B158" s="5" t="s">
        <v>867</v>
      </c>
      <c r="C158" s="6">
        <v>10.3</v>
      </c>
      <c r="D158" s="6" t="s">
        <v>868</v>
      </c>
      <c r="E158" s="7">
        <v>44638</v>
      </c>
      <c r="F158" s="6" t="s">
        <v>869</v>
      </c>
      <c r="G158" s="6">
        <v>8.9600000000000009</v>
      </c>
      <c r="H158" s="6" t="s">
        <v>25</v>
      </c>
      <c r="I158" s="6">
        <v>13.56</v>
      </c>
      <c r="J158" s="6" t="s">
        <v>26</v>
      </c>
      <c r="K158" s="8">
        <v>23826200</v>
      </c>
      <c r="L158" s="8">
        <v>4212430000</v>
      </c>
      <c r="M158" s="7">
        <v>44561</v>
      </c>
      <c r="N158" s="6" t="s">
        <v>27</v>
      </c>
      <c r="O158" s="8">
        <v>408974000</v>
      </c>
      <c r="P158" s="9">
        <v>-1E-3</v>
      </c>
      <c r="Q158" s="6">
        <v>4.4400000000000004</v>
      </c>
      <c r="R158" s="6">
        <v>2.3199999999999998</v>
      </c>
      <c r="S158" s="9">
        <v>5.8299999999999998E-2</v>
      </c>
      <c r="T158" s="6">
        <v>0.47</v>
      </c>
      <c r="U158" s="6">
        <v>22.12</v>
      </c>
      <c r="V158" s="9">
        <v>-2.01E-2</v>
      </c>
      <c r="W158" s="6" t="s">
        <v>27</v>
      </c>
      <c r="X158" s="6" t="s">
        <v>27</v>
      </c>
      <c r="Y158" s="9">
        <v>-8.6599999999999996E-2</v>
      </c>
      <c r="Z158" s="6" t="s">
        <v>27</v>
      </c>
      <c r="AA158" s="6" t="s">
        <v>27</v>
      </c>
      <c r="AB158" s="9">
        <v>9.6600000000000005E-2</v>
      </c>
      <c r="AC158" s="6" t="s">
        <v>27</v>
      </c>
      <c r="AD158" s="9">
        <v>0</v>
      </c>
      <c r="AE158" s="9">
        <v>-0.2888</v>
      </c>
      <c r="AF158" s="6" t="s">
        <v>27</v>
      </c>
      <c r="AG158" s="9">
        <v>0</v>
      </c>
      <c r="AH158" s="9">
        <v>-0.30070000000000002</v>
      </c>
      <c r="AI158" s="6" t="s">
        <v>27</v>
      </c>
      <c r="AJ158" s="6" t="s">
        <v>27</v>
      </c>
      <c r="AK158" s="9">
        <v>2.3199999999999998E-2</v>
      </c>
      <c r="AL158" s="9">
        <v>0.10299999999999999</v>
      </c>
      <c r="AM158" s="9">
        <v>0.105</v>
      </c>
      <c r="AN158" s="9">
        <v>0.65959999999999996</v>
      </c>
      <c r="AO158" s="6" t="s">
        <v>27</v>
      </c>
      <c r="AP158" s="6" t="s">
        <v>27</v>
      </c>
      <c r="AQ158" s="9">
        <v>0.45219999999999999</v>
      </c>
      <c r="AR158" s="6" t="s">
        <v>27</v>
      </c>
      <c r="AS158" s="6" t="s">
        <v>27</v>
      </c>
      <c r="AT158" s="9">
        <v>7.2999999999999995E-2</v>
      </c>
      <c r="AU158" s="6" t="s">
        <v>27</v>
      </c>
      <c r="AV158" s="8">
        <v>104136000000</v>
      </c>
      <c r="AW158" s="6">
        <v>0</v>
      </c>
      <c r="AX158" s="6">
        <v>0</v>
      </c>
      <c r="AY158" s="8">
        <v>9046220000</v>
      </c>
      <c r="AZ158" s="8">
        <v>4791980000</v>
      </c>
      <c r="BA158" s="8">
        <v>1493380000</v>
      </c>
      <c r="BB158" s="8">
        <v>967040000</v>
      </c>
      <c r="BC158" s="8">
        <v>228704000</v>
      </c>
      <c r="BD158" s="8">
        <v>948535000</v>
      </c>
      <c r="BE158" s="8">
        <v>247772000</v>
      </c>
      <c r="BH158" s="11">
        <f>BF158/L158</f>
        <v>0</v>
      </c>
      <c r="BI158" s="8">
        <f>BF158-AY158</f>
        <v>-9046220000</v>
      </c>
      <c r="BJ158" s="11">
        <f>(Table1[[#This Row],[Cotação]]/Table1[[#This Row],[Min 52 sem 
]])-1</f>
        <v>0.1495535714285714</v>
      </c>
    </row>
    <row r="159" spans="1:62" hidden="1" x14ac:dyDescent="0.25">
      <c r="A159" s="6" t="str">
        <f>IFERROR(VLOOKUP(Table1[[#This Row],[Papel]],carteira!A:B,2,0),"")</f>
        <v/>
      </c>
      <c r="B159" s="5" t="s">
        <v>2763</v>
      </c>
      <c r="C159" s="6">
        <v>3.01</v>
      </c>
      <c r="D159" s="6" t="s">
        <v>34</v>
      </c>
      <c r="E159" s="7">
        <v>44638</v>
      </c>
      <c r="F159" s="6" t="s">
        <v>2764</v>
      </c>
      <c r="G159" s="6">
        <v>2.5499999999999998</v>
      </c>
      <c r="H159" s="6" t="s">
        <v>1234</v>
      </c>
      <c r="I159" s="6">
        <v>6.32</v>
      </c>
      <c r="J159" s="6" t="s">
        <v>1235</v>
      </c>
      <c r="K159" s="8">
        <v>165175</v>
      </c>
      <c r="L159" s="8">
        <v>203753000</v>
      </c>
      <c r="M159" s="7">
        <v>44469</v>
      </c>
      <c r="N159" s="8">
        <v>203746000</v>
      </c>
      <c r="O159" s="8">
        <v>67692000</v>
      </c>
      <c r="P159" s="6" t="s">
        <v>2765</v>
      </c>
      <c r="Q159" s="6">
        <v>-0.83</v>
      </c>
      <c r="R159" s="6">
        <v>-3.63</v>
      </c>
      <c r="S159" s="9">
        <v>0.1273</v>
      </c>
      <c r="T159" s="6">
        <v>-0.06</v>
      </c>
      <c r="U159" s="6">
        <v>-49.09</v>
      </c>
      <c r="V159" s="9">
        <v>4.1500000000000002E-2</v>
      </c>
      <c r="W159" s="6" t="s">
        <v>238</v>
      </c>
      <c r="X159" s="6" t="s">
        <v>112</v>
      </c>
      <c r="Y159" s="9">
        <v>4.5100000000000001E-2</v>
      </c>
      <c r="Z159" s="6" t="s">
        <v>1977</v>
      </c>
      <c r="AA159" s="6" t="s">
        <v>2766</v>
      </c>
      <c r="AB159" s="9">
        <v>7.4999999999999997E-2</v>
      </c>
      <c r="AC159" s="6" t="s">
        <v>706</v>
      </c>
      <c r="AD159" s="6" t="s">
        <v>1677</v>
      </c>
      <c r="AE159" s="9">
        <v>-7.1000000000000004E-3</v>
      </c>
      <c r="AF159" s="6" t="s">
        <v>1927</v>
      </c>
      <c r="AG159" s="9">
        <v>-7.3999999999999996E-2</v>
      </c>
      <c r="AH159" s="9">
        <v>-0.44919999999999999</v>
      </c>
      <c r="AI159" s="6" t="s">
        <v>1985</v>
      </c>
      <c r="AJ159" s="6" t="s">
        <v>2767</v>
      </c>
      <c r="AK159" s="9">
        <v>0.71240000000000003</v>
      </c>
      <c r="AL159" s="9">
        <v>0</v>
      </c>
      <c r="AM159" s="6" t="s">
        <v>2367</v>
      </c>
      <c r="AN159" s="9">
        <v>-0.62150000000000005</v>
      </c>
      <c r="AO159" s="6" t="s">
        <v>238</v>
      </c>
      <c r="AP159" s="6" t="s">
        <v>1123</v>
      </c>
      <c r="AQ159" s="9">
        <v>8.9700000000000002E-2</v>
      </c>
      <c r="AR159" s="6" t="s">
        <v>238</v>
      </c>
      <c r="AS159" s="6" t="s">
        <v>29</v>
      </c>
      <c r="AT159" s="6" t="s">
        <v>1586</v>
      </c>
      <c r="AU159" s="6" t="s">
        <v>406</v>
      </c>
      <c r="AV159" s="8">
        <v>4042460000</v>
      </c>
      <c r="AW159" s="6">
        <v>0</v>
      </c>
      <c r="AX159" s="8">
        <v>7000</v>
      </c>
      <c r="AY159" s="8">
        <v>-7000</v>
      </c>
      <c r="AZ159" s="8">
        <v>3776340000</v>
      </c>
      <c r="BA159" s="8">
        <v>-3322860000</v>
      </c>
      <c r="BB159" s="8">
        <v>1758960000</v>
      </c>
      <c r="BC159" s="8">
        <v>524354000</v>
      </c>
      <c r="BD159" s="8">
        <v>-297416000</v>
      </c>
      <c r="BE159" s="8">
        <v>-111802000</v>
      </c>
      <c r="BF159" s="8">
        <v>-245953000</v>
      </c>
      <c r="BG159" s="8">
        <v>-69083000</v>
      </c>
      <c r="BH159" s="11">
        <f>BF159/L159</f>
        <v>-1.2071135148930323</v>
      </c>
      <c r="BI159" s="8">
        <f>BF159-AY159</f>
        <v>-245946000</v>
      </c>
      <c r="BJ159" s="11">
        <f>(Table1[[#This Row],[Cotação]]/Table1[[#This Row],[Min 52 sem 
]])-1</f>
        <v>0.18039215686274512</v>
      </c>
    </row>
    <row r="160" spans="1:62" hidden="1" x14ac:dyDescent="0.25">
      <c r="A160" s="6" t="str">
        <f>IFERROR(VLOOKUP(Table1[[#This Row],[Papel]],carteira!A:B,2,0),"")</f>
        <v/>
      </c>
      <c r="B160" s="5" t="s">
        <v>2379</v>
      </c>
      <c r="C160" s="6">
        <v>12.65</v>
      </c>
      <c r="D160" s="6" t="s">
        <v>34</v>
      </c>
      <c r="E160" s="7">
        <v>44638</v>
      </c>
      <c r="F160" s="6" t="s">
        <v>2380</v>
      </c>
      <c r="G160" s="6">
        <v>10.71</v>
      </c>
      <c r="H160" s="6" t="s">
        <v>2141</v>
      </c>
      <c r="I160" s="6">
        <v>17.850000000000001</v>
      </c>
      <c r="J160" s="6" t="s">
        <v>2141</v>
      </c>
      <c r="K160" s="8">
        <v>22567500</v>
      </c>
      <c r="L160" s="8">
        <v>1944560000</v>
      </c>
      <c r="M160" s="7">
        <v>44561</v>
      </c>
      <c r="N160" s="8">
        <v>6388650000</v>
      </c>
      <c r="O160" s="8">
        <v>153720000</v>
      </c>
      <c r="P160" s="6" t="s">
        <v>1050</v>
      </c>
      <c r="Q160" s="6">
        <v>3.62</v>
      </c>
      <c r="R160" s="6">
        <v>3.49</v>
      </c>
      <c r="S160" s="9">
        <v>1.9E-3</v>
      </c>
      <c r="T160" s="6">
        <v>0.48</v>
      </c>
      <c r="U160" s="6">
        <v>26.29</v>
      </c>
      <c r="V160" s="9">
        <v>-8.1699999999999995E-2</v>
      </c>
      <c r="W160" s="6" t="s">
        <v>2381</v>
      </c>
      <c r="X160" s="6" t="s">
        <v>1168</v>
      </c>
      <c r="Y160" s="9">
        <v>0.1148</v>
      </c>
      <c r="Z160" s="6" t="s">
        <v>1157</v>
      </c>
      <c r="AA160" s="6" t="s">
        <v>2181</v>
      </c>
      <c r="AB160" s="9">
        <v>-0.14749999999999999</v>
      </c>
      <c r="AC160" s="6" t="s">
        <v>1292</v>
      </c>
      <c r="AD160" s="6" t="s">
        <v>719</v>
      </c>
      <c r="AE160" s="9">
        <v>4.6100000000000002E-2</v>
      </c>
      <c r="AF160" s="6" t="s">
        <v>118</v>
      </c>
      <c r="AG160" s="9">
        <v>6.6000000000000003E-2</v>
      </c>
      <c r="AH160" s="9">
        <v>-0.30719999999999997</v>
      </c>
      <c r="AI160" s="6" t="s">
        <v>2382</v>
      </c>
      <c r="AJ160" s="6" t="s">
        <v>993</v>
      </c>
      <c r="AK160" s="9">
        <v>-1.0999999999999999E-2</v>
      </c>
      <c r="AL160" s="9">
        <v>0.111</v>
      </c>
      <c r="AM160" s="6" t="s">
        <v>600</v>
      </c>
      <c r="AN160" s="9">
        <v>7.6999999999999999E-2</v>
      </c>
      <c r="AO160" s="6" t="s">
        <v>2383</v>
      </c>
      <c r="AP160" s="6" t="s">
        <v>151</v>
      </c>
      <c r="AQ160" s="9">
        <v>1.0248999999999999</v>
      </c>
      <c r="AR160" s="6" t="s">
        <v>2384</v>
      </c>
      <c r="AS160" s="6" t="s">
        <v>1039</v>
      </c>
      <c r="AT160" s="6" t="s">
        <v>365</v>
      </c>
      <c r="AU160" s="6" t="s">
        <v>1613</v>
      </c>
      <c r="AV160" s="8">
        <v>14519500000</v>
      </c>
      <c r="AW160" s="8">
        <v>5532210000</v>
      </c>
      <c r="AX160" s="8">
        <v>1088110000</v>
      </c>
      <c r="AY160" s="8">
        <v>4444100000</v>
      </c>
      <c r="AZ160" s="8">
        <v>6847510000</v>
      </c>
      <c r="BA160" s="8">
        <v>4041740000</v>
      </c>
      <c r="BB160" s="8">
        <v>13688400000</v>
      </c>
      <c r="BC160" s="8">
        <v>3787410000</v>
      </c>
      <c r="BD160" s="8">
        <v>963294000</v>
      </c>
      <c r="BE160" s="8">
        <v>173296000</v>
      </c>
      <c r="BF160" s="8">
        <v>537221000</v>
      </c>
      <c r="BG160" s="8">
        <v>93916000</v>
      </c>
      <c r="BH160" s="11">
        <f>BF160/L160</f>
        <v>0.27626866746204798</v>
      </c>
      <c r="BI160" s="8">
        <f>BF160-AY160</f>
        <v>-3906879000</v>
      </c>
      <c r="BJ160" s="11">
        <f>(Table1[[#This Row],[Cotação]]/Table1[[#This Row],[Min 52 sem 
]])-1</f>
        <v>0.18113912231559293</v>
      </c>
    </row>
    <row r="161" spans="1:62" hidden="1" x14ac:dyDescent="0.25">
      <c r="A161" s="6" t="str">
        <f>IFERROR(VLOOKUP(Table1[[#This Row],[Papel]],carteira!A:B,2,0),"")</f>
        <v/>
      </c>
      <c r="B161" s="5" t="s">
        <v>2555</v>
      </c>
      <c r="C161" s="6">
        <v>9.32</v>
      </c>
      <c r="D161" s="6" t="s">
        <v>2</v>
      </c>
      <c r="E161" s="7">
        <v>44638</v>
      </c>
      <c r="F161" s="6" t="s">
        <v>2556</v>
      </c>
      <c r="G161" s="6">
        <v>7.89</v>
      </c>
      <c r="H161" s="6" t="s">
        <v>376</v>
      </c>
      <c r="I161" s="6">
        <v>13.65</v>
      </c>
      <c r="J161" s="6" t="s">
        <v>622</v>
      </c>
      <c r="K161" s="8">
        <v>10035500</v>
      </c>
      <c r="L161" s="8">
        <v>4136040000</v>
      </c>
      <c r="M161" s="7">
        <v>44561</v>
      </c>
      <c r="N161" s="8">
        <v>4671530000</v>
      </c>
      <c r="O161" s="8">
        <v>443781000</v>
      </c>
      <c r="P161" s="6" t="s">
        <v>2557</v>
      </c>
      <c r="Q161" s="6">
        <v>25.15</v>
      </c>
      <c r="R161" s="6">
        <v>0.37</v>
      </c>
      <c r="S161" s="9">
        <v>-0.1512</v>
      </c>
      <c r="T161" s="6">
        <v>1.98</v>
      </c>
      <c r="U161" s="6">
        <v>4.71</v>
      </c>
      <c r="V161" s="9">
        <v>-6.4000000000000003E-3</v>
      </c>
      <c r="W161" s="6" t="s">
        <v>2558</v>
      </c>
      <c r="X161" s="6" t="s">
        <v>2559</v>
      </c>
      <c r="Y161" s="9">
        <v>1.6400000000000001E-2</v>
      </c>
      <c r="Z161" s="6" t="s">
        <v>1626</v>
      </c>
      <c r="AA161" s="6" t="s">
        <v>673</v>
      </c>
      <c r="AB161" s="9">
        <v>-3.2000000000000002E-3</v>
      </c>
      <c r="AC161" s="6" t="s">
        <v>507</v>
      </c>
      <c r="AD161" s="6" t="s">
        <v>590</v>
      </c>
      <c r="AE161" s="9">
        <v>3.6600000000000001E-2</v>
      </c>
      <c r="AF161" s="6" t="s">
        <v>2560</v>
      </c>
      <c r="AG161" s="9">
        <v>5.7000000000000002E-2</v>
      </c>
      <c r="AH161" s="9">
        <v>-0.14180000000000001</v>
      </c>
      <c r="AI161" s="6" t="s">
        <v>1194</v>
      </c>
      <c r="AJ161" s="6" t="s">
        <v>1443</v>
      </c>
      <c r="AK161" s="9">
        <v>0</v>
      </c>
      <c r="AL161" s="9">
        <v>0</v>
      </c>
      <c r="AM161" s="6" t="s">
        <v>61</v>
      </c>
      <c r="AN161" s="9">
        <v>0</v>
      </c>
      <c r="AO161" s="6" t="s">
        <v>1738</v>
      </c>
      <c r="AP161" s="6" t="s">
        <v>1225</v>
      </c>
      <c r="AQ161" s="9">
        <v>0</v>
      </c>
      <c r="AR161" s="6" t="s">
        <v>2561</v>
      </c>
      <c r="AS161" s="6" t="s">
        <v>1092</v>
      </c>
      <c r="AT161" s="6" t="s">
        <v>781</v>
      </c>
      <c r="AU161" s="6" t="s">
        <v>321</v>
      </c>
      <c r="AV161" s="8">
        <v>6573250000</v>
      </c>
      <c r="AW161" s="8">
        <v>1189610000</v>
      </c>
      <c r="AX161" s="8">
        <v>654121000</v>
      </c>
      <c r="AY161" s="8">
        <v>535490000</v>
      </c>
      <c r="AZ161" s="8">
        <v>3512500000</v>
      </c>
      <c r="BA161" s="8">
        <v>2090200000</v>
      </c>
      <c r="BB161" s="8">
        <v>7528710000</v>
      </c>
      <c r="BC161" s="8">
        <v>1943630000</v>
      </c>
      <c r="BD161" s="8">
        <v>371498000</v>
      </c>
      <c r="BE161" s="8">
        <v>71991900</v>
      </c>
      <c r="BF161" s="8">
        <v>164457000</v>
      </c>
      <c r="BG161" s="8">
        <v>21054000</v>
      </c>
      <c r="BH161" s="11">
        <f>BF161/L161</f>
        <v>3.9761946209417705E-2</v>
      </c>
      <c r="BI161" s="8">
        <f>BF161-AY161</f>
        <v>-371033000</v>
      </c>
      <c r="BJ161" s="11">
        <f>(Table1[[#This Row],[Cotação]]/Table1[[#This Row],[Min 52 sem 
]])-1</f>
        <v>0.1812420785804818</v>
      </c>
    </row>
    <row r="162" spans="1:62" hidden="1" x14ac:dyDescent="0.25">
      <c r="A162" s="6" t="str">
        <f>IFERROR(VLOOKUP(Table1[[#This Row],[Papel]],carteira!A:B,2,0),"")</f>
        <v/>
      </c>
      <c r="B162" s="5" t="s">
        <v>1888</v>
      </c>
      <c r="C162" s="6">
        <v>7.1</v>
      </c>
      <c r="D162" s="6" t="s">
        <v>2</v>
      </c>
      <c r="E162" s="7">
        <v>44638</v>
      </c>
      <c r="F162" s="6" t="s">
        <v>1889</v>
      </c>
      <c r="G162" s="6">
        <v>6</v>
      </c>
      <c r="H162" s="6" t="s">
        <v>211</v>
      </c>
      <c r="I162" s="6">
        <v>17.989999999999998</v>
      </c>
      <c r="J162" s="6" t="s">
        <v>211</v>
      </c>
      <c r="K162" s="8">
        <v>278805</v>
      </c>
      <c r="L162" s="8">
        <v>732642000</v>
      </c>
      <c r="M162" s="7">
        <v>44469</v>
      </c>
      <c r="N162" s="8">
        <v>1189600000</v>
      </c>
      <c r="O162" s="8">
        <v>103189000</v>
      </c>
      <c r="P162" s="6" t="s">
        <v>1890</v>
      </c>
      <c r="Q162" s="6">
        <v>-13.21</v>
      </c>
      <c r="R162" s="6">
        <v>-0.54</v>
      </c>
      <c r="S162" s="9">
        <v>-3.7900000000000003E-2</v>
      </c>
      <c r="T162" s="6">
        <v>0.41</v>
      </c>
      <c r="U162" s="6">
        <v>17.13</v>
      </c>
      <c r="V162" s="9">
        <v>-4.7E-2</v>
      </c>
      <c r="W162" s="6" t="s">
        <v>1891</v>
      </c>
      <c r="X162" s="6" t="s">
        <v>1892</v>
      </c>
      <c r="Y162" s="9">
        <v>-0.55900000000000005</v>
      </c>
      <c r="Z162" s="6" t="s">
        <v>1893</v>
      </c>
      <c r="AA162" s="6" t="s">
        <v>1826</v>
      </c>
      <c r="AB162" s="9">
        <v>-0.19320000000000001</v>
      </c>
      <c r="AC162" s="6" t="s">
        <v>332</v>
      </c>
      <c r="AD162" s="6" t="s">
        <v>1894</v>
      </c>
      <c r="AE162" s="9">
        <v>-0.53439999999999999</v>
      </c>
      <c r="AF162" s="6" t="s">
        <v>890</v>
      </c>
      <c r="AG162" s="9">
        <v>0.02</v>
      </c>
      <c r="AH162" s="9">
        <v>0</v>
      </c>
      <c r="AI162" s="6" t="s">
        <v>1895</v>
      </c>
      <c r="AJ162" s="6" t="s">
        <v>305</v>
      </c>
      <c r="AK162" s="9">
        <v>0</v>
      </c>
      <c r="AL162" s="9">
        <v>0</v>
      </c>
      <c r="AM162" s="6" t="s">
        <v>1896</v>
      </c>
      <c r="AN162" s="9">
        <v>0</v>
      </c>
      <c r="AO162" s="6" t="s">
        <v>1897</v>
      </c>
      <c r="AP162" s="6" t="s">
        <v>944</v>
      </c>
      <c r="AQ162" s="9">
        <v>0</v>
      </c>
      <c r="AR162" s="6" t="s">
        <v>1898</v>
      </c>
      <c r="AS162" s="6" t="s">
        <v>1092</v>
      </c>
      <c r="AT162" s="6" t="s">
        <v>29</v>
      </c>
      <c r="AU162" s="6" t="s">
        <v>1204</v>
      </c>
      <c r="AV162" s="8">
        <v>3420890000</v>
      </c>
      <c r="AW162" s="8">
        <v>1010310000</v>
      </c>
      <c r="AX162" s="8">
        <v>553349000</v>
      </c>
      <c r="AY162" s="8">
        <v>456958000</v>
      </c>
      <c r="AZ162" s="8">
        <v>588855000</v>
      </c>
      <c r="BA162" s="8">
        <v>1767560000</v>
      </c>
      <c r="BB162" s="8">
        <v>79840000</v>
      </c>
      <c r="BC162" s="8">
        <v>21354000</v>
      </c>
      <c r="BD162" s="8">
        <v>69199000</v>
      </c>
      <c r="BE162" s="8">
        <v>12002000</v>
      </c>
      <c r="BF162" s="8">
        <v>-55443000</v>
      </c>
      <c r="BG162" s="8">
        <v>-5018000</v>
      </c>
      <c r="BH162" s="11">
        <f>BF162/L162</f>
        <v>-7.5675432202904014E-2</v>
      </c>
      <c r="BI162" s="8">
        <f>BF162-AY162</f>
        <v>-512401000</v>
      </c>
      <c r="BJ162" s="11">
        <f>(Table1[[#This Row],[Cotação]]/Table1[[#This Row],[Min 52 sem 
]])-1</f>
        <v>0.18333333333333335</v>
      </c>
    </row>
    <row r="163" spans="1:62" hidden="1" x14ac:dyDescent="0.25">
      <c r="A163" s="6" t="str">
        <f>IFERROR(VLOOKUP(Table1[[#This Row],[Papel]],carteira!A:B,2,0),"")</f>
        <v/>
      </c>
      <c r="B163" s="5" t="s">
        <v>2995</v>
      </c>
      <c r="C163" s="6">
        <v>24.46</v>
      </c>
      <c r="D163" s="6" t="s">
        <v>34</v>
      </c>
      <c r="E163" s="7">
        <v>44638</v>
      </c>
      <c r="F163" s="6" t="s">
        <v>2996</v>
      </c>
      <c r="G163" s="6">
        <v>20.63</v>
      </c>
      <c r="H163" s="6" t="s">
        <v>57</v>
      </c>
      <c r="I163" s="6">
        <v>28.53</v>
      </c>
      <c r="J163" s="6" t="s">
        <v>2997</v>
      </c>
      <c r="K163" s="8">
        <v>622041</v>
      </c>
      <c r="L163" s="8">
        <v>2888730000</v>
      </c>
      <c r="M163" s="7">
        <v>44561</v>
      </c>
      <c r="N163" s="8">
        <v>3325500000</v>
      </c>
      <c r="O163" s="8">
        <v>118100000</v>
      </c>
      <c r="P163" s="6" t="s">
        <v>2998</v>
      </c>
      <c r="Q163" s="6">
        <v>4.55</v>
      </c>
      <c r="R163" s="6">
        <v>5.38</v>
      </c>
      <c r="S163" s="9">
        <v>8.8099999999999998E-2</v>
      </c>
      <c r="T163" s="6">
        <v>3.82</v>
      </c>
      <c r="U163" s="6">
        <v>6.41</v>
      </c>
      <c r="V163" s="9">
        <v>0.1169</v>
      </c>
      <c r="W163" s="6" t="s">
        <v>1244</v>
      </c>
      <c r="X163" s="6" t="s">
        <v>2999</v>
      </c>
      <c r="Y163" s="9">
        <v>-9.74E-2</v>
      </c>
      <c r="Z163" s="6" t="s">
        <v>302</v>
      </c>
      <c r="AA163" s="6" t="s">
        <v>98</v>
      </c>
      <c r="AB163" s="9">
        <v>-2E-3</v>
      </c>
      <c r="AC163" s="6" t="s">
        <v>158</v>
      </c>
      <c r="AD163" s="6" t="s">
        <v>1592</v>
      </c>
      <c r="AE163" s="9">
        <v>0.5444</v>
      </c>
      <c r="AF163" s="6" t="s">
        <v>3000</v>
      </c>
      <c r="AG163" s="9">
        <v>0.41599999999999998</v>
      </c>
      <c r="AH163" s="9">
        <v>2.1315</v>
      </c>
      <c r="AI163" s="6" t="s">
        <v>3001</v>
      </c>
      <c r="AJ163" s="6" t="s">
        <v>3002</v>
      </c>
      <c r="AK163" s="9">
        <v>6.6799999999999998E-2</v>
      </c>
      <c r="AL163" s="9">
        <v>0</v>
      </c>
      <c r="AM163" s="6" t="s">
        <v>3003</v>
      </c>
      <c r="AN163" s="9">
        <v>1.8011999999999999</v>
      </c>
      <c r="AO163" s="6" t="s">
        <v>3004</v>
      </c>
      <c r="AP163" s="6" t="s">
        <v>1588</v>
      </c>
      <c r="AQ163" s="9">
        <v>0.1477</v>
      </c>
      <c r="AR163" s="6" t="s">
        <v>470</v>
      </c>
      <c r="AS163" s="6" t="s">
        <v>1364</v>
      </c>
      <c r="AT163" s="6" t="s">
        <v>1103</v>
      </c>
      <c r="AU163" s="6" t="s">
        <v>329</v>
      </c>
      <c r="AV163" s="8">
        <v>2093620000</v>
      </c>
      <c r="AW163" s="8">
        <v>693311000</v>
      </c>
      <c r="AX163" s="8">
        <v>256542000</v>
      </c>
      <c r="AY163" s="8">
        <v>436769000</v>
      </c>
      <c r="AZ163" s="8">
        <v>1455990000</v>
      </c>
      <c r="BA163" s="8">
        <v>757047000</v>
      </c>
      <c r="BB163" s="8">
        <v>2740460000</v>
      </c>
      <c r="BC163" s="8">
        <v>820323000</v>
      </c>
      <c r="BD163" s="8">
        <v>870642000</v>
      </c>
      <c r="BE163" s="8">
        <v>265958000</v>
      </c>
      <c r="BF163" s="8">
        <v>635060000</v>
      </c>
      <c r="BG163" s="8">
        <v>206922000</v>
      </c>
      <c r="BH163" s="11">
        <f>BF163/L163</f>
        <v>0.21984055276886383</v>
      </c>
      <c r="BI163" s="8">
        <f>BF163-AY163</f>
        <v>198291000</v>
      </c>
      <c r="BJ163" s="11">
        <f>(Table1[[#This Row],[Cotação]]/Table1[[#This Row],[Min 52 sem 
]])-1</f>
        <v>0.18565196316044608</v>
      </c>
    </row>
    <row r="164" spans="1:62" hidden="1" x14ac:dyDescent="0.25">
      <c r="A164" s="6" t="str">
        <f>IFERROR(VLOOKUP(Table1[[#This Row],[Papel]],carteira!A:B,2,0),"")</f>
        <v/>
      </c>
      <c r="B164" s="5" t="s">
        <v>2660</v>
      </c>
      <c r="C164" s="6">
        <v>17.670000000000002</v>
      </c>
      <c r="D164" s="6" t="s">
        <v>2</v>
      </c>
      <c r="E164" s="7">
        <v>44638</v>
      </c>
      <c r="F164" s="6" t="s">
        <v>2661</v>
      </c>
      <c r="G164" s="6">
        <v>14.87</v>
      </c>
      <c r="H164" s="6" t="s">
        <v>476</v>
      </c>
      <c r="I164" s="6">
        <v>21.7</v>
      </c>
      <c r="J164" s="6" t="s">
        <v>2662</v>
      </c>
      <c r="K164" s="8">
        <v>228436000</v>
      </c>
      <c r="L164" s="8">
        <v>32763000000</v>
      </c>
      <c r="M164" s="7">
        <v>44561</v>
      </c>
      <c r="N164" s="8">
        <v>44493500000</v>
      </c>
      <c r="O164" s="8">
        <v>1854160000</v>
      </c>
      <c r="P164" s="6" t="s">
        <v>2663</v>
      </c>
      <c r="Q164" s="6">
        <v>217.64</v>
      </c>
      <c r="R164" s="6">
        <v>0.08</v>
      </c>
      <c r="S164" s="9">
        <v>0.14000000000000001</v>
      </c>
      <c r="T164" s="6">
        <v>2.21</v>
      </c>
      <c r="U164" s="6">
        <v>7.98</v>
      </c>
      <c r="V164" s="9">
        <v>0.16170000000000001</v>
      </c>
      <c r="W164" s="6" t="s">
        <v>2664</v>
      </c>
      <c r="X164" s="6" t="s">
        <v>2665</v>
      </c>
      <c r="Y164" s="9">
        <v>-0.1283</v>
      </c>
      <c r="Z164" s="6" t="s">
        <v>546</v>
      </c>
      <c r="AA164" s="6" t="s">
        <v>1347</v>
      </c>
      <c r="AB164" s="9">
        <v>-5.1000000000000004E-3</v>
      </c>
      <c r="AC164" s="6" t="s">
        <v>139</v>
      </c>
      <c r="AD164" s="6" t="s">
        <v>861</v>
      </c>
      <c r="AE164" s="9">
        <v>-7.6899999999999996E-2</v>
      </c>
      <c r="AF164" s="6" t="s">
        <v>2628</v>
      </c>
      <c r="AG164" s="9">
        <v>3.3000000000000002E-2</v>
      </c>
      <c r="AH164" s="9">
        <v>-0.26469999999999999</v>
      </c>
      <c r="AI164" s="6" t="s">
        <v>1799</v>
      </c>
      <c r="AJ164" s="6" t="s">
        <v>1875</v>
      </c>
      <c r="AK164" s="9">
        <v>0.5353</v>
      </c>
      <c r="AL164" s="9">
        <v>0</v>
      </c>
      <c r="AM164" s="6" t="s">
        <v>989</v>
      </c>
      <c r="AN164" s="9">
        <v>0.31069999999999998</v>
      </c>
      <c r="AO164" s="6" t="s">
        <v>2666</v>
      </c>
      <c r="AP164" s="6" t="s">
        <v>306</v>
      </c>
      <c r="AQ164" s="9">
        <v>1.1228</v>
      </c>
      <c r="AR164" s="6" t="s">
        <v>2667</v>
      </c>
      <c r="AS164" s="6" t="s">
        <v>1276</v>
      </c>
      <c r="AT164" s="6" t="s">
        <v>1744</v>
      </c>
      <c r="AU164" s="6" t="s">
        <v>444</v>
      </c>
      <c r="AV164" s="8">
        <v>48174600000</v>
      </c>
      <c r="AW164" s="8">
        <v>21178700000</v>
      </c>
      <c r="AX164" s="8">
        <v>9448190000</v>
      </c>
      <c r="AY164" s="8">
        <v>11730600000</v>
      </c>
      <c r="AZ164" s="8">
        <v>12381200000</v>
      </c>
      <c r="BA164" s="8">
        <v>14795400000</v>
      </c>
      <c r="BB164" s="8">
        <v>7439630000</v>
      </c>
      <c r="BC164" s="8">
        <v>1512220000</v>
      </c>
      <c r="BD164" s="8">
        <v>1575890000</v>
      </c>
      <c r="BE164" s="8">
        <v>-2358100</v>
      </c>
      <c r="BF164" s="8">
        <v>150538000</v>
      </c>
      <c r="BG164" s="8">
        <v>-384886000</v>
      </c>
      <c r="BH164" s="11">
        <f>BF164/L164</f>
        <v>4.5947562799499436E-3</v>
      </c>
      <c r="BI164" s="8">
        <f>BF164-AY164</f>
        <v>-11580062000</v>
      </c>
      <c r="BJ164" s="11">
        <f>(Table1[[#This Row],[Cotação]]/Table1[[#This Row],[Min 52 sem 
]])-1</f>
        <v>0.18829858776059205</v>
      </c>
    </row>
    <row r="165" spans="1:62" hidden="1" x14ac:dyDescent="0.25">
      <c r="A165" s="6" t="str">
        <f>IFERROR(VLOOKUP(Table1[[#This Row],[Papel]],carteira!A:B,2,0),"")</f>
        <v/>
      </c>
      <c r="B165" s="5" t="s">
        <v>2448</v>
      </c>
      <c r="C165" s="6">
        <v>0.82</v>
      </c>
      <c r="D165" s="6" t="s">
        <v>160</v>
      </c>
      <c r="E165" s="7">
        <v>44638</v>
      </c>
      <c r="F165" s="6" t="s">
        <v>2449</v>
      </c>
      <c r="G165" s="6">
        <v>0.69</v>
      </c>
      <c r="H165" s="6" t="s">
        <v>804</v>
      </c>
      <c r="I165" s="6">
        <v>2</v>
      </c>
      <c r="J165" s="6" t="s">
        <v>804</v>
      </c>
      <c r="K165" s="8">
        <v>100801000</v>
      </c>
      <c r="L165" s="8">
        <v>5414490000</v>
      </c>
      <c r="M165" s="7">
        <v>44469</v>
      </c>
      <c r="N165" s="8">
        <v>33542300000</v>
      </c>
      <c r="O165" s="8">
        <v>6603040000</v>
      </c>
      <c r="P165" s="6" t="s">
        <v>2450</v>
      </c>
      <c r="Q165" s="6">
        <v>-1.1000000000000001</v>
      </c>
      <c r="R165" s="6">
        <v>-0.74</v>
      </c>
      <c r="S165" s="9">
        <v>2.5000000000000001E-2</v>
      </c>
      <c r="T165" s="6">
        <v>5.0999999999999996</v>
      </c>
      <c r="U165" s="6">
        <v>0.16</v>
      </c>
      <c r="V165" s="9">
        <v>-4.65E-2</v>
      </c>
      <c r="W165" s="6" t="s">
        <v>1924</v>
      </c>
      <c r="X165" s="6" t="s">
        <v>2451</v>
      </c>
      <c r="Y165" s="9">
        <v>-0.54700000000000004</v>
      </c>
      <c r="Z165" s="6" t="s">
        <v>419</v>
      </c>
      <c r="AA165" s="6" t="s">
        <v>2452</v>
      </c>
      <c r="AB165" s="9">
        <v>7.8899999999999998E-2</v>
      </c>
      <c r="AC165" s="6" t="s">
        <v>775</v>
      </c>
      <c r="AD165" s="6" t="s">
        <v>2453</v>
      </c>
      <c r="AE165" s="9">
        <v>-0.65449999999999997</v>
      </c>
      <c r="AF165" s="6" t="s">
        <v>323</v>
      </c>
      <c r="AG165" s="9">
        <v>-4.5999999999999999E-2</v>
      </c>
      <c r="AH165" s="9">
        <v>1.5704</v>
      </c>
      <c r="AI165" s="6" t="s">
        <v>1294</v>
      </c>
      <c r="AJ165" s="6" t="s">
        <v>1156</v>
      </c>
      <c r="AK165" s="9">
        <v>-0.312</v>
      </c>
      <c r="AL165" s="9">
        <v>0</v>
      </c>
      <c r="AM165" s="6" t="s">
        <v>2454</v>
      </c>
      <c r="AN165" s="9">
        <v>-0.53869999999999996</v>
      </c>
      <c r="AO165" s="6" t="s">
        <v>2455</v>
      </c>
      <c r="AP165" s="6" t="s">
        <v>283</v>
      </c>
      <c r="AQ165" s="9">
        <v>0.37559999999999999</v>
      </c>
      <c r="AR165" s="6" t="s">
        <v>2456</v>
      </c>
      <c r="AS165" s="6" t="s">
        <v>2457</v>
      </c>
      <c r="AT165" s="6" t="s">
        <v>2458</v>
      </c>
      <c r="AU165" s="6" t="s">
        <v>178</v>
      </c>
      <c r="AV165" s="8">
        <v>75529300000</v>
      </c>
      <c r="AW165" s="8">
        <v>31339900000</v>
      </c>
      <c r="AX165" s="8">
        <v>3212130000</v>
      </c>
      <c r="AY165" s="8">
        <v>28127800000</v>
      </c>
      <c r="AZ165" s="8">
        <v>46291100000</v>
      </c>
      <c r="BA165" s="8">
        <v>1061810000</v>
      </c>
      <c r="BB165" s="8">
        <v>2002880000</v>
      </c>
      <c r="BC165" s="8">
        <v>2243790000</v>
      </c>
      <c r="BD165" s="8">
        <v>-3494680000</v>
      </c>
      <c r="BE165" s="8">
        <v>-620208000</v>
      </c>
      <c r="BF165" s="8">
        <v>-4913330000</v>
      </c>
      <c r="BG165" s="8">
        <v>-4812610000</v>
      </c>
      <c r="BH165" s="11">
        <f>BF165/L165</f>
        <v>-0.90744095935166558</v>
      </c>
      <c r="BI165" s="8">
        <f>BF165-AY165</f>
        <v>-33041130000</v>
      </c>
      <c r="BJ165" s="11">
        <f>(Table1[[#This Row],[Cotação]]/Table1[[#This Row],[Min 52 sem 
]])-1</f>
        <v>0.18840579710144922</v>
      </c>
    </row>
    <row r="166" spans="1:62" hidden="1" x14ac:dyDescent="0.25">
      <c r="A166" s="6" t="str">
        <f>IFERROR(VLOOKUP(Table1[[#This Row],[Papel]],carteira!A:B,2,0),"")</f>
        <v/>
      </c>
      <c r="B166" s="5" t="s">
        <v>1480</v>
      </c>
      <c r="C166" s="6">
        <v>35</v>
      </c>
      <c r="D166" s="6" t="s">
        <v>868</v>
      </c>
      <c r="E166" s="7">
        <v>44638</v>
      </c>
      <c r="F166" s="6" t="s">
        <v>1481</v>
      </c>
      <c r="G166" s="6">
        <v>29.44</v>
      </c>
      <c r="H166" s="6" t="s">
        <v>72</v>
      </c>
      <c r="I166" s="6">
        <v>47.42</v>
      </c>
      <c r="J166" s="6" t="s">
        <v>72</v>
      </c>
      <c r="K166" s="8">
        <v>74822000</v>
      </c>
      <c r="L166" s="8">
        <v>54912600000</v>
      </c>
      <c r="M166" s="7">
        <v>44469</v>
      </c>
      <c r="N166" s="8">
        <v>79684900000</v>
      </c>
      <c r="O166" s="8">
        <v>1568930000</v>
      </c>
      <c r="P166" s="6" t="s">
        <v>1482</v>
      </c>
      <c r="Q166" s="6">
        <v>8.5500000000000007</v>
      </c>
      <c r="R166" s="6">
        <v>4.09</v>
      </c>
      <c r="S166" s="9">
        <v>1.7100000000000001E-2</v>
      </c>
      <c r="T166" s="6">
        <v>0.72</v>
      </c>
      <c r="U166" s="6">
        <v>48.52</v>
      </c>
      <c r="V166" s="9">
        <v>1.9800000000000002E-2</v>
      </c>
      <c r="W166" s="6" t="s">
        <v>1483</v>
      </c>
      <c r="X166" s="6" t="s">
        <v>1472</v>
      </c>
      <c r="Y166" s="9">
        <v>4.5699999999999998E-2</v>
      </c>
      <c r="Z166" s="6" t="s">
        <v>806</v>
      </c>
      <c r="AA166" s="6" t="s">
        <v>1473</v>
      </c>
      <c r="AB166" s="9">
        <v>6.0299999999999999E-2</v>
      </c>
      <c r="AC166" s="6" t="s">
        <v>111</v>
      </c>
      <c r="AD166" s="6" t="s">
        <v>1062</v>
      </c>
      <c r="AE166" s="9">
        <v>-3.5400000000000001E-2</v>
      </c>
      <c r="AF166" s="6" t="s">
        <v>1484</v>
      </c>
      <c r="AG166" s="9">
        <v>-1.7999999999999999E-2</v>
      </c>
      <c r="AH166" s="9">
        <v>1.18E-2</v>
      </c>
      <c r="AI166" s="6" t="s">
        <v>518</v>
      </c>
      <c r="AJ166" s="6" t="s">
        <v>1475</v>
      </c>
      <c r="AK166" s="9">
        <v>0.41320000000000001</v>
      </c>
      <c r="AL166" s="9">
        <v>0.03</v>
      </c>
      <c r="AM166" s="6" t="s">
        <v>785</v>
      </c>
      <c r="AN166" s="9">
        <v>0.2407</v>
      </c>
      <c r="AO166" s="6" t="s">
        <v>1485</v>
      </c>
      <c r="AP166" s="6" t="s">
        <v>1477</v>
      </c>
      <c r="AQ166" s="9">
        <v>-7.3099999999999998E-2</v>
      </c>
      <c r="AR166" s="6" t="s">
        <v>1486</v>
      </c>
      <c r="AS166" s="6" t="s">
        <v>877</v>
      </c>
      <c r="AT166" s="6" t="s">
        <v>1479</v>
      </c>
      <c r="AU166" s="6" t="s">
        <v>444</v>
      </c>
      <c r="AV166" s="8">
        <v>193255000000</v>
      </c>
      <c r="AW166" s="8">
        <v>49098500000</v>
      </c>
      <c r="AX166" s="8">
        <v>24326200000</v>
      </c>
      <c r="AY166" s="8">
        <v>24772300000</v>
      </c>
      <c r="AZ166" s="8">
        <v>45209100000</v>
      </c>
      <c r="BA166" s="8">
        <v>76128500000</v>
      </c>
      <c r="BB166" s="8">
        <v>29720400000</v>
      </c>
      <c r="BC166" s="8">
        <v>9956630000</v>
      </c>
      <c r="BD166" s="8">
        <v>-3519680000</v>
      </c>
      <c r="BE166" s="8">
        <v>-1457520000</v>
      </c>
      <c r="BF166" s="8">
        <v>6422970000</v>
      </c>
      <c r="BG166" s="8">
        <v>923845000</v>
      </c>
      <c r="BH166" s="11">
        <f>BF166/L166</f>
        <v>0.11696714415270812</v>
      </c>
      <c r="BI166" s="8">
        <f>BF166-AY166</f>
        <v>-18349330000</v>
      </c>
      <c r="BJ166" s="11">
        <f>(Table1[[#This Row],[Cotação]]/Table1[[#This Row],[Min 52 sem 
]])-1</f>
        <v>0.18885869565217384</v>
      </c>
    </row>
    <row r="167" spans="1:62" hidden="1" x14ac:dyDescent="0.25">
      <c r="A167" s="6" t="str">
        <f>IFERROR(VLOOKUP(Table1[[#This Row],[Papel]],carteira!A:B,2,0),"")</f>
        <v/>
      </c>
      <c r="B167" s="5" t="s">
        <v>1469</v>
      </c>
      <c r="C167" s="6">
        <v>35.06</v>
      </c>
      <c r="D167" s="6" t="s">
        <v>34</v>
      </c>
      <c r="E167" s="7">
        <v>44638</v>
      </c>
      <c r="F167" s="6" t="s">
        <v>1470</v>
      </c>
      <c r="G167" s="6">
        <v>29.48</v>
      </c>
      <c r="H167" s="6" t="s">
        <v>72</v>
      </c>
      <c r="I167" s="6">
        <v>47.57</v>
      </c>
      <c r="J167" s="6" t="s">
        <v>72</v>
      </c>
      <c r="K167" s="8">
        <v>148007000</v>
      </c>
      <c r="L167" s="8">
        <v>55006700000</v>
      </c>
      <c r="M167" s="7">
        <v>44469</v>
      </c>
      <c r="N167" s="8">
        <v>79779000000</v>
      </c>
      <c r="O167" s="8">
        <v>1568930000</v>
      </c>
      <c r="P167" s="6" t="s">
        <v>107</v>
      </c>
      <c r="Q167" s="6">
        <v>8.56</v>
      </c>
      <c r="R167" s="6">
        <v>4.09</v>
      </c>
      <c r="S167" s="9">
        <v>8.3000000000000001E-3</v>
      </c>
      <c r="T167" s="6">
        <v>0.72</v>
      </c>
      <c r="U167" s="6">
        <v>48.52</v>
      </c>
      <c r="V167" s="9">
        <v>1.18E-2</v>
      </c>
      <c r="W167" s="6" t="s">
        <v>1471</v>
      </c>
      <c r="X167" s="6" t="s">
        <v>1472</v>
      </c>
      <c r="Y167" s="9">
        <v>6.5100000000000005E-2</v>
      </c>
      <c r="Z167" s="6" t="s">
        <v>806</v>
      </c>
      <c r="AA167" s="6" t="s">
        <v>1473</v>
      </c>
      <c r="AB167" s="9">
        <v>4.9399999999999999E-2</v>
      </c>
      <c r="AC167" s="6" t="s">
        <v>111</v>
      </c>
      <c r="AD167" s="6" t="s">
        <v>1062</v>
      </c>
      <c r="AE167" s="9">
        <v>-0.02</v>
      </c>
      <c r="AF167" s="6" t="s">
        <v>1474</v>
      </c>
      <c r="AG167" s="9">
        <v>-1.7999999999999999E-2</v>
      </c>
      <c r="AH167" s="9">
        <v>1.11E-2</v>
      </c>
      <c r="AI167" s="6" t="s">
        <v>518</v>
      </c>
      <c r="AJ167" s="6" t="s">
        <v>1475</v>
      </c>
      <c r="AK167" s="9">
        <v>0.59970000000000001</v>
      </c>
      <c r="AL167" s="9">
        <v>2.7E-2</v>
      </c>
      <c r="AM167" s="6" t="s">
        <v>785</v>
      </c>
      <c r="AN167" s="9">
        <v>0.25290000000000001</v>
      </c>
      <c r="AO167" s="6" t="s">
        <v>1476</v>
      </c>
      <c r="AP167" s="6" t="s">
        <v>1477</v>
      </c>
      <c r="AQ167" s="9">
        <v>-0.1404</v>
      </c>
      <c r="AR167" s="6" t="s">
        <v>1478</v>
      </c>
      <c r="AS167" s="6" t="s">
        <v>877</v>
      </c>
      <c r="AT167" s="6" t="s">
        <v>1479</v>
      </c>
      <c r="AU167" s="6" t="s">
        <v>444</v>
      </c>
      <c r="AV167" s="8">
        <v>193255000000</v>
      </c>
      <c r="AW167" s="8">
        <v>49098500000</v>
      </c>
      <c r="AX167" s="8">
        <v>24326200000</v>
      </c>
      <c r="AY167" s="8">
        <v>24772300000</v>
      </c>
      <c r="AZ167" s="8">
        <v>45209100000</v>
      </c>
      <c r="BA167" s="8">
        <v>76128500000</v>
      </c>
      <c r="BB167" s="8">
        <v>29720400000</v>
      </c>
      <c r="BC167" s="8">
        <v>9956630000</v>
      </c>
      <c r="BD167" s="8">
        <v>-3519680000</v>
      </c>
      <c r="BE167" s="8">
        <v>-1457520000</v>
      </c>
      <c r="BF167" s="8">
        <v>6422970000</v>
      </c>
      <c r="BG167" s="8">
        <v>923845000</v>
      </c>
      <c r="BH167" s="11">
        <f>BF167/L167</f>
        <v>0.11676704837774307</v>
      </c>
      <c r="BI167" s="8">
        <f>BF167-AY167</f>
        <v>-18349330000</v>
      </c>
      <c r="BJ167" s="11">
        <f>(Table1[[#This Row],[Cotação]]/Table1[[#This Row],[Min 52 sem 
]])-1</f>
        <v>0.18928086838534597</v>
      </c>
    </row>
    <row r="168" spans="1:62" hidden="1" x14ac:dyDescent="0.25">
      <c r="A168" s="6" t="str">
        <f>IFERROR(VLOOKUP(Table1[[#This Row],[Papel]],carteira!A:B,2,0),"")</f>
        <v/>
      </c>
      <c r="B168" s="5" t="s">
        <v>2524</v>
      </c>
      <c r="C168" s="6">
        <v>5.77</v>
      </c>
      <c r="D168" s="6" t="s">
        <v>34</v>
      </c>
      <c r="E168" s="7">
        <v>44638</v>
      </c>
      <c r="F168" s="6" t="s">
        <v>2525</v>
      </c>
      <c r="G168" s="6">
        <v>4.8499999999999996</v>
      </c>
      <c r="H168" s="6" t="s">
        <v>494</v>
      </c>
      <c r="I168" s="6">
        <v>9.99</v>
      </c>
      <c r="J168" s="6" t="s">
        <v>1824</v>
      </c>
      <c r="K168" s="8">
        <v>405962</v>
      </c>
      <c r="L168" s="8">
        <v>452657000</v>
      </c>
      <c r="M168" s="7">
        <v>44561</v>
      </c>
      <c r="N168" s="8">
        <v>472996000</v>
      </c>
      <c r="O168" s="8">
        <v>78450000</v>
      </c>
      <c r="P168" s="6" t="s">
        <v>2526</v>
      </c>
      <c r="Q168" s="6">
        <v>17.72</v>
      </c>
      <c r="R168" s="6">
        <v>0.33</v>
      </c>
      <c r="S168" s="9">
        <v>8.6999999999999994E-3</v>
      </c>
      <c r="T168" s="6">
        <v>3.53</v>
      </c>
      <c r="U168" s="6">
        <v>1.64</v>
      </c>
      <c r="V168" s="9">
        <v>-3.8300000000000001E-2</v>
      </c>
      <c r="W168" s="6" t="s">
        <v>2527</v>
      </c>
      <c r="X168" s="6" t="s">
        <v>2528</v>
      </c>
      <c r="Y168" s="9">
        <v>-3.0300000000000001E-2</v>
      </c>
      <c r="Z168" s="6" t="s">
        <v>818</v>
      </c>
      <c r="AA168" s="6" t="s">
        <v>535</v>
      </c>
      <c r="AB168" s="9">
        <v>-0.1757</v>
      </c>
      <c r="AC168" s="6" t="s">
        <v>302</v>
      </c>
      <c r="AD168" s="6" t="s">
        <v>2367</v>
      </c>
      <c r="AE168" s="9">
        <v>7.3599999999999999E-2</v>
      </c>
      <c r="AF168" s="6" t="s">
        <v>1199</v>
      </c>
      <c r="AG168" s="9">
        <v>6.9000000000000006E-2</v>
      </c>
      <c r="AH168" s="9">
        <v>0.95269999999999999</v>
      </c>
      <c r="AI168" s="6" t="s">
        <v>2529</v>
      </c>
      <c r="AJ168" s="6" t="s">
        <v>788</v>
      </c>
      <c r="AK168" s="9">
        <v>-0.45190000000000002</v>
      </c>
      <c r="AL168" s="9">
        <v>0</v>
      </c>
      <c r="AM168" s="6" t="s">
        <v>661</v>
      </c>
      <c r="AN168" s="9">
        <v>-0.42930000000000001</v>
      </c>
      <c r="AO168" s="6" t="s">
        <v>2376</v>
      </c>
      <c r="AP168" s="6" t="s">
        <v>594</v>
      </c>
      <c r="AQ168" s="9">
        <v>1.4218999999999999</v>
      </c>
      <c r="AR168" s="6" t="s">
        <v>2530</v>
      </c>
      <c r="AS168" s="6" t="s">
        <v>383</v>
      </c>
      <c r="AT168" s="6" t="s">
        <v>2531</v>
      </c>
      <c r="AU168" s="6" t="s">
        <v>1231</v>
      </c>
      <c r="AV168" s="8">
        <v>429991000</v>
      </c>
      <c r="AW168" s="8">
        <v>107807000</v>
      </c>
      <c r="AX168" s="8">
        <v>87468000</v>
      </c>
      <c r="AY168" s="8">
        <v>20339000</v>
      </c>
      <c r="AZ168" s="8">
        <v>326900000</v>
      </c>
      <c r="BA168" s="8">
        <v>128337000</v>
      </c>
      <c r="BB168" s="8">
        <v>343740000</v>
      </c>
      <c r="BC168" s="8">
        <v>97621000</v>
      </c>
      <c r="BD168" s="8">
        <v>29784000</v>
      </c>
      <c r="BE168" s="8">
        <v>5673000</v>
      </c>
      <c r="BF168" s="8">
        <v>25550000</v>
      </c>
      <c r="BG168" s="8">
        <v>-1734000</v>
      </c>
      <c r="BH168" s="11">
        <f>BF168/L168</f>
        <v>5.6444504337721496E-2</v>
      </c>
      <c r="BI168" s="8">
        <f>BF168-AY168</f>
        <v>5211000</v>
      </c>
      <c r="BJ168" s="11">
        <f>(Table1[[#This Row],[Cotação]]/Table1[[#This Row],[Min 52 sem 
]])-1</f>
        <v>0.18969072164948453</v>
      </c>
    </row>
    <row r="169" spans="1:62" hidden="1" x14ac:dyDescent="0.25">
      <c r="A169" s="6" t="str">
        <f>IFERROR(VLOOKUP(Table1[[#This Row],[Papel]],carteira!A:B,2,0),"")</f>
        <v/>
      </c>
      <c r="B169" s="5" t="s">
        <v>3222</v>
      </c>
      <c r="C169" s="6">
        <v>1</v>
      </c>
      <c r="D169" s="6" t="s">
        <v>2</v>
      </c>
      <c r="E169" s="7">
        <v>44638</v>
      </c>
      <c r="F169" s="6" t="s">
        <v>3223</v>
      </c>
      <c r="G169" s="6">
        <v>0.84</v>
      </c>
      <c r="H169" s="6" t="s">
        <v>429</v>
      </c>
      <c r="I169" s="6">
        <v>9.81</v>
      </c>
      <c r="J169" s="6" t="s">
        <v>430</v>
      </c>
      <c r="K169" s="8">
        <v>4598200</v>
      </c>
      <c r="L169" s="8">
        <v>142903000</v>
      </c>
      <c r="M169" s="7">
        <v>44469</v>
      </c>
      <c r="N169" s="8">
        <v>287567000</v>
      </c>
      <c r="O169" s="8">
        <v>142903000</v>
      </c>
      <c r="P169" s="6" t="s">
        <v>3224</v>
      </c>
      <c r="Q169" s="6">
        <v>-1.8</v>
      </c>
      <c r="R169" s="6">
        <v>-0.56000000000000005</v>
      </c>
      <c r="S169" s="9">
        <v>4.1700000000000001E-2</v>
      </c>
      <c r="T169" s="6">
        <v>-1.1399999999999999</v>
      </c>
      <c r="U169" s="6">
        <v>-0.87</v>
      </c>
      <c r="V169" s="9">
        <v>-0.1071</v>
      </c>
      <c r="W169" s="6" t="s">
        <v>3225</v>
      </c>
      <c r="X169" s="6" t="s">
        <v>1939</v>
      </c>
      <c r="Y169" s="9">
        <v>0.11609999999999999</v>
      </c>
      <c r="Z169" s="6" t="s">
        <v>3226</v>
      </c>
      <c r="AA169" s="6" t="s">
        <v>3227</v>
      </c>
      <c r="AB169" s="9">
        <v>-0.2</v>
      </c>
      <c r="AC169" s="6" t="s">
        <v>482</v>
      </c>
      <c r="AD169" s="6" t="s">
        <v>3228</v>
      </c>
      <c r="AE169" s="9">
        <v>0.1062</v>
      </c>
      <c r="AF169" s="6" t="s">
        <v>1468</v>
      </c>
      <c r="AG169" s="9">
        <v>-0.124</v>
      </c>
      <c r="AH169" s="9">
        <v>-0.4204</v>
      </c>
      <c r="AI169" s="6" t="s">
        <v>201</v>
      </c>
      <c r="AJ169" s="6" t="s">
        <v>3229</v>
      </c>
      <c r="AK169" s="9">
        <v>-0.45529999999999998</v>
      </c>
      <c r="AL169" s="9">
        <v>0</v>
      </c>
      <c r="AM169" s="6" t="s">
        <v>3230</v>
      </c>
      <c r="AN169" s="9">
        <v>-0.70440000000000003</v>
      </c>
      <c r="AO169" s="6" t="s">
        <v>3231</v>
      </c>
      <c r="AP169" s="6" t="s">
        <v>877</v>
      </c>
      <c r="AQ169" s="9">
        <v>0.16059999999999999</v>
      </c>
      <c r="AR169" s="6" t="s">
        <v>3232</v>
      </c>
      <c r="AS169" s="6" t="s">
        <v>386</v>
      </c>
      <c r="AT169" s="6" t="s">
        <v>2921</v>
      </c>
      <c r="AU169" s="6" t="s">
        <v>267</v>
      </c>
      <c r="AV169" s="8">
        <v>346030000</v>
      </c>
      <c r="AW169" s="8">
        <v>210624000</v>
      </c>
      <c r="AX169" s="8">
        <v>65960000</v>
      </c>
      <c r="AY169" s="8">
        <v>144664000</v>
      </c>
      <c r="AZ169" s="8">
        <v>162041000</v>
      </c>
      <c r="BA169" s="8">
        <v>-124814000</v>
      </c>
      <c r="BB169" s="8">
        <v>78358000</v>
      </c>
      <c r="BC169" s="8">
        <v>19023000</v>
      </c>
      <c r="BD169" s="8">
        <v>-42890000</v>
      </c>
      <c r="BE169" s="8">
        <v>-19916000</v>
      </c>
      <c r="BF169" s="8">
        <v>-79314000</v>
      </c>
      <c r="BG169" s="8">
        <v>-18049000</v>
      </c>
      <c r="BH169" s="11">
        <f>BF169/L169</f>
        <v>-0.55501983863179916</v>
      </c>
      <c r="BI169" s="8">
        <f>BF169-AY169</f>
        <v>-223978000</v>
      </c>
      <c r="BJ169" s="11">
        <f>(Table1[[#This Row],[Cotação]]/Table1[[#This Row],[Min 52 sem 
]])-1</f>
        <v>0.19047619047619047</v>
      </c>
    </row>
    <row r="170" spans="1:62" hidden="1" x14ac:dyDescent="0.25">
      <c r="A170" s="6" t="str">
        <f>IFERROR(VLOOKUP(Table1[[#This Row],[Papel]],carteira!A:B,2,0),"")</f>
        <v/>
      </c>
      <c r="B170" s="5" t="s">
        <v>2792</v>
      </c>
      <c r="C170" s="6">
        <v>16.52</v>
      </c>
      <c r="D170" s="6" t="s">
        <v>34</v>
      </c>
      <c r="E170" s="7">
        <v>44638</v>
      </c>
      <c r="F170" s="6" t="s">
        <v>2793</v>
      </c>
      <c r="G170" s="6">
        <v>13.86</v>
      </c>
      <c r="H170" s="6" t="s">
        <v>25</v>
      </c>
      <c r="I170" s="6">
        <v>19.91</v>
      </c>
      <c r="J170" s="6" t="s">
        <v>26</v>
      </c>
      <c r="K170" s="8">
        <v>2479790</v>
      </c>
      <c r="L170" s="8">
        <v>123876000000</v>
      </c>
      <c r="M170" s="7">
        <v>44561</v>
      </c>
      <c r="N170" s="6" t="s">
        <v>27</v>
      </c>
      <c r="O170" s="8">
        <v>7498530000</v>
      </c>
      <c r="P170" s="6" t="s">
        <v>2021</v>
      </c>
      <c r="Q170" s="6">
        <v>8.26</v>
      </c>
      <c r="R170" s="6">
        <v>2</v>
      </c>
      <c r="S170" s="9">
        <v>0.12920000000000001</v>
      </c>
      <c r="T170" s="6">
        <v>0</v>
      </c>
      <c r="U170" s="6">
        <v>0</v>
      </c>
      <c r="V170" s="9">
        <v>8.6800000000000002E-2</v>
      </c>
      <c r="W170" s="6" t="s">
        <v>29</v>
      </c>
      <c r="X170" s="6" t="s">
        <v>29</v>
      </c>
      <c r="Y170" s="9">
        <v>-3.7400000000000003E-2</v>
      </c>
      <c r="Z170" s="6" t="s">
        <v>29</v>
      </c>
      <c r="AA170" s="6" t="s">
        <v>29</v>
      </c>
      <c r="AB170" s="9">
        <v>0.19189999999999999</v>
      </c>
      <c r="AC170" s="6" t="s">
        <v>29</v>
      </c>
      <c r="AD170" s="6" t="s">
        <v>29</v>
      </c>
      <c r="AE170" s="9">
        <v>-0.27329999999999999</v>
      </c>
      <c r="AF170" s="6" t="s">
        <v>29</v>
      </c>
      <c r="AG170" s="9">
        <v>0</v>
      </c>
      <c r="AH170" s="9">
        <v>-9.7500000000000003E-2</v>
      </c>
      <c r="AI170" s="6" t="s">
        <v>29</v>
      </c>
      <c r="AJ170" s="6" t="s">
        <v>29</v>
      </c>
      <c r="AK170" s="9">
        <v>0.18809999999999999</v>
      </c>
      <c r="AL170" s="9">
        <v>9.8000000000000004E-2</v>
      </c>
      <c r="AM170" s="6" t="s">
        <v>29</v>
      </c>
      <c r="AN170" s="9">
        <v>0.25340000000000001</v>
      </c>
      <c r="AO170" s="6" t="s">
        <v>29</v>
      </c>
      <c r="AP170" s="6" t="s">
        <v>29</v>
      </c>
      <c r="AQ170" s="9">
        <v>3.3300000000000003E-2</v>
      </c>
      <c r="AR170" s="6" t="s">
        <v>29</v>
      </c>
      <c r="AS170" s="6" t="s">
        <v>29</v>
      </c>
      <c r="AT170" s="6" t="s">
        <v>2215</v>
      </c>
      <c r="AU170" s="6" t="s">
        <v>29</v>
      </c>
      <c r="AV170" s="8">
        <v>980817000000</v>
      </c>
      <c r="AW170" s="6">
        <v>0</v>
      </c>
      <c r="AX170" s="6">
        <v>0</v>
      </c>
      <c r="AY170" s="6">
        <v>0</v>
      </c>
      <c r="AZ170" s="8">
        <v>32578500000</v>
      </c>
      <c r="BA170" s="8">
        <v>8028430000</v>
      </c>
      <c r="BB170" s="8">
        <v>15503700000</v>
      </c>
      <c r="BC170" s="8">
        <v>6420550000</v>
      </c>
      <c r="BD170" s="8">
        <v>14995500000</v>
      </c>
      <c r="BE170" s="8">
        <v>3675820000</v>
      </c>
      <c r="BH170" s="11">
        <f>BF170/L170</f>
        <v>0</v>
      </c>
      <c r="BI170" s="8">
        <f>BF170-AY170</f>
        <v>0</v>
      </c>
      <c r="BJ170" s="11">
        <f>(Table1[[#This Row],[Cotação]]/Table1[[#This Row],[Min 52 sem 
]])-1</f>
        <v>0.19191919191919204</v>
      </c>
    </row>
    <row r="171" spans="1:62" hidden="1" x14ac:dyDescent="0.25">
      <c r="A171" s="6" t="str">
        <f>IFERROR(VLOOKUP(Table1[[#This Row],[Papel]],carteira!A:B,2,0),"")</f>
        <v/>
      </c>
      <c r="B171" s="5" t="s">
        <v>1132</v>
      </c>
      <c r="C171" s="6">
        <v>6.14</v>
      </c>
      <c r="D171" s="6" t="s">
        <v>247</v>
      </c>
      <c r="E171" s="7">
        <v>44638</v>
      </c>
      <c r="F171" s="6" t="s">
        <v>1133</v>
      </c>
      <c r="G171" s="6">
        <v>5.15</v>
      </c>
      <c r="H171" s="6" t="s">
        <v>741</v>
      </c>
      <c r="I171" s="6">
        <v>10.39</v>
      </c>
      <c r="J171" s="6" t="s">
        <v>742</v>
      </c>
      <c r="K171" s="8">
        <v>50627100</v>
      </c>
      <c r="L171" s="8">
        <v>34330300000</v>
      </c>
      <c r="M171" s="7">
        <v>44561</v>
      </c>
      <c r="N171" s="8">
        <v>28109500000</v>
      </c>
      <c r="O171" s="8">
        <v>5591250000</v>
      </c>
      <c r="P171" s="6" t="s">
        <v>1134</v>
      </c>
      <c r="Q171" s="6">
        <v>5.39</v>
      </c>
      <c r="R171" s="6">
        <v>1.1399999999999999</v>
      </c>
      <c r="S171" s="9">
        <v>-9.7000000000000003E-3</v>
      </c>
      <c r="T171" s="6">
        <v>2.4500000000000002</v>
      </c>
      <c r="U171" s="6">
        <v>2.5</v>
      </c>
      <c r="V171" s="9">
        <v>-2.5399999999999999E-2</v>
      </c>
      <c r="W171" s="6" t="s">
        <v>1135</v>
      </c>
      <c r="X171" s="6" t="s">
        <v>1136</v>
      </c>
      <c r="Y171" s="9">
        <v>-0.23769999999999999</v>
      </c>
      <c r="Z171" s="6" t="s">
        <v>92</v>
      </c>
      <c r="AA171" s="6" t="s">
        <v>1137</v>
      </c>
      <c r="AB171" s="9">
        <v>-8.8999999999999996E-2</v>
      </c>
      <c r="AC171" s="6" t="s">
        <v>1138</v>
      </c>
      <c r="AD171" s="6" t="s">
        <v>1139</v>
      </c>
      <c r="AE171" s="9">
        <v>-0.21060000000000001</v>
      </c>
      <c r="AF171" s="6" t="s">
        <v>1140</v>
      </c>
      <c r="AG171" s="9">
        <v>0.35699999999999998</v>
      </c>
      <c r="AH171" s="9">
        <v>0</v>
      </c>
      <c r="AI171" s="6" t="s">
        <v>1141</v>
      </c>
      <c r="AJ171" s="6" t="s">
        <v>1142</v>
      </c>
      <c r="AK171" s="9">
        <v>0</v>
      </c>
      <c r="AL171" s="9">
        <v>7.5999999999999998E-2</v>
      </c>
      <c r="AM171" s="6" t="s">
        <v>1143</v>
      </c>
      <c r="AN171" s="9">
        <v>0</v>
      </c>
      <c r="AO171" s="6" t="s">
        <v>419</v>
      </c>
      <c r="AP171" s="6" t="s">
        <v>635</v>
      </c>
      <c r="AQ171" s="9">
        <v>0</v>
      </c>
      <c r="AR171" s="6" t="s">
        <v>456</v>
      </c>
      <c r="AS171" s="6" t="s">
        <v>372</v>
      </c>
      <c r="AT171" s="6" t="s">
        <v>1144</v>
      </c>
      <c r="AU171" s="6" t="s">
        <v>1145</v>
      </c>
      <c r="AV171" s="8">
        <v>26991100000</v>
      </c>
      <c r="AW171" s="8">
        <v>4713060000</v>
      </c>
      <c r="AX171" s="8">
        <v>10933800000</v>
      </c>
      <c r="AY171" s="8">
        <v>-6220760000</v>
      </c>
      <c r="AZ171" s="8">
        <v>12797800000</v>
      </c>
      <c r="BA171" s="8">
        <v>13998300000</v>
      </c>
      <c r="BB171" s="8">
        <v>19039900000</v>
      </c>
      <c r="BC171" s="8">
        <v>2650390000</v>
      </c>
      <c r="BD171" s="8">
        <v>9649180000</v>
      </c>
      <c r="BE171" s="8">
        <v>626199000</v>
      </c>
      <c r="BF171" s="8">
        <v>6370970000</v>
      </c>
      <c r="BG171" s="8">
        <v>703602000</v>
      </c>
      <c r="BH171" s="11">
        <f>BF171/L171</f>
        <v>0.18557862879147574</v>
      </c>
      <c r="BI171" s="8">
        <f>BF171-AY171</f>
        <v>12591730000</v>
      </c>
      <c r="BJ171" s="11">
        <f>(Table1[[#This Row],[Cotação]]/Table1[[#This Row],[Min 52 sem 
]])-1</f>
        <v>0.19223300970873769</v>
      </c>
    </row>
    <row r="172" spans="1:62" hidden="1" x14ac:dyDescent="0.25">
      <c r="A172" s="6" t="str">
        <f>IFERROR(VLOOKUP(Table1[[#This Row],[Papel]],carteira!A:B,2,0),"")</f>
        <v/>
      </c>
      <c r="B172" s="5" t="s">
        <v>1411</v>
      </c>
      <c r="C172" s="6">
        <v>5.98</v>
      </c>
      <c r="D172" s="6" t="s">
        <v>466</v>
      </c>
      <c r="E172" s="7">
        <v>44638</v>
      </c>
      <c r="F172" s="6" t="s">
        <v>1412</v>
      </c>
      <c r="G172" s="6">
        <v>5.01</v>
      </c>
      <c r="H172" s="6" t="s">
        <v>162</v>
      </c>
      <c r="I172" s="6">
        <v>7.16</v>
      </c>
      <c r="J172" s="6" t="s">
        <v>985</v>
      </c>
      <c r="K172" s="8">
        <v>31587</v>
      </c>
      <c r="L172" s="8">
        <v>452357000</v>
      </c>
      <c r="M172" s="7">
        <v>44561</v>
      </c>
      <c r="N172" s="8">
        <v>457005000</v>
      </c>
      <c r="O172" s="8">
        <v>75645000</v>
      </c>
      <c r="P172" s="6" t="s">
        <v>1413</v>
      </c>
      <c r="Q172" s="6">
        <v>5.85</v>
      </c>
      <c r="R172" s="6">
        <v>1.02</v>
      </c>
      <c r="S172" s="9">
        <v>1.5299999999999999E-2</v>
      </c>
      <c r="T172" s="6">
        <v>0.64</v>
      </c>
      <c r="U172" s="6">
        <v>9.32</v>
      </c>
      <c r="V172" s="9">
        <v>1.7000000000000001E-2</v>
      </c>
      <c r="W172" s="6" t="s">
        <v>1414</v>
      </c>
      <c r="X172" s="6" t="s">
        <v>819</v>
      </c>
      <c r="Y172" s="9">
        <v>0.18429999999999999</v>
      </c>
      <c r="Z172" s="6" t="s">
        <v>543</v>
      </c>
      <c r="AA172" s="6" t="s">
        <v>271</v>
      </c>
      <c r="AB172" s="9">
        <v>-8.3000000000000001E-3</v>
      </c>
      <c r="AC172" s="6" t="s">
        <v>180</v>
      </c>
      <c r="AD172" s="6" t="s">
        <v>59</v>
      </c>
      <c r="AE172" s="9">
        <v>0.1716</v>
      </c>
      <c r="AF172" s="6" t="s">
        <v>1182</v>
      </c>
      <c r="AG172" s="9">
        <v>8.2000000000000003E-2</v>
      </c>
      <c r="AH172" s="9">
        <v>-7.1499999999999994E-2</v>
      </c>
      <c r="AI172" s="6" t="s">
        <v>1238</v>
      </c>
      <c r="AJ172" s="6" t="s">
        <v>286</v>
      </c>
      <c r="AK172" s="9">
        <v>-2.69E-2</v>
      </c>
      <c r="AL172" s="9">
        <v>3.4000000000000002E-2</v>
      </c>
      <c r="AM172" s="6" t="s">
        <v>481</v>
      </c>
      <c r="AN172" s="9">
        <v>0.38540000000000002</v>
      </c>
      <c r="AO172" s="6" t="s">
        <v>1415</v>
      </c>
      <c r="AP172" s="6" t="s">
        <v>260</v>
      </c>
      <c r="AQ172" s="9">
        <v>0.38329999999999997</v>
      </c>
      <c r="AR172" s="6" t="s">
        <v>1416</v>
      </c>
      <c r="AS172" s="6" t="s">
        <v>398</v>
      </c>
      <c r="AT172" s="6" t="s">
        <v>286</v>
      </c>
      <c r="AU172" s="6" t="s">
        <v>1161</v>
      </c>
      <c r="AV172" s="8">
        <v>923422000</v>
      </c>
      <c r="AW172" s="8">
        <v>44922000</v>
      </c>
      <c r="AX172" s="8">
        <v>40274000</v>
      </c>
      <c r="AY172" s="8">
        <v>4648000</v>
      </c>
      <c r="AZ172" s="8">
        <v>483412000</v>
      </c>
      <c r="BA172" s="8">
        <v>704766000</v>
      </c>
      <c r="BB172" s="8">
        <v>674340000</v>
      </c>
      <c r="BC172" s="8">
        <v>160073000</v>
      </c>
      <c r="BD172" s="8">
        <v>76047000</v>
      </c>
      <c r="BE172" s="8">
        <v>7396010</v>
      </c>
      <c r="BF172" s="8">
        <v>77349000</v>
      </c>
      <c r="BG172" s="8">
        <v>17709000</v>
      </c>
      <c r="BH172" s="11">
        <f>BF172/L172</f>
        <v>0.17099105352630775</v>
      </c>
      <c r="BI172" s="8">
        <f>BF172-AY172</f>
        <v>72701000</v>
      </c>
      <c r="BJ172" s="11">
        <f>(Table1[[#This Row],[Cotação]]/Table1[[#This Row],[Min 52 sem 
]])-1</f>
        <v>0.19361277445109804</v>
      </c>
    </row>
    <row r="173" spans="1:62" hidden="1" x14ac:dyDescent="0.25">
      <c r="A173" s="6" t="str">
        <f>IFERROR(VLOOKUP(Table1[[#This Row],[Papel]],carteira!A:B,2,0),"")</f>
        <v/>
      </c>
      <c r="B173" s="5" t="s">
        <v>1689</v>
      </c>
      <c r="C173" s="6">
        <v>13.26</v>
      </c>
      <c r="D173" s="6" t="s">
        <v>34</v>
      </c>
      <c r="E173" s="7">
        <v>44638</v>
      </c>
      <c r="F173" s="6" t="s">
        <v>1690</v>
      </c>
      <c r="G173" s="6">
        <v>11.1</v>
      </c>
      <c r="H173" s="6" t="s">
        <v>1504</v>
      </c>
      <c r="I173" s="6">
        <v>17.18</v>
      </c>
      <c r="J173" s="6" t="s">
        <v>1691</v>
      </c>
      <c r="K173" s="8">
        <v>4791460</v>
      </c>
      <c r="L173" s="8">
        <v>2884930000</v>
      </c>
      <c r="M173" s="7">
        <v>44561</v>
      </c>
      <c r="N173" s="8">
        <v>3496700000</v>
      </c>
      <c r="O173" s="8">
        <v>217566000</v>
      </c>
      <c r="P173" s="6" t="s">
        <v>1692</v>
      </c>
      <c r="Q173" s="6">
        <v>13.66</v>
      </c>
      <c r="R173" s="6">
        <v>0.97</v>
      </c>
      <c r="S173" s="9">
        <v>-2.4299999999999999E-2</v>
      </c>
      <c r="T173" s="6">
        <v>2.63</v>
      </c>
      <c r="U173" s="6">
        <v>5.04</v>
      </c>
      <c r="V173" s="9">
        <v>-3.8E-3</v>
      </c>
      <c r="W173" s="6" t="s">
        <v>1693</v>
      </c>
      <c r="X173" s="6" t="s">
        <v>1694</v>
      </c>
      <c r="Y173" s="9">
        <v>0.14080000000000001</v>
      </c>
      <c r="Z173" s="6" t="s">
        <v>900</v>
      </c>
      <c r="AA173" s="6" t="s">
        <v>1171</v>
      </c>
      <c r="AB173" s="9">
        <v>-4.8099999999999997E-2</v>
      </c>
      <c r="AC173" s="6" t="s">
        <v>1613</v>
      </c>
      <c r="AD173" s="6" t="s">
        <v>1263</v>
      </c>
      <c r="AE173" s="9">
        <v>0.40450000000000003</v>
      </c>
      <c r="AF173" s="6" t="s">
        <v>1230</v>
      </c>
      <c r="AG173" s="9">
        <v>0.105</v>
      </c>
      <c r="AH173" s="9">
        <v>0.80310000000000004</v>
      </c>
      <c r="AI173" s="6" t="s">
        <v>1695</v>
      </c>
      <c r="AJ173" s="6" t="s">
        <v>738</v>
      </c>
      <c r="AK173" s="9">
        <v>0.31030000000000002</v>
      </c>
      <c r="AL173" s="9">
        <v>2.3E-2</v>
      </c>
      <c r="AM173" s="6" t="s">
        <v>927</v>
      </c>
      <c r="AN173" s="9">
        <v>-0.10489999999999999</v>
      </c>
      <c r="AO173" s="6" t="s">
        <v>1696</v>
      </c>
      <c r="AP173" s="6" t="s">
        <v>169</v>
      </c>
      <c r="AQ173" s="9">
        <v>0.3206</v>
      </c>
      <c r="AR173" s="6" t="s">
        <v>1697</v>
      </c>
      <c r="AS173" s="6" t="s">
        <v>995</v>
      </c>
      <c r="AT173" s="6" t="s">
        <v>819</v>
      </c>
      <c r="AU173" s="6" t="s">
        <v>383</v>
      </c>
      <c r="AV173" s="8">
        <v>3082320000</v>
      </c>
      <c r="AW173" s="8">
        <v>975436000</v>
      </c>
      <c r="AX173" s="8">
        <v>363658000</v>
      </c>
      <c r="AY173" s="8">
        <v>611778000</v>
      </c>
      <c r="AZ173" s="8">
        <v>1611990000</v>
      </c>
      <c r="BA173" s="8">
        <v>1095570000</v>
      </c>
      <c r="BB173" s="8">
        <v>2582170000</v>
      </c>
      <c r="BC173" s="8">
        <v>685089000</v>
      </c>
      <c r="BD173" s="8">
        <v>323870000</v>
      </c>
      <c r="BE173" s="8">
        <v>63297000</v>
      </c>
      <c r="BF173" s="8">
        <v>211228000</v>
      </c>
      <c r="BG173" s="8">
        <v>21874000</v>
      </c>
      <c r="BH173" s="11">
        <f>BF173/L173</f>
        <v>7.3217721053890392E-2</v>
      </c>
      <c r="BI173" s="8">
        <f>BF173-AY173</f>
        <v>-400550000</v>
      </c>
      <c r="BJ173" s="11">
        <f>(Table1[[#This Row],[Cotação]]/Table1[[#This Row],[Min 52 sem 
]])-1</f>
        <v>0.19459459459459461</v>
      </c>
    </row>
    <row r="174" spans="1:62" hidden="1" x14ac:dyDescent="0.25">
      <c r="A174" s="6" t="str">
        <f>IFERROR(VLOOKUP(Table1[[#This Row],[Papel]],carteira!A:B,2,0),"")</f>
        <v/>
      </c>
      <c r="B174" s="5" t="s">
        <v>3098</v>
      </c>
      <c r="C174" s="6">
        <v>1.9</v>
      </c>
      <c r="D174" s="6" t="s">
        <v>2</v>
      </c>
      <c r="E174" s="7">
        <v>44638</v>
      </c>
      <c r="F174" s="6" t="s">
        <v>3099</v>
      </c>
      <c r="G174" s="6">
        <v>1.59</v>
      </c>
      <c r="H174" s="6" t="s">
        <v>476</v>
      </c>
      <c r="I174" s="6">
        <v>4.83</v>
      </c>
      <c r="J174" s="6" t="s">
        <v>940</v>
      </c>
      <c r="K174" s="8">
        <v>1822200</v>
      </c>
      <c r="L174" s="8">
        <v>334400000</v>
      </c>
      <c r="M174" s="7">
        <v>44469</v>
      </c>
      <c r="N174" s="8">
        <v>1944830000</v>
      </c>
      <c r="O174" s="8">
        <v>176000000</v>
      </c>
      <c r="P174" s="6" t="s">
        <v>760</v>
      </c>
      <c r="Q174" s="6">
        <v>1.1499999999999999</v>
      </c>
      <c r="R174" s="6">
        <v>1.65</v>
      </c>
      <c r="S174" s="9">
        <v>7.9500000000000001E-2</v>
      </c>
      <c r="T174" s="6">
        <v>0.36</v>
      </c>
      <c r="U174" s="6">
        <v>5.3</v>
      </c>
      <c r="V174" s="9">
        <v>-1.55E-2</v>
      </c>
      <c r="W174" s="6" t="s">
        <v>3100</v>
      </c>
      <c r="X174" s="6" t="s">
        <v>80</v>
      </c>
      <c r="Y174" s="9">
        <v>9.6799999999999997E-2</v>
      </c>
      <c r="Z174" s="6" t="s">
        <v>103</v>
      </c>
      <c r="AA174" s="6" t="s">
        <v>961</v>
      </c>
      <c r="AB174" s="9">
        <v>-9.9500000000000005E-2</v>
      </c>
      <c r="AC174" s="6" t="s">
        <v>1821</v>
      </c>
      <c r="AD174" s="6" t="s">
        <v>2078</v>
      </c>
      <c r="AE174" s="9">
        <v>-8.5199999999999998E-2</v>
      </c>
      <c r="AF174" s="6" t="s">
        <v>1706</v>
      </c>
      <c r="AG174" s="9">
        <v>-6.0000000000000001E-3</v>
      </c>
      <c r="AH174" s="9">
        <v>0.37869999999999998</v>
      </c>
      <c r="AI174" s="6" t="s">
        <v>2271</v>
      </c>
      <c r="AJ174" s="6" t="s">
        <v>918</v>
      </c>
      <c r="AK174" s="9">
        <v>8.3299999999999999E-2</v>
      </c>
      <c r="AL174" s="9">
        <v>2.1999999999999999E-2</v>
      </c>
      <c r="AM174" s="6" t="s">
        <v>508</v>
      </c>
      <c r="AN174" s="9">
        <v>-0.49680000000000002</v>
      </c>
      <c r="AO174" s="6" t="s">
        <v>2515</v>
      </c>
      <c r="AP174" s="6" t="s">
        <v>1254</v>
      </c>
      <c r="AQ174" s="9">
        <v>5.8000000000000003E-2</v>
      </c>
      <c r="AR174" s="6" t="s">
        <v>3101</v>
      </c>
      <c r="AS174" s="6" t="s">
        <v>393</v>
      </c>
      <c r="AT174" s="6" t="s">
        <v>573</v>
      </c>
      <c r="AU174" s="6" t="s">
        <v>103</v>
      </c>
      <c r="AV174" s="8">
        <v>3237580000</v>
      </c>
      <c r="AW174" s="8">
        <v>1707680000</v>
      </c>
      <c r="AX174" s="8">
        <v>97257000</v>
      </c>
      <c r="AY174" s="8">
        <v>1610430000</v>
      </c>
      <c r="AZ174" s="8">
        <v>211934000</v>
      </c>
      <c r="BA174" s="8">
        <v>932497000</v>
      </c>
      <c r="BB174" s="8">
        <v>1051070000</v>
      </c>
      <c r="BC174" s="8">
        <v>287990000</v>
      </c>
      <c r="BD174" s="8">
        <v>-20159000</v>
      </c>
      <c r="BE174" s="8">
        <v>69006000</v>
      </c>
      <c r="BF174" s="8">
        <v>290867000</v>
      </c>
      <c r="BG174" s="8">
        <v>88763000</v>
      </c>
      <c r="BH174" s="11">
        <f>BF174/L174</f>
        <v>0.86981758373205742</v>
      </c>
      <c r="BI174" s="8">
        <f>BF174-AY174</f>
        <v>-1319563000</v>
      </c>
      <c r="BJ174" s="11">
        <f>(Table1[[#This Row],[Cotação]]/Table1[[#This Row],[Min 52 sem 
]])-1</f>
        <v>0.19496855345911945</v>
      </c>
    </row>
    <row r="175" spans="1:62" hidden="1" x14ac:dyDescent="0.25">
      <c r="A175" s="6" t="str">
        <f>IFERROR(VLOOKUP(Table1[[#This Row],[Papel]],carteira!A:B,2,0),"")</f>
        <v/>
      </c>
      <c r="B175" s="5" t="s">
        <v>2274</v>
      </c>
      <c r="C175" s="6">
        <v>5.82</v>
      </c>
      <c r="D175" s="6" t="s">
        <v>2</v>
      </c>
      <c r="E175" s="7">
        <v>44638</v>
      </c>
      <c r="F175" s="6" t="s">
        <v>2275</v>
      </c>
      <c r="G175" s="6">
        <v>4.87</v>
      </c>
      <c r="H175" s="6" t="s">
        <v>142</v>
      </c>
      <c r="I175" s="6">
        <v>23.9</v>
      </c>
      <c r="J175" s="6" t="s">
        <v>143</v>
      </c>
      <c r="K175" s="8">
        <v>880304000</v>
      </c>
      <c r="L175" s="8">
        <v>39278800000</v>
      </c>
      <c r="M175" s="7">
        <v>44561</v>
      </c>
      <c r="N175" s="8">
        <v>41949000000</v>
      </c>
      <c r="O175" s="8">
        <v>6748930000</v>
      </c>
      <c r="P175" s="6" t="s">
        <v>2276</v>
      </c>
      <c r="Q175" s="6">
        <v>66.5</v>
      </c>
      <c r="R175" s="6">
        <v>0.09</v>
      </c>
      <c r="S175" s="9">
        <v>-3.1600000000000003E-2</v>
      </c>
      <c r="T175" s="6">
        <v>3.49</v>
      </c>
      <c r="U175" s="6">
        <v>1.67</v>
      </c>
      <c r="V175" s="9">
        <v>-8.4900000000000003E-2</v>
      </c>
      <c r="W175" s="6" t="s">
        <v>2277</v>
      </c>
      <c r="X175" s="6" t="s">
        <v>2278</v>
      </c>
      <c r="Y175" s="9">
        <v>-0.73860000000000003</v>
      </c>
      <c r="Z175" s="6" t="s">
        <v>1452</v>
      </c>
      <c r="AA175" s="6" t="s">
        <v>515</v>
      </c>
      <c r="AB175" s="9">
        <v>-0.19389999999999999</v>
      </c>
      <c r="AC175" s="6" t="s">
        <v>2279</v>
      </c>
      <c r="AD175" s="6" t="s">
        <v>345</v>
      </c>
      <c r="AE175" s="9">
        <v>-0.71040000000000003</v>
      </c>
      <c r="AF175" s="6" t="s">
        <v>90</v>
      </c>
      <c r="AG175" s="9">
        <v>7.0000000000000001E-3</v>
      </c>
      <c r="AH175" s="9">
        <v>1.1008</v>
      </c>
      <c r="AI175" s="6" t="s">
        <v>2280</v>
      </c>
      <c r="AJ175" s="6" t="s">
        <v>1736</v>
      </c>
      <c r="AK175" s="9">
        <v>1.1218999999999999</v>
      </c>
      <c r="AL175" s="9">
        <v>3.0000000000000001E-3</v>
      </c>
      <c r="AM175" s="6" t="s">
        <v>1744</v>
      </c>
      <c r="AN175" s="9">
        <v>1.2639</v>
      </c>
      <c r="AO175" s="6" t="s">
        <v>2281</v>
      </c>
      <c r="AP175" s="6" t="s">
        <v>533</v>
      </c>
      <c r="AQ175" s="9">
        <v>5.3658999999999999</v>
      </c>
      <c r="AR175" s="6" t="s">
        <v>2282</v>
      </c>
      <c r="AS175" s="6" t="s">
        <v>975</v>
      </c>
      <c r="AT175" s="6" t="s">
        <v>1936</v>
      </c>
      <c r="AU175" s="6" t="s">
        <v>1364</v>
      </c>
      <c r="AV175" s="8">
        <v>38384600000</v>
      </c>
      <c r="AW175" s="8">
        <v>6792870000</v>
      </c>
      <c r="AX175" s="8">
        <v>4122590000</v>
      </c>
      <c r="AY175" s="8">
        <v>2670280000</v>
      </c>
      <c r="AZ175" s="8">
        <v>24509800000</v>
      </c>
      <c r="BA175" s="8">
        <v>11261200000</v>
      </c>
      <c r="BB175" s="8">
        <v>35278200000</v>
      </c>
      <c r="BC175" s="8">
        <v>9400000000</v>
      </c>
      <c r="BD175" s="8">
        <v>263758000</v>
      </c>
      <c r="BE175" s="8">
        <v>60187800</v>
      </c>
      <c r="BF175" s="8">
        <v>590661000</v>
      </c>
      <c r="BG175" s="8">
        <v>92968000</v>
      </c>
      <c r="BH175" s="11">
        <f>BF175/L175</f>
        <v>1.503765389981364E-2</v>
      </c>
      <c r="BI175" s="8">
        <f>BF175-AY175</f>
        <v>-2079619000</v>
      </c>
      <c r="BJ175" s="11">
        <f>(Table1[[#This Row],[Cotação]]/Table1[[#This Row],[Min 52 sem 
]])-1</f>
        <v>0.19507186858316228</v>
      </c>
    </row>
    <row r="176" spans="1:62" hidden="1" x14ac:dyDescent="0.25">
      <c r="A176" s="6" t="str">
        <f>IFERROR(VLOOKUP(Table1[[#This Row],[Papel]],carteira!A:B,2,0),"")</f>
        <v/>
      </c>
      <c r="B176" s="5" t="s">
        <v>1048</v>
      </c>
      <c r="C176" s="6">
        <v>23.51</v>
      </c>
      <c r="D176" s="6" t="s">
        <v>868</v>
      </c>
      <c r="E176" s="7">
        <v>44638</v>
      </c>
      <c r="F176" s="6" t="s">
        <v>1049</v>
      </c>
      <c r="G176" s="6">
        <v>19.670000000000002</v>
      </c>
      <c r="H176" s="6" t="s">
        <v>72</v>
      </c>
      <c r="I176" s="6">
        <v>26.87</v>
      </c>
      <c r="J176" s="6" t="s">
        <v>72</v>
      </c>
      <c r="K176" s="8">
        <v>55617500</v>
      </c>
      <c r="L176" s="8">
        <v>7699600000</v>
      </c>
      <c r="M176" s="7">
        <v>44469</v>
      </c>
      <c r="N176" s="8">
        <v>9231340000</v>
      </c>
      <c r="O176" s="8">
        <v>327503000</v>
      </c>
      <c r="P176" s="6" t="s">
        <v>1050</v>
      </c>
      <c r="Q176" s="6">
        <v>3.69</v>
      </c>
      <c r="R176" s="6">
        <v>6.38</v>
      </c>
      <c r="S176" s="9">
        <v>3.1600000000000003E-2</v>
      </c>
      <c r="T176" s="6">
        <v>1.03</v>
      </c>
      <c r="U176" s="6">
        <v>22.86</v>
      </c>
      <c r="V176" s="9">
        <v>3.2000000000000001E-2</v>
      </c>
      <c r="W176" s="6" t="s">
        <v>1051</v>
      </c>
      <c r="X176" s="6" t="s">
        <v>1031</v>
      </c>
      <c r="Y176" s="9">
        <v>-6.4199999999999993E-2</v>
      </c>
      <c r="Z176" s="6" t="s">
        <v>1052</v>
      </c>
      <c r="AA176" s="6" t="s">
        <v>1033</v>
      </c>
      <c r="AB176" s="9">
        <v>9.2999999999999999E-2</v>
      </c>
      <c r="AC176" s="6" t="s">
        <v>54</v>
      </c>
      <c r="AD176" s="6" t="s">
        <v>1035</v>
      </c>
      <c r="AE176" s="9">
        <v>-0.19639999999999999</v>
      </c>
      <c r="AF176" s="6" t="s">
        <v>1053</v>
      </c>
      <c r="AG176" s="9">
        <v>8.1000000000000003E-2</v>
      </c>
      <c r="AH176" s="9">
        <v>-9.4000000000000004E-3</v>
      </c>
      <c r="AI176" s="6" t="s">
        <v>1054</v>
      </c>
      <c r="AJ176" s="6" t="s">
        <v>647</v>
      </c>
      <c r="AK176" s="9">
        <v>0.51519999999999999</v>
      </c>
      <c r="AL176" s="9">
        <v>9.1999999999999998E-2</v>
      </c>
      <c r="AM176" s="6" t="s">
        <v>1037</v>
      </c>
      <c r="AN176" s="9">
        <v>0.65459999999999996</v>
      </c>
      <c r="AO176" s="6" t="s">
        <v>1055</v>
      </c>
      <c r="AP176" s="6" t="s">
        <v>1039</v>
      </c>
      <c r="AQ176" s="9">
        <v>1.6799999999999999E-2</v>
      </c>
      <c r="AR176" s="6" t="s">
        <v>1056</v>
      </c>
      <c r="AS176" s="6" t="s">
        <v>464</v>
      </c>
      <c r="AT176" s="6" t="s">
        <v>173</v>
      </c>
      <c r="AU176" s="6" t="s">
        <v>444</v>
      </c>
      <c r="AV176" s="8">
        <v>14537400000</v>
      </c>
      <c r="AW176" s="8">
        <v>1929210000</v>
      </c>
      <c r="AX176" s="8">
        <v>397465000</v>
      </c>
      <c r="AY176" s="8">
        <v>1531740000</v>
      </c>
      <c r="AZ176" s="8">
        <v>1063180000</v>
      </c>
      <c r="BA176" s="8">
        <v>7485270000</v>
      </c>
      <c r="BB176" s="8">
        <v>2154760000</v>
      </c>
      <c r="BC176" s="8">
        <v>572063000</v>
      </c>
      <c r="BD176" s="8">
        <v>1184460000</v>
      </c>
      <c r="BE176" s="8">
        <v>794266000</v>
      </c>
      <c r="BF176" s="8">
        <v>2088670000</v>
      </c>
      <c r="BG176" s="8">
        <v>395323000</v>
      </c>
      <c r="BH176" s="11">
        <f>BF176/L176</f>
        <v>0.27126993610057665</v>
      </c>
      <c r="BI176" s="8">
        <f>BF176-AY176</f>
        <v>556930000</v>
      </c>
      <c r="BJ176" s="11">
        <f>(Table1[[#This Row],[Cotação]]/Table1[[#This Row],[Min 52 sem 
]])-1</f>
        <v>0.19522114895780374</v>
      </c>
    </row>
    <row r="177" spans="1:62" hidden="1" x14ac:dyDescent="0.25">
      <c r="A177" s="6" t="str">
        <f>IFERROR(VLOOKUP(Table1[[#This Row],[Papel]],carteira!A:B,2,0),"")</f>
        <v/>
      </c>
      <c r="B177" s="5" t="s">
        <v>2874</v>
      </c>
      <c r="C177" s="6">
        <v>10.220000000000001</v>
      </c>
      <c r="D177" s="6" t="s">
        <v>2</v>
      </c>
      <c r="E177" s="7">
        <v>44638</v>
      </c>
      <c r="F177" s="6" t="s">
        <v>2875</v>
      </c>
      <c r="G177" s="6">
        <v>8.5500000000000007</v>
      </c>
      <c r="H177" s="6" t="s">
        <v>2876</v>
      </c>
      <c r="I177" s="6">
        <v>17.34</v>
      </c>
      <c r="J177" s="6" t="s">
        <v>2876</v>
      </c>
      <c r="K177" s="8">
        <v>20762300</v>
      </c>
      <c r="L177" s="8">
        <v>8555390000</v>
      </c>
      <c r="M177" s="7">
        <v>44561</v>
      </c>
      <c r="N177" s="8">
        <v>24280500000</v>
      </c>
      <c r="O177" s="8">
        <v>837122000</v>
      </c>
      <c r="P177" s="6" t="s">
        <v>2877</v>
      </c>
      <c r="Q177" s="6">
        <v>10.4</v>
      </c>
      <c r="R177" s="6">
        <v>0.98</v>
      </c>
      <c r="S177" s="9">
        <v>-3.1300000000000001E-2</v>
      </c>
      <c r="T177" s="6">
        <v>2.4300000000000002</v>
      </c>
      <c r="U177" s="6">
        <v>4.2</v>
      </c>
      <c r="V177" s="9">
        <v>-7.51E-2</v>
      </c>
      <c r="W177" s="6" t="s">
        <v>1311</v>
      </c>
      <c r="X177" s="6" t="s">
        <v>898</v>
      </c>
      <c r="Y177" s="9">
        <v>0.1353</v>
      </c>
      <c r="Z177" s="6" t="s">
        <v>410</v>
      </c>
      <c r="AA177" s="6" t="s">
        <v>154</v>
      </c>
      <c r="AB177" s="9">
        <v>-0.125</v>
      </c>
      <c r="AC177" s="6" t="s">
        <v>959</v>
      </c>
      <c r="AD177" s="6" t="s">
        <v>2249</v>
      </c>
      <c r="AE177" s="9">
        <v>0.33810000000000001</v>
      </c>
      <c r="AF177" s="6" t="s">
        <v>1034</v>
      </c>
      <c r="AG177" s="9">
        <v>6.4000000000000001E-2</v>
      </c>
      <c r="AH177" s="9">
        <v>0.2074</v>
      </c>
      <c r="AI177" s="6" t="s">
        <v>201</v>
      </c>
      <c r="AJ177" s="6" t="s">
        <v>266</v>
      </c>
      <c r="AK177" s="9">
        <v>0</v>
      </c>
      <c r="AL177" s="9">
        <v>1.4999999999999999E-2</v>
      </c>
      <c r="AM177" s="6" t="s">
        <v>1088</v>
      </c>
      <c r="AN177" s="9">
        <v>0</v>
      </c>
      <c r="AO177" s="6" t="s">
        <v>2878</v>
      </c>
      <c r="AP177" s="6" t="s">
        <v>2037</v>
      </c>
      <c r="AQ177" s="9">
        <v>0</v>
      </c>
      <c r="AR177" s="6" t="s">
        <v>1345</v>
      </c>
      <c r="AS177" s="6" t="s">
        <v>2879</v>
      </c>
      <c r="AT177" s="6" t="s">
        <v>2715</v>
      </c>
      <c r="AU177" s="6" t="s">
        <v>109</v>
      </c>
      <c r="AV177" s="8">
        <v>47968200000</v>
      </c>
      <c r="AW177" s="8">
        <v>34377500000</v>
      </c>
      <c r="AX177" s="8">
        <v>18652400000</v>
      </c>
      <c r="AY177" s="8">
        <v>15725100000</v>
      </c>
      <c r="AZ177" s="8">
        <v>23561300000</v>
      </c>
      <c r="BA177" s="8">
        <v>3516080000</v>
      </c>
      <c r="BB177" s="8">
        <v>13866200000</v>
      </c>
      <c r="BC177" s="8">
        <v>4138770000</v>
      </c>
      <c r="BD177" s="8">
        <v>3085450000</v>
      </c>
      <c r="BE177" s="8">
        <v>979356000</v>
      </c>
      <c r="BF177" s="8">
        <v>822255000</v>
      </c>
      <c r="BG177" s="8">
        <v>215002000</v>
      </c>
      <c r="BH177" s="11">
        <f>BF177/L177</f>
        <v>9.6109587055645623E-2</v>
      </c>
      <c r="BI177" s="8">
        <f>BF177-AY177</f>
        <v>-14902845000</v>
      </c>
      <c r="BJ177" s="11">
        <f>(Table1[[#This Row],[Cotação]]/Table1[[#This Row],[Min 52 sem 
]])-1</f>
        <v>0.19532163742690045</v>
      </c>
    </row>
    <row r="178" spans="1:62" hidden="1" x14ac:dyDescent="0.25">
      <c r="A178" s="6" t="str">
        <f>IFERROR(VLOOKUP(Table1[[#This Row],[Papel]],carteira!A:B,2,0),"")</f>
        <v/>
      </c>
      <c r="B178" s="5" t="s">
        <v>2015</v>
      </c>
      <c r="C178" s="6">
        <v>22.75</v>
      </c>
      <c r="D178" s="6" t="s">
        <v>160</v>
      </c>
      <c r="E178" s="7">
        <v>44638</v>
      </c>
      <c r="F178" s="6" t="s">
        <v>2016</v>
      </c>
      <c r="G178" s="6">
        <v>18.96</v>
      </c>
      <c r="H178" s="6" t="s">
        <v>25</v>
      </c>
      <c r="I178" s="6">
        <v>23.4</v>
      </c>
      <c r="J178" s="6" t="s">
        <v>26</v>
      </c>
      <c r="K178" s="8">
        <v>24889300</v>
      </c>
      <c r="L178" s="8">
        <v>223044000000</v>
      </c>
      <c r="M178" s="7">
        <v>44561</v>
      </c>
      <c r="N178" s="6" t="s">
        <v>27</v>
      </c>
      <c r="O178" s="8">
        <v>9804140000</v>
      </c>
      <c r="P178" s="6" t="s">
        <v>2017</v>
      </c>
      <c r="Q178" s="6">
        <v>8.5</v>
      </c>
      <c r="R178" s="6">
        <v>2.68</v>
      </c>
      <c r="S178" s="9">
        <v>4.2999999999999997E-2</v>
      </c>
      <c r="T178" s="6">
        <v>1.54</v>
      </c>
      <c r="U178" s="6">
        <v>14.75</v>
      </c>
      <c r="V178" s="9">
        <v>1.06E-2</v>
      </c>
      <c r="W178" s="6" t="s">
        <v>29</v>
      </c>
      <c r="X178" s="6" t="s">
        <v>29</v>
      </c>
      <c r="Y178" s="9">
        <v>0.14610000000000001</v>
      </c>
      <c r="Z178" s="6" t="s">
        <v>29</v>
      </c>
      <c r="AA178" s="6" t="s">
        <v>29</v>
      </c>
      <c r="AB178" s="9">
        <v>0.1948</v>
      </c>
      <c r="AC178" s="6" t="s">
        <v>29</v>
      </c>
      <c r="AD178" s="6" t="s">
        <v>30</v>
      </c>
      <c r="AE178" s="9">
        <v>-0.1308</v>
      </c>
      <c r="AF178" s="6" t="s">
        <v>29</v>
      </c>
      <c r="AG178" s="9">
        <v>0</v>
      </c>
      <c r="AH178" s="9">
        <v>-8.9399999999999993E-2</v>
      </c>
      <c r="AI178" s="6" t="s">
        <v>29</v>
      </c>
      <c r="AJ178" s="6" t="s">
        <v>29</v>
      </c>
      <c r="AK178" s="9">
        <v>0.15720000000000001</v>
      </c>
      <c r="AL178" s="9">
        <v>3.2000000000000001E-2</v>
      </c>
      <c r="AM178" s="6" t="s">
        <v>769</v>
      </c>
      <c r="AN178" s="9">
        <v>0.27679999999999999</v>
      </c>
      <c r="AO178" s="6" t="s">
        <v>29</v>
      </c>
      <c r="AP178" s="6" t="s">
        <v>29</v>
      </c>
      <c r="AQ178" s="9">
        <v>0.31790000000000002</v>
      </c>
      <c r="AR178" s="6" t="s">
        <v>29</v>
      </c>
      <c r="AS178" s="6" t="s">
        <v>29</v>
      </c>
      <c r="AT178" s="6" t="s">
        <v>2018</v>
      </c>
      <c r="AU178" s="6" t="s">
        <v>29</v>
      </c>
      <c r="AV178" s="8">
        <v>218457000000</v>
      </c>
      <c r="AW178" s="6">
        <v>0</v>
      </c>
      <c r="AX178" s="6">
        <v>0</v>
      </c>
      <c r="AY178" s="8">
        <v>144564000000</v>
      </c>
      <c r="AZ178" s="8">
        <v>640000000</v>
      </c>
      <c r="BA178" s="8">
        <v>138000000</v>
      </c>
      <c r="BB178" s="6">
        <v>0</v>
      </c>
      <c r="BC178" s="6">
        <v>0</v>
      </c>
      <c r="BD178" s="8">
        <v>26236000000</v>
      </c>
      <c r="BE178" s="8">
        <v>7720000000</v>
      </c>
      <c r="BH178" s="11">
        <f>BF178/L178</f>
        <v>0</v>
      </c>
      <c r="BI178" s="8">
        <f>BF178-AY178</f>
        <v>-144564000000</v>
      </c>
      <c r="BJ178" s="11">
        <f>(Table1[[#This Row],[Cotação]]/Table1[[#This Row],[Min 52 sem 
]])-1</f>
        <v>0.19989451476793252</v>
      </c>
    </row>
    <row r="179" spans="1:62" hidden="1" x14ac:dyDescent="0.25">
      <c r="A179" s="6" t="str">
        <f>IFERROR(VLOOKUP(Table1[[#This Row],[Papel]],carteira!A:B,2,0),"")</f>
        <v/>
      </c>
      <c r="B179" s="5" t="s">
        <v>2151</v>
      </c>
      <c r="C179" s="6">
        <v>7.65</v>
      </c>
      <c r="D179" s="6" t="s">
        <v>2</v>
      </c>
      <c r="E179" s="7">
        <v>44638</v>
      </c>
      <c r="F179" s="6" t="s">
        <v>2152</v>
      </c>
      <c r="G179" s="6">
        <v>6.37</v>
      </c>
      <c r="H179" s="6" t="s">
        <v>142</v>
      </c>
      <c r="I179" s="6">
        <v>24.64</v>
      </c>
      <c r="J179" s="6" t="s">
        <v>298</v>
      </c>
      <c r="K179" s="8">
        <v>28673400</v>
      </c>
      <c r="L179" s="8">
        <v>1432770000</v>
      </c>
      <c r="M179" s="7">
        <v>44561</v>
      </c>
      <c r="N179" s="8">
        <v>1359340000</v>
      </c>
      <c r="O179" s="8">
        <v>187290000</v>
      </c>
      <c r="P179" s="6" t="s">
        <v>2153</v>
      </c>
      <c r="Q179" s="6">
        <v>21</v>
      </c>
      <c r="R179" s="6">
        <v>0.36</v>
      </c>
      <c r="S179" s="9">
        <v>-5.0900000000000001E-2</v>
      </c>
      <c r="T179" s="6">
        <v>2.65</v>
      </c>
      <c r="U179" s="6">
        <v>2.89</v>
      </c>
      <c r="V179" s="9">
        <v>-0.12570000000000001</v>
      </c>
      <c r="W179" s="6" t="s">
        <v>1684</v>
      </c>
      <c r="X179" s="6" t="s">
        <v>1534</v>
      </c>
      <c r="Y179" s="9">
        <v>-0.48049999999999998</v>
      </c>
      <c r="Z179" s="6" t="s">
        <v>936</v>
      </c>
      <c r="AA179" s="6" t="s">
        <v>535</v>
      </c>
      <c r="AB179" s="9">
        <v>-0.31640000000000001</v>
      </c>
      <c r="AC179" s="6" t="s">
        <v>54</v>
      </c>
      <c r="AD179" s="6" t="s">
        <v>308</v>
      </c>
      <c r="AE179" s="9">
        <v>-0.30669999999999997</v>
      </c>
      <c r="AF179" s="6" t="s">
        <v>250</v>
      </c>
      <c r="AG179" s="9">
        <v>6.6000000000000003E-2</v>
      </c>
      <c r="AH179" s="9">
        <v>0.28010000000000002</v>
      </c>
      <c r="AI179" s="6" t="s">
        <v>2115</v>
      </c>
      <c r="AJ179" s="6" t="s">
        <v>2154</v>
      </c>
      <c r="AK179" s="9">
        <v>0</v>
      </c>
      <c r="AL179" s="9">
        <v>1.7999999999999999E-2</v>
      </c>
      <c r="AM179" s="6" t="s">
        <v>69</v>
      </c>
      <c r="AN179" s="9">
        <v>0</v>
      </c>
      <c r="AO179" s="6" t="s">
        <v>1375</v>
      </c>
      <c r="AP179" s="6" t="s">
        <v>43</v>
      </c>
      <c r="AQ179" s="9">
        <v>0</v>
      </c>
      <c r="AR179" s="6" t="s">
        <v>1040</v>
      </c>
      <c r="AS179" s="6" t="s">
        <v>180</v>
      </c>
      <c r="AT179" s="6" t="s">
        <v>487</v>
      </c>
      <c r="AU179" s="6" t="s">
        <v>2155</v>
      </c>
      <c r="AV179" s="8">
        <v>2692070000</v>
      </c>
      <c r="AW179" s="8">
        <v>267808000</v>
      </c>
      <c r="AX179" s="8">
        <v>341240000</v>
      </c>
      <c r="AY179" s="8">
        <v>-73432000</v>
      </c>
      <c r="AZ179" s="8">
        <v>1823060000</v>
      </c>
      <c r="BA179" s="8">
        <v>541509000</v>
      </c>
      <c r="BB179" s="8">
        <v>2033610000</v>
      </c>
      <c r="BC179" s="8">
        <v>563365000</v>
      </c>
      <c r="BD179" s="8">
        <v>176366000</v>
      </c>
      <c r="BE179" s="8">
        <v>46086000</v>
      </c>
      <c r="BF179" s="8">
        <v>68227000</v>
      </c>
      <c r="BG179" s="8">
        <v>25078000</v>
      </c>
      <c r="BH179" s="11">
        <f>BF179/L179</f>
        <v>4.761894791208638E-2</v>
      </c>
      <c r="BI179" s="8">
        <f>BF179-AY179</f>
        <v>141659000</v>
      </c>
      <c r="BJ179" s="11">
        <f>(Table1[[#This Row],[Cotação]]/Table1[[#This Row],[Min 52 sem 
]])-1</f>
        <v>0.2009419152276295</v>
      </c>
    </row>
    <row r="180" spans="1:62" hidden="1" x14ac:dyDescent="0.25">
      <c r="A180" s="6" t="str">
        <f>IFERROR(VLOOKUP(Table1[[#This Row],[Papel]],carteira!A:B,2,0),"")</f>
        <v/>
      </c>
      <c r="B180" s="5" t="s">
        <v>2789</v>
      </c>
      <c r="C180" s="6">
        <v>35.130000000000003</v>
      </c>
      <c r="D180" s="6" t="s">
        <v>727</v>
      </c>
      <c r="E180" s="7">
        <v>44638</v>
      </c>
      <c r="F180" s="6" t="s">
        <v>2790</v>
      </c>
      <c r="G180" s="6">
        <v>29.25</v>
      </c>
      <c r="H180" s="6" t="s">
        <v>25</v>
      </c>
      <c r="I180" s="6">
        <v>41.48</v>
      </c>
      <c r="J180" s="6" t="s">
        <v>26</v>
      </c>
      <c r="K180" s="8">
        <v>118059000</v>
      </c>
      <c r="L180" s="8">
        <v>131712000000</v>
      </c>
      <c r="M180" s="7">
        <v>44561</v>
      </c>
      <c r="N180" s="6" t="s">
        <v>27</v>
      </c>
      <c r="O180" s="8">
        <v>7498530000</v>
      </c>
      <c r="P180" s="6" t="s">
        <v>2791</v>
      </c>
      <c r="Q180" s="6">
        <v>8.7799999999999994</v>
      </c>
      <c r="R180" s="6">
        <v>4</v>
      </c>
      <c r="S180" s="9">
        <v>0.13539999999999999</v>
      </c>
      <c r="T180" s="6">
        <v>0</v>
      </c>
      <c r="U180" s="6">
        <v>0</v>
      </c>
      <c r="V180" s="9">
        <v>9.4100000000000003E-2</v>
      </c>
      <c r="W180" s="6" t="s">
        <v>29</v>
      </c>
      <c r="X180" s="6" t="s">
        <v>29</v>
      </c>
      <c r="Y180" s="9">
        <v>-3.09E-2</v>
      </c>
      <c r="Z180" s="6" t="s">
        <v>29</v>
      </c>
      <c r="AA180" s="6" t="s">
        <v>29</v>
      </c>
      <c r="AB180" s="9">
        <v>0.20119999999999999</v>
      </c>
      <c r="AC180" s="6" t="s">
        <v>29</v>
      </c>
      <c r="AD180" s="6" t="s">
        <v>29</v>
      </c>
      <c r="AE180" s="9">
        <v>-0.25940000000000002</v>
      </c>
      <c r="AF180" s="6" t="s">
        <v>29</v>
      </c>
      <c r="AG180" s="9">
        <v>0</v>
      </c>
      <c r="AH180" s="9">
        <v>-3.2899999999999999E-2</v>
      </c>
      <c r="AI180" s="6" t="s">
        <v>29</v>
      </c>
      <c r="AJ180" s="6" t="s">
        <v>29</v>
      </c>
      <c r="AK180" s="9">
        <v>0.20660000000000001</v>
      </c>
      <c r="AL180" s="9">
        <v>9.7000000000000003E-2</v>
      </c>
      <c r="AM180" s="6" t="s">
        <v>29</v>
      </c>
      <c r="AN180" s="9">
        <v>0.40639999999999998</v>
      </c>
      <c r="AO180" s="6" t="s">
        <v>29</v>
      </c>
      <c r="AP180" s="6" t="s">
        <v>29</v>
      </c>
      <c r="AQ180" s="9">
        <v>0.1381</v>
      </c>
      <c r="AR180" s="6" t="s">
        <v>29</v>
      </c>
      <c r="AS180" s="6" t="s">
        <v>29</v>
      </c>
      <c r="AT180" s="6" t="s">
        <v>2215</v>
      </c>
      <c r="AU180" s="6" t="s">
        <v>29</v>
      </c>
      <c r="AV180" s="8">
        <v>980817000000</v>
      </c>
      <c r="AW180" s="6">
        <v>0</v>
      </c>
      <c r="AX180" s="6">
        <v>0</v>
      </c>
      <c r="AY180" s="6">
        <v>0</v>
      </c>
      <c r="AZ180" s="8">
        <v>32578500000</v>
      </c>
      <c r="BA180" s="8">
        <v>8028430000</v>
      </c>
      <c r="BB180" s="8">
        <v>15503700000</v>
      </c>
      <c r="BC180" s="8">
        <v>6420550000</v>
      </c>
      <c r="BD180" s="8">
        <v>14995500000</v>
      </c>
      <c r="BE180" s="8">
        <v>3675820000</v>
      </c>
      <c r="BH180" s="11">
        <f>BF180/L180</f>
        <v>0</v>
      </c>
      <c r="BI180" s="8">
        <f>BF180-AY180</f>
        <v>0</v>
      </c>
      <c r="BJ180" s="11">
        <f>(Table1[[#This Row],[Cotação]]/Table1[[#This Row],[Min 52 sem 
]])-1</f>
        <v>0.20102564102564102</v>
      </c>
    </row>
    <row r="181" spans="1:62" hidden="1" x14ac:dyDescent="0.25">
      <c r="A181" s="6" t="str">
        <f>IFERROR(VLOOKUP(Table1[[#This Row],[Papel]],carteira!A:B,2,0),"")</f>
        <v/>
      </c>
      <c r="B181" s="5" t="s">
        <v>2805</v>
      </c>
      <c r="C181" s="6">
        <v>3.93</v>
      </c>
      <c r="D181" s="6" t="s">
        <v>34</v>
      </c>
      <c r="E181" s="7">
        <v>44638</v>
      </c>
      <c r="F181" s="6" t="s">
        <v>2806</v>
      </c>
      <c r="G181" s="6">
        <v>3.27</v>
      </c>
      <c r="H181" s="6" t="s">
        <v>280</v>
      </c>
      <c r="I181" s="6">
        <v>4.3</v>
      </c>
      <c r="J181" s="6" t="s">
        <v>280</v>
      </c>
      <c r="K181" s="8">
        <v>1488750</v>
      </c>
      <c r="L181" s="8">
        <v>5939040000</v>
      </c>
      <c r="M181" s="7">
        <v>44561</v>
      </c>
      <c r="N181" s="8">
        <v>9076480000</v>
      </c>
      <c r="O181" s="8">
        <v>1511210000</v>
      </c>
      <c r="P181" s="6" t="s">
        <v>2807</v>
      </c>
      <c r="Q181" s="6">
        <v>5.04</v>
      </c>
      <c r="R181" s="6">
        <v>0.78</v>
      </c>
      <c r="S181" s="9">
        <v>2.0799999999999999E-2</v>
      </c>
      <c r="T181" s="6">
        <v>0.76</v>
      </c>
      <c r="U181" s="6">
        <v>5.18</v>
      </c>
      <c r="V181" s="9">
        <v>3.9699999999999999E-2</v>
      </c>
      <c r="W181" s="6" t="s">
        <v>808</v>
      </c>
      <c r="X181" s="6" t="s">
        <v>2801</v>
      </c>
      <c r="Y181" s="9">
        <v>-5.5599999999999997E-2</v>
      </c>
      <c r="Z181" s="6" t="s">
        <v>829</v>
      </c>
      <c r="AA181" s="6" t="s">
        <v>1258</v>
      </c>
      <c r="AB181" s="9">
        <v>0.06</v>
      </c>
      <c r="AC181" s="6" t="s">
        <v>482</v>
      </c>
      <c r="AD181" s="6" t="s">
        <v>128</v>
      </c>
      <c r="AE181" s="9">
        <v>-0.34570000000000001</v>
      </c>
      <c r="AF181" s="6" t="s">
        <v>1069</v>
      </c>
      <c r="AG181" s="9">
        <v>0.14499999999999999</v>
      </c>
      <c r="AH181" s="9">
        <v>6.2E-2</v>
      </c>
      <c r="AI181" s="6" t="s">
        <v>591</v>
      </c>
      <c r="AJ181" s="6" t="s">
        <v>2803</v>
      </c>
      <c r="AK181" s="9">
        <v>7.7399999999999997E-2</v>
      </c>
      <c r="AL181" s="9">
        <v>5.0999999999999997E-2</v>
      </c>
      <c r="AM181" s="6" t="s">
        <v>2444</v>
      </c>
      <c r="AN181" s="9">
        <v>0.4229</v>
      </c>
      <c r="AO181" s="6" t="s">
        <v>100</v>
      </c>
      <c r="AP181" s="6" t="s">
        <v>1158</v>
      </c>
      <c r="AQ181" s="9">
        <v>4.7E-2</v>
      </c>
      <c r="AR181" s="6" t="s">
        <v>1664</v>
      </c>
      <c r="AS181" s="6" t="s">
        <v>54</v>
      </c>
      <c r="AT181" s="6" t="s">
        <v>75</v>
      </c>
      <c r="AU181" s="6" t="s">
        <v>1149</v>
      </c>
      <c r="AV181" s="8">
        <v>14640600000</v>
      </c>
      <c r="AW181" s="8">
        <v>4120560000</v>
      </c>
      <c r="AX181" s="8">
        <v>983127000</v>
      </c>
      <c r="AY181" s="8">
        <v>3137440000</v>
      </c>
      <c r="AZ181" s="8">
        <v>2071650000</v>
      </c>
      <c r="BA181" s="8">
        <v>7826340000</v>
      </c>
      <c r="BB181" s="8">
        <v>5204410000</v>
      </c>
      <c r="BC181" s="8">
        <v>1383190000</v>
      </c>
      <c r="BD181" s="8">
        <v>2115680000</v>
      </c>
      <c r="BE181" s="8">
        <v>540417000</v>
      </c>
      <c r="BF181" s="8">
        <v>1177630000</v>
      </c>
      <c r="BG181" s="8">
        <v>331983000</v>
      </c>
      <c r="BH181" s="11">
        <f>BF181/L181</f>
        <v>0.19828625501764596</v>
      </c>
      <c r="BI181" s="8">
        <f>BF181-AY181</f>
        <v>-1959810000</v>
      </c>
      <c r="BJ181" s="11">
        <f>(Table1[[#This Row],[Cotação]]/Table1[[#This Row],[Min 52 sem 
]])-1</f>
        <v>0.20183486238532122</v>
      </c>
    </row>
    <row r="182" spans="1:62" hidden="1" x14ac:dyDescent="0.25">
      <c r="A182" s="6" t="str">
        <f>IFERROR(VLOOKUP(Table1[[#This Row],[Papel]],carteira!A:B,2,0),"")</f>
        <v/>
      </c>
      <c r="B182" s="5" t="s">
        <v>1598</v>
      </c>
      <c r="C182" s="6">
        <v>4.42</v>
      </c>
      <c r="D182" s="6" t="s">
        <v>2</v>
      </c>
      <c r="E182" s="7">
        <v>44638</v>
      </c>
      <c r="F182" s="6" t="s">
        <v>1599</v>
      </c>
      <c r="G182" s="6">
        <v>3.67</v>
      </c>
      <c r="H182" s="6" t="s">
        <v>142</v>
      </c>
      <c r="I182" s="6">
        <v>21.17</v>
      </c>
      <c r="J182" s="6" t="s">
        <v>298</v>
      </c>
      <c r="K182" s="8">
        <v>16957600</v>
      </c>
      <c r="L182" s="8">
        <v>1079520000</v>
      </c>
      <c r="M182" s="7">
        <v>44469</v>
      </c>
      <c r="N182" s="8">
        <v>1698650000</v>
      </c>
      <c r="O182" s="8">
        <v>244236000</v>
      </c>
      <c r="P182" s="6" t="s">
        <v>1600</v>
      </c>
      <c r="Q182" s="6">
        <v>3.93</v>
      </c>
      <c r="R182" s="6">
        <v>1.1200000000000001</v>
      </c>
      <c r="S182" s="9">
        <v>2.3099999999999999E-2</v>
      </c>
      <c r="T182" s="6">
        <v>1.56</v>
      </c>
      <c r="U182" s="6">
        <v>2.83</v>
      </c>
      <c r="V182" s="9">
        <v>-9.8000000000000004E-2</v>
      </c>
      <c r="W182" s="6" t="s">
        <v>1152</v>
      </c>
      <c r="X182" s="6" t="s">
        <v>1601</v>
      </c>
      <c r="Y182" s="9">
        <v>-0.73640000000000005</v>
      </c>
      <c r="Z182" s="6" t="s">
        <v>1276</v>
      </c>
      <c r="AA182" s="6" t="s">
        <v>1037</v>
      </c>
      <c r="AB182" s="9">
        <v>-0.46879999999999999</v>
      </c>
      <c r="AC182" s="6" t="s">
        <v>180</v>
      </c>
      <c r="AD182" s="6" t="s">
        <v>748</v>
      </c>
      <c r="AE182" s="9">
        <v>-0.60040000000000004</v>
      </c>
      <c r="AF182" s="6" t="s">
        <v>1070</v>
      </c>
      <c r="AG182" s="9">
        <v>9.6000000000000002E-2</v>
      </c>
      <c r="AH182" s="9">
        <v>0</v>
      </c>
      <c r="AI182" s="6" t="s">
        <v>1602</v>
      </c>
      <c r="AJ182" s="6" t="s">
        <v>1603</v>
      </c>
      <c r="AK182" s="9">
        <v>0</v>
      </c>
      <c r="AL182" s="9">
        <v>3.2000000000000001E-2</v>
      </c>
      <c r="AM182" s="6" t="s">
        <v>1604</v>
      </c>
      <c r="AN182" s="9">
        <v>0</v>
      </c>
      <c r="AO182" s="6" t="s">
        <v>1605</v>
      </c>
      <c r="AP182" s="6" t="s">
        <v>129</v>
      </c>
      <c r="AQ182" s="9">
        <v>0</v>
      </c>
      <c r="AR182" s="6" t="s">
        <v>1606</v>
      </c>
      <c r="AS182" s="6" t="s">
        <v>82</v>
      </c>
      <c r="AT182" s="6" t="s">
        <v>29</v>
      </c>
      <c r="AU182" s="6" t="s">
        <v>372</v>
      </c>
      <c r="AV182" s="8">
        <v>2190520000</v>
      </c>
      <c r="AW182" s="8">
        <v>889989000</v>
      </c>
      <c r="AX182" s="8">
        <v>270858000</v>
      </c>
      <c r="AY182" s="8">
        <v>619131000</v>
      </c>
      <c r="AZ182" s="8">
        <v>914471000</v>
      </c>
      <c r="BA182" s="8">
        <v>691061000</v>
      </c>
      <c r="BB182" s="8">
        <v>753899000</v>
      </c>
      <c r="BC182" s="8">
        <v>104268000</v>
      </c>
      <c r="BD182" s="8">
        <v>210192000</v>
      </c>
      <c r="BE182" s="8">
        <v>-41052000</v>
      </c>
      <c r="BF182" s="8">
        <v>274671000</v>
      </c>
      <c r="BG182" s="8">
        <v>8116000</v>
      </c>
      <c r="BH182" s="11">
        <f>BF182/L182</f>
        <v>0.25443808359270786</v>
      </c>
      <c r="BI182" s="8">
        <f>BF182-AY182</f>
        <v>-344460000</v>
      </c>
      <c r="BJ182" s="11">
        <f>(Table1[[#This Row],[Cotação]]/Table1[[#This Row],[Min 52 sem 
]])-1</f>
        <v>0.20435967302452318</v>
      </c>
    </row>
    <row r="183" spans="1:62" hidden="1" x14ac:dyDescent="0.25">
      <c r="A183" s="6" t="str">
        <f>IFERROR(VLOOKUP(Table1[[#This Row],[Papel]],carteira!A:B,2,0),"")</f>
        <v/>
      </c>
      <c r="B183" s="5" t="s">
        <v>1018</v>
      </c>
      <c r="C183" s="6">
        <v>28</v>
      </c>
      <c r="D183" s="6" t="s">
        <v>966</v>
      </c>
      <c r="E183" s="7">
        <v>44638</v>
      </c>
      <c r="F183" s="6" t="s">
        <v>1019</v>
      </c>
      <c r="G183" s="6">
        <v>23.24</v>
      </c>
      <c r="H183" s="6" t="s">
        <v>72</v>
      </c>
      <c r="I183" s="6">
        <v>30.45</v>
      </c>
      <c r="J183" s="6" t="s">
        <v>72</v>
      </c>
      <c r="K183" s="8">
        <v>6352</v>
      </c>
      <c r="L183" s="8">
        <v>2089140000</v>
      </c>
      <c r="M183" s="7">
        <v>44561</v>
      </c>
      <c r="N183" s="8">
        <v>8108140000</v>
      </c>
      <c r="O183" s="8">
        <v>74612000</v>
      </c>
      <c r="P183" s="6" t="s">
        <v>126</v>
      </c>
      <c r="Q183" s="6">
        <v>5.56</v>
      </c>
      <c r="R183" s="6">
        <v>5.04</v>
      </c>
      <c r="S183" s="9">
        <v>1.8200000000000001E-2</v>
      </c>
      <c r="T183" s="6">
        <v>1.1399999999999999</v>
      </c>
      <c r="U183" s="6">
        <v>24.55</v>
      </c>
      <c r="V183" s="9">
        <v>3.8600000000000002E-2</v>
      </c>
      <c r="W183" s="6" t="s">
        <v>1020</v>
      </c>
      <c r="X183" s="6" t="s">
        <v>903</v>
      </c>
      <c r="Y183" s="9">
        <v>9.3299999999999994E-2</v>
      </c>
      <c r="Z183" s="6" t="s">
        <v>922</v>
      </c>
      <c r="AA183" s="6" t="s">
        <v>932</v>
      </c>
      <c r="AB183" s="9">
        <v>0.11119999999999999</v>
      </c>
      <c r="AC183" s="6" t="s">
        <v>1021</v>
      </c>
      <c r="AD183" s="6" t="s">
        <v>303</v>
      </c>
      <c r="AE183" s="9">
        <v>-0.16470000000000001</v>
      </c>
      <c r="AF183" s="6" t="s">
        <v>1022</v>
      </c>
      <c r="AG183" s="9">
        <v>8.5999999999999993E-2</v>
      </c>
      <c r="AH183" s="9">
        <v>0.38640000000000002</v>
      </c>
      <c r="AI183" s="6" t="s">
        <v>1023</v>
      </c>
      <c r="AJ183" s="6" t="s">
        <v>929</v>
      </c>
      <c r="AK183" s="9">
        <v>0.53659999999999997</v>
      </c>
      <c r="AL183" s="9">
        <v>8.7999999999999995E-2</v>
      </c>
      <c r="AM183" s="6" t="s">
        <v>1024</v>
      </c>
      <c r="AN183" s="9">
        <v>0.2094</v>
      </c>
      <c r="AO183" s="6" t="s">
        <v>1011</v>
      </c>
      <c r="AP183" s="6" t="s">
        <v>321</v>
      </c>
      <c r="AQ183" s="9">
        <v>-8.6800000000000002E-2</v>
      </c>
      <c r="AR183" s="6" t="s">
        <v>1025</v>
      </c>
      <c r="AS183" s="6" t="s">
        <v>1026</v>
      </c>
      <c r="AT183" s="6" t="s">
        <v>266</v>
      </c>
      <c r="AU183" s="6" t="s">
        <v>357</v>
      </c>
      <c r="AV183" s="8">
        <v>12986000000</v>
      </c>
      <c r="AW183" s="8">
        <v>6706000000</v>
      </c>
      <c r="AX183" s="8">
        <v>687000000</v>
      </c>
      <c r="AY183" s="8">
        <v>6019000000</v>
      </c>
      <c r="AZ183" s="8">
        <v>4185000000</v>
      </c>
      <c r="BA183" s="8">
        <v>1832000000</v>
      </c>
      <c r="BB183" s="8">
        <v>8498000000</v>
      </c>
      <c r="BC183" s="8">
        <v>2192000000</v>
      </c>
      <c r="BD183" s="8">
        <v>1112000000</v>
      </c>
      <c r="BE183" s="8">
        <v>249000000</v>
      </c>
      <c r="BF183" s="8">
        <v>376000000</v>
      </c>
      <c r="BG183" s="8">
        <v>23000000</v>
      </c>
      <c r="BH183" s="11">
        <f>BF183/L183</f>
        <v>0.17997836430301464</v>
      </c>
      <c r="BI183" s="8">
        <f>BF183-AY183</f>
        <v>-5643000000</v>
      </c>
      <c r="BJ183" s="11">
        <f>(Table1[[#This Row],[Cotação]]/Table1[[#This Row],[Min 52 sem 
]])-1</f>
        <v>0.20481927710843384</v>
      </c>
    </row>
    <row r="184" spans="1:62" hidden="1" x14ac:dyDescent="0.25">
      <c r="A184" s="6" t="str">
        <f>IFERROR(VLOOKUP(Table1[[#This Row],[Papel]],carteira!A:B,2,0),"")</f>
        <v/>
      </c>
      <c r="B184" s="5" t="s">
        <v>159</v>
      </c>
      <c r="C184" s="6">
        <v>22.9</v>
      </c>
      <c r="D184" s="6" t="s">
        <v>160</v>
      </c>
      <c r="E184" s="7">
        <v>44638</v>
      </c>
      <c r="F184" s="6" t="s">
        <v>161</v>
      </c>
      <c r="G184" s="6">
        <v>18.989999999999998</v>
      </c>
      <c r="H184" s="6" t="s">
        <v>162</v>
      </c>
      <c r="I184" s="6">
        <v>52.15</v>
      </c>
      <c r="J184" s="6" t="s">
        <v>163</v>
      </c>
      <c r="K184" s="8">
        <v>124738</v>
      </c>
      <c r="L184" s="8">
        <v>15642100000</v>
      </c>
      <c r="M184" s="7">
        <v>44561</v>
      </c>
      <c r="N184" s="8">
        <v>15169400000</v>
      </c>
      <c r="O184" s="8">
        <v>683062000</v>
      </c>
      <c r="P184" s="6" t="s">
        <v>164</v>
      </c>
      <c r="Q184" s="6">
        <v>22.68</v>
      </c>
      <c r="R184" s="6">
        <v>1.01</v>
      </c>
      <c r="S184" s="9">
        <v>5.2900000000000003E-2</v>
      </c>
      <c r="T184" s="6">
        <v>4.6100000000000003</v>
      </c>
      <c r="U184" s="6">
        <v>4.97</v>
      </c>
      <c r="V184" s="9">
        <v>-6.5299999999999997E-2</v>
      </c>
      <c r="W184" s="6" t="s">
        <v>165</v>
      </c>
      <c r="X184" s="6" t="s">
        <v>166</v>
      </c>
      <c r="Y184" s="9">
        <v>-0.2697</v>
      </c>
      <c r="Z184" s="6" t="s">
        <v>167</v>
      </c>
      <c r="AA184" s="6" t="s">
        <v>168</v>
      </c>
      <c r="AB184" s="9">
        <v>-0.25829999999999997</v>
      </c>
      <c r="AC184" s="6" t="s">
        <v>169</v>
      </c>
      <c r="AD184" s="6" t="s">
        <v>170</v>
      </c>
      <c r="AE184" s="9">
        <v>-0.1807</v>
      </c>
      <c r="AF184" s="6" t="s">
        <v>171</v>
      </c>
      <c r="AG184" s="9">
        <v>8.4000000000000005E-2</v>
      </c>
      <c r="AH184" s="9">
        <v>0.38379999999999997</v>
      </c>
      <c r="AI184" s="6" t="s">
        <v>172</v>
      </c>
      <c r="AJ184" s="6" t="s">
        <v>173</v>
      </c>
      <c r="AK184" s="9">
        <v>1.107</v>
      </c>
      <c r="AL184" s="9">
        <v>1.4999999999999999E-2</v>
      </c>
      <c r="AM184" s="6" t="s">
        <v>174</v>
      </c>
      <c r="AN184" s="9">
        <v>-1.43E-2</v>
      </c>
      <c r="AO184" s="6" t="s">
        <v>175</v>
      </c>
      <c r="AP184" s="6" t="s">
        <v>176</v>
      </c>
      <c r="AQ184" s="9">
        <v>0.99399999999999999</v>
      </c>
      <c r="AR184" s="6" t="s">
        <v>177</v>
      </c>
      <c r="AS184" s="6" t="s">
        <v>178</v>
      </c>
      <c r="AT184" s="6" t="s">
        <v>179</v>
      </c>
      <c r="AU184" s="6" t="s">
        <v>180</v>
      </c>
      <c r="AV184" s="8">
        <v>8031760000</v>
      </c>
      <c r="AW184" s="8">
        <v>110504000</v>
      </c>
      <c r="AX184" s="8">
        <v>583176000</v>
      </c>
      <c r="AY184" s="8">
        <v>-472672000</v>
      </c>
      <c r="AZ184" s="8">
        <v>3224390000</v>
      </c>
      <c r="BA184" s="8">
        <v>3395640000</v>
      </c>
      <c r="BB184" s="8">
        <v>3948560000</v>
      </c>
      <c r="BC184" s="8">
        <v>889005000</v>
      </c>
      <c r="BD184" s="8">
        <v>677714000</v>
      </c>
      <c r="BE184" s="8">
        <v>151008000</v>
      </c>
      <c r="BF184" s="8">
        <v>689608000</v>
      </c>
      <c r="BG184" s="8">
        <v>294176000</v>
      </c>
      <c r="BH184" s="11">
        <f>BF184/L184</f>
        <v>4.4086663555404963E-2</v>
      </c>
      <c r="BI184" s="8">
        <f>BF184-AY184</f>
        <v>1162280000</v>
      </c>
      <c r="BJ184" s="11">
        <f>(Table1[[#This Row],[Cotação]]/Table1[[#This Row],[Min 52 sem 
]])-1</f>
        <v>0.20589784096893093</v>
      </c>
    </row>
    <row r="185" spans="1:62" hidden="1" x14ac:dyDescent="0.25">
      <c r="A185" s="6" t="str">
        <f>IFERROR(VLOOKUP(Table1[[#This Row],[Papel]],carteira!A:B,2,0),"")</f>
        <v/>
      </c>
      <c r="B185" s="5" t="s">
        <v>3077</v>
      </c>
      <c r="C185" s="6">
        <v>15.54</v>
      </c>
      <c r="D185" s="6" t="s">
        <v>2</v>
      </c>
      <c r="E185" s="7">
        <v>44638</v>
      </c>
      <c r="F185" s="6" t="s">
        <v>3078</v>
      </c>
      <c r="G185" s="6">
        <v>12.88</v>
      </c>
      <c r="H185" s="6" t="s">
        <v>476</v>
      </c>
      <c r="I185" s="6">
        <v>25.73</v>
      </c>
      <c r="J185" s="6" t="s">
        <v>2067</v>
      </c>
      <c r="K185" s="8">
        <v>4818800</v>
      </c>
      <c r="L185" s="8">
        <v>1025690000</v>
      </c>
      <c r="M185" s="7">
        <v>44561</v>
      </c>
      <c r="N185" s="8">
        <v>1077170000</v>
      </c>
      <c r="O185" s="8">
        <v>66003000</v>
      </c>
      <c r="P185" s="6" t="s">
        <v>1108</v>
      </c>
      <c r="Q185" s="6">
        <v>9.49</v>
      </c>
      <c r="R185" s="6">
        <v>1.64</v>
      </c>
      <c r="S185" s="9">
        <v>1.9699999999999999E-2</v>
      </c>
      <c r="T185" s="6">
        <v>1.51</v>
      </c>
      <c r="U185" s="6">
        <v>10.31</v>
      </c>
      <c r="V185" s="9">
        <v>2.64E-2</v>
      </c>
      <c r="W185" s="6" t="s">
        <v>913</v>
      </c>
      <c r="X185" s="6" t="s">
        <v>849</v>
      </c>
      <c r="Y185" s="9">
        <v>-0.16200000000000001</v>
      </c>
      <c r="Z185" s="6" t="s">
        <v>2279</v>
      </c>
      <c r="AA185" s="6" t="s">
        <v>365</v>
      </c>
      <c r="AB185" s="9">
        <v>-5.7999999999999996E-3</v>
      </c>
      <c r="AC185" s="6" t="s">
        <v>120</v>
      </c>
      <c r="AD185" s="6" t="s">
        <v>687</v>
      </c>
      <c r="AE185" s="9">
        <v>-0.39660000000000001</v>
      </c>
      <c r="AF185" s="6" t="s">
        <v>1052</v>
      </c>
      <c r="AG185" s="9">
        <v>0.114</v>
      </c>
      <c r="AH185" s="9">
        <v>-0.27410000000000001</v>
      </c>
      <c r="AI185" s="6" t="s">
        <v>3079</v>
      </c>
      <c r="AJ185" s="6" t="s">
        <v>1151</v>
      </c>
      <c r="AK185" s="9">
        <v>0.442</v>
      </c>
      <c r="AL185" s="9">
        <v>5.0999999999999997E-2</v>
      </c>
      <c r="AM185" s="6" t="s">
        <v>2442</v>
      </c>
      <c r="AN185" s="9">
        <v>0.45950000000000002</v>
      </c>
      <c r="AO185" s="6" t="s">
        <v>3080</v>
      </c>
      <c r="AP185" s="6" t="s">
        <v>1252</v>
      </c>
      <c r="AQ185" s="9">
        <v>1.7271000000000001</v>
      </c>
      <c r="AR185" s="6" t="s">
        <v>2257</v>
      </c>
      <c r="AS185" s="6" t="s">
        <v>109</v>
      </c>
      <c r="AT185" s="6" t="s">
        <v>2581</v>
      </c>
      <c r="AU185" s="6" t="s">
        <v>121</v>
      </c>
      <c r="AV185" s="8">
        <v>1044780000</v>
      </c>
      <c r="AW185" s="8">
        <v>198613000</v>
      </c>
      <c r="AX185" s="8">
        <v>147128000</v>
      </c>
      <c r="AY185" s="8">
        <v>51485000</v>
      </c>
      <c r="AZ185" s="8">
        <v>507179000</v>
      </c>
      <c r="BA185" s="8">
        <v>680734000</v>
      </c>
      <c r="BB185" s="8">
        <v>1007340000</v>
      </c>
      <c r="BC185" s="8">
        <v>304926000</v>
      </c>
      <c r="BD185" s="8">
        <v>119305000</v>
      </c>
      <c r="BE185" s="8">
        <v>36522000</v>
      </c>
      <c r="BF185" s="8">
        <v>108093000</v>
      </c>
      <c r="BG185" s="8">
        <v>29424000</v>
      </c>
      <c r="BH185" s="11">
        <f>BF185/L185</f>
        <v>0.1053856428355546</v>
      </c>
      <c r="BI185" s="8">
        <f>BF185-AY185</f>
        <v>56608000</v>
      </c>
      <c r="BJ185" s="11">
        <f>(Table1[[#This Row],[Cotação]]/Table1[[#This Row],[Min 52 sem 
]])-1</f>
        <v>0.20652173913043459</v>
      </c>
    </row>
    <row r="186" spans="1:62" hidden="1" x14ac:dyDescent="0.25">
      <c r="A186" s="6" t="str">
        <f>IFERROR(VLOOKUP(Table1[[#This Row],[Papel]],carteira!A:B,2,0),"")</f>
        <v/>
      </c>
      <c r="B186" s="5" t="s">
        <v>2314</v>
      </c>
      <c r="C186" s="6">
        <v>16.170000000000002</v>
      </c>
      <c r="D186" s="6" t="s">
        <v>2</v>
      </c>
      <c r="E186" s="7">
        <v>44638</v>
      </c>
      <c r="F186" s="6" t="s">
        <v>2315</v>
      </c>
      <c r="G186" s="6">
        <v>13.4</v>
      </c>
      <c r="H186" s="6" t="s">
        <v>316</v>
      </c>
      <c r="I186" s="6">
        <v>22.62</v>
      </c>
      <c r="J186" s="6" t="s">
        <v>351</v>
      </c>
      <c r="K186" s="8">
        <v>45450800</v>
      </c>
      <c r="L186" s="8">
        <v>5858420000</v>
      </c>
      <c r="M186" s="7">
        <v>44561</v>
      </c>
      <c r="N186" s="8">
        <v>12837600000</v>
      </c>
      <c r="O186" s="8">
        <v>362302000</v>
      </c>
      <c r="P186" s="6" t="s">
        <v>2316</v>
      </c>
      <c r="Q186" s="6">
        <v>7.15</v>
      </c>
      <c r="R186" s="6">
        <v>2.2599999999999998</v>
      </c>
      <c r="S186" s="9">
        <v>-9.7999999999999997E-3</v>
      </c>
      <c r="T186" s="6">
        <v>1.78</v>
      </c>
      <c r="U186" s="6">
        <v>9.07</v>
      </c>
      <c r="V186" s="9">
        <v>1.7000000000000001E-2</v>
      </c>
      <c r="W186" s="6" t="s">
        <v>1524</v>
      </c>
      <c r="X186" s="6" t="s">
        <v>2317</v>
      </c>
      <c r="Y186" s="9">
        <v>-1.14E-2</v>
      </c>
      <c r="Z186" s="6" t="s">
        <v>1410</v>
      </c>
      <c r="AA186" s="6" t="s">
        <v>2318</v>
      </c>
      <c r="AB186" s="9">
        <v>2.47E-2</v>
      </c>
      <c r="AC186" s="6" t="s">
        <v>157</v>
      </c>
      <c r="AD186" s="6" t="s">
        <v>146</v>
      </c>
      <c r="AE186" s="9">
        <v>-0.2172</v>
      </c>
      <c r="AF186" s="6" t="s">
        <v>1423</v>
      </c>
      <c r="AG186" s="9">
        <v>8.3000000000000004E-2</v>
      </c>
      <c r="AH186" s="9">
        <v>9.1700000000000004E-2</v>
      </c>
      <c r="AI186" s="6" t="s">
        <v>2319</v>
      </c>
      <c r="AJ186" s="6" t="s">
        <v>2320</v>
      </c>
      <c r="AK186" s="9">
        <v>1.2574000000000001</v>
      </c>
      <c r="AL186" s="9">
        <v>0.02</v>
      </c>
      <c r="AM186" s="6" t="s">
        <v>892</v>
      </c>
      <c r="AN186" s="9">
        <v>0.27179999999999999</v>
      </c>
      <c r="AO186" s="6" t="s">
        <v>1055</v>
      </c>
      <c r="AP186" s="6" t="s">
        <v>1747</v>
      </c>
      <c r="AQ186" s="9">
        <v>-3.3399999999999999E-2</v>
      </c>
      <c r="AR186" s="6" t="s">
        <v>1687</v>
      </c>
      <c r="AS186" s="6" t="s">
        <v>873</v>
      </c>
      <c r="AT186" s="6" t="s">
        <v>154</v>
      </c>
      <c r="AU186" s="6" t="s">
        <v>922</v>
      </c>
      <c r="AV186" s="8">
        <v>21715900000</v>
      </c>
      <c r="AW186" s="8">
        <v>14765700000</v>
      </c>
      <c r="AX186" s="8">
        <v>7786450000</v>
      </c>
      <c r="AY186" s="8">
        <v>6979210000</v>
      </c>
      <c r="AZ186" s="8">
        <v>9146960000</v>
      </c>
      <c r="BA186" s="8">
        <v>3284470000</v>
      </c>
      <c r="BB186" s="8">
        <v>5332620000</v>
      </c>
      <c r="BC186" s="8">
        <v>1740990000</v>
      </c>
      <c r="BD186" s="8">
        <v>1796450000</v>
      </c>
      <c r="BE186" s="8">
        <v>632681000</v>
      </c>
      <c r="BF186" s="8">
        <v>819439000</v>
      </c>
      <c r="BG186" s="8">
        <v>276656000</v>
      </c>
      <c r="BH186" s="11">
        <f>BF186/L186</f>
        <v>0.13987372021807928</v>
      </c>
      <c r="BI186" s="8">
        <f>BF186-AY186</f>
        <v>-6159771000</v>
      </c>
      <c r="BJ186" s="11">
        <f>(Table1[[#This Row],[Cotação]]/Table1[[#This Row],[Min 52 sem 
]])-1</f>
        <v>0.20671641791044792</v>
      </c>
    </row>
    <row r="187" spans="1:62" hidden="1" x14ac:dyDescent="0.25">
      <c r="A187" s="6" t="str">
        <f>IFERROR(VLOOKUP(Table1[[#This Row],[Papel]],carteira!A:B,2,0),"")</f>
        <v/>
      </c>
      <c r="B187" s="5" t="s">
        <v>509</v>
      </c>
      <c r="C187" s="6">
        <v>15.7</v>
      </c>
      <c r="D187" s="6" t="s">
        <v>34</v>
      </c>
      <c r="E187" s="7">
        <v>44638</v>
      </c>
      <c r="F187" s="6" t="s">
        <v>510</v>
      </c>
      <c r="G187" s="6">
        <v>13.01</v>
      </c>
      <c r="H187" s="6" t="s">
        <v>316</v>
      </c>
      <c r="I187" s="6">
        <v>16.940000000000001</v>
      </c>
      <c r="J187" s="6" t="s">
        <v>317</v>
      </c>
      <c r="K187" s="8">
        <v>76424</v>
      </c>
      <c r="L187" s="8">
        <v>256727000</v>
      </c>
      <c r="M187" s="7">
        <v>44469</v>
      </c>
      <c r="N187" s="8">
        <v>262876000</v>
      </c>
      <c r="O187" s="8">
        <v>16352000</v>
      </c>
      <c r="P187" s="6" t="s">
        <v>511</v>
      </c>
      <c r="Q187" s="6">
        <v>-6.39</v>
      </c>
      <c r="R187" s="6">
        <v>-2.46</v>
      </c>
      <c r="S187" s="9">
        <v>6.4399999999999999E-2</v>
      </c>
      <c r="T187" s="6">
        <v>1.8</v>
      </c>
      <c r="U187" s="6">
        <v>8.7200000000000006</v>
      </c>
      <c r="V187" s="9">
        <v>3.2899999999999999E-2</v>
      </c>
      <c r="W187" s="6" t="s">
        <v>512</v>
      </c>
      <c r="X187" s="6" t="s">
        <v>513</v>
      </c>
      <c r="Y187" s="9">
        <v>0.12139999999999999</v>
      </c>
      <c r="Z187" s="6" t="s">
        <v>514</v>
      </c>
      <c r="AA187" s="6" t="s">
        <v>515</v>
      </c>
      <c r="AB187" s="9">
        <v>5.7200000000000001E-2</v>
      </c>
      <c r="AC187" s="6" t="s">
        <v>381</v>
      </c>
      <c r="AD187" s="6" t="s">
        <v>516</v>
      </c>
      <c r="AE187" s="9">
        <v>-0.1414</v>
      </c>
      <c r="AF187" s="6" t="s">
        <v>517</v>
      </c>
      <c r="AG187" s="9">
        <v>3.0000000000000001E-3</v>
      </c>
      <c r="AH187" s="9">
        <v>2.93E-2</v>
      </c>
      <c r="AI187" s="6" t="s">
        <v>518</v>
      </c>
      <c r="AJ187" s="6" t="s">
        <v>519</v>
      </c>
      <c r="AK187" s="9">
        <v>-0.20810000000000001</v>
      </c>
      <c r="AL187" s="9">
        <v>0</v>
      </c>
      <c r="AM187" s="6" t="s">
        <v>520</v>
      </c>
      <c r="AN187" s="9">
        <v>1.2065999999999999</v>
      </c>
      <c r="AO187" s="6" t="s">
        <v>521</v>
      </c>
      <c r="AP187" s="6" t="s">
        <v>522</v>
      </c>
      <c r="AQ187" s="9">
        <v>1.2793000000000001</v>
      </c>
      <c r="AR187" s="6" t="s">
        <v>523</v>
      </c>
      <c r="AS187" s="6" t="s">
        <v>103</v>
      </c>
      <c r="AT187" s="6" t="s">
        <v>524</v>
      </c>
      <c r="AU187" s="6" t="s">
        <v>21</v>
      </c>
      <c r="AV187" s="8">
        <v>552359000</v>
      </c>
      <c r="AW187" s="8">
        <v>45279000</v>
      </c>
      <c r="AX187" s="8">
        <v>39130000</v>
      </c>
      <c r="AY187" s="8">
        <v>6149000</v>
      </c>
      <c r="AZ187" s="8">
        <v>66527000</v>
      </c>
      <c r="BA187" s="8">
        <v>142631000</v>
      </c>
      <c r="BB187" s="8">
        <v>247685000</v>
      </c>
      <c r="BC187" s="8">
        <v>69301000</v>
      </c>
      <c r="BD187" s="8">
        <v>1789000</v>
      </c>
      <c r="BE187" s="8">
        <v>1958000</v>
      </c>
      <c r="BF187" s="8">
        <v>-40203000</v>
      </c>
      <c r="BG187" s="8">
        <v>-10046000</v>
      </c>
      <c r="BH187" s="11">
        <f>BF187/L187</f>
        <v>-0.15659825417661563</v>
      </c>
      <c r="BI187" s="8">
        <f>BF187-AY187</f>
        <v>-46352000</v>
      </c>
      <c r="BJ187" s="11">
        <f>(Table1[[#This Row],[Cotação]]/Table1[[#This Row],[Min 52 sem 
]])-1</f>
        <v>0.20676402767102231</v>
      </c>
    </row>
    <row r="188" spans="1:62" hidden="1" x14ac:dyDescent="0.25">
      <c r="A188" s="6" t="str">
        <f>IFERROR(VLOOKUP(Table1[[#This Row],[Papel]],carteira!A:B,2,0),"")</f>
        <v/>
      </c>
      <c r="B188" s="5" t="s">
        <v>2512</v>
      </c>
      <c r="C188" s="6">
        <v>22.87</v>
      </c>
      <c r="D188" s="6" t="s">
        <v>34</v>
      </c>
      <c r="E188" s="7">
        <v>44638</v>
      </c>
      <c r="F188" s="6" t="s">
        <v>2513</v>
      </c>
      <c r="G188" s="6">
        <v>18.95</v>
      </c>
      <c r="H188" s="6" t="s">
        <v>376</v>
      </c>
      <c r="I188" s="6">
        <v>41.75</v>
      </c>
      <c r="J188" s="6" t="s">
        <v>377</v>
      </c>
      <c r="K188" s="8">
        <v>55836700</v>
      </c>
      <c r="L188" s="8">
        <v>6160930000</v>
      </c>
      <c r="M188" s="7">
        <v>44561</v>
      </c>
      <c r="N188" s="8">
        <v>6938930000</v>
      </c>
      <c r="O188" s="8">
        <v>269389000</v>
      </c>
      <c r="P188" s="6" t="s">
        <v>2514</v>
      </c>
      <c r="Q188" s="6">
        <v>7.68</v>
      </c>
      <c r="R188" s="6">
        <v>2.98</v>
      </c>
      <c r="S188" s="9">
        <v>-1.8499999999999999E-2</v>
      </c>
      <c r="T188" s="6">
        <v>0.45</v>
      </c>
      <c r="U188" s="6">
        <v>50.67</v>
      </c>
      <c r="V188" s="9">
        <v>8.1299999999999997E-2</v>
      </c>
      <c r="W188" s="6" t="s">
        <v>1238</v>
      </c>
      <c r="X188" s="6" t="s">
        <v>1787</v>
      </c>
      <c r="Y188" s="9">
        <v>-3.8600000000000002E-2</v>
      </c>
      <c r="Z188" s="6" t="s">
        <v>1977</v>
      </c>
      <c r="AA188" s="6" t="s">
        <v>2181</v>
      </c>
      <c r="AB188" s="9">
        <v>5.2499999999999998E-2</v>
      </c>
      <c r="AC188" s="6" t="s">
        <v>1977</v>
      </c>
      <c r="AD188" s="6" t="s">
        <v>1886</v>
      </c>
      <c r="AE188" s="9">
        <v>-0.63019999999999998</v>
      </c>
      <c r="AF188" s="6" t="s">
        <v>2515</v>
      </c>
      <c r="AG188" s="9">
        <v>7.2999999999999995E-2</v>
      </c>
      <c r="AH188" s="9">
        <v>-0.1482</v>
      </c>
      <c r="AI188" s="6" t="s">
        <v>326</v>
      </c>
      <c r="AJ188" s="6" t="s">
        <v>80</v>
      </c>
      <c r="AK188" s="9">
        <v>5.6000000000000001E-2</v>
      </c>
      <c r="AL188" s="9">
        <v>9.5000000000000001E-2</v>
      </c>
      <c r="AM188" s="6" t="s">
        <v>150</v>
      </c>
      <c r="AN188" s="9">
        <v>1.26E-2</v>
      </c>
      <c r="AO188" s="6" t="s">
        <v>1309</v>
      </c>
      <c r="AP188" s="6" t="s">
        <v>370</v>
      </c>
      <c r="AQ188" s="9">
        <v>0.84709999999999996</v>
      </c>
      <c r="AR188" s="6" t="s">
        <v>83</v>
      </c>
      <c r="AS188" s="6" t="s">
        <v>19</v>
      </c>
      <c r="AT188" s="6" t="s">
        <v>953</v>
      </c>
      <c r="AU188" s="6" t="s">
        <v>514</v>
      </c>
      <c r="AV188" s="8">
        <v>49443000000</v>
      </c>
      <c r="AW188" s="8">
        <v>9052000000</v>
      </c>
      <c r="AX188" s="8">
        <v>8274000000</v>
      </c>
      <c r="AY188" s="8">
        <v>778000000</v>
      </c>
      <c r="AZ188" s="8">
        <v>17872000000</v>
      </c>
      <c r="BA188" s="8">
        <v>13649000000</v>
      </c>
      <c r="BB188" s="8">
        <v>51291000000</v>
      </c>
      <c r="BC188" s="8">
        <v>14876000000</v>
      </c>
      <c r="BD188" s="8">
        <v>3597000000</v>
      </c>
      <c r="BE188" s="8">
        <v>1137000000</v>
      </c>
      <c r="BF188" s="8">
        <v>802000000</v>
      </c>
      <c r="BG188" s="8">
        <v>776000000</v>
      </c>
      <c r="BH188" s="11">
        <f>BF188/L188</f>
        <v>0.13017515212800665</v>
      </c>
      <c r="BI188" s="8">
        <f>BF188-AY188</f>
        <v>24000000</v>
      </c>
      <c r="BJ188" s="11">
        <f>(Table1[[#This Row],[Cotação]]/Table1[[#This Row],[Min 52 sem 
]])-1</f>
        <v>0.20686015831134585</v>
      </c>
    </row>
    <row r="189" spans="1:62" hidden="1" x14ac:dyDescent="0.25">
      <c r="A189" s="6" t="str">
        <f>IFERROR(VLOOKUP(Table1[[#This Row],[Papel]],carteira!A:B,2,0),"")</f>
        <v/>
      </c>
      <c r="B189" s="5" t="s">
        <v>3213</v>
      </c>
      <c r="C189" s="6">
        <v>26.01</v>
      </c>
      <c r="D189" s="6" t="s">
        <v>2</v>
      </c>
      <c r="E189" s="7">
        <v>44638</v>
      </c>
      <c r="F189" s="6" t="s">
        <v>3214</v>
      </c>
      <c r="G189" s="6">
        <v>21.5</v>
      </c>
      <c r="H189" s="6" t="s">
        <v>162</v>
      </c>
      <c r="I189" s="6">
        <v>34.24</v>
      </c>
      <c r="J189" s="6" t="s">
        <v>3036</v>
      </c>
      <c r="K189" s="8">
        <v>30510600</v>
      </c>
      <c r="L189" s="8">
        <v>6143510000</v>
      </c>
      <c r="M189" s="7">
        <v>44561</v>
      </c>
      <c r="N189" s="8">
        <v>5967430000</v>
      </c>
      <c r="O189" s="8">
        <v>236198000</v>
      </c>
      <c r="P189" s="6" t="s">
        <v>3215</v>
      </c>
      <c r="Q189" s="6">
        <v>20.58</v>
      </c>
      <c r="R189" s="6">
        <v>1.26</v>
      </c>
      <c r="S189" s="9">
        <v>-9.9000000000000008E-3</v>
      </c>
      <c r="T189" s="6">
        <v>4.41</v>
      </c>
      <c r="U189" s="6">
        <v>5.9</v>
      </c>
      <c r="V189" s="9">
        <v>-1.0999999999999999E-2</v>
      </c>
      <c r="W189" s="6" t="s">
        <v>3216</v>
      </c>
      <c r="X189" s="6" t="s">
        <v>3217</v>
      </c>
      <c r="Y189" s="9">
        <v>0.1298</v>
      </c>
      <c r="Z189" s="6" t="s">
        <v>2383</v>
      </c>
      <c r="AA189" s="6" t="s">
        <v>2089</v>
      </c>
      <c r="AB189" s="9">
        <v>2.24E-2</v>
      </c>
      <c r="AC189" s="6" t="s">
        <v>2288</v>
      </c>
      <c r="AD189" s="6" t="s">
        <v>3218</v>
      </c>
      <c r="AE189" s="9">
        <v>-0.12640000000000001</v>
      </c>
      <c r="AF189" s="6" t="s">
        <v>3219</v>
      </c>
      <c r="AG189" s="9">
        <v>0.11899999999999999</v>
      </c>
      <c r="AH189" s="9">
        <v>1.4800000000000001E-2</v>
      </c>
      <c r="AI189" s="6" t="s">
        <v>3220</v>
      </c>
      <c r="AJ189" s="6" t="s">
        <v>239</v>
      </c>
      <c r="AK189" s="9">
        <v>0.2137</v>
      </c>
      <c r="AL189" s="9">
        <v>1.2999999999999999E-2</v>
      </c>
      <c r="AM189" s="6" t="s">
        <v>2183</v>
      </c>
      <c r="AN189" s="9">
        <v>0</v>
      </c>
      <c r="AO189" s="6" t="s">
        <v>2530</v>
      </c>
      <c r="AP189" s="6" t="s">
        <v>890</v>
      </c>
      <c r="AQ189" s="9">
        <v>0</v>
      </c>
      <c r="AR189" s="6" t="s">
        <v>3221</v>
      </c>
      <c r="AS189" s="6" t="s">
        <v>332</v>
      </c>
      <c r="AT189" s="6" t="s">
        <v>1271</v>
      </c>
      <c r="AU189" s="6" t="s">
        <v>1092</v>
      </c>
      <c r="AV189" s="8">
        <v>2563870000</v>
      </c>
      <c r="AW189" s="8">
        <v>291213000</v>
      </c>
      <c r="AX189" s="8">
        <v>467295000</v>
      </c>
      <c r="AY189" s="8">
        <v>-176082000</v>
      </c>
      <c r="AZ189" s="8">
        <v>1583220000</v>
      </c>
      <c r="BA189" s="8">
        <v>1392730000</v>
      </c>
      <c r="BB189" s="8">
        <v>1466390000</v>
      </c>
      <c r="BC189" s="8">
        <v>665230000</v>
      </c>
      <c r="BD189" s="8">
        <v>304025000</v>
      </c>
      <c r="BE189" s="8">
        <v>139056000</v>
      </c>
      <c r="BF189" s="8">
        <v>298490000</v>
      </c>
      <c r="BG189" s="8">
        <v>127129000</v>
      </c>
      <c r="BH189" s="11">
        <f>BF189/L189</f>
        <v>4.8586231649334011E-2</v>
      </c>
      <c r="BI189" s="8">
        <f>BF189-AY189</f>
        <v>474572000</v>
      </c>
      <c r="BJ189" s="11">
        <f>(Table1[[#This Row],[Cotação]]/Table1[[#This Row],[Min 52 sem 
]])-1</f>
        <v>0.20976744186046514</v>
      </c>
    </row>
    <row r="190" spans="1:62" hidden="1" x14ac:dyDescent="0.25">
      <c r="A190" s="6" t="str">
        <f>IFERROR(VLOOKUP(Table1[[#This Row],[Papel]],carteira!A:B,2,0),"")</f>
        <v/>
      </c>
      <c r="B190" s="5" t="s">
        <v>2633</v>
      </c>
      <c r="C190" s="6">
        <v>9.07</v>
      </c>
      <c r="D190" s="6" t="s">
        <v>34</v>
      </c>
      <c r="E190" s="7">
        <v>44638</v>
      </c>
      <c r="F190" s="6" t="s">
        <v>2634</v>
      </c>
      <c r="G190" s="6">
        <v>7.47</v>
      </c>
      <c r="H190" s="6" t="s">
        <v>447</v>
      </c>
      <c r="I190" s="6">
        <v>17.97</v>
      </c>
      <c r="J190" s="6" t="s">
        <v>1609</v>
      </c>
      <c r="K190" s="8">
        <v>7783370</v>
      </c>
      <c r="L190" s="8">
        <v>1278750000</v>
      </c>
      <c r="M190" s="7">
        <v>44561</v>
      </c>
      <c r="N190" s="8">
        <v>1851430000</v>
      </c>
      <c r="O190" s="8">
        <v>140987000</v>
      </c>
      <c r="P190" s="6" t="s">
        <v>2635</v>
      </c>
      <c r="Q190" s="6">
        <v>5.92</v>
      </c>
      <c r="R190" s="6">
        <v>1.53</v>
      </c>
      <c r="S190" s="9">
        <v>4.4900000000000002E-2</v>
      </c>
      <c r="T190" s="6">
        <v>3.59</v>
      </c>
      <c r="U190" s="6">
        <v>2.5299999999999998</v>
      </c>
      <c r="V190" s="9">
        <v>7.7999999999999996E-3</v>
      </c>
      <c r="W190" s="6" t="s">
        <v>1775</v>
      </c>
      <c r="X190" s="6" t="s">
        <v>1652</v>
      </c>
      <c r="Y190" s="9">
        <v>2.86E-2</v>
      </c>
      <c r="Z190" s="6" t="s">
        <v>543</v>
      </c>
      <c r="AA190" s="6" t="s">
        <v>903</v>
      </c>
      <c r="AB190" s="9">
        <v>-5.91E-2</v>
      </c>
      <c r="AC190" s="6" t="s">
        <v>567</v>
      </c>
      <c r="AD190" s="6" t="s">
        <v>271</v>
      </c>
      <c r="AE190" s="9">
        <v>0.56889999999999996</v>
      </c>
      <c r="AF190" s="6" t="s">
        <v>2636</v>
      </c>
      <c r="AG190" s="9">
        <v>0.156</v>
      </c>
      <c r="AH190" s="9">
        <v>0.29239999999999999</v>
      </c>
      <c r="AI190" s="6" t="s">
        <v>2637</v>
      </c>
      <c r="AJ190" s="6" t="s">
        <v>780</v>
      </c>
      <c r="AK190" s="9">
        <v>6.5500000000000003E-2</v>
      </c>
      <c r="AL190" s="9">
        <v>0.11899999999999999</v>
      </c>
      <c r="AM190" s="6" t="s">
        <v>2638</v>
      </c>
      <c r="AN190" s="9">
        <v>-1.7500000000000002E-2</v>
      </c>
      <c r="AO190" s="6" t="s">
        <v>1440</v>
      </c>
      <c r="AP190" s="6" t="s">
        <v>1138</v>
      </c>
      <c r="AQ190" s="9">
        <v>1.7432000000000001</v>
      </c>
      <c r="AR190" s="6" t="s">
        <v>2087</v>
      </c>
      <c r="AS190" s="6" t="s">
        <v>2639</v>
      </c>
      <c r="AT190" s="6" t="s">
        <v>47</v>
      </c>
      <c r="AU190" s="6" t="s">
        <v>995</v>
      </c>
      <c r="AV190" s="8">
        <v>2157350000</v>
      </c>
      <c r="AW190" s="8">
        <v>762392000</v>
      </c>
      <c r="AX190" s="8">
        <v>189718000</v>
      </c>
      <c r="AY190" s="8">
        <v>572674000</v>
      </c>
      <c r="AZ190" s="8">
        <v>906131000</v>
      </c>
      <c r="BA190" s="8">
        <v>356136000</v>
      </c>
      <c r="BB190" s="8">
        <v>1912130000</v>
      </c>
      <c r="BC190" s="8">
        <v>512093000</v>
      </c>
      <c r="BD190" s="8">
        <v>336821000</v>
      </c>
      <c r="BE190" s="8">
        <v>90241000</v>
      </c>
      <c r="BF190" s="8">
        <v>216173000</v>
      </c>
      <c r="BG190" s="8">
        <v>54926000</v>
      </c>
      <c r="BH190" s="11">
        <f>BF190/L190</f>
        <v>0.16905024437927663</v>
      </c>
      <c r="BI190" s="8">
        <f>BF190-AY190</f>
        <v>-356501000</v>
      </c>
      <c r="BJ190" s="11">
        <f>(Table1[[#This Row],[Cotação]]/Table1[[#This Row],[Min 52 sem 
]])-1</f>
        <v>0.214190093708166</v>
      </c>
    </row>
    <row r="191" spans="1:62" hidden="1" x14ac:dyDescent="0.25">
      <c r="A191" s="6" t="str">
        <f>IFERROR(VLOOKUP(Table1[[#This Row],[Papel]],carteira!A:B,2,0),"")</f>
        <v/>
      </c>
      <c r="B191" s="5" t="s">
        <v>2055</v>
      </c>
      <c r="C191" s="6">
        <v>29.02</v>
      </c>
      <c r="D191" s="6" t="s">
        <v>34</v>
      </c>
      <c r="E191" s="7">
        <v>44519</v>
      </c>
      <c r="F191" s="6" t="s">
        <v>2056</v>
      </c>
      <c r="G191" s="6">
        <v>21.43</v>
      </c>
      <c r="H191" s="6" t="s">
        <v>211</v>
      </c>
      <c r="I191" s="6">
        <v>36.68</v>
      </c>
      <c r="J191" s="6" t="s">
        <v>211</v>
      </c>
      <c r="K191" s="8">
        <v>7666510</v>
      </c>
      <c r="L191" s="8">
        <v>3395950000</v>
      </c>
      <c r="M191" s="7">
        <v>44469</v>
      </c>
      <c r="N191" s="8">
        <v>5334030000</v>
      </c>
      <c r="O191" s="8">
        <v>117021000</v>
      </c>
      <c r="P191" s="6" t="s">
        <v>126</v>
      </c>
      <c r="Q191" s="6">
        <v>20.27</v>
      </c>
      <c r="R191" s="6">
        <v>1.43</v>
      </c>
      <c r="S191" s="9">
        <v>0.10009999999999999</v>
      </c>
      <c r="T191" s="6">
        <v>1.93</v>
      </c>
      <c r="U191" s="6">
        <v>15.06</v>
      </c>
      <c r="V191" s="9">
        <v>0.1363</v>
      </c>
      <c r="W191" s="6" t="s">
        <v>2057</v>
      </c>
      <c r="X191" s="6" t="s">
        <v>2058</v>
      </c>
      <c r="Y191" s="9">
        <v>0.18160000000000001</v>
      </c>
      <c r="Z191" s="6" t="s">
        <v>2059</v>
      </c>
      <c r="AA191" s="6" t="s">
        <v>660</v>
      </c>
      <c r="AB191" s="9">
        <v>0.1085</v>
      </c>
      <c r="AC191" s="6" t="s">
        <v>76</v>
      </c>
      <c r="AD191" s="6" t="s">
        <v>2060</v>
      </c>
      <c r="AE191" s="9">
        <v>-0.30449999999999999</v>
      </c>
      <c r="AF191" s="6" t="s">
        <v>1097</v>
      </c>
      <c r="AG191" s="9">
        <v>3.5999999999999997E-2</v>
      </c>
      <c r="AH191" s="9">
        <v>0.68600000000000005</v>
      </c>
      <c r="AI191" s="6" t="s">
        <v>2061</v>
      </c>
      <c r="AJ191" s="6" t="s">
        <v>719</v>
      </c>
      <c r="AK191" s="9">
        <v>0.18940000000000001</v>
      </c>
      <c r="AL191" s="9">
        <v>3.0000000000000001E-3</v>
      </c>
      <c r="AM191" s="6" t="s">
        <v>992</v>
      </c>
      <c r="AN191" s="9">
        <v>1.7559</v>
      </c>
      <c r="AO191" s="6" t="s">
        <v>506</v>
      </c>
      <c r="AP191" s="6" t="s">
        <v>2062</v>
      </c>
      <c r="AQ191" s="9">
        <v>7.2099999999999997E-2</v>
      </c>
      <c r="AR191" s="6" t="s">
        <v>2063</v>
      </c>
      <c r="AS191" s="6" t="s">
        <v>2064</v>
      </c>
      <c r="AT191" s="6" t="s">
        <v>989</v>
      </c>
      <c r="AU191" s="6" t="s">
        <v>1821</v>
      </c>
      <c r="AV191" s="8">
        <v>7251830000</v>
      </c>
      <c r="AW191" s="8">
        <v>3417690000</v>
      </c>
      <c r="AX191" s="8">
        <v>1479620000</v>
      </c>
      <c r="AY191" s="8">
        <v>1938080000</v>
      </c>
      <c r="AZ191" s="8">
        <v>1785670000</v>
      </c>
      <c r="BA191" s="8">
        <v>1762140000</v>
      </c>
      <c r="BB191" s="8">
        <v>727631000</v>
      </c>
      <c r="BC191" s="8">
        <v>209921000</v>
      </c>
      <c r="BD191" s="8">
        <v>262091000</v>
      </c>
      <c r="BE191" s="8">
        <v>82763000</v>
      </c>
      <c r="BF191" s="8">
        <v>167568000</v>
      </c>
      <c r="BG191" s="8">
        <v>-62917000</v>
      </c>
      <c r="BH191" s="11">
        <f>BF191/L191</f>
        <v>4.9343482677895727E-2</v>
      </c>
      <c r="BI191" s="8">
        <f>BF191-AY191</f>
        <v>-1770512000</v>
      </c>
      <c r="BJ191" s="6">
        <f>(Table1[[#This Row],[Cotação]]/Table1[[#This Row],[Min 52 sem 
]])-1</f>
        <v>0.35417638824078401</v>
      </c>
    </row>
    <row r="192" spans="1:62" hidden="1" x14ac:dyDescent="0.25">
      <c r="A192" s="6" t="str">
        <f>IFERROR(VLOOKUP(Table1[[#This Row],[Papel]],carteira!A:B,2,0),"")</f>
        <v/>
      </c>
      <c r="B192" s="5" t="s">
        <v>3081</v>
      </c>
      <c r="C192" s="6">
        <v>13.35</v>
      </c>
      <c r="D192" s="6" t="s">
        <v>2</v>
      </c>
      <c r="E192" s="7">
        <v>44638</v>
      </c>
      <c r="F192" s="6" t="s">
        <v>3082</v>
      </c>
      <c r="G192" s="6">
        <v>10.99</v>
      </c>
      <c r="H192" s="6" t="s">
        <v>804</v>
      </c>
      <c r="I192" s="6">
        <v>14.13</v>
      </c>
      <c r="J192" s="6" t="s">
        <v>804</v>
      </c>
      <c r="K192" s="8">
        <v>105035000</v>
      </c>
      <c r="L192" s="8">
        <v>32317700000</v>
      </c>
      <c r="M192" s="7">
        <v>44561</v>
      </c>
      <c r="N192" s="8">
        <v>26366600000</v>
      </c>
      <c r="O192" s="8">
        <v>2420800000</v>
      </c>
      <c r="P192" s="6" t="s">
        <v>1466</v>
      </c>
      <c r="Q192" s="6">
        <v>10.93</v>
      </c>
      <c r="R192" s="6">
        <v>1.22</v>
      </c>
      <c r="S192" s="9">
        <v>-1.9099999999999999E-2</v>
      </c>
      <c r="T192" s="6">
        <v>1.29</v>
      </c>
      <c r="U192" s="6">
        <v>10.37</v>
      </c>
      <c r="V192" s="9">
        <v>-1.4800000000000001E-2</v>
      </c>
      <c r="W192" s="6" t="s">
        <v>3083</v>
      </c>
      <c r="X192" s="6" t="s">
        <v>2227</v>
      </c>
      <c r="Y192" s="9">
        <v>4.2900000000000001E-2</v>
      </c>
      <c r="Z192" s="6" t="s">
        <v>3084</v>
      </c>
      <c r="AA192" s="6" t="s">
        <v>769</v>
      </c>
      <c r="AB192" s="9">
        <v>1.52E-2</v>
      </c>
      <c r="AC192" s="6" t="s">
        <v>357</v>
      </c>
      <c r="AD192" s="6" t="s">
        <v>668</v>
      </c>
      <c r="AE192" s="9">
        <v>-7.5800000000000006E-2</v>
      </c>
      <c r="AF192" s="6" t="s">
        <v>3085</v>
      </c>
      <c r="AG192" s="9">
        <v>6.6000000000000003E-2</v>
      </c>
      <c r="AH192" s="9">
        <v>0.13</v>
      </c>
      <c r="AI192" s="6" t="s">
        <v>3086</v>
      </c>
      <c r="AJ192" s="6" t="s">
        <v>2400</v>
      </c>
      <c r="AK192" s="9">
        <v>0</v>
      </c>
      <c r="AL192" s="9">
        <v>3.2000000000000001E-2</v>
      </c>
      <c r="AM192" s="6" t="s">
        <v>365</v>
      </c>
      <c r="AN192" s="9">
        <v>0</v>
      </c>
      <c r="AO192" s="6" t="s">
        <v>2398</v>
      </c>
      <c r="AP192" s="6" t="s">
        <v>1573</v>
      </c>
      <c r="AQ192" s="9">
        <v>0</v>
      </c>
      <c r="AR192" s="6" t="s">
        <v>3087</v>
      </c>
      <c r="AS192" s="6" t="s">
        <v>444</v>
      </c>
      <c r="AT192" s="6" t="s">
        <v>3088</v>
      </c>
      <c r="AU192" s="6" t="s">
        <v>1149</v>
      </c>
      <c r="AV192" s="8">
        <v>49819200000</v>
      </c>
      <c r="AW192" s="8">
        <v>3845460000</v>
      </c>
      <c r="AX192" s="8">
        <v>9796630000</v>
      </c>
      <c r="AY192" s="8">
        <v>-5951170000</v>
      </c>
      <c r="AZ192" s="8">
        <v>15398000000</v>
      </c>
      <c r="BA192" s="8">
        <v>25107100000</v>
      </c>
      <c r="BB192" s="8">
        <v>18058000000</v>
      </c>
      <c r="BC192" s="8">
        <v>4799450000</v>
      </c>
      <c r="BD192" s="8">
        <v>3269830000</v>
      </c>
      <c r="BE192" s="8">
        <v>1037740000</v>
      </c>
      <c r="BF192" s="8">
        <v>2957170000</v>
      </c>
      <c r="BG192" s="8">
        <v>1015300000</v>
      </c>
      <c r="BH192" s="11">
        <f>BF192/L192</f>
        <v>9.1503108203863523E-2</v>
      </c>
      <c r="BI192" s="8">
        <f>BF192-AY192</f>
        <v>8908340000</v>
      </c>
      <c r="BJ192" s="11">
        <f>(Table1[[#This Row],[Cotação]]/Table1[[#This Row],[Min 52 sem 
]])-1</f>
        <v>0.2147406733393995</v>
      </c>
    </row>
    <row r="193" spans="1:62" hidden="1" x14ac:dyDescent="0.25">
      <c r="A193" s="6" t="str">
        <f>IFERROR(VLOOKUP(Table1[[#This Row],[Papel]],carteira!A:B,2,0),"")</f>
        <v/>
      </c>
      <c r="B193" s="5" t="s">
        <v>2917</v>
      </c>
      <c r="C193" s="6">
        <v>12.48</v>
      </c>
      <c r="D193" s="6" t="s">
        <v>2</v>
      </c>
      <c r="E193" s="7">
        <v>44638</v>
      </c>
      <c r="F193" s="6" t="s">
        <v>2918</v>
      </c>
      <c r="G193" s="6">
        <v>10.26</v>
      </c>
      <c r="H193" s="6" t="s">
        <v>142</v>
      </c>
      <c r="I193" s="6">
        <v>20.2</v>
      </c>
      <c r="J193" s="6" t="s">
        <v>162</v>
      </c>
      <c r="K193" s="8">
        <v>66781700</v>
      </c>
      <c r="L193" s="8">
        <v>9793640000</v>
      </c>
      <c r="M193" s="7">
        <v>44561</v>
      </c>
      <c r="N193" s="8">
        <v>10629600000</v>
      </c>
      <c r="O193" s="8">
        <v>784747000</v>
      </c>
      <c r="P193" s="6" t="s">
        <v>2919</v>
      </c>
      <c r="Q193" s="6">
        <v>32.67</v>
      </c>
      <c r="R193" s="6">
        <v>0.38</v>
      </c>
      <c r="S193" s="9">
        <v>-3.85E-2</v>
      </c>
      <c r="T193" s="6">
        <v>1.37</v>
      </c>
      <c r="U193" s="6">
        <v>9.11</v>
      </c>
      <c r="V193" s="9">
        <v>-2.7300000000000001E-2</v>
      </c>
      <c r="W193" s="6" t="s">
        <v>2920</v>
      </c>
      <c r="X193" s="6" t="s">
        <v>2921</v>
      </c>
      <c r="Y193" s="9">
        <v>-9.0999999999999998E-2</v>
      </c>
      <c r="Z193" s="6" t="s">
        <v>581</v>
      </c>
      <c r="AA193" s="6" t="s">
        <v>992</v>
      </c>
      <c r="AB193" s="9">
        <v>-1.9599999999999999E-2</v>
      </c>
      <c r="AC193" s="6" t="s">
        <v>120</v>
      </c>
      <c r="AD193" s="6" t="s">
        <v>687</v>
      </c>
      <c r="AE193" s="9">
        <v>-4.9299999999999997E-2</v>
      </c>
      <c r="AF193" s="6" t="s">
        <v>2922</v>
      </c>
      <c r="AG193" s="9">
        <v>2.5999999999999999E-2</v>
      </c>
      <c r="AH193" s="9">
        <v>0.20569999999999999</v>
      </c>
      <c r="AI193" s="6" t="s">
        <v>2923</v>
      </c>
      <c r="AJ193" s="6" t="s">
        <v>2924</v>
      </c>
      <c r="AK193" s="9">
        <v>0</v>
      </c>
      <c r="AL193" s="9">
        <v>0</v>
      </c>
      <c r="AM193" s="6" t="s">
        <v>1463</v>
      </c>
      <c r="AN193" s="9">
        <v>0</v>
      </c>
      <c r="AO193" s="6" t="s">
        <v>2925</v>
      </c>
      <c r="AP193" s="6" t="s">
        <v>2388</v>
      </c>
      <c r="AQ193" s="9">
        <v>0</v>
      </c>
      <c r="AR193" s="6" t="s">
        <v>1849</v>
      </c>
      <c r="AS193" s="6" t="s">
        <v>444</v>
      </c>
      <c r="AT193" s="6" t="s">
        <v>2060</v>
      </c>
      <c r="AU193" s="6" t="s">
        <v>111</v>
      </c>
      <c r="AV193" s="8">
        <v>10008400000</v>
      </c>
      <c r="AW193" s="8">
        <v>1060000000</v>
      </c>
      <c r="AX193" s="8">
        <v>224061000</v>
      </c>
      <c r="AY193" s="8">
        <v>835940000</v>
      </c>
      <c r="AZ193" s="8">
        <v>2799030000</v>
      </c>
      <c r="BA193" s="8">
        <v>7146150000</v>
      </c>
      <c r="BB193" s="8">
        <v>2791680000</v>
      </c>
      <c r="BC193" s="8">
        <v>1217210000</v>
      </c>
      <c r="BD193" s="8">
        <v>264717000</v>
      </c>
      <c r="BE193" s="8">
        <v>80171000</v>
      </c>
      <c r="BF193" s="8">
        <v>299790000</v>
      </c>
      <c r="BG193" s="8">
        <v>44958000</v>
      </c>
      <c r="BH193" s="11">
        <f>BF193/L193</f>
        <v>3.0610682034463182E-2</v>
      </c>
      <c r="BI193" s="8">
        <f>BF193-AY193</f>
        <v>-536150000</v>
      </c>
      <c r="BJ193" s="11">
        <f>(Table1[[#This Row],[Cotação]]/Table1[[#This Row],[Min 52 sem 
]])-1</f>
        <v>0.21637426900584811</v>
      </c>
    </row>
    <row r="194" spans="1:62" hidden="1" x14ac:dyDescent="0.25">
      <c r="A194" s="6" t="str">
        <f>IFERROR(VLOOKUP(Table1[[#This Row],[Papel]],carteira!A:B,2,0),"")</f>
        <v/>
      </c>
      <c r="B194" s="5" t="s">
        <v>1543</v>
      </c>
      <c r="C194" s="6">
        <v>45.45</v>
      </c>
      <c r="D194" s="6" t="s">
        <v>228</v>
      </c>
      <c r="E194" s="7">
        <v>44638</v>
      </c>
      <c r="F194" s="6" t="s">
        <v>1544</v>
      </c>
      <c r="G194" s="6">
        <v>37.33</v>
      </c>
      <c r="H194" s="6" t="s">
        <v>72</v>
      </c>
      <c r="I194" s="6">
        <v>45.99</v>
      </c>
      <c r="J194" s="6" t="s">
        <v>72</v>
      </c>
      <c r="K194" s="8">
        <v>90278300</v>
      </c>
      <c r="L194" s="8">
        <v>16494400000</v>
      </c>
      <c r="M194" s="7">
        <v>44561</v>
      </c>
      <c r="N194" s="8">
        <v>34811400000</v>
      </c>
      <c r="O194" s="8">
        <v>1814560000</v>
      </c>
      <c r="P194" s="6" t="s">
        <v>1545</v>
      </c>
      <c r="Q194" s="6">
        <v>5.85</v>
      </c>
      <c r="R194" s="6">
        <v>7.77</v>
      </c>
      <c r="S194" s="9">
        <v>3.0800000000000001E-2</v>
      </c>
      <c r="T194" s="6">
        <v>1.96</v>
      </c>
      <c r="U194" s="6">
        <v>23.24</v>
      </c>
      <c r="V194" s="9">
        <v>3.6999999999999998E-2</v>
      </c>
      <c r="W194" s="6" t="s">
        <v>1546</v>
      </c>
      <c r="X194" s="6" t="s">
        <v>1547</v>
      </c>
      <c r="Y194" s="9">
        <v>9.74E-2</v>
      </c>
      <c r="Z194" s="6" t="s">
        <v>410</v>
      </c>
      <c r="AA194" s="6" t="s">
        <v>1548</v>
      </c>
      <c r="AB194" s="9">
        <v>7.7799999999999994E-2</v>
      </c>
      <c r="AC194" s="6" t="s">
        <v>235</v>
      </c>
      <c r="AD194" s="6" t="s">
        <v>59</v>
      </c>
      <c r="AE194" s="9">
        <v>-0.11849999999999999</v>
      </c>
      <c r="AF194" s="6" t="s">
        <v>1549</v>
      </c>
      <c r="AG194" s="9">
        <v>9.4E-2</v>
      </c>
      <c r="AH194" s="9">
        <v>-9.9000000000000008E-3</v>
      </c>
      <c r="AI194" s="6" t="s">
        <v>1159</v>
      </c>
      <c r="AJ194" s="6" t="s">
        <v>1012</v>
      </c>
      <c r="AK194" s="9">
        <v>0.48</v>
      </c>
      <c r="AL194" s="9">
        <v>8.6999999999999994E-2</v>
      </c>
      <c r="AM194" s="6" t="s">
        <v>1550</v>
      </c>
      <c r="AN194" s="9">
        <v>0.39760000000000001</v>
      </c>
      <c r="AO194" s="6" t="s">
        <v>1551</v>
      </c>
      <c r="AP194" s="6" t="s">
        <v>1182</v>
      </c>
      <c r="AQ194" s="9">
        <v>0.50900000000000001</v>
      </c>
      <c r="AR194" s="6" t="s">
        <v>1552</v>
      </c>
      <c r="AS194" s="6" t="s">
        <v>1553</v>
      </c>
      <c r="AT194" s="6" t="s">
        <v>684</v>
      </c>
      <c r="AU194" s="6" t="s">
        <v>180</v>
      </c>
      <c r="AV194" s="8">
        <v>54768400000</v>
      </c>
      <c r="AW194" s="8">
        <v>23148000000</v>
      </c>
      <c r="AX194" s="8">
        <v>4830960000</v>
      </c>
      <c r="AY194" s="8">
        <v>18317100000</v>
      </c>
      <c r="AZ194" s="8">
        <v>15527800000</v>
      </c>
      <c r="BA194" s="8">
        <v>8434440000</v>
      </c>
      <c r="BB194" s="8">
        <v>26798000000</v>
      </c>
      <c r="BC194" s="8">
        <v>7434810000</v>
      </c>
      <c r="BD194" s="8">
        <v>5132720000</v>
      </c>
      <c r="BE194" s="8">
        <v>1526720000</v>
      </c>
      <c r="BF194" s="8">
        <v>2818180000</v>
      </c>
      <c r="BG194" s="8">
        <v>522132000</v>
      </c>
      <c r="BH194" s="11">
        <f>BF194/L194</f>
        <v>0.17085677563294208</v>
      </c>
      <c r="BI194" s="8">
        <f>BF194-AY194</f>
        <v>-15498920000</v>
      </c>
      <c r="BJ194" s="11">
        <f>(Table1[[#This Row],[Cotação]]/Table1[[#This Row],[Min 52 sem 
]])-1</f>
        <v>0.21751942137690872</v>
      </c>
    </row>
    <row r="195" spans="1:62" hidden="1" x14ac:dyDescent="0.25">
      <c r="A195" s="6" t="str">
        <f>IFERROR(VLOOKUP(Table1[[#This Row],[Papel]],carteira!A:B,2,0),"")</f>
        <v/>
      </c>
      <c r="B195" s="5" t="s">
        <v>2083</v>
      </c>
      <c r="C195" s="6">
        <v>26.45</v>
      </c>
      <c r="D195" s="6" t="s">
        <v>228</v>
      </c>
      <c r="E195" s="7">
        <v>44638</v>
      </c>
      <c r="F195" s="6" t="s">
        <v>2084</v>
      </c>
      <c r="G195" s="6">
        <v>21.7</v>
      </c>
      <c r="H195" s="6" t="s">
        <v>1427</v>
      </c>
      <c r="I195" s="6">
        <v>29.2</v>
      </c>
      <c r="J195" s="6" t="s">
        <v>2085</v>
      </c>
      <c r="K195" s="8">
        <v>154241000</v>
      </c>
      <c r="L195" s="8">
        <v>29718700000</v>
      </c>
      <c r="M195" s="7">
        <v>44561</v>
      </c>
      <c r="N195" s="8">
        <v>50634600000</v>
      </c>
      <c r="O195" s="8">
        <v>5617890000</v>
      </c>
      <c r="P195" s="6" t="s">
        <v>2086</v>
      </c>
      <c r="Q195" s="6">
        <v>9.84</v>
      </c>
      <c r="R195" s="6">
        <v>2.69</v>
      </c>
      <c r="S195" s="9">
        <v>0.1401</v>
      </c>
      <c r="T195" s="6">
        <v>5.18</v>
      </c>
      <c r="U195" s="6">
        <v>5.1100000000000003</v>
      </c>
      <c r="V195" s="9">
        <v>0.1406</v>
      </c>
      <c r="W195" s="6" t="s">
        <v>2087</v>
      </c>
      <c r="X195" s="6" t="s">
        <v>500</v>
      </c>
      <c r="Y195" s="9">
        <v>-5.0299999999999997E-2</v>
      </c>
      <c r="Z195" s="6" t="s">
        <v>92</v>
      </c>
      <c r="AA195" s="6" t="s">
        <v>2088</v>
      </c>
      <c r="AB195" s="9">
        <v>4.58E-2</v>
      </c>
      <c r="AC195" s="6" t="s">
        <v>1145</v>
      </c>
      <c r="AD195" s="6" t="s">
        <v>2089</v>
      </c>
      <c r="AE195" s="9">
        <v>-1.54E-2</v>
      </c>
      <c r="AF195" s="6" t="s">
        <v>1052</v>
      </c>
      <c r="AG195" s="9">
        <v>0.129</v>
      </c>
      <c r="AH195" s="9">
        <v>0.4375</v>
      </c>
      <c r="AI195" s="6" t="s">
        <v>2090</v>
      </c>
      <c r="AJ195" s="6" t="s">
        <v>684</v>
      </c>
      <c r="AK195" s="9">
        <v>0.21759999999999999</v>
      </c>
      <c r="AL195" s="9">
        <v>2.7E-2</v>
      </c>
      <c r="AM195" s="6" t="s">
        <v>362</v>
      </c>
      <c r="AN195" s="9">
        <v>-4.9200000000000001E-2</v>
      </c>
      <c r="AO195" s="6" t="s">
        <v>287</v>
      </c>
      <c r="AP195" s="6" t="s">
        <v>2091</v>
      </c>
      <c r="AQ195" s="9">
        <v>6.4399999999999999E-2</v>
      </c>
      <c r="AR195" s="6" t="s">
        <v>2092</v>
      </c>
      <c r="AS195" s="6" t="s">
        <v>2093</v>
      </c>
      <c r="AT195" s="6" t="s">
        <v>933</v>
      </c>
      <c r="AU195" s="6" t="s">
        <v>295</v>
      </c>
      <c r="AV195" s="8">
        <v>42075700000</v>
      </c>
      <c r="AW195" s="8">
        <v>29338400000</v>
      </c>
      <c r="AX195" s="8">
        <v>8422430000</v>
      </c>
      <c r="AY195" s="8">
        <v>20916000000</v>
      </c>
      <c r="AZ195" s="8">
        <v>13892100000</v>
      </c>
      <c r="BA195" s="8">
        <v>5739570000</v>
      </c>
      <c r="BB195" s="8">
        <v>16481400000</v>
      </c>
      <c r="BC195" s="8">
        <v>4581060000</v>
      </c>
      <c r="BD195" s="8">
        <v>5407240000</v>
      </c>
      <c r="BE195" s="8">
        <v>1813080000</v>
      </c>
      <c r="BF195" s="8">
        <v>3019870000</v>
      </c>
      <c r="BG195" s="8">
        <v>1025700000</v>
      </c>
      <c r="BH195" s="11">
        <f>BF195/L195</f>
        <v>0.10161514467321922</v>
      </c>
      <c r="BI195" s="8">
        <f>BF195-AY195</f>
        <v>-17896130000</v>
      </c>
      <c r="BJ195" s="11">
        <f>(Table1[[#This Row],[Cotação]]/Table1[[#This Row],[Min 52 sem 
]])-1</f>
        <v>0.21889400921658986</v>
      </c>
    </row>
    <row r="196" spans="1:62" hidden="1" x14ac:dyDescent="0.25">
      <c r="A196" s="6" t="str">
        <f>IFERROR(VLOOKUP(Table1[[#This Row],[Papel]],carteira!A:B,2,0),"")</f>
        <v/>
      </c>
      <c r="B196" s="5" t="s">
        <v>1342</v>
      </c>
      <c r="C196" s="6">
        <v>16.079999999999998</v>
      </c>
      <c r="D196" s="6" t="s">
        <v>466</v>
      </c>
      <c r="E196" s="7">
        <v>44638</v>
      </c>
      <c r="F196" s="6" t="s">
        <v>1343</v>
      </c>
      <c r="G196" s="6">
        <v>13.17</v>
      </c>
      <c r="H196" s="6" t="s">
        <v>429</v>
      </c>
      <c r="I196" s="6">
        <v>26.2</v>
      </c>
      <c r="J196" s="6" t="s">
        <v>430</v>
      </c>
      <c r="K196" s="8">
        <v>120538000</v>
      </c>
      <c r="L196" s="8">
        <v>6427870000</v>
      </c>
      <c r="M196" s="7">
        <v>44561</v>
      </c>
      <c r="N196" s="8">
        <v>7564620000</v>
      </c>
      <c r="O196" s="8">
        <v>399743000</v>
      </c>
      <c r="P196" s="6" t="s">
        <v>1344</v>
      </c>
      <c r="Q196" s="6">
        <v>7.03</v>
      </c>
      <c r="R196" s="6">
        <v>2.29</v>
      </c>
      <c r="S196" s="9">
        <v>5.9299999999999999E-2</v>
      </c>
      <c r="T196" s="6">
        <v>1.04</v>
      </c>
      <c r="U196" s="6">
        <v>15.51</v>
      </c>
      <c r="V196" s="9">
        <v>-9.9000000000000008E-3</v>
      </c>
      <c r="W196" s="6" t="s">
        <v>1345</v>
      </c>
      <c r="X196" s="6" t="s">
        <v>1346</v>
      </c>
      <c r="Y196" s="9">
        <v>-0.30880000000000002</v>
      </c>
      <c r="Z196" s="6" t="s">
        <v>597</v>
      </c>
      <c r="AA196" s="6" t="s">
        <v>240</v>
      </c>
      <c r="AB196" s="9">
        <v>1.9E-2</v>
      </c>
      <c r="AC196" s="6" t="s">
        <v>381</v>
      </c>
      <c r="AD196" s="6" t="s">
        <v>1347</v>
      </c>
      <c r="AE196" s="9">
        <v>-0.44090000000000001</v>
      </c>
      <c r="AF196" s="6" t="s">
        <v>1304</v>
      </c>
      <c r="AG196" s="9">
        <v>5.8999999999999997E-2</v>
      </c>
      <c r="AH196" s="9">
        <v>5.1900000000000002E-2</v>
      </c>
      <c r="AI196" s="6" t="s">
        <v>1348</v>
      </c>
      <c r="AJ196" s="6" t="s">
        <v>688</v>
      </c>
      <c r="AK196" s="9">
        <v>1.0589</v>
      </c>
      <c r="AL196" s="9">
        <v>6.8000000000000005E-2</v>
      </c>
      <c r="AM196" s="6" t="s">
        <v>928</v>
      </c>
      <c r="AN196" s="9">
        <v>0.26490000000000002</v>
      </c>
      <c r="AO196" s="6" t="s">
        <v>1349</v>
      </c>
      <c r="AP196" s="6" t="s">
        <v>1002</v>
      </c>
      <c r="AQ196" s="9">
        <v>0.2969</v>
      </c>
      <c r="AR196" s="6" t="s">
        <v>1350</v>
      </c>
      <c r="AS196" s="6" t="s">
        <v>567</v>
      </c>
      <c r="AT196" s="6" t="s">
        <v>551</v>
      </c>
      <c r="AU196" s="6" t="s">
        <v>589</v>
      </c>
      <c r="AV196" s="8">
        <v>13841200000</v>
      </c>
      <c r="AW196" s="8">
        <v>3641590000</v>
      </c>
      <c r="AX196" s="8">
        <v>2504830000</v>
      </c>
      <c r="AY196" s="8">
        <v>1136760000</v>
      </c>
      <c r="AZ196" s="8">
        <v>7960920000</v>
      </c>
      <c r="BA196" s="8">
        <v>6198050000</v>
      </c>
      <c r="BB196" s="8">
        <v>4790830000</v>
      </c>
      <c r="BC196" s="8">
        <v>1316740000</v>
      </c>
      <c r="BD196" s="8">
        <v>816521000</v>
      </c>
      <c r="BE196" s="8">
        <v>198205000</v>
      </c>
      <c r="BF196" s="8">
        <v>914356000</v>
      </c>
      <c r="BG196" s="8">
        <v>217551000</v>
      </c>
      <c r="BH196" s="11">
        <f>BF196/L196</f>
        <v>0.14224867646669892</v>
      </c>
      <c r="BI196" s="8">
        <f>BF196-AY196</f>
        <v>-222404000</v>
      </c>
      <c r="BJ196" s="11">
        <f>(Table1[[#This Row],[Cotação]]/Table1[[#This Row],[Min 52 sem 
]])-1</f>
        <v>0.22095671981776754</v>
      </c>
    </row>
    <row r="197" spans="1:62" hidden="1" x14ac:dyDescent="0.25">
      <c r="A197" s="6" t="str">
        <f>IFERROR(VLOOKUP(Table1[[#This Row],[Papel]],carteira!A:B,2,0),"")</f>
        <v/>
      </c>
      <c r="B197" s="5" t="s">
        <v>2401</v>
      </c>
      <c r="C197" s="6">
        <v>4.03</v>
      </c>
      <c r="D197" s="6" t="s">
        <v>2</v>
      </c>
      <c r="E197" s="7">
        <v>44638</v>
      </c>
      <c r="F197" s="6" t="s">
        <v>2402</v>
      </c>
      <c r="G197" s="6">
        <v>3.3</v>
      </c>
      <c r="H197" s="6" t="s">
        <v>679</v>
      </c>
      <c r="I197" s="6">
        <v>27.05</v>
      </c>
      <c r="J197" s="6" t="s">
        <v>679</v>
      </c>
      <c r="K197" s="8">
        <v>2018280</v>
      </c>
      <c r="L197" s="8">
        <v>202405000</v>
      </c>
      <c r="M197" s="7">
        <v>44469</v>
      </c>
      <c r="N197" s="8">
        <v>-105412000</v>
      </c>
      <c r="O197" s="8">
        <v>50224600</v>
      </c>
      <c r="P197" s="6" t="s">
        <v>2403</v>
      </c>
      <c r="Q197" s="6">
        <v>0</v>
      </c>
      <c r="R197" s="6">
        <v>0</v>
      </c>
      <c r="S197" s="9">
        <v>0.14810000000000001</v>
      </c>
      <c r="T197" s="6">
        <v>0.69</v>
      </c>
      <c r="U197" s="6">
        <v>5.8</v>
      </c>
      <c r="V197" s="9">
        <v>6.3299999999999995E-2</v>
      </c>
      <c r="W197" s="6" t="s">
        <v>29</v>
      </c>
      <c r="X197" s="6" t="s">
        <v>29</v>
      </c>
      <c r="Y197" s="9">
        <v>-0.79059999999999997</v>
      </c>
      <c r="Z197" s="6" t="s">
        <v>29</v>
      </c>
      <c r="AA197" s="6" t="s">
        <v>29</v>
      </c>
      <c r="AB197" s="9">
        <v>-0.25650000000000001</v>
      </c>
      <c r="AC197" s="6" t="s">
        <v>877</v>
      </c>
      <c r="AD197" s="6" t="s">
        <v>29</v>
      </c>
      <c r="AE197" s="9">
        <v>-0.71840000000000004</v>
      </c>
      <c r="AF197" s="6" t="s">
        <v>936</v>
      </c>
      <c r="AG197" s="9">
        <v>0</v>
      </c>
      <c r="AH197" s="9">
        <v>0</v>
      </c>
      <c r="AI197" s="6" t="s">
        <v>936</v>
      </c>
      <c r="AJ197" s="6" t="s">
        <v>29</v>
      </c>
      <c r="AK197" s="9">
        <v>0</v>
      </c>
      <c r="AL197" s="9">
        <v>0</v>
      </c>
      <c r="AM197" s="6" t="s">
        <v>29</v>
      </c>
      <c r="AN197" s="9">
        <v>0</v>
      </c>
      <c r="AO197" s="6" t="s">
        <v>29</v>
      </c>
      <c r="AP197" s="6" t="s">
        <v>2404</v>
      </c>
      <c r="AQ197" s="9">
        <v>0</v>
      </c>
      <c r="AR197" s="6" t="s">
        <v>29</v>
      </c>
      <c r="AS197" s="6" t="s">
        <v>29</v>
      </c>
      <c r="AT197" s="6" t="s">
        <v>29</v>
      </c>
      <c r="AU197" s="6" t="s">
        <v>29</v>
      </c>
      <c r="AV197" s="8">
        <v>318663000</v>
      </c>
      <c r="AW197" s="6">
        <v>0</v>
      </c>
      <c r="AX197" s="8">
        <v>307817000</v>
      </c>
      <c r="AY197" s="8">
        <v>-307817000</v>
      </c>
      <c r="AZ197" s="8">
        <v>315370000</v>
      </c>
      <c r="BA197" s="8">
        <v>291485000</v>
      </c>
      <c r="BB197" s="6">
        <v>0</v>
      </c>
      <c r="BC197" s="8">
        <v>16344000</v>
      </c>
      <c r="BD197" s="6">
        <v>0</v>
      </c>
      <c r="BE197" s="8">
        <v>-14684000</v>
      </c>
      <c r="BF197" s="6">
        <v>0</v>
      </c>
      <c r="BG197" s="8">
        <v>-10682000</v>
      </c>
      <c r="BH197" s="11">
        <f>BF197/L197</f>
        <v>0</v>
      </c>
      <c r="BI197" s="8">
        <f>BF197-AY197</f>
        <v>307817000</v>
      </c>
      <c r="BJ197" s="11">
        <f>(Table1[[#This Row],[Cotação]]/Table1[[#This Row],[Min 52 sem 
]])-1</f>
        <v>0.22121212121212142</v>
      </c>
    </row>
    <row r="198" spans="1:62" hidden="1" x14ac:dyDescent="0.25">
      <c r="A198" s="6" t="str">
        <f>IFERROR(VLOOKUP(Table1[[#This Row],[Papel]],carteira!A:B,2,0),"")</f>
        <v/>
      </c>
      <c r="B198" s="5" t="s">
        <v>3170</v>
      </c>
      <c r="C198" s="6">
        <v>14.6</v>
      </c>
      <c r="D198" s="6" t="s">
        <v>831</v>
      </c>
      <c r="E198" s="7">
        <v>44638</v>
      </c>
      <c r="F198" s="6" t="s">
        <v>3171</v>
      </c>
      <c r="G198" s="6">
        <v>11.92</v>
      </c>
      <c r="H198" s="6" t="s">
        <v>1266</v>
      </c>
      <c r="I198" s="6">
        <v>22.01</v>
      </c>
      <c r="J198" s="6" t="s">
        <v>1267</v>
      </c>
      <c r="K198" s="8">
        <v>330043000</v>
      </c>
      <c r="L198" s="8">
        <v>18295000000</v>
      </c>
      <c r="M198" s="7">
        <v>44561</v>
      </c>
      <c r="N198" s="8">
        <v>17571000000</v>
      </c>
      <c r="O198" s="8">
        <v>1253080000</v>
      </c>
      <c r="P198" s="6" t="s">
        <v>3172</v>
      </c>
      <c r="Q198" s="6">
        <v>2.02</v>
      </c>
      <c r="R198" s="6">
        <v>7.24</v>
      </c>
      <c r="S198" s="9">
        <v>-7.4999999999999997E-3</v>
      </c>
      <c r="T198" s="6">
        <v>0.84</v>
      </c>
      <c r="U198" s="6">
        <v>17.36</v>
      </c>
      <c r="V198" s="9">
        <v>-1.0200000000000001E-2</v>
      </c>
      <c r="W198" s="6" t="s">
        <v>3084</v>
      </c>
      <c r="X198" s="6" t="s">
        <v>1550</v>
      </c>
      <c r="Y198" s="9">
        <v>-0.1244</v>
      </c>
      <c r="Z198" s="6" t="s">
        <v>304</v>
      </c>
      <c r="AA198" s="6" t="s">
        <v>2621</v>
      </c>
      <c r="AB198" s="9">
        <v>-3.6900000000000002E-2</v>
      </c>
      <c r="AC198" s="6" t="s">
        <v>381</v>
      </c>
      <c r="AD198" s="6" t="s">
        <v>301</v>
      </c>
      <c r="AE198" s="9">
        <v>0.1177</v>
      </c>
      <c r="AF198" s="6" t="s">
        <v>597</v>
      </c>
      <c r="AG198" s="9">
        <v>0.25800000000000001</v>
      </c>
      <c r="AH198" s="9">
        <v>0.55059999999999998</v>
      </c>
      <c r="AI198" s="6" t="s">
        <v>1087</v>
      </c>
      <c r="AJ198" s="6" t="s">
        <v>1393</v>
      </c>
      <c r="AK198" s="9">
        <v>4.7399999999999998E-2</v>
      </c>
      <c r="AL198" s="9">
        <v>9.8000000000000004E-2</v>
      </c>
      <c r="AM198" s="6" t="s">
        <v>3169</v>
      </c>
      <c r="AN198" s="9">
        <v>1.7899999999999999E-2</v>
      </c>
      <c r="AO198" s="6" t="s">
        <v>2069</v>
      </c>
      <c r="AP198" s="6" t="s">
        <v>3127</v>
      </c>
      <c r="AQ198" s="9">
        <v>1.2301</v>
      </c>
      <c r="AR198" s="6" t="s">
        <v>2104</v>
      </c>
      <c r="AS198" s="6" t="s">
        <v>109</v>
      </c>
      <c r="AT198" s="6" t="s">
        <v>1535</v>
      </c>
      <c r="AU198" s="6" t="s">
        <v>875</v>
      </c>
      <c r="AV198" s="8">
        <v>39481600000</v>
      </c>
      <c r="AW198" s="8">
        <v>6299580000</v>
      </c>
      <c r="AX198" s="8">
        <v>7023550000</v>
      </c>
      <c r="AY198" s="8">
        <v>-723972000</v>
      </c>
      <c r="AZ198" s="8">
        <v>19999500000</v>
      </c>
      <c r="BA198" s="8">
        <v>21749300000</v>
      </c>
      <c r="BB198" s="8">
        <v>33737000000</v>
      </c>
      <c r="BC198" s="8">
        <v>8049210000</v>
      </c>
      <c r="BD198" s="8">
        <v>10200500000</v>
      </c>
      <c r="BE198" s="8">
        <v>1717350000</v>
      </c>
      <c r="BF198" s="8">
        <v>9070520000</v>
      </c>
      <c r="BG198" s="8">
        <v>2408470000</v>
      </c>
      <c r="BH198" s="11">
        <f>BF198/L198</f>
        <v>0.49579229297622301</v>
      </c>
      <c r="BI198" s="8">
        <f>BF198-AY198</f>
        <v>9794492000</v>
      </c>
      <c r="BJ198" s="11">
        <f>(Table1[[#This Row],[Cotação]]/Table1[[#This Row],[Min 52 sem 
]])-1</f>
        <v>0.22483221476510074</v>
      </c>
    </row>
    <row r="199" spans="1:62" hidden="1" x14ac:dyDescent="0.25">
      <c r="A199" s="6" t="str">
        <f>IFERROR(VLOOKUP(Table1[[#This Row],[Papel]],carteira!A:B,2,0),"")</f>
        <v/>
      </c>
      <c r="B199" s="5" t="s">
        <v>333</v>
      </c>
      <c r="C199" s="6">
        <v>32.49</v>
      </c>
      <c r="D199" s="6" t="s">
        <v>34</v>
      </c>
      <c r="E199" s="7">
        <v>44638</v>
      </c>
      <c r="F199" s="6" t="s">
        <v>334</v>
      </c>
      <c r="G199" s="6">
        <v>26.52</v>
      </c>
      <c r="H199" s="6" t="s">
        <v>335</v>
      </c>
      <c r="I199" s="6">
        <v>60.48</v>
      </c>
      <c r="J199" s="6" t="s">
        <v>336</v>
      </c>
      <c r="K199" s="8">
        <v>1212790</v>
      </c>
      <c r="L199" s="8">
        <v>494888000</v>
      </c>
      <c r="M199" s="7">
        <v>44561</v>
      </c>
      <c r="N199" s="8">
        <v>411190000</v>
      </c>
      <c r="O199" s="8">
        <v>15232000</v>
      </c>
      <c r="P199" s="6" t="s">
        <v>337</v>
      </c>
      <c r="Q199" s="6">
        <v>111.44</v>
      </c>
      <c r="R199" s="6">
        <v>0.28999999999999998</v>
      </c>
      <c r="S199" s="9">
        <v>4.8999999999999998E-3</v>
      </c>
      <c r="T199" s="6">
        <v>1.67</v>
      </c>
      <c r="U199" s="6">
        <v>19.45</v>
      </c>
      <c r="V199" s="9">
        <v>1.47E-2</v>
      </c>
      <c r="W199" s="6" t="s">
        <v>338</v>
      </c>
      <c r="X199" s="6" t="s">
        <v>339</v>
      </c>
      <c r="Y199" s="9">
        <v>-0.30380000000000001</v>
      </c>
      <c r="Z199" s="6" t="s">
        <v>340</v>
      </c>
      <c r="AA199" s="6" t="s">
        <v>341</v>
      </c>
      <c r="AB199" s="9">
        <v>-3.4799999999999998E-2</v>
      </c>
      <c r="AC199" s="6" t="s">
        <v>342</v>
      </c>
      <c r="AD199" s="6" t="s">
        <v>110</v>
      </c>
      <c r="AE199" s="9">
        <v>8.6900000000000005E-2</v>
      </c>
      <c r="AF199" s="6" t="s">
        <v>343</v>
      </c>
      <c r="AG199" s="9">
        <v>1.4E-2</v>
      </c>
      <c r="AH199" s="9">
        <v>0.1414</v>
      </c>
      <c r="AI199" s="6" t="s">
        <v>344</v>
      </c>
      <c r="AJ199" s="6" t="s">
        <v>345</v>
      </c>
      <c r="AK199" s="9">
        <v>0.68310000000000004</v>
      </c>
      <c r="AL199" s="9">
        <v>0</v>
      </c>
      <c r="AM199" s="6" t="s">
        <v>79</v>
      </c>
      <c r="AN199" s="9">
        <v>0.47139999999999999</v>
      </c>
      <c r="AO199" s="6" t="s">
        <v>346</v>
      </c>
      <c r="AP199" s="6" t="s">
        <v>347</v>
      </c>
      <c r="AQ199" s="9">
        <v>-0.3926</v>
      </c>
      <c r="AR199" s="6" t="s">
        <v>348</v>
      </c>
      <c r="AS199" s="6" t="s">
        <v>29</v>
      </c>
      <c r="AT199" s="6" t="s">
        <v>271</v>
      </c>
      <c r="AU199" s="6" t="s">
        <v>111</v>
      </c>
      <c r="AV199" s="8">
        <v>531374000</v>
      </c>
      <c r="AW199" s="6">
        <v>0</v>
      </c>
      <c r="AX199" s="8">
        <v>83698000</v>
      </c>
      <c r="AY199" s="8">
        <v>-83698000</v>
      </c>
      <c r="AZ199" s="8">
        <v>135376000</v>
      </c>
      <c r="BA199" s="8">
        <v>296290000</v>
      </c>
      <c r="BB199" s="8">
        <v>147134000</v>
      </c>
      <c r="BC199" s="8">
        <v>47686000</v>
      </c>
      <c r="BD199" s="8">
        <v>7442000</v>
      </c>
      <c r="BE199" s="8">
        <v>63168000</v>
      </c>
      <c r="BF199" s="8">
        <v>4441000</v>
      </c>
      <c r="BG199" s="8">
        <v>2926000</v>
      </c>
      <c r="BH199" s="11">
        <f>BF199/L199</f>
        <v>8.9737475954155283E-3</v>
      </c>
      <c r="BI199" s="8">
        <f>BF199-AY199</f>
        <v>88139000</v>
      </c>
      <c r="BJ199" s="11">
        <f>(Table1[[#This Row],[Cotação]]/Table1[[#This Row],[Min 52 sem 
]])-1</f>
        <v>0.22511312217194579</v>
      </c>
    </row>
    <row r="200" spans="1:62" hidden="1" x14ac:dyDescent="0.25">
      <c r="A200" s="6" t="str">
        <f>IFERROR(VLOOKUP(Table1[[#This Row],[Papel]],carteira!A:B,2,0),"")</f>
        <v/>
      </c>
      <c r="B200" s="5" t="s">
        <v>3005</v>
      </c>
      <c r="C200" s="6">
        <v>24.82</v>
      </c>
      <c r="D200" s="6" t="s">
        <v>466</v>
      </c>
      <c r="E200" s="7">
        <v>44638</v>
      </c>
      <c r="F200" s="6" t="s">
        <v>3006</v>
      </c>
      <c r="G200" s="6">
        <v>20.25</v>
      </c>
      <c r="H200" s="6" t="s">
        <v>57</v>
      </c>
      <c r="I200" s="6">
        <v>28.76</v>
      </c>
      <c r="J200" s="6" t="s">
        <v>2997</v>
      </c>
      <c r="K200" s="8">
        <v>22816000</v>
      </c>
      <c r="L200" s="8">
        <v>2931240000</v>
      </c>
      <c r="M200" s="7">
        <v>44561</v>
      </c>
      <c r="N200" s="8">
        <v>3368010000</v>
      </c>
      <c r="O200" s="8">
        <v>118100000</v>
      </c>
      <c r="P200" s="6" t="s">
        <v>3007</v>
      </c>
      <c r="Q200" s="6">
        <v>4.62</v>
      </c>
      <c r="R200" s="6">
        <v>5.38</v>
      </c>
      <c r="S200" s="9">
        <v>0.1085</v>
      </c>
      <c r="T200" s="6">
        <v>3.87</v>
      </c>
      <c r="U200" s="6">
        <v>6.41</v>
      </c>
      <c r="V200" s="9">
        <v>0.1797</v>
      </c>
      <c r="W200" s="6" t="s">
        <v>2916</v>
      </c>
      <c r="X200" s="6" t="s">
        <v>2999</v>
      </c>
      <c r="Y200" s="9">
        <v>-3.7199999999999997E-2</v>
      </c>
      <c r="Z200" s="6" t="s">
        <v>544</v>
      </c>
      <c r="AA200" s="6" t="s">
        <v>98</v>
      </c>
      <c r="AB200" s="9">
        <v>6.4999999999999997E-3</v>
      </c>
      <c r="AC200" s="6" t="s">
        <v>1061</v>
      </c>
      <c r="AD200" s="6" t="s">
        <v>1592</v>
      </c>
      <c r="AE200" s="9">
        <v>0.59099999999999997</v>
      </c>
      <c r="AF200" s="6" t="s">
        <v>3008</v>
      </c>
      <c r="AG200" s="9">
        <v>0.41599999999999998</v>
      </c>
      <c r="AH200" s="9">
        <v>1.6228</v>
      </c>
      <c r="AI200" s="6" t="s">
        <v>3009</v>
      </c>
      <c r="AJ200" s="6" t="s">
        <v>3002</v>
      </c>
      <c r="AK200" s="9">
        <v>0.47899999999999998</v>
      </c>
      <c r="AL200" s="9">
        <v>0</v>
      </c>
      <c r="AM200" s="6" t="s">
        <v>3003</v>
      </c>
      <c r="AN200" s="9">
        <v>1.3143</v>
      </c>
      <c r="AO200" s="6" t="s">
        <v>654</v>
      </c>
      <c r="AP200" s="6" t="s">
        <v>1588</v>
      </c>
      <c r="AQ200" s="9">
        <v>0.17449999999999999</v>
      </c>
      <c r="AR200" s="6" t="s">
        <v>1773</v>
      </c>
      <c r="AS200" s="6" t="s">
        <v>1364</v>
      </c>
      <c r="AT200" s="6" t="s">
        <v>1103</v>
      </c>
      <c r="AU200" s="6" t="s">
        <v>329</v>
      </c>
      <c r="AV200" s="8">
        <v>2093620000</v>
      </c>
      <c r="AW200" s="8">
        <v>693311000</v>
      </c>
      <c r="AX200" s="8">
        <v>256542000</v>
      </c>
      <c r="AY200" s="8">
        <v>436769000</v>
      </c>
      <c r="AZ200" s="8">
        <v>1455990000</v>
      </c>
      <c r="BA200" s="8">
        <v>757047000</v>
      </c>
      <c r="BB200" s="8">
        <v>2740460000</v>
      </c>
      <c r="BC200" s="8">
        <v>820323000</v>
      </c>
      <c r="BD200" s="8">
        <v>870642000</v>
      </c>
      <c r="BE200" s="8">
        <v>265958000</v>
      </c>
      <c r="BF200" s="8">
        <v>635060000</v>
      </c>
      <c r="BG200" s="8">
        <v>206922000</v>
      </c>
      <c r="BH200" s="11">
        <f>BF200/L200</f>
        <v>0.21665233825957614</v>
      </c>
      <c r="BI200" s="8">
        <f>BF200-AY200</f>
        <v>198291000</v>
      </c>
      <c r="BJ200" s="11">
        <f>(Table1[[#This Row],[Cotação]]/Table1[[#This Row],[Min 52 sem 
]])-1</f>
        <v>0.22567901234567911</v>
      </c>
    </row>
    <row r="201" spans="1:62" hidden="1" x14ac:dyDescent="0.25">
      <c r="A201" s="6" t="str">
        <f>IFERROR(VLOOKUP(Table1[[#This Row],[Papel]],carteira!A:B,2,0),"")</f>
        <v/>
      </c>
      <c r="B201" s="5" t="s">
        <v>1255</v>
      </c>
      <c r="C201" s="6">
        <v>14.1</v>
      </c>
      <c r="D201" s="6" t="s">
        <v>34</v>
      </c>
      <c r="E201" s="7">
        <v>44638</v>
      </c>
      <c r="F201" s="6" t="s">
        <v>1256</v>
      </c>
      <c r="G201" s="6">
        <v>11.5</v>
      </c>
      <c r="H201" s="6" t="s">
        <v>280</v>
      </c>
      <c r="I201" s="6">
        <v>17.350000000000001</v>
      </c>
      <c r="J201" s="6" t="s">
        <v>280</v>
      </c>
      <c r="K201" s="8">
        <v>19727800</v>
      </c>
      <c r="L201" s="8">
        <v>5361570000</v>
      </c>
      <c r="M201" s="7">
        <v>44469</v>
      </c>
      <c r="N201" s="8">
        <v>7892230000</v>
      </c>
      <c r="O201" s="8">
        <v>380253000</v>
      </c>
      <c r="P201" s="6" t="s">
        <v>1257</v>
      </c>
      <c r="Q201" s="6">
        <v>7.23</v>
      </c>
      <c r="R201" s="6">
        <v>1.95</v>
      </c>
      <c r="S201" s="9">
        <v>-5.5999999999999999E-3</v>
      </c>
      <c r="T201" s="6">
        <v>0.81</v>
      </c>
      <c r="U201" s="6">
        <v>17.5</v>
      </c>
      <c r="V201" s="9">
        <v>2.9899999999999999E-2</v>
      </c>
      <c r="W201" s="6" t="s">
        <v>420</v>
      </c>
      <c r="X201" s="6" t="s">
        <v>1258</v>
      </c>
      <c r="Y201" s="9">
        <v>1.77E-2</v>
      </c>
      <c r="Z201" s="6" t="s">
        <v>342</v>
      </c>
      <c r="AA201" s="6" t="s">
        <v>881</v>
      </c>
      <c r="AB201" s="9">
        <v>0.1094</v>
      </c>
      <c r="AC201" s="6" t="s">
        <v>715</v>
      </c>
      <c r="AD201" s="6" t="s">
        <v>707</v>
      </c>
      <c r="AE201" s="9">
        <v>-0.18029999999999999</v>
      </c>
      <c r="AF201" s="6" t="s">
        <v>1259</v>
      </c>
      <c r="AG201" s="9">
        <v>0.1</v>
      </c>
      <c r="AH201" s="9">
        <v>-0.14219999999999999</v>
      </c>
      <c r="AI201" s="6" t="s">
        <v>1260</v>
      </c>
      <c r="AJ201" s="6" t="s">
        <v>59</v>
      </c>
      <c r="AK201" s="9">
        <v>0.13150000000000001</v>
      </c>
      <c r="AL201" s="9">
        <v>5.2999999999999999E-2</v>
      </c>
      <c r="AM201" s="6" t="s">
        <v>65</v>
      </c>
      <c r="AN201" s="9">
        <v>0.53639999999999999</v>
      </c>
      <c r="AO201" s="6" t="s">
        <v>1261</v>
      </c>
      <c r="AP201" s="6" t="s">
        <v>1262</v>
      </c>
      <c r="AQ201" s="9">
        <v>0.2349</v>
      </c>
      <c r="AR201" s="6" t="s">
        <v>1131</v>
      </c>
      <c r="AS201" s="6" t="s">
        <v>975</v>
      </c>
      <c r="AT201" s="6" t="s">
        <v>1263</v>
      </c>
      <c r="AU201" s="6" t="s">
        <v>21</v>
      </c>
      <c r="AV201" s="8">
        <v>12717100000</v>
      </c>
      <c r="AW201" s="8">
        <v>3988970000</v>
      </c>
      <c r="AX201" s="8">
        <v>1458310000</v>
      </c>
      <c r="AY201" s="8">
        <v>2530660000</v>
      </c>
      <c r="AZ201" s="8">
        <v>2796670000</v>
      </c>
      <c r="BA201" s="8">
        <v>6654040000</v>
      </c>
      <c r="BB201" s="8">
        <v>5783360000</v>
      </c>
      <c r="BC201" s="8">
        <v>1510470000</v>
      </c>
      <c r="BD201" s="8">
        <v>1267110000</v>
      </c>
      <c r="BE201" s="8">
        <v>166623000</v>
      </c>
      <c r="BF201" s="8">
        <v>742039000</v>
      </c>
      <c r="BG201" s="8">
        <v>16369000</v>
      </c>
      <c r="BH201" s="11">
        <f>BF201/L201</f>
        <v>0.13839957325932517</v>
      </c>
      <c r="BI201" s="8">
        <f>BF201-AY201</f>
        <v>-1788621000</v>
      </c>
      <c r="BJ201" s="11">
        <f>(Table1[[#This Row],[Cotação]]/Table1[[#This Row],[Min 52 sem 
]])-1</f>
        <v>0.22608695652173916</v>
      </c>
    </row>
    <row r="202" spans="1:62" hidden="1" x14ac:dyDescent="0.25">
      <c r="A202" s="6" t="str">
        <f>IFERROR(VLOOKUP(Table1[[#This Row],[Papel]],carteira!A:B,2,0),"")</f>
        <v/>
      </c>
      <c r="B202" s="5" t="s">
        <v>2065</v>
      </c>
      <c r="C202" s="6">
        <v>7.89</v>
      </c>
      <c r="D202" s="6" t="s">
        <v>2</v>
      </c>
      <c r="E202" s="7">
        <v>44638</v>
      </c>
      <c r="F202" s="6" t="s">
        <v>2066</v>
      </c>
      <c r="G202" s="6">
        <v>6.43</v>
      </c>
      <c r="H202" s="6" t="s">
        <v>476</v>
      </c>
      <c r="I202" s="6">
        <v>12.38</v>
      </c>
      <c r="J202" s="6" t="s">
        <v>2067</v>
      </c>
      <c r="K202" s="8">
        <v>4403680</v>
      </c>
      <c r="L202" s="8">
        <v>2259940000</v>
      </c>
      <c r="M202" s="7">
        <v>44561</v>
      </c>
      <c r="N202" s="8">
        <v>5250510000</v>
      </c>
      <c r="O202" s="8">
        <v>286431000</v>
      </c>
      <c r="P202" s="6" t="s">
        <v>2068</v>
      </c>
      <c r="Q202" s="6">
        <v>8.35</v>
      </c>
      <c r="R202" s="6">
        <v>0.95</v>
      </c>
      <c r="S202" s="9">
        <v>1.54E-2</v>
      </c>
      <c r="T202" s="6">
        <v>1.71</v>
      </c>
      <c r="U202" s="6">
        <v>4.62</v>
      </c>
      <c r="V202" s="9">
        <v>4.2299999999999997E-2</v>
      </c>
      <c r="W202" s="6" t="s">
        <v>1131</v>
      </c>
      <c r="X202" s="6" t="s">
        <v>146</v>
      </c>
      <c r="Y202" s="9">
        <v>-8.6900000000000005E-2</v>
      </c>
      <c r="Z202" s="6" t="s">
        <v>54</v>
      </c>
      <c r="AA202" s="6" t="s">
        <v>785</v>
      </c>
      <c r="AB202" s="9">
        <v>4.7800000000000002E-2</v>
      </c>
      <c r="AC202" s="6" t="s">
        <v>103</v>
      </c>
      <c r="AD202" s="6" t="s">
        <v>536</v>
      </c>
      <c r="AE202" s="9">
        <v>-0.28210000000000002</v>
      </c>
      <c r="AF202" s="6" t="s">
        <v>2069</v>
      </c>
      <c r="AG202" s="9">
        <v>5.0999999999999997E-2</v>
      </c>
      <c r="AH202" s="9">
        <v>0.33539999999999998</v>
      </c>
      <c r="AI202" s="6" t="s">
        <v>2070</v>
      </c>
      <c r="AJ202" s="6" t="s">
        <v>536</v>
      </c>
      <c r="AK202" s="9">
        <v>2.9135</v>
      </c>
      <c r="AL202" s="9">
        <v>0.03</v>
      </c>
      <c r="AM202" s="6" t="s">
        <v>1024</v>
      </c>
      <c r="AN202" s="9">
        <v>-0.1545</v>
      </c>
      <c r="AO202" s="6" t="s">
        <v>1432</v>
      </c>
      <c r="AP202" s="6" t="s">
        <v>2071</v>
      </c>
      <c r="AQ202" s="9">
        <v>-9.1999999999999998E-2</v>
      </c>
      <c r="AR202" s="6" t="s">
        <v>2072</v>
      </c>
      <c r="AS202" s="6" t="s">
        <v>683</v>
      </c>
      <c r="AT202" s="6" t="s">
        <v>2073</v>
      </c>
      <c r="AU202" s="6" t="s">
        <v>975</v>
      </c>
      <c r="AV202" s="8">
        <v>7122250000</v>
      </c>
      <c r="AW202" s="8">
        <v>3945150000</v>
      </c>
      <c r="AX202" s="8">
        <v>954573000</v>
      </c>
      <c r="AY202" s="8">
        <v>2990570000</v>
      </c>
      <c r="AZ202" s="8">
        <v>2654510000</v>
      </c>
      <c r="BA202" s="8">
        <v>1323390000</v>
      </c>
      <c r="BB202" s="8">
        <v>4295980000</v>
      </c>
      <c r="BC202" s="8">
        <v>1327760000</v>
      </c>
      <c r="BD202" s="8">
        <v>362804000</v>
      </c>
      <c r="BE202" s="8">
        <v>115994000</v>
      </c>
      <c r="BF202" s="8">
        <v>270782000</v>
      </c>
      <c r="BG202" s="8">
        <v>54265000</v>
      </c>
      <c r="BH202" s="11">
        <f>BF202/L202</f>
        <v>0.11981822526261759</v>
      </c>
      <c r="BI202" s="8">
        <f>BF202-AY202</f>
        <v>-2719788000</v>
      </c>
      <c r="BJ202" s="11">
        <f>(Table1[[#This Row],[Cotação]]/Table1[[#This Row],[Min 52 sem 
]])-1</f>
        <v>0.22706065318818047</v>
      </c>
    </row>
    <row r="203" spans="1:62" hidden="1" x14ac:dyDescent="0.25">
      <c r="A203" s="6" t="str">
        <f>IFERROR(VLOOKUP(Table1[[#This Row],[Papel]],carteira!A:B,2,0),"")</f>
        <v/>
      </c>
      <c r="B203" s="5" t="s">
        <v>617</v>
      </c>
      <c r="C203" s="6">
        <v>6.59</v>
      </c>
      <c r="D203" s="6" t="s">
        <v>23</v>
      </c>
      <c r="E203" s="7">
        <v>44638</v>
      </c>
      <c r="F203" s="6" t="s">
        <v>618</v>
      </c>
      <c r="G203" s="6">
        <v>5.37</v>
      </c>
      <c r="H203" s="6" t="s">
        <v>25</v>
      </c>
      <c r="I203" s="6">
        <v>28.44</v>
      </c>
      <c r="J203" s="6" t="s">
        <v>26</v>
      </c>
      <c r="K203" s="8">
        <v>100880000</v>
      </c>
      <c r="L203" s="8">
        <v>16993000000</v>
      </c>
      <c r="M203" s="7">
        <v>44561</v>
      </c>
      <c r="N203" s="6" t="s">
        <v>27</v>
      </c>
      <c r="O203" s="8">
        <v>2578600000</v>
      </c>
      <c r="P203" s="6" t="s">
        <v>619</v>
      </c>
      <c r="Q203" s="6">
        <v>490.77</v>
      </c>
      <c r="R203" s="6">
        <v>0.01</v>
      </c>
      <c r="S203" s="9">
        <v>-3.0300000000000001E-2</v>
      </c>
      <c r="T203" s="6">
        <v>2</v>
      </c>
      <c r="U203" s="6">
        <v>3.29</v>
      </c>
      <c r="V203" s="9">
        <v>-0.25040000000000001</v>
      </c>
      <c r="W203" s="6" t="s">
        <v>29</v>
      </c>
      <c r="X203" s="6" t="s">
        <v>29</v>
      </c>
      <c r="Y203" s="9">
        <v>-0.59319999999999995</v>
      </c>
      <c r="Z203" s="6" t="s">
        <v>29</v>
      </c>
      <c r="AA203" s="6" t="s">
        <v>29</v>
      </c>
      <c r="AB203" s="9">
        <v>-0.30780000000000002</v>
      </c>
      <c r="AC203" s="6" t="s">
        <v>29</v>
      </c>
      <c r="AD203" s="6" t="s">
        <v>30</v>
      </c>
      <c r="AE203" s="9">
        <v>-0.13009999999999999</v>
      </c>
      <c r="AF203" s="6" t="s">
        <v>29</v>
      </c>
      <c r="AG203" s="9">
        <v>0</v>
      </c>
      <c r="AH203" s="9">
        <v>1.1166</v>
      </c>
      <c r="AI203" s="6" t="s">
        <v>29</v>
      </c>
      <c r="AJ203" s="6" t="s">
        <v>29</v>
      </c>
      <c r="AK203" s="9">
        <v>1.4562999999999999</v>
      </c>
      <c r="AL203" s="9">
        <v>4.0000000000000001E-3</v>
      </c>
      <c r="AM203" s="6" t="s">
        <v>519</v>
      </c>
      <c r="AN203" s="9">
        <v>1.1157999999999999</v>
      </c>
      <c r="AO203" s="6" t="s">
        <v>29</v>
      </c>
      <c r="AP203" s="6" t="s">
        <v>29</v>
      </c>
      <c r="AQ203" s="9">
        <v>0</v>
      </c>
      <c r="AR203" s="6" t="s">
        <v>29</v>
      </c>
      <c r="AS203" s="6" t="s">
        <v>29</v>
      </c>
      <c r="AT203" s="6" t="s">
        <v>613</v>
      </c>
      <c r="AU203" s="6" t="s">
        <v>29</v>
      </c>
      <c r="AV203" s="8">
        <v>36433600000</v>
      </c>
      <c r="AW203" s="8">
        <v>18535000000</v>
      </c>
      <c r="AX203" s="8">
        <v>10454600000</v>
      </c>
      <c r="AY203" s="8">
        <v>8488640000</v>
      </c>
      <c r="AZ203" s="8">
        <v>1122370000</v>
      </c>
      <c r="BA203" s="8">
        <v>402271000</v>
      </c>
      <c r="BB203" s="8">
        <v>431892000</v>
      </c>
      <c r="BC203" s="8">
        <v>150021000</v>
      </c>
      <c r="BD203" s="8">
        <v>34625000</v>
      </c>
      <c r="BE203" s="8">
        <v>-4098000</v>
      </c>
      <c r="BH203" s="11">
        <f>BF203/L203</f>
        <v>0</v>
      </c>
      <c r="BI203" s="8">
        <f>BF203-AY203</f>
        <v>-8488640000</v>
      </c>
      <c r="BJ203" s="11">
        <f>(Table1[[#This Row],[Cotação]]/Table1[[#This Row],[Min 52 sem 
]])-1</f>
        <v>0.22718808193668516</v>
      </c>
    </row>
    <row r="204" spans="1:62" hidden="1" x14ac:dyDescent="0.25">
      <c r="A204" s="6" t="str">
        <f>IFERROR(VLOOKUP(Table1[[#This Row],[Papel]],carteira!A:B,2,0),"")</f>
        <v/>
      </c>
      <c r="B204" s="5" t="s">
        <v>2640</v>
      </c>
      <c r="C204" s="6">
        <v>5.39</v>
      </c>
      <c r="D204" s="6" t="s">
        <v>466</v>
      </c>
      <c r="E204" s="7">
        <v>44638</v>
      </c>
      <c r="F204" s="6" t="s">
        <v>2641</v>
      </c>
      <c r="G204" s="6">
        <v>4.3899999999999997</v>
      </c>
      <c r="H204" s="6" t="s">
        <v>162</v>
      </c>
      <c r="I204" s="6">
        <v>7.54</v>
      </c>
      <c r="J204" s="6" t="s">
        <v>985</v>
      </c>
      <c r="K204" s="8">
        <v>99074</v>
      </c>
      <c r="L204" s="8">
        <v>258971000</v>
      </c>
      <c r="M204" s="7">
        <v>44561</v>
      </c>
      <c r="N204" s="8">
        <v>385072000</v>
      </c>
      <c r="O204" s="8">
        <v>48046500</v>
      </c>
      <c r="P204" s="6" t="s">
        <v>2403</v>
      </c>
      <c r="Q204" s="6">
        <v>3.64</v>
      </c>
      <c r="R204" s="6">
        <v>1.48</v>
      </c>
      <c r="S204" s="9">
        <v>-0.13200000000000001</v>
      </c>
      <c r="T204" s="6">
        <v>0.76</v>
      </c>
      <c r="U204" s="6">
        <v>7.1</v>
      </c>
      <c r="V204" s="9">
        <v>-8.6400000000000005E-2</v>
      </c>
      <c r="W204" s="6" t="s">
        <v>2642</v>
      </c>
      <c r="X204" s="6" t="s">
        <v>933</v>
      </c>
      <c r="Y204" s="9">
        <v>0.17960000000000001</v>
      </c>
      <c r="Z204" s="6" t="s">
        <v>522</v>
      </c>
      <c r="AA204" s="6" t="s">
        <v>588</v>
      </c>
      <c r="AB204" s="9">
        <v>-0.1404</v>
      </c>
      <c r="AC204" s="6" t="s">
        <v>522</v>
      </c>
      <c r="AD204" s="6" t="s">
        <v>531</v>
      </c>
      <c r="AE204" s="9">
        <v>0.1988</v>
      </c>
      <c r="AF204" s="6" t="s">
        <v>1262</v>
      </c>
      <c r="AG204" s="9">
        <v>7.6999999999999999E-2</v>
      </c>
      <c r="AH204" s="9">
        <v>8.6900000000000005E-2</v>
      </c>
      <c r="AI204" s="6" t="s">
        <v>2643</v>
      </c>
      <c r="AJ204" s="6" t="s">
        <v>2249</v>
      </c>
      <c r="AK204" s="9">
        <v>0.64449999999999996</v>
      </c>
      <c r="AL204" s="9">
        <v>3.7999999999999999E-2</v>
      </c>
      <c r="AM204" s="6" t="s">
        <v>2644</v>
      </c>
      <c r="AN204" s="9">
        <v>-5.0500000000000003E-2</v>
      </c>
      <c r="AO204" s="6" t="s">
        <v>2645</v>
      </c>
      <c r="AP204" s="6" t="s">
        <v>825</v>
      </c>
      <c r="AQ204" s="9">
        <v>0.96899999999999997</v>
      </c>
      <c r="AR204" s="6" t="s">
        <v>1051</v>
      </c>
      <c r="AS204" s="6" t="s">
        <v>1123</v>
      </c>
      <c r="AT204" s="6" t="s">
        <v>80</v>
      </c>
      <c r="AU204" s="6" t="s">
        <v>2279</v>
      </c>
      <c r="AV204" s="8">
        <v>773106000</v>
      </c>
      <c r="AW204" s="8">
        <v>190555000</v>
      </c>
      <c r="AX204" s="8">
        <v>64454200</v>
      </c>
      <c r="AY204" s="8">
        <v>126101000</v>
      </c>
      <c r="AZ204" s="8">
        <v>399909000</v>
      </c>
      <c r="BA204" s="8">
        <v>341078000</v>
      </c>
      <c r="BB204" s="8">
        <v>787110000</v>
      </c>
      <c r="BC204" s="8">
        <v>190245000</v>
      </c>
      <c r="BD204" s="8">
        <v>59254600</v>
      </c>
      <c r="BE204" s="8">
        <v>8145300</v>
      </c>
      <c r="BF204" s="8">
        <v>71169600</v>
      </c>
      <c r="BG204" s="8">
        <v>37490600</v>
      </c>
      <c r="BH204" s="11">
        <f>BF204/L204</f>
        <v>0.27481687138714372</v>
      </c>
      <c r="BI204" s="8">
        <f>BF204-AY204</f>
        <v>-54931400</v>
      </c>
      <c r="BJ204" s="11">
        <f>(Table1[[#This Row],[Cotação]]/Table1[[#This Row],[Min 52 sem 
]])-1</f>
        <v>0.22779043280182232</v>
      </c>
    </row>
    <row r="205" spans="1:62" hidden="1" x14ac:dyDescent="0.25">
      <c r="A205" s="6" t="str">
        <f>IFERROR(VLOOKUP(Table1[[#This Row],[Papel]],carteira!A:B,2,0),"")</f>
        <v/>
      </c>
      <c r="B205" s="5" t="s">
        <v>2416</v>
      </c>
      <c r="C205" s="6">
        <v>24.87</v>
      </c>
      <c r="D205" s="6" t="s">
        <v>2</v>
      </c>
      <c r="E205" s="7">
        <v>44638</v>
      </c>
      <c r="F205" s="6" t="s">
        <v>2417</v>
      </c>
      <c r="G205" s="6">
        <v>20.239999999999998</v>
      </c>
      <c r="H205" s="6" t="s">
        <v>710</v>
      </c>
      <c r="I205" s="6">
        <v>61.05</v>
      </c>
      <c r="J205" s="6" t="s">
        <v>2418</v>
      </c>
      <c r="K205" s="8">
        <v>316504000</v>
      </c>
      <c r="L205" s="8">
        <v>34310300000</v>
      </c>
      <c r="M205" s="7">
        <v>44561</v>
      </c>
      <c r="N205" s="8">
        <v>41041100000</v>
      </c>
      <c r="O205" s="8">
        <v>1379590000</v>
      </c>
      <c r="P205" s="6" t="s">
        <v>2419</v>
      </c>
      <c r="Q205" s="6">
        <v>32.74</v>
      </c>
      <c r="R205" s="6">
        <v>0.76</v>
      </c>
      <c r="S205" s="9">
        <v>7.4300000000000005E-2</v>
      </c>
      <c r="T205" s="6">
        <v>1.2</v>
      </c>
      <c r="U205" s="6">
        <v>20.69</v>
      </c>
      <c r="V205" s="9">
        <v>4.1000000000000002E-2</v>
      </c>
      <c r="W205" s="6" t="s">
        <v>2420</v>
      </c>
      <c r="X205" s="6" t="s">
        <v>2421</v>
      </c>
      <c r="Y205" s="9">
        <v>-0.4945</v>
      </c>
      <c r="Z205" s="6" t="s">
        <v>875</v>
      </c>
      <c r="AA205" s="6" t="s">
        <v>1873</v>
      </c>
      <c r="AB205" s="9">
        <v>-2.1999999999999999E-2</v>
      </c>
      <c r="AC205" s="6" t="s">
        <v>1092</v>
      </c>
      <c r="AD205" s="6" t="s">
        <v>2422</v>
      </c>
      <c r="AE205" s="9">
        <v>-0.51559999999999995</v>
      </c>
      <c r="AF205" s="6" t="s">
        <v>2423</v>
      </c>
      <c r="AG205" s="9">
        <v>3.5999999999999997E-2</v>
      </c>
      <c r="AH205" s="9">
        <v>0.35460000000000003</v>
      </c>
      <c r="AI205" s="6" t="s">
        <v>2424</v>
      </c>
      <c r="AJ205" s="6" t="s">
        <v>719</v>
      </c>
      <c r="AK205" s="9">
        <v>5.1999999999999998E-2</v>
      </c>
      <c r="AL205" s="9">
        <v>0</v>
      </c>
      <c r="AM205" s="6" t="s">
        <v>1879</v>
      </c>
      <c r="AN205" s="9">
        <v>0</v>
      </c>
      <c r="AO205" s="6" t="s">
        <v>2425</v>
      </c>
      <c r="AP205" s="6" t="s">
        <v>1138</v>
      </c>
      <c r="AQ205" s="9">
        <v>0</v>
      </c>
      <c r="AR205" s="6" t="s">
        <v>2426</v>
      </c>
      <c r="AS205" s="6" t="s">
        <v>21</v>
      </c>
      <c r="AT205" s="6" t="s">
        <v>859</v>
      </c>
      <c r="AU205" s="6" t="s">
        <v>19</v>
      </c>
      <c r="AV205" s="8">
        <v>60448500000</v>
      </c>
      <c r="AW205" s="8">
        <v>12716800000</v>
      </c>
      <c r="AX205" s="8">
        <v>5986000000</v>
      </c>
      <c r="AY205" s="8">
        <v>6730830000</v>
      </c>
      <c r="AZ205" s="8">
        <v>17449900000</v>
      </c>
      <c r="BA205" s="8">
        <v>28545600000</v>
      </c>
      <c r="BB205" s="8">
        <v>40164700000</v>
      </c>
      <c r="BC205" s="8">
        <v>11643200000</v>
      </c>
      <c r="BD205" s="8">
        <v>2195070000</v>
      </c>
      <c r="BE205" s="8">
        <v>983079000</v>
      </c>
      <c r="BF205" s="8">
        <v>1047960000</v>
      </c>
      <c r="BG205" s="8">
        <v>695416000</v>
      </c>
      <c r="BH205" s="11">
        <f>BF205/L205</f>
        <v>3.0543597695152767E-2</v>
      </c>
      <c r="BI205" s="8">
        <f>BF205-AY205</f>
        <v>-5682870000</v>
      </c>
      <c r="BJ205" s="11">
        <f>(Table1[[#This Row],[Cotação]]/Table1[[#This Row],[Min 52 sem 
]])-1</f>
        <v>0.22875494071146263</v>
      </c>
    </row>
    <row r="206" spans="1:62" hidden="1" x14ac:dyDescent="0.25">
      <c r="A206" s="6" t="str">
        <f>IFERROR(VLOOKUP(Table1[[#This Row],[Papel]],carteira!A:B,2,0),"")</f>
        <v/>
      </c>
      <c r="B206" s="5" t="s">
        <v>2646</v>
      </c>
      <c r="C206" s="6">
        <v>15.59</v>
      </c>
      <c r="D206" s="6" t="s">
        <v>2</v>
      </c>
      <c r="E206" s="7">
        <v>44638</v>
      </c>
      <c r="F206" s="6" t="s">
        <v>2647</v>
      </c>
      <c r="G206" s="6">
        <v>12.68</v>
      </c>
      <c r="H206" s="6" t="s">
        <v>4</v>
      </c>
      <c r="I206" s="6">
        <v>30.61</v>
      </c>
      <c r="J206" s="6" t="s">
        <v>4</v>
      </c>
      <c r="K206" s="8">
        <v>62755900</v>
      </c>
      <c r="L206" s="8">
        <v>4427780000</v>
      </c>
      <c r="M206" s="7">
        <v>44469</v>
      </c>
      <c r="N206" s="8">
        <v>5449990000</v>
      </c>
      <c r="O206" s="8">
        <v>284014000</v>
      </c>
      <c r="P206" s="6" t="s">
        <v>2648</v>
      </c>
      <c r="Q206" s="6">
        <v>11.63</v>
      </c>
      <c r="R206" s="6">
        <v>1.34</v>
      </c>
      <c r="S206" s="9">
        <v>0.21229999999999999</v>
      </c>
      <c r="T206" s="6">
        <v>2.65</v>
      </c>
      <c r="U206" s="6">
        <v>5.88</v>
      </c>
      <c r="V206" s="9">
        <v>-9.6199999999999994E-2</v>
      </c>
      <c r="W206" s="6" t="s">
        <v>1100</v>
      </c>
      <c r="X206" s="6" t="s">
        <v>2649</v>
      </c>
      <c r="Y206" s="9">
        <v>-0.4839</v>
      </c>
      <c r="Z206" s="6" t="s">
        <v>944</v>
      </c>
      <c r="AA206" s="6" t="s">
        <v>748</v>
      </c>
      <c r="AB206" s="9">
        <v>-7.7499999999999999E-2</v>
      </c>
      <c r="AC206" s="6" t="s">
        <v>342</v>
      </c>
      <c r="AD206" s="6" t="s">
        <v>480</v>
      </c>
      <c r="AE206" s="9">
        <v>-0.47760000000000002</v>
      </c>
      <c r="AF206" s="6" t="s">
        <v>2650</v>
      </c>
      <c r="AG206" s="9">
        <v>0.16400000000000001</v>
      </c>
      <c r="AH206" s="9">
        <v>-5.4600000000000003E-2</v>
      </c>
      <c r="AI206" s="6" t="s">
        <v>2651</v>
      </c>
      <c r="AJ206" s="6" t="s">
        <v>976</v>
      </c>
      <c r="AK206" s="9">
        <v>2.4289000000000001</v>
      </c>
      <c r="AL206" s="9">
        <v>0.13300000000000001</v>
      </c>
      <c r="AM206" s="6" t="s">
        <v>1733</v>
      </c>
      <c r="AN206" s="9">
        <v>-0.56889999999999996</v>
      </c>
      <c r="AO206" s="6" t="s">
        <v>1380</v>
      </c>
      <c r="AP206" s="6" t="s">
        <v>1788</v>
      </c>
      <c r="AQ206" s="9">
        <v>0.73099999999999998</v>
      </c>
      <c r="AR206" s="6" t="s">
        <v>1348</v>
      </c>
      <c r="AS206" s="6" t="s">
        <v>1588</v>
      </c>
      <c r="AT206" s="6" t="s">
        <v>519</v>
      </c>
      <c r="AU206" s="6" t="s">
        <v>406</v>
      </c>
      <c r="AV206" s="8">
        <v>4761200000</v>
      </c>
      <c r="AW206" s="8">
        <v>2169840000</v>
      </c>
      <c r="AX206" s="8">
        <v>1147620000</v>
      </c>
      <c r="AY206" s="8">
        <v>1022210000</v>
      </c>
      <c r="AZ206" s="8">
        <v>1774790000</v>
      </c>
      <c r="BA206" s="8">
        <v>1671410000</v>
      </c>
      <c r="BB206" s="8">
        <v>2090140000</v>
      </c>
      <c r="BC206" s="8">
        <v>534859000</v>
      </c>
      <c r="BD206" s="8">
        <v>782452000</v>
      </c>
      <c r="BE206" s="8">
        <v>203979000</v>
      </c>
      <c r="BF206" s="8">
        <v>380715000</v>
      </c>
      <c r="BG206" s="8">
        <v>110441000</v>
      </c>
      <c r="BH206" s="11">
        <f>BF206/L206</f>
        <v>8.5983269268120818E-2</v>
      </c>
      <c r="BI206" s="8">
        <f>BF206-AY206</f>
        <v>-641495000</v>
      </c>
      <c r="BJ206" s="11">
        <f>(Table1[[#This Row],[Cotação]]/Table1[[#This Row],[Min 52 sem 
]])-1</f>
        <v>0.22949526813880117</v>
      </c>
    </row>
    <row r="207" spans="1:62" hidden="1" x14ac:dyDescent="0.25">
      <c r="A207" s="6" t="str">
        <f>IFERROR(VLOOKUP(Table1[[#This Row],[Papel]],carteira!A:B,2,0),"")</f>
        <v/>
      </c>
      <c r="B207" s="5" t="s">
        <v>1796</v>
      </c>
      <c r="C207" s="6">
        <v>15.13</v>
      </c>
      <c r="D207" s="6" t="s">
        <v>466</v>
      </c>
      <c r="E207" s="7">
        <v>44638</v>
      </c>
      <c r="F207" s="6" t="s">
        <v>1797</v>
      </c>
      <c r="G207" s="6">
        <v>12.28</v>
      </c>
      <c r="H207" s="6" t="s">
        <v>476</v>
      </c>
      <c r="I207" s="6">
        <v>27.59</v>
      </c>
      <c r="J207" s="6" t="s">
        <v>477</v>
      </c>
      <c r="K207" s="8">
        <v>117829000</v>
      </c>
      <c r="L207" s="8">
        <v>5994220000</v>
      </c>
      <c r="M207" s="7">
        <v>44561</v>
      </c>
      <c r="N207" s="8">
        <v>17116600000</v>
      </c>
      <c r="O207" s="8">
        <v>396181000</v>
      </c>
      <c r="P207" s="6" t="s">
        <v>1798</v>
      </c>
      <c r="Q207" s="6">
        <v>-0.83</v>
      </c>
      <c r="R207" s="6">
        <v>-18.23</v>
      </c>
      <c r="S207" s="9">
        <v>-0.1244</v>
      </c>
      <c r="T207" s="6">
        <v>-0.28000000000000003</v>
      </c>
      <c r="U207" s="6">
        <v>-53.14</v>
      </c>
      <c r="V207" s="9">
        <v>-0.20069999999999999</v>
      </c>
      <c r="W207" s="6" t="s">
        <v>1799</v>
      </c>
      <c r="X207" s="6" t="s">
        <v>1800</v>
      </c>
      <c r="Y207" s="9">
        <v>-0.29170000000000001</v>
      </c>
      <c r="Z207" s="6" t="s">
        <v>10</v>
      </c>
      <c r="AA207" s="6" t="s">
        <v>1801</v>
      </c>
      <c r="AB207" s="9">
        <v>-0.1116</v>
      </c>
      <c r="AC207" s="6" t="s">
        <v>715</v>
      </c>
      <c r="AD207" s="6" t="s">
        <v>1802</v>
      </c>
      <c r="AE207" s="9">
        <v>-0.31719999999999998</v>
      </c>
      <c r="AF207" s="6" t="s">
        <v>1803</v>
      </c>
      <c r="AG207" s="9">
        <v>-0.26400000000000001</v>
      </c>
      <c r="AH207" s="9">
        <v>-0.3231</v>
      </c>
      <c r="AI207" s="6" t="s">
        <v>1804</v>
      </c>
      <c r="AJ207" s="6" t="s">
        <v>1805</v>
      </c>
      <c r="AK207" s="9">
        <v>0.46610000000000001</v>
      </c>
      <c r="AL207" s="9">
        <v>0</v>
      </c>
      <c r="AM207" s="6" t="s">
        <v>1792</v>
      </c>
      <c r="AN207" s="9">
        <v>0.71919999999999995</v>
      </c>
      <c r="AO207" s="6" t="s">
        <v>1806</v>
      </c>
      <c r="AP207" s="6" t="s">
        <v>323</v>
      </c>
      <c r="AQ207" s="9">
        <v>2.2372000000000001</v>
      </c>
      <c r="AR207" s="6" t="s">
        <v>1807</v>
      </c>
      <c r="AS207" s="6" t="s">
        <v>718</v>
      </c>
      <c r="AT207" s="6" t="s">
        <v>208</v>
      </c>
      <c r="AU207" s="6" t="s">
        <v>1034</v>
      </c>
      <c r="AV207" s="8">
        <v>14402300000</v>
      </c>
      <c r="AW207" s="8">
        <v>11900000000</v>
      </c>
      <c r="AX207" s="8">
        <v>777621000</v>
      </c>
      <c r="AY207" s="8">
        <v>11122400000</v>
      </c>
      <c r="AZ207" s="8">
        <v>2688040000</v>
      </c>
      <c r="BA207" s="8">
        <v>-21053700000</v>
      </c>
      <c r="BB207" s="8">
        <v>7433380000</v>
      </c>
      <c r="BC207" s="8">
        <v>2922330000</v>
      </c>
      <c r="BD207" s="8">
        <v>-3795370000</v>
      </c>
      <c r="BE207" s="8">
        <v>-1783230000</v>
      </c>
      <c r="BF207" s="8">
        <v>-7221540000</v>
      </c>
      <c r="BG207" s="8">
        <v>-2809320000</v>
      </c>
      <c r="BH207" s="11">
        <f>BF207/L207</f>
        <v>-1.2047505763885877</v>
      </c>
      <c r="BI207" s="8">
        <f>BF207-AY207</f>
        <v>-18343940000</v>
      </c>
      <c r="BJ207" s="11">
        <f>(Table1[[#This Row],[Cotação]]/Table1[[#This Row],[Min 52 sem 
]])-1</f>
        <v>0.23208469055374614</v>
      </c>
    </row>
    <row r="208" spans="1:62" hidden="1" x14ac:dyDescent="0.25">
      <c r="A208" s="6" t="str">
        <f>IFERROR(VLOOKUP(Table1[[#This Row],[Papel]],carteira!A:B,2,0),"")</f>
        <v/>
      </c>
      <c r="B208" s="5" t="s">
        <v>3190</v>
      </c>
      <c r="C208" s="6">
        <v>23.48</v>
      </c>
      <c r="D208" s="6" t="s">
        <v>34</v>
      </c>
      <c r="E208" s="7">
        <v>44638</v>
      </c>
      <c r="F208" s="6" t="s">
        <v>3191</v>
      </c>
      <c r="G208" s="6">
        <v>19.04</v>
      </c>
      <c r="H208" s="6" t="s">
        <v>1234</v>
      </c>
      <c r="I208" s="6">
        <v>28.99</v>
      </c>
      <c r="J208" s="6" t="s">
        <v>1235</v>
      </c>
      <c r="K208" s="8">
        <v>203743000</v>
      </c>
      <c r="L208" s="8">
        <v>27354200000</v>
      </c>
      <c r="M208" s="7">
        <v>44469</v>
      </c>
      <c r="N208" s="8">
        <v>36112200000</v>
      </c>
      <c r="O208" s="8">
        <v>1165000000</v>
      </c>
      <c r="P208" s="6" t="s">
        <v>3192</v>
      </c>
      <c r="Q208" s="6">
        <v>5.92</v>
      </c>
      <c r="R208" s="6">
        <v>3.97</v>
      </c>
      <c r="S208" s="9">
        <v>-4.7000000000000002E-3</v>
      </c>
      <c r="T208" s="6">
        <v>2.42</v>
      </c>
      <c r="U208" s="6">
        <v>9.69</v>
      </c>
      <c r="V208" s="9">
        <v>-1.9199999999999998E-2</v>
      </c>
      <c r="W208" s="6" t="s">
        <v>3193</v>
      </c>
      <c r="X208" s="6" t="s">
        <v>1302</v>
      </c>
      <c r="Y208" s="9">
        <v>0.1565</v>
      </c>
      <c r="Z208" s="6" t="s">
        <v>323</v>
      </c>
      <c r="AA208" s="6" t="s">
        <v>714</v>
      </c>
      <c r="AB208" s="9">
        <v>9.7199999999999995E-2</v>
      </c>
      <c r="AC208" s="6" t="s">
        <v>342</v>
      </c>
      <c r="AD208" s="6" t="s">
        <v>14</v>
      </c>
      <c r="AE208" s="9">
        <v>5.3100000000000001E-2</v>
      </c>
      <c r="AF208" s="6" t="s">
        <v>853</v>
      </c>
      <c r="AG208" s="9">
        <v>0.106</v>
      </c>
      <c r="AH208" s="9">
        <v>-0.23499999999999999</v>
      </c>
      <c r="AI208" s="6" t="s">
        <v>3194</v>
      </c>
      <c r="AJ208" s="6" t="s">
        <v>707</v>
      </c>
      <c r="AK208" s="9">
        <v>0.30509999999999998</v>
      </c>
      <c r="AL208" s="9">
        <v>8.5999999999999993E-2</v>
      </c>
      <c r="AM208" s="6" t="s">
        <v>3195</v>
      </c>
      <c r="AN208" s="9">
        <v>0.59119999999999995</v>
      </c>
      <c r="AO208" s="6" t="s">
        <v>3196</v>
      </c>
      <c r="AP208" s="6" t="s">
        <v>2091</v>
      </c>
      <c r="AQ208" s="9">
        <v>6.9400000000000003E-2</v>
      </c>
      <c r="AR208" s="6" t="s">
        <v>1390</v>
      </c>
      <c r="AS208" s="6" t="s">
        <v>121</v>
      </c>
      <c r="AT208" s="6" t="s">
        <v>220</v>
      </c>
      <c r="AU208" s="6" t="s">
        <v>1630</v>
      </c>
      <c r="AV208" s="8">
        <v>29562000000</v>
      </c>
      <c r="AW208" s="8">
        <v>10788000000</v>
      </c>
      <c r="AX208" s="8">
        <v>2030000000</v>
      </c>
      <c r="AY208" s="8">
        <v>8758000000</v>
      </c>
      <c r="AZ208" s="8">
        <v>15205000000</v>
      </c>
      <c r="BA208" s="8">
        <v>11287000000</v>
      </c>
      <c r="BB208" s="8">
        <v>115144000000</v>
      </c>
      <c r="BC208" s="8">
        <v>35694000000</v>
      </c>
      <c r="BD208" s="8">
        <v>3146000000</v>
      </c>
      <c r="BE208" s="8">
        <v>667000000</v>
      </c>
      <c r="BF208" s="8">
        <v>4620000000</v>
      </c>
      <c r="BG208" s="8">
        <v>598000000</v>
      </c>
      <c r="BH208" s="11">
        <f>BF208/L208</f>
        <v>0.1688954529834541</v>
      </c>
      <c r="BI208" s="8">
        <f>BF208-AY208</f>
        <v>-4138000000</v>
      </c>
      <c r="BJ208" s="11">
        <f>(Table1[[#This Row],[Cotação]]/Table1[[#This Row],[Min 52 sem 
]])-1</f>
        <v>0.23319327731092443</v>
      </c>
    </row>
    <row r="209" spans="1:62" hidden="1" x14ac:dyDescent="0.25">
      <c r="A209" s="6" t="str">
        <f>IFERROR(VLOOKUP(Table1[[#This Row],[Papel]],carteira!A:B,2,0),"")</f>
        <v/>
      </c>
      <c r="B209" s="5" t="s">
        <v>842</v>
      </c>
      <c r="C209" s="6">
        <v>8.6300000000000008</v>
      </c>
      <c r="D209" s="6" t="s">
        <v>34</v>
      </c>
      <c r="E209" s="7">
        <v>44638</v>
      </c>
      <c r="F209" s="6" t="s">
        <v>843</v>
      </c>
      <c r="G209" s="6">
        <v>6.97</v>
      </c>
      <c r="H209" s="6" t="s">
        <v>211</v>
      </c>
      <c r="I209" s="6">
        <v>11.8</v>
      </c>
      <c r="J209" s="6" t="s">
        <v>211</v>
      </c>
      <c r="K209" s="8">
        <v>169089000</v>
      </c>
      <c r="L209" s="8">
        <v>7148000000</v>
      </c>
      <c r="M209" s="7">
        <v>44561</v>
      </c>
      <c r="N209" s="8">
        <v>9730070000</v>
      </c>
      <c r="O209" s="8">
        <v>828274000</v>
      </c>
      <c r="P209" s="6" t="s">
        <v>844</v>
      </c>
      <c r="Q209" s="6">
        <v>38.229999999999997</v>
      </c>
      <c r="R209" s="6">
        <v>0.23</v>
      </c>
      <c r="S209" s="9">
        <v>-8.2900000000000001E-2</v>
      </c>
      <c r="T209" s="6">
        <v>0.66</v>
      </c>
      <c r="U209" s="6">
        <v>13</v>
      </c>
      <c r="V209" s="9">
        <v>-0.11210000000000001</v>
      </c>
      <c r="W209" s="6" t="s">
        <v>845</v>
      </c>
      <c r="X209" s="6" t="s">
        <v>846</v>
      </c>
      <c r="Y209" s="9">
        <v>-4.3200000000000002E-2</v>
      </c>
      <c r="Z209" s="6" t="s">
        <v>847</v>
      </c>
      <c r="AA209" s="6" t="s">
        <v>848</v>
      </c>
      <c r="AB209" s="9">
        <v>3.85E-2</v>
      </c>
      <c r="AC209" s="6" t="s">
        <v>435</v>
      </c>
      <c r="AD209" s="6" t="s">
        <v>849</v>
      </c>
      <c r="AE209" s="9">
        <v>-0.16059999999999999</v>
      </c>
      <c r="AF209" s="6" t="s">
        <v>850</v>
      </c>
      <c r="AG209" s="9">
        <v>3.5000000000000003E-2</v>
      </c>
      <c r="AH209" s="9">
        <v>-0.45119999999999999</v>
      </c>
      <c r="AI209" s="6" t="s">
        <v>851</v>
      </c>
      <c r="AJ209" s="6" t="s">
        <v>384</v>
      </c>
      <c r="AK209" s="9">
        <v>0.47310000000000002</v>
      </c>
      <c r="AL209" s="9">
        <v>0</v>
      </c>
      <c r="AM209" s="6" t="s">
        <v>345</v>
      </c>
      <c r="AN209" s="9">
        <v>3.3700000000000001E-2</v>
      </c>
      <c r="AO209" s="6" t="s">
        <v>852</v>
      </c>
      <c r="AP209" s="6" t="s">
        <v>853</v>
      </c>
      <c r="AQ209" s="9">
        <v>0.21890000000000001</v>
      </c>
      <c r="AR209" s="6" t="s">
        <v>854</v>
      </c>
      <c r="AS209" s="6" t="s">
        <v>435</v>
      </c>
      <c r="AT209" s="6" t="s">
        <v>855</v>
      </c>
      <c r="AU209" s="6" t="s">
        <v>398</v>
      </c>
      <c r="AV209" s="8">
        <v>19485800000</v>
      </c>
      <c r="AW209" s="8">
        <v>3979910000</v>
      </c>
      <c r="AX209" s="8">
        <v>1397840000</v>
      </c>
      <c r="AY209" s="8">
        <v>2582060000</v>
      </c>
      <c r="AZ209" s="8">
        <v>1878570000</v>
      </c>
      <c r="BA209" s="8">
        <v>10771400000</v>
      </c>
      <c r="BB209" s="8">
        <v>1131260000</v>
      </c>
      <c r="BC209" s="8">
        <v>358001000</v>
      </c>
      <c r="BD209" s="8">
        <v>680499000</v>
      </c>
      <c r="BE209" s="8">
        <v>222394000</v>
      </c>
      <c r="BF209" s="8">
        <v>186965000</v>
      </c>
      <c r="BG209" s="8">
        <v>186275000</v>
      </c>
      <c r="BH209" s="11">
        <f>BF209/L209</f>
        <v>2.6156267487409065E-2</v>
      </c>
      <c r="BI209" s="8">
        <f>BF209-AY209</f>
        <v>-2395095000</v>
      </c>
      <c r="BJ209" s="11">
        <f>(Table1[[#This Row],[Cotação]]/Table1[[#This Row],[Min 52 sem 
]])-1</f>
        <v>0.2381635581061694</v>
      </c>
    </row>
    <row r="210" spans="1:62" hidden="1" x14ac:dyDescent="0.25">
      <c r="A210" s="6" t="str">
        <f>IFERROR(VLOOKUP(Table1[[#This Row],[Papel]],carteira!A:B,2,0),"")</f>
        <v/>
      </c>
      <c r="B210" s="5" t="s">
        <v>2101</v>
      </c>
      <c r="C210" s="6">
        <v>5.04</v>
      </c>
      <c r="D210" s="6" t="s">
        <v>23</v>
      </c>
      <c r="E210" s="7">
        <v>44638</v>
      </c>
      <c r="F210" s="6" t="s">
        <v>2102</v>
      </c>
      <c r="G210" s="6">
        <v>4.07</v>
      </c>
      <c r="H210" s="6" t="s">
        <v>1427</v>
      </c>
      <c r="I210" s="6">
        <v>5.8</v>
      </c>
      <c r="J210" s="6" t="s">
        <v>2085</v>
      </c>
      <c r="K210" s="8">
        <v>3298570</v>
      </c>
      <c r="L210" s="8">
        <v>28314200000</v>
      </c>
      <c r="M210" s="7">
        <v>44561</v>
      </c>
      <c r="N210" s="8">
        <v>49230200000</v>
      </c>
      <c r="O210" s="8">
        <v>5617890000</v>
      </c>
      <c r="P210" s="6" t="s">
        <v>2103</v>
      </c>
      <c r="Q210" s="6">
        <v>9.3800000000000008</v>
      </c>
      <c r="R210" s="6">
        <v>0.54</v>
      </c>
      <c r="S210" s="9">
        <v>0.1326</v>
      </c>
      <c r="T210" s="6">
        <v>4.93</v>
      </c>
      <c r="U210" s="6">
        <v>1.02</v>
      </c>
      <c r="V210" s="9">
        <v>0.1275</v>
      </c>
      <c r="W210" s="6" t="s">
        <v>1191</v>
      </c>
      <c r="X210" s="6" t="s">
        <v>500</v>
      </c>
      <c r="Y210" s="9">
        <v>-8.9099999999999999E-2</v>
      </c>
      <c r="Z210" s="6" t="s">
        <v>2104</v>
      </c>
      <c r="AA210" s="6" t="s">
        <v>2088</v>
      </c>
      <c r="AB210" s="9">
        <v>2.3199999999999998E-2</v>
      </c>
      <c r="AC210" s="6" t="s">
        <v>543</v>
      </c>
      <c r="AD210" s="6" t="s">
        <v>2089</v>
      </c>
      <c r="AE210" s="9">
        <v>-2.4400000000000002E-2</v>
      </c>
      <c r="AF210" s="6" t="s">
        <v>2051</v>
      </c>
      <c r="AG210" s="9">
        <v>0.129</v>
      </c>
      <c r="AH210" s="9">
        <v>0.47199999999999998</v>
      </c>
      <c r="AI210" s="6" t="s">
        <v>2105</v>
      </c>
      <c r="AJ210" s="6" t="s">
        <v>684</v>
      </c>
      <c r="AK210" s="9">
        <v>0.31669999999999998</v>
      </c>
      <c r="AL210" s="9">
        <v>2.8000000000000001E-2</v>
      </c>
      <c r="AM210" s="6" t="s">
        <v>362</v>
      </c>
      <c r="AN210" s="9">
        <v>-3.8899999999999997E-2</v>
      </c>
      <c r="AO210" s="6" t="s">
        <v>1605</v>
      </c>
      <c r="AP210" s="6" t="s">
        <v>2091</v>
      </c>
      <c r="AQ210" s="9">
        <v>0.1694</v>
      </c>
      <c r="AR210" s="6" t="s">
        <v>2106</v>
      </c>
      <c r="AS210" s="6" t="s">
        <v>2093</v>
      </c>
      <c r="AT210" s="6" t="s">
        <v>933</v>
      </c>
      <c r="AU210" s="6" t="s">
        <v>295</v>
      </c>
      <c r="AV210" s="8">
        <v>42075700000</v>
      </c>
      <c r="AW210" s="8">
        <v>29338400000</v>
      </c>
      <c r="AX210" s="8">
        <v>8422430000</v>
      </c>
      <c r="AY210" s="8">
        <v>20916000000</v>
      </c>
      <c r="AZ210" s="8">
        <v>13892100000</v>
      </c>
      <c r="BA210" s="8">
        <v>5739570000</v>
      </c>
      <c r="BB210" s="8">
        <v>16481400000</v>
      </c>
      <c r="BC210" s="8">
        <v>4581060000</v>
      </c>
      <c r="BD210" s="8">
        <v>5407240000</v>
      </c>
      <c r="BE210" s="8">
        <v>1813080000</v>
      </c>
      <c r="BF210" s="8">
        <v>3019870000</v>
      </c>
      <c r="BG210" s="8">
        <v>1025700000</v>
      </c>
      <c r="BH210" s="11">
        <f>BF210/L210</f>
        <v>0.10665567100606763</v>
      </c>
      <c r="BI210" s="8">
        <f>BF210-AY210</f>
        <v>-17896130000</v>
      </c>
      <c r="BJ210" s="11">
        <f>(Table1[[#This Row],[Cotação]]/Table1[[#This Row],[Min 52 sem 
]])-1</f>
        <v>0.23832923832923836</v>
      </c>
    </row>
    <row r="211" spans="1:62" hidden="1" x14ac:dyDescent="0.25">
      <c r="A211" s="6" t="str">
        <f>IFERROR(VLOOKUP(Table1[[#This Row],[Papel]],carteira!A:B,2,0),"")</f>
        <v/>
      </c>
      <c r="B211" s="5" t="s">
        <v>474</v>
      </c>
      <c r="C211" s="6">
        <v>22.21</v>
      </c>
      <c r="D211" s="6" t="s">
        <v>466</v>
      </c>
      <c r="E211" s="7">
        <v>44638</v>
      </c>
      <c r="F211" s="6" t="s">
        <v>475</v>
      </c>
      <c r="G211" s="6">
        <v>17.899999999999999</v>
      </c>
      <c r="H211" s="6" t="s">
        <v>476</v>
      </c>
      <c r="I211" s="6">
        <v>48.55</v>
      </c>
      <c r="J211" s="6" t="s">
        <v>477</v>
      </c>
      <c r="K211" s="8">
        <v>247089000</v>
      </c>
      <c r="L211" s="8">
        <v>7686130000</v>
      </c>
      <c r="M211" s="7">
        <v>44561</v>
      </c>
      <c r="N211" s="8">
        <v>29520200000</v>
      </c>
      <c r="O211" s="8">
        <v>346066000</v>
      </c>
      <c r="P211" s="6" t="s">
        <v>478</v>
      </c>
      <c r="Q211" s="6">
        <v>-1.82</v>
      </c>
      <c r="R211" s="6">
        <v>-12.17</v>
      </c>
      <c r="S211" s="9">
        <v>-0.12180000000000001</v>
      </c>
      <c r="T211" s="6">
        <v>-0.42</v>
      </c>
      <c r="U211" s="6">
        <v>-52.98</v>
      </c>
      <c r="V211" s="9">
        <v>-0.22750000000000001</v>
      </c>
      <c r="W211" s="6" t="s">
        <v>479</v>
      </c>
      <c r="X211" s="6" t="s">
        <v>480</v>
      </c>
      <c r="Y211" s="9">
        <v>-0.45429999999999998</v>
      </c>
      <c r="Z211" s="6" t="s">
        <v>285</v>
      </c>
      <c r="AA211" s="6" t="s">
        <v>481</v>
      </c>
      <c r="AB211" s="9">
        <v>-8.8300000000000003E-2</v>
      </c>
      <c r="AC211" s="6" t="s">
        <v>482</v>
      </c>
      <c r="AD211" s="6" t="s">
        <v>483</v>
      </c>
      <c r="AE211" s="9">
        <v>-0.38019999999999998</v>
      </c>
      <c r="AF211" s="6" t="s">
        <v>484</v>
      </c>
      <c r="AG211" s="9">
        <v>5.8999999999999997E-2</v>
      </c>
      <c r="AH211" s="9">
        <v>-0.32229999999999998</v>
      </c>
      <c r="AI211" s="6" t="s">
        <v>485</v>
      </c>
      <c r="AJ211" s="6" t="s">
        <v>486</v>
      </c>
      <c r="AK211" s="9">
        <v>0.61890000000000001</v>
      </c>
      <c r="AL211" s="9">
        <v>0</v>
      </c>
      <c r="AM211" s="6" t="s">
        <v>487</v>
      </c>
      <c r="AN211" s="9">
        <v>0.33829999999999999</v>
      </c>
      <c r="AO211" s="6" t="s">
        <v>488</v>
      </c>
      <c r="AP211" s="6" t="s">
        <v>217</v>
      </c>
      <c r="AQ211" s="9">
        <v>0.2009</v>
      </c>
      <c r="AR211" s="6" t="s">
        <v>489</v>
      </c>
      <c r="AS211" s="6" t="s">
        <v>490</v>
      </c>
      <c r="AT211" s="6" t="s">
        <v>491</v>
      </c>
      <c r="AU211" s="6" t="s">
        <v>304</v>
      </c>
      <c r="AV211" s="8">
        <v>18533500000</v>
      </c>
      <c r="AW211" s="8">
        <v>24909300000</v>
      </c>
      <c r="AX211" s="8">
        <v>3075230000</v>
      </c>
      <c r="AY211" s="8">
        <v>21834100000</v>
      </c>
      <c r="AZ211" s="8">
        <v>5846340000</v>
      </c>
      <c r="BA211" s="8">
        <v>-18333000000</v>
      </c>
      <c r="BB211" s="8">
        <v>9975730000</v>
      </c>
      <c r="BC211" s="8">
        <v>3729740000</v>
      </c>
      <c r="BD211" s="8">
        <v>1097870000</v>
      </c>
      <c r="BE211" s="8">
        <v>1372560000</v>
      </c>
      <c r="BF211" s="8">
        <v>-4213210000</v>
      </c>
      <c r="BG211" s="8">
        <v>-392341000</v>
      </c>
      <c r="BH211" s="11">
        <f>BF211/L211</f>
        <v>-0.54815752530857531</v>
      </c>
      <c r="BI211" s="8">
        <f>BF211-AY211</f>
        <v>-26047310000</v>
      </c>
      <c r="BJ211" s="11">
        <f>(Table1[[#This Row],[Cotação]]/Table1[[#This Row],[Min 52 sem 
]])-1</f>
        <v>0.24078212290502798</v>
      </c>
    </row>
    <row r="212" spans="1:62" hidden="1" x14ac:dyDescent="0.25">
      <c r="A212" s="6" t="str">
        <f>IFERROR(VLOOKUP(Table1[[#This Row],[Papel]],carteira!A:B,2,0),"")</f>
        <v/>
      </c>
      <c r="B212" s="5" t="s">
        <v>1631</v>
      </c>
      <c r="C212" s="6">
        <v>8.81</v>
      </c>
      <c r="D212" s="6" t="s">
        <v>466</v>
      </c>
      <c r="E212" s="7">
        <v>44638</v>
      </c>
      <c r="F212" s="6" t="s">
        <v>1632</v>
      </c>
      <c r="G212" s="6">
        <v>7.1</v>
      </c>
      <c r="H212" s="6" t="s">
        <v>1427</v>
      </c>
      <c r="I212" s="6">
        <v>11.67</v>
      </c>
      <c r="J212" s="6" t="s">
        <v>1428</v>
      </c>
      <c r="K212" s="8">
        <v>450079</v>
      </c>
      <c r="L212" s="8">
        <v>815973000</v>
      </c>
      <c r="M212" s="7">
        <v>44469</v>
      </c>
      <c r="N212" s="8">
        <v>1192350000</v>
      </c>
      <c r="O212" s="8">
        <v>92619000</v>
      </c>
      <c r="P212" s="6" t="s">
        <v>1633</v>
      </c>
      <c r="Q212" s="6">
        <v>2.54</v>
      </c>
      <c r="R212" s="6">
        <v>3.47</v>
      </c>
      <c r="S212" s="9">
        <v>-1.01E-2</v>
      </c>
      <c r="T212" s="6">
        <v>0.46</v>
      </c>
      <c r="U212" s="6">
        <v>19.25</v>
      </c>
      <c r="V212" s="9">
        <v>-1.4500000000000001E-2</v>
      </c>
      <c r="W212" s="6" t="s">
        <v>283</v>
      </c>
      <c r="X212" s="6" t="s">
        <v>1625</v>
      </c>
      <c r="Y212" s="9">
        <v>0.26029999999999998</v>
      </c>
      <c r="Z212" s="6" t="s">
        <v>1149</v>
      </c>
      <c r="AA212" s="6" t="s">
        <v>1627</v>
      </c>
      <c r="AB212" s="9">
        <v>0</v>
      </c>
      <c r="AC212" s="6" t="s">
        <v>464</v>
      </c>
      <c r="AD212" s="6" t="s">
        <v>556</v>
      </c>
      <c r="AE212" s="9">
        <v>0.32519999999999999</v>
      </c>
      <c r="AF212" s="6" t="s">
        <v>594</v>
      </c>
      <c r="AG212" s="9">
        <v>0.13200000000000001</v>
      </c>
      <c r="AH212" s="9">
        <v>-0.14219999999999999</v>
      </c>
      <c r="AI212" s="6" t="s">
        <v>1634</v>
      </c>
      <c r="AJ212" s="6" t="s">
        <v>928</v>
      </c>
      <c r="AK212" s="9">
        <v>0.94379999999999997</v>
      </c>
      <c r="AL212" s="9">
        <v>5.2999999999999999E-2</v>
      </c>
      <c r="AM212" s="6" t="s">
        <v>44</v>
      </c>
      <c r="AN212" s="9">
        <v>0.1091</v>
      </c>
      <c r="AO212" s="6" t="s">
        <v>1512</v>
      </c>
      <c r="AP212" s="6" t="s">
        <v>243</v>
      </c>
      <c r="AQ212" s="9">
        <v>0.41020000000000001</v>
      </c>
      <c r="AR212" s="6" t="s">
        <v>74</v>
      </c>
      <c r="AS212" s="6" t="s">
        <v>157</v>
      </c>
      <c r="AT212" s="6" t="s">
        <v>170</v>
      </c>
      <c r="AU212" s="6" t="s">
        <v>648</v>
      </c>
      <c r="AV212" s="8">
        <v>3147110000</v>
      </c>
      <c r="AW212" s="8">
        <v>487473000</v>
      </c>
      <c r="AX212" s="8">
        <v>111094000</v>
      </c>
      <c r="AY212" s="8">
        <v>376379000</v>
      </c>
      <c r="AZ212" s="8">
        <v>1226190000</v>
      </c>
      <c r="BA212" s="8">
        <v>1783070000</v>
      </c>
      <c r="BB212" s="8">
        <v>2267740000</v>
      </c>
      <c r="BC212" s="8">
        <v>654018000</v>
      </c>
      <c r="BD212" s="8">
        <v>414660000</v>
      </c>
      <c r="BE212" s="8">
        <v>138561000</v>
      </c>
      <c r="BF212" s="8">
        <v>320940000</v>
      </c>
      <c r="BG212" s="8">
        <v>70515000</v>
      </c>
      <c r="BH212" s="11">
        <f>BF212/L212</f>
        <v>0.39332183785492902</v>
      </c>
      <c r="BI212" s="8">
        <f>BF212-AY212</f>
        <v>-55439000</v>
      </c>
      <c r="BJ212" s="11">
        <f>(Table1[[#This Row],[Cotação]]/Table1[[#This Row],[Min 52 sem 
]])-1</f>
        <v>0.24084507042253533</v>
      </c>
    </row>
    <row r="213" spans="1:62" hidden="1" x14ac:dyDescent="0.25">
      <c r="A213" s="6" t="str">
        <f>IFERROR(VLOOKUP(Table1[[#This Row],[Papel]],carteira!A:B,2,0),"")</f>
        <v/>
      </c>
      <c r="B213" s="5" t="s">
        <v>358</v>
      </c>
      <c r="C213" s="6">
        <v>80.430000000000007</v>
      </c>
      <c r="D213" s="6" t="s">
        <v>2</v>
      </c>
      <c r="E213" s="7">
        <v>44638</v>
      </c>
      <c r="F213" s="6" t="s">
        <v>359</v>
      </c>
      <c r="G213" s="6">
        <v>64.78</v>
      </c>
      <c r="H213" s="6" t="s">
        <v>142</v>
      </c>
      <c r="I213" s="6">
        <v>100.07</v>
      </c>
      <c r="J213" s="6" t="s">
        <v>162</v>
      </c>
      <c r="K213" s="8">
        <v>98367800</v>
      </c>
      <c r="L213" s="8">
        <v>8830890000</v>
      </c>
      <c r="M213" s="7">
        <v>44561</v>
      </c>
      <c r="N213" s="8">
        <v>9102930000</v>
      </c>
      <c r="O213" s="8">
        <v>109796000</v>
      </c>
      <c r="P213" s="6" t="s">
        <v>360</v>
      </c>
      <c r="Q213" s="6">
        <v>25.58</v>
      </c>
      <c r="R213" s="6">
        <v>3.14</v>
      </c>
      <c r="S213" s="9">
        <v>-9.7000000000000003E-3</v>
      </c>
      <c r="T213" s="6">
        <v>5.55</v>
      </c>
      <c r="U213" s="6">
        <v>14.49</v>
      </c>
      <c r="V213" s="9">
        <v>-3.3300000000000003E-2</v>
      </c>
      <c r="W213" s="6" t="s">
        <v>361</v>
      </c>
      <c r="X213" s="6" t="s">
        <v>362</v>
      </c>
      <c r="Y213" s="9">
        <v>0.1134</v>
      </c>
      <c r="Z213" s="6" t="s">
        <v>363</v>
      </c>
      <c r="AA213" s="6" t="s">
        <v>80</v>
      </c>
      <c r="AB213" s="9">
        <v>4.7699999999999999E-2</v>
      </c>
      <c r="AC213" s="6" t="s">
        <v>364</v>
      </c>
      <c r="AD213" s="6" t="s">
        <v>365</v>
      </c>
      <c r="AE213" s="9">
        <v>0.13739999999999999</v>
      </c>
      <c r="AF213" s="6" t="s">
        <v>366</v>
      </c>
      <c r="AG213" s="9">
        <v>0.1</v>
      </c>
      <c r="AH213" s="9">
        <v>7.5800000000000006E-2</v>
      </c>
      <c r="AI213" s="6" t="s">
        <v>367</v>
      </c>
      <c r="AJ213" s="6" t="s">
        <v>368</v>
      </c>
      <c r="AK213" s="9">
        <v>0.1958</v>
      </c>
      <c r="AL213" s="9">
        <v>0.01</v>
      </c>
      <c r="AM213" s="6" t="s">
        <v>77</v>
      </c>
      <c r="AN213" s="9">
        <v>3.3000000000000002E-2</v>
      </c>
      <c r="AO213" s="6" t="s">
        <v>369</v>
      </c>
      <c r="AP213" s="6" t="s">
        <v>370</v>
      </c>
      <c r="AQ213" s="9">
        <v>1.2955000000000001</v>
      </c>
      <c r="AR213" s="6" t="s">
        <v>371</v>
      </c>
      <c r="AS213" s="6" t="s">
        <v>372</v>
      </c>
      <c r="AT213" s="6" t="s">
        <v>240</v>
      </c>
      <c r="AU213" s="6" t="s">
        <v>373</v>
      </c>
      <c r="AV213" s="8">
        <v>3366330000</v>
      </c>
      <c r="AW213" s="8">
        <v>534594000</v>
      </c>
      <c r="AX213" s="8">
        <v>262559000</v>
      </c>
      <c r="AY213" s="8">
        <v>272035000</v>
      </c>
      <c r="AZ213" s="8">
        <v>1646790000</v>
      </c>
      <c r="BA213" s="8">
        <v>1590580000</v>
      </c>
      <c r="BB213" s="8">
        <v>2923830000</v>
      </c>
      <c r="BC213" s="8">
        <v>1092950000</v>
      </c>
      <c r="BD213" s="8">
        <v>338052000</v>
      </c>
      <c r="BE213" s="8">
        <v>148179000</v>
      </c>
      <c r="BF213" s="8">
        <v>345234000</v>
      </c>
      <c r="BG213" s="8">
        <v>104918000</v>
      </c>
      <c r="BH213" s="11">
        <f>BF213/L213</f>
        <v>3.9093907862061468E-2</v>
      </c>
      <c r="BI213" s="8">
        <f>BF213-AY213</f>
        <v>73199000</v>
      </c>
      <c r="BJ213" s="11">
        <f>(Table1[[#This Row],[Cotação]]/Table1[[#This Row],[Min 52 sem 
]])-1</f>
        <v>0.24158690953998163</v>
      </c>
    </row>
    <row r="214" spans="1:62" hidden="1" x14ac:dyDescent="0.25">
      <c r="A214" s="6" t="str">
        <f>IFERROR(VLOOKUP(Table1[[#This Row],[Papel]],carteira!A:B,2,0),"")</f>
        <v/>
      </c>
      <c r="B214" s="5" t="s">
        <v>1561</v>
      </c>
      <c r="C214" s="6">
        <v>7.45</v>
      </c>
      <c r="D214" s="6" t="s">
        <v>466</v>
      </c>
      <c r="E214" s="7">
        <v>44638</v>
      </c>
      <c r="F214" s="6" t="s">
        <v>1562</v>
      </c>
      <c r="G214" s="6">
        <v>6</v>
      </c>
      <c r="H214" s="6" t="s">
        <v>72</v>
      </c>
      <c r="I214" s="6">
        <v>7.45</v>
      </c>
      <c r="J214" s="6" t="s">
        <v>72</v>
      </c>
      <c r="K214" s="8">
        <v>189873</v>
      </c>
      <c r="L214" s="8">
        <v>13518500000</v>
      </c>
      <c r="M214" s="7">
        <v>44561</v>
      </c>
      <c r="N214" s="8">
        <v>31835600000</v>
      </c>
      <c r="O214" s="8">
        <v>1814560000</v>
      </c>
      <c r="P214" s="6" t="s">
        <v>1563</v>
      </c>
      <c r="Q214" s="6">
        <v>4.8</v>
      </c>
      <c r="R214" s="6">
        <v>1.55</v>
      </c>
      <c r="S214" s="9">
        <v>5.67E-2</v>
      </c>
      <c r="T214" s="6">
        <v>1.6</v>
      </c>
      <c r="U214" s="6">
        <v>4.6500000000000004</v>
      </c>
      <c r="V214" s="9">
        <v>2.6200000000000001E-2</v>
      </c>
      <c r="W214" s="6" t="s">
        <v>685</v>
      </c>
      <c r="X214" s="6" t="s">
        <v>1547</v>
      </c>
      <c r="Y214" s="9">
        <v>0.1048</v>
      </c>
      <c r="Z214" s="6" t="s">
        <v>217</v>
      </c>
      <c r="AA214" s="6" t="s">
        <v>1548</v>
      </c>
      <c r="AB214" s="9">
        <v>3.0499999999999999E-2</v>
      </c>
      <c r="AC214" s="6" t="s">
        <v>922</v>
      </c>
      <c r="AD214" s="6" t="s">
        <v>59</v>
      </c>
      <c r="AE214" s="9">
        <v>-5.4100000000000002E-2</v>
      </c>
      <c r="AF214" s="6" t="s">
        <v>1564</v>
      </c>
      <c r="AG214" s="9">
        <v>9.4E-2</v>
      </c>
      <c r="AH214" s="9">
        <v>-0.15179999999999999</v>
      </c>
      <c r="AI214" s="6" t="s">
        <v>201</v>
      </c>
      <c r="AJ214" s="6" t="s">
        <v>1012</v>
      </c>
      <c r="AK214" s="9">
        <v>0.42759999999999998</v>
      </c>
      <c r="AL214" s="9">
        <v>0.106</v>
      </c>
      <c r="AM214" s="6" t="s">
        <v>1550</v>
      </c>
      <c r="AN214" s="9">
        <v>0.69689999999999996</v>
      </c>
      <c r="AO214" s="6" t="s">
        <v>1565</v>
      </c>
      <c r="AP214" s="6" t="s">
        <v>1182</v>
      </c>
      <c r="AQ214" s="9">
        <v>0.32169999999999999</v>
      </c>
      <c r="AR214" s="6" t="s">
        <v>1566</v>
      </c>
      <c r="AS214" s="6" t="s">
        <v>1553</v>
      </c>
      <c r="AT214" s="6" t="s">
        <v>684</v>
      </c>
      <c r="AU214" s="6" t="s">
        <v>180</v>
      </c>
      <c r="AV214" s="8">
        <v>54768400000</v>
      </c>
      <c r="AW214" s="8">
        <v>23148000000</v>
      </c>
      <c r="AX214" s="8">
        <v>4830960000</v>
      </c>
      <c r="AY214" s="8">
        <v>18317100000</v>
      </c>
      <c r="AZ214" s="8">
        <v>15527800000</v>
      </c>
      <c r="BA214" s="8">
        <v>8434440000</v>
      </c>
      <c r="BB214" s="8">
        <v>26798000000</v>
      </c>
      <c r="BC214" s="8">
        <v>7434810000</v>
      </c>
      <c r="BD214" s="8">
        <v>5132720000</v>
      </c>
      <c r="BE214" s="8">
        <v>1526720000</v>
      </c>
      <c r="BF214" s="8">
        <v>2818180000</v>
      </c>
      <c r="BG214" s="8">
        <v>522132000</v>
      </c>
      <c r="BH214" s="11">
        <f>BF214/L214</f>
        <v>0.20846839516218515</v>
      </c>
      <c r="BI214" s="8">
        <f>BF214-AY214</f>
        <v>-15498920000</v>
      </c>
      <c r="BJ214" s="11">
        <f>(Table1[[#This Row],[Cotação]]/Table1[[#This Row],[Min 52 sem 
]])-1</f>
        <v>0.2416666666666667</v>
      </c>
    </row>
    <row r="215" spans="1:62" hidden="1" x14ac:dyDescent="0.25">
      <c r="A215" s="6" t="str">
        <f>IFERROR(VLOOKUP(Table1[[#This Row],[Papel]],carteira!A:B,2,0),"")</f>
        <v/>
      </c>
      <c r="B215" s="5" t="s">
        <v>1448</v>
      </c>
      <c r="C215" s="6">
        <v>7.44</v>
      </c>
      <c r="D215" s="6" t="s">
        <v>2</v>
      </c>
      <c r="E215" s="7">
        <v>44638</v>
      </c>
      <c r="F215" s="6" t="s">
        <v>1449</v>
      </c>
      <c r="G215" s="6">
        <v>5.99</v>
      </c>
      <c r="H215" s="6" t="s">
        <v>476</v>
      </c>
      <c r="I215" s="6">
        <v>13.43</v>
      </c>
      <c r="J215" s="6" t="s">
        <v>940</v>
      </c>
      <c r="K215" s="8">
        <v>44003200</v>
      </c>
      <c r="L215" s="8">
        <v>5180730000</v>
      </c>
      <c r="M215" s="7">
        <v>44561</v>
      </c>
      <c r="N215" s="8">
        <v>12927600000</v>
      </c>
      <c r="O215" s="8">
        <v>696334000</v>
      </c>
      <c r="P215" s="6" t="s">
        <v>1450</v>
      </c>
      <c r="Q215" s="6">
        <v>13.93</v>
      </c>
      <c r="R215" s="6">
        <v>0.53</v>
      </c>
      <c r="S215" s="9">
        <v>0.1464</v>
      </c>
      <c r="T215" s="6">
        <v>2.44</v>
      </c>
      <c r="U215" s="6">
        <v>3.04</v>
      </c>
      <c r="V215" s="9">
        <v>6.59E-2</v>
      </c>
      <c r="W215" s="6" t="s">
        <v>1244</v>
      </c>
      <c r="X215" s="6" t="s">
        <v>1451</v>
      </c>
      <c r="Y215" s="9">
        <v>-0.34739999999999999</v>
      </c>
      <c r="Z215" s="6" t="s">
        <v>1452</v>
      </c>
      <c r="AA215" s="6" t="s">
        <v>1453</v>
      </c>
      <c r="AB215" s="9">
        <v>1.6400000000000001E-2</v>
      </c>
      <c r="AC215" s="6" t="s">
        <v>103</v>
      </c>
      <c r="AD215" s="6" t="s">
        <v>61</v>
      </c>
      <c r="AE215" s="9">
        <v>-0.45250000000000001</v>
      </c>
      <c r="AF215" s="6" t="s">
        <v>219</v>
      </c>
      <c r="AG215" s="9">
        <v>9.5000000000000001E-2</v>
      </c>
      <c r="AH215" s="9">
        <v>-0.18229999999999999</v>
      </c>
      <c r="AI215" s="6" t="s">
        <v>841</v>
      </c>
      <c r="AJ215" s="6" t="s">
        <v>65</v>
      </c>
      <c r="AK215" s="9">
        <v>0.73770000000000002</v>
      </c>
      <c r="AL215" s="9">
        <v>0</v>
      </c>
      <c r="AM215" s="6" t="s">
        <v>170</v>
      </c>
      <c r="AN215" s="9">
        <v>-0.1779</v>
      </c>
      <c r="AO215" s="6" t="s">
        <v>1454</v>
      </c>
      <c r="AP215" s="6" t="s">
        <v>877</v>
      </c>
      <c r="AQ215" s="9">
        <v>0.57379999999999998</v>
      </c>
      <c r="AR215" s="6" t="s">
        <v>437</v>
      </c>
      <c r="AS215" s="6" t="s">
        <v>1455</v>
      </c>
      <c r="AT215" s="6" t="s">
        <v>577</v>
      </c>
      <c r="AU215" s="6" t="s">
        <v>111</v>
      </c>
      <c r="AV215" s="8">
        <v>16393900000</v>
      </c>
      <c r="AW215" s="8">
        <v>9985440000</v>
      </c>
      <c r="AX215" s="8">
        <v>2238540000</v>
      </c>
      <c r="AY215" s="8">
        <v>7746890000</v>
      </c>
      <c r="AZ215" s="8">
        <v>2593510000</v>
      </c>
      <c r="BA215" s="8">
        <v>2120310000</v>
      </c>
      <c r="BB215" s="8">
        <v>4651760000</v>
      </c>
      <c r="BC215" s="8">
        <v>1285310000</v>
      </c>
      <c r="BD215" s="8">
        <v>1561310000</v>
      </c>
      <c r="BE215" s="8">
        <v>331396000</v>
      </c>
      <c r="BF215" s="8">
        <v>372042000</v>
      </c>
      <c r="BG215" s="8">
        <v>13423000</v>
      </c>
      <c r="BH215" s="11">
        <f>BF215/L215</f>
        <v>7.1812659605885662E-2</v>
      </c>
      <c r="BI215" s="8">
        <f>BF215-AY215</f>
        <v>-7374848000</v>
      </c>
      <c r="BJ215" s="11">
        <f>(Table1[[#This Row],[Cotação]]/Table1[[#This Row],[Min 52 sem 
]])-1</f>
        <v>0.24207011686143565</v>
      </c>
    </row>
    <row r="216" spans="1:62" hidden="1" x14ac:dyDescent="0.25">
      <c r="A216" s="6" t="str">
        <f>IFERROR(VLOOKUP(Table1[[#This Row],[Papel]],carteira!A:B,2,0),"")</f>
        <v/>
      </c>
      <c r="B216" s="5" t="s">
        <v>2838</v>
      </c>
      <c r="C216" s="6">
        <v>11.32</v>
      </c>
      <c r="D216" s="6" t="s">
        <v>2</v>
      </c>
      <c r="E216" s="7">
        <v>44638</v>
      </c>
      <c r="F216" s="6" t="s">
        <v>2839</v>
      </c>
      <c r="G216" s="6">
        <v>9.09</v>
      </c>
      <c r="H216" s="6" t="s">
        <v>194</v>
      </c>
      <c r="I216" s="6">
        <v>29.1</v>
      </c>
      <c r="J216" s="6" t="s">
        <v>194</v>
      </c>
      <c r="K216" s="8">
        <v>37235800</v>
      </c>
      <c r="L216" s="8">
        <v>1580610000</v>
      </c>
      <c r="M216" s="7">
        <v>44561</v>
      </c>
      <c r="N216" s="8">
        <v>2079800000</v>
      </c>
      <c r="O216" s="8">
        <v>139630000</v>
      </c>
      <c r="P216" s="6" t="s">
        <v>2840</v>
      </c>
      <c r="Q216" s="6">
        <v>-88.5</v>
      </c>
      <c r="R216" s="6">
        <v>-0.13</v>
      </c>
      <c r="S216" s="9">
        <v>-0.24729999999999999</v>
      </c>
      <c r="T216" s="6">
        <v>2.63</v>
      </c>
      <c r="U216" s="6">
        <v>4.3</v>
      </c>
      <c r="V216" s="9">
        <v>-0.21279999999999999</v>
      </c>
      <c r="W216" s="6" t="s">
        <v>2841</v>
      </c>
      <c r="X216" s="6" t="s">
        <v>170</v>
      </c>
      <c r="Y216" s="9">
        <v>-0.58109999999999995</v>
      </c>
      <c r="Z216" s="6" t="s">
        <v>514</v>
      </c>
      <c r="AA216" s="6" t="s">
        <v>782</v>
      </c>
      <c r="AB216" s="9">
        <v>-0.19939999999999999</v>
      </c>
      <c r="AC216" s="6" t="s">
        <v>1231</v>
      </c>
      <c r="AD216" s="6" t="s">
        <v>1508</v>
      </c>
      <c r="AE216" s="9">
        <v>-0.37959999999999999</v>
      </c>
      <c r="AF216" s="6" t="s">
        <v>2842</v>
      </c>
      <c r="AG216" s="9">
        <v>7.0000000000000001E-3</v>
      </c>
      <c r="AH216" s="9">
        <v>0.84860000000000002</v>
      </c>
      <c r="AI216" s="6" t="s">
        <v>2843</v>
      </c>
      <c r="AJ216" s="6" t="s">
        <v>782</v>
      </c>
      <c r="AK216" s="9">
        <v>0</v>
      </c>
      <c r="AL216" s="9">
        <v>0</v>
      </c>
      <c r="AM216" s="6" t="s">
        <v>1952</v>
      </c>
      <c r="AN216" s="9">
        <v>0</v>
      </c>
      <c r="AO216" s="6" t="s">
        <v>2844</v>
      </c>
      <c r="AP216" s="6" t="s">
        <v>637</v>
      </c>
      <c r="AQ216" s="9">
        <v>0</v>
      </c>
      <c r="AR216" s="6" t="s">
        <v>2845</v>
      </c>
      <c r="AS216" s="6" t="s">
        <v>1452</v>
      </c>
      <c r="AT216" s="6" t="s">
        <v>2846</v>
      </c>
      <c r="AU216" s="6" t="s">
        <v>285</v>
      </c>
      <c r="AV216" s="8">
        <v>1982170000</v>
      </c>
      <c r="AW216" s="8">
        <v>668118000</v>
      </c>
      <c r="AX216" s="8">
        <v>168931000</v>
      </c>
      <c r="AY216" s="8">
        <v>499187000</v>
      </c>
      <c r="AZ216" s="8">
        <v>643221000</v>
      </c>
      <c r="BA216" s="8">
        <v>600831000</v>
      </c>
      <c r="BB216" s="8">
        <v>1520360000</v>
      </c>
      <c r="BC216" s="8">
        <v>450864000</v>
      </c>
      <c r="BD216" s="8">
        <v>14136000</v>
      </c>
      <c r="BE216" s="8">
        <v>16933000</v>
      </c>
      <c r="BF216" s="8">
        <v>-17861000</v>
      </c>
      <c r="BG216" s="8">
        <v>-1973000</v>
      </c>
      <c r="BH216" s="11">
        <f>BF216/L216</f>
        <v>-1.1300067695383428E-2</v>
      </c>
      <c r="BI216" s="8">
        <f>BF216-AY216</f>
        <v>-517048000</v>
      </c>
      <c r="BJ216" s="11">
        <f>(Table1[[#This Row],[Cotação]]/Table1[[#This Row],[Min 52 sem 
]])-1</f>
        <v>0.24532453245324537</v>
      </c>
    </row>
    <row r="217" spans="1:62" hidden="1" x14ac:dyDescent="0.25">
      <c r="A217" s="6" t="str">
        <f>IFERROR(VLOOKUP(Table1[[#This Row],[Papel]],carteira!A:B,2,0),"")</f>
        <v/>
      </c>
      <c r="B217" s="5" t="s">
        <v>2726</v>
      </c>
      <c r="C217" s="6">
        <v>56.32</v>
      </c>
      <c r="D217" s="6" t="s">
        <v>34</v>
      </c>
      <c r="E217" s="7">
        <v>44638</v>
      </c>
      <c r="F217" s="6" t="s">
        <v>2727</v>
      </c>
      <c r="G217" s="6">
        <v>45.21</v>
      </c>
      <c r="H217" s="6" t="s">
        <v>316</v>
      </c>
      <c r="I217" s="6">
        <v>68.45</v>
      </c>
      <c r="J217" s="6" t="s">
        <v>351</v>
      </c>
      <c r="K217" s="8">
        <v>393386000</v>
      </c>
      <c r="L217" s="8">
        <v>42716900000</v>
      </c>
      <c r="M217" s="7">
        <v>44561</v>
      </c>
      <c r="N217" s="8">
        <v>50140400000</v>
      </c>
      <c r="O217" s="8">
        <v>758467000</v>
      </c>
      <c r="P217" s="6" t="s">
        <v>2728</v>
      </c>
      <c r="Q217" s="6">
        <v>20.9</v>
      </c>
      <c r="R217" s="6">
        <v>2.69</v>
      </c>
      <c r="S217" s="9">
        <v>-2.0899999999999998E-2</v>
      </c>
      <c r="T217" s="6">
        <v>5.61</v>
      </c>
      <c r="U217" s="6">
        <v>10.039999999999999</v>
      </c>
      <c r="V217" s="9">
        <v>-3.6299999999999999E-2</v>
      </c>
      <c r="W217" s="6" t="s">
        <v>2729</v>
      </c>
      <c r="X217" s="6" t="s">
        <v>1374</v>
      </c>
      <c r="Y217" s="9">
        <v>-1.8700000000000001E-2</v>
      </c>
      <c r="Z217" s="6" t="s">
        <v>1392</v>
      </c>
      <c r="AA217" s="6" t="s">
        <v>2730</v>
      </c>
      <c r="AB217" s="9">
        <v>6.2600000000000003E-2</v>
      </c>
      <c r="AC217" s="6" t="s">
        <v>2137</v>
      </c>
      <c r="AD217" s="6" t="s">
        <v>849</v>
      </c>
      <c r="AE217" s="9">
        <v>-0.22650000000000001</v>
      </c>
      <c r="AF217" s="6" t="s">
        <v>2731</v>
      </c>
      <c r="AG217" s="9">
        <v>0.127</v>
      </c>
      <c r="AH217" s="9">
        <v>0.46850000000000003</v>
      </c>
      <c r="AI217" s="6" t="s">
        <v>2732</v>
      </c>
      <c r="AJ217" s="6" t="s">
        <v>392</v>
      </c>
      <c r="AK217" s="9">
        <v>0.6875</v>
      </c>
      <c r="AL217" s="9">
        <v>8.0000000000000002E-3</v>
      </c>
      <c r="AM217" s="6" t="s">
        <v>2733</v>
      </c>
      <c r="AN217" s="9">
        <v>0.36130000000000001</v>
      </c>
      <c r="AO217" s="6" t="s">
        <v>2734</v>
      </c>
      <c r="AP217" s="6" t="s">
        <v>1262</v>
      </c>
      <c r="AQ217" s="9">
        <v>1.0139</v>
      </c>
      <c r="AR217" s="6" t="s">
        <v>2735</v>
      </c>
      <c r="AS217" s="6" t="s">
        <v>505</v>
      </c>
      <c r="AT217" s="6" t="s">
        <v>2320</v>
      </c>
      <c r="AU217" s="6" t="s">
        <v>973</v>
      </c>
      <c r="AV217" s="8">
        <v>25312100000</v>
      </c>
      <c r="AW217" s="8">
        <v>12433100000</v>
      </c>
      <c r="AX217" s="8">
        <v>5009530000</v>
      </c>
      <c r="AY217" s="8">
        <v>7423560000</v>
      </c>
      <c r="AZ217" s="8">
        <v>6942860000</v>
      </c>
      <c r="BA217" s="8">
        <v>7617090000</v>
      </c>
      <c r="BB217" s="8">
        <v>10901300000</v>
      </c>
      <c r="BC217" s="8">
        <v>2636260000</v>
      </c>
      <c r="BD217" s="8">
        <v>3223090000</v>
      </c>
      <c r="BE217" s="8">
        <v>770486000</v>
      </c>
      <c r="BF217" s="8">
        <v>2043680000</v>
      </c>
      <c r="BG217" s="8">
        <v>442121000</v>
      </c>
      <c r="BH217" s="11">
        <f>BF217/L217</f>
        <v>4.7842423022269875E-2</v>
      </c>
      <c r="BI217" s="8">
        <f>BF217-AY217</f>
        <v>-5379880000</v>
      </c>
      <c r="BJ217" s="11">
        <f>(Table1[[#This Row],[Cotação]]/Table1[[#This Row],[Min 52 sem 
]])-1</f>
        <v>0.24574209245742096</v>
      </c>
    </row>
    <row r="218" spans="1:62" hidden="1" x14ac:dyDescent="0.25">
      <c r="A218" s="6" t="str">
        <f>IFERROR(VLOOKUP(Table1[[#This Row],[Papel]],carteira!A:B,2,0),"")</f>
        <v/>
      </c>
      <c r="B218" s="5" t="s">
        <v>1554</v>
      </c>
      <c r="C218" s="6">
        <v>15.36</v>
      </c>
      <c r="D218" s="6" t="s">
        <v>34</v>
      </c>
      <c r="E218" s="7">
        <v>44638</v>
      </c>
      <c r="F218" s="6" t="s">
        <v>1555</v>
      </c>
      <c r="G218" s="6">
        <v>12.31</v>
      </c>
      <c r="H218" s="6" t="s">
        <v>72</v>
      </c>
      <c r="I218" s="6">
        <v>17.989999999999998</v>
      </c>
      <c r="J218" s="6" t="s">
        <v>72</v>
      </c>
      <c r="K218" s="8">
        <v>118186</v>
      </c>
      <c r="L218" s="8">
        <v>27871700000</v>
      </c>
      <c r="M218" s="7">
        <v>44561</v>
      </c>
      <c r="N218" s="8">
        <v>46188700000</v>
      </c>
      <c r="O218" s="8">
        <v>1814560000</v>
      </c>
      <c r="P218" s="6" t="s">
        <v>1556</v>
      </c>
      <c r="Q218" s="6">
        <v>9.89</v>
      </c>
      <c r="R218" s="6">
        <v>1.55</v>
      </c>
      <c r="S218" s="9">
        <v>9.01E-2</v>
      </c>
      <c r="T218" s="6">
        <v>3.3</v>
      </c>
      <c r="U218" s="6">
        <v>4.6500000000000004</v>
      </c>
      <c r="V218" s="9">
        <v>8.1699999999999995E-2</v>
      </c>
      <c r="W218" s="6" t="s">
        <v>756</v>
      </c>
      <c r="X218" s="6" t="s">
        <v>1547</v>
      </c>
      <c r="Y218" s="9">
        <v>7.0900000000000005E-2</v>
      </c>
      <c r="Z218" s="6" t="s">
        <v>514</v>
      </c>
      <c r="AA218" s="6" t="s">
        <v>1548</v>
      </c>
      <c r="AB218" s="9">
        <v>0.161</v>
      </c>
      <c r="AC218" s="6" t="s">
        <v>313</v>
      </c>
      <c r="AD218" s="6" t="s">
        <v>59</v>
      </c>
      <c r="AE218" s="9">
        <v>-0.1774</v>
      </c>
      <c r="AF218" s="6" t="s">
        <v>1557</v>
      </c>
      <c r="AG218" s="9">
        <v>9.4E-2</v>
      </c>
      <c r="AH218" s="9">
        <v>0.2606</v>
      </c>
      <c r="AI218" s="6" t="s">
        <v>1558</v>
      </c>
      <c r="AJ218" s="6" t="s">
        <v>1012</v>
      </c>
      <c r="AK218" s="9">
        <v>0.70669999999999999</v>
      </c>
      <c r="AL218" s="9">
        <v>5.0999999999999997E-2</v>
      </c>
      <c r="AM218" s="6" t="s">
        <v>1550</v>
      </c>
      <c r="AN218" s="9">
        <v>-0.14560000000000001</v>
      </c>
      <c r="AO218" s="6" t="s">
        <v>1559</v>
      </c>
      <c r="AP218" s="6" t="s">
        <v>1182</v>
      </c>
      <c r="AQ218" s="9">
        <v>1.5660000000000001</v>
      </c>
      <c r="AR218" s="6" t="s">
        <v>1560</v>
      </c>
      <c r="AS218" s="6" t="s">
        <v>1553</v>
      </c>
      <c r="AT218" s="6" t="s">
        <v>684</v>
      </c>
      <c r="AU218" s="6" t="s">
        <v>180</v>
      </c>
      <c r="AV218" s="8">
        <v>54768400000</v>
      </c>
      <c r="AW218" s="8">
        <v>23148000000</v>
      </c>
      <c r="AX218" s="8">
        <v>4830960000</v>
      </c>
      <c r="AY218" s="8">
        <v>18317100000</v>
      </c>
      <c r="AZ218" s="8">
        <v>15527800000</v>
      </c>
      <c r="BA218" s="8">
        <v>8434440000</v>
      </c>
      <c r="BB218" s="8">
        <v>26798000000</v>
      </c>
      <c r="BC218" s="8">
        <v>7434810000</v>
      </c>
      <c r="BD218" s="8">
        <v>5132720000</v>
      </c>
      <c r="BE218" s="8">
        <v>1526720000</v>
      </c>
      <c r="BF218" s="8">
        <v>2818180000</v>
      </c>
      <c r="BG218" s="8">
        <v>522132000</v>
      </c>
      <c r="BH218" s="11">
        <f>BF218/L218</f>
        <v>0.10111259808336054</v>
      </c>
      <c r="BI218" s="8">
        <f>BF218-AY218</f>
        <v>-15498920000</v>
      </c>
      <c r="BJ218" s="11">
        <f>(Table1[[#This Row],[Cotação]]/Table1[[#This Row],[Min 52 sem 
]])-1</f>
        <v>0.24776604386677481</v>
      </c>
    </row>
    <row r="219" spans="1:62" hidden="1" x14ac:dyDescent="0.25">
      <c r="A219" s="6" t="str">
        <f>IFERROR(VLOOKUP(Table1[[#This Row],[Papel]],carteira!A:B,2,0),"")</f>
        <v/>
      </c>
      <c r="B219" s="5" t="s">
        <v>22</v>
      </c>
      <c r="C219" s="6">
        <v>16.88</v>
      </c>
      <c r="D219" s="6" t="s">
        <v>23</v>
      </c>
      <c r="E219" s="7">
        <v>44638</v>
      </c>
      <c r="F219" s="6" t="s">
        <v>24</v>
      </c>
      <c r="G219" s="6">
        <v>13.52</v>
      </c>
      <c r="H219" s="6" t="s">
        <v>25</v>
      </c>
      <c r="I219" s="6">
        <v>17.73</v>
      </c>
      <c r="J219" s="6" t="s">
        <v>26</v>
      </c>
      <c r="K219" s="8">
        <v>14318200</v>
      </c>
      <c r="L219" s="8">
        <v>3816400000</v>
      </c>
      <c r="M219" s="7">
        <v>44561</v>
      </c>
      <c r="N219" s="6" t="s">
        <v>27</v>
      </c>
      <c r="O219" s="8">
        <v>226090000</v>
      </c>
      <c r="P219" s="6" t="s">
        <v>28</v>
      </c>
      <c r="Q219" s="6">
        <v>6.67</v>
      </c>
      <c r="R219" s="6">
        <v>2.5299999999999998</v>
      </c>
      <c r="S219" s="9">
        <v>8.2100000000000006E-2</v>
      </c>
      <c r="T219" s="6">
        <v>0.82</v>
      </c>
      <c r="U219" s="6">
        <v>20.65</v>
      </c>
      <c r="V219" s="9">
        <v>1.8100000000000002E-2</v>
      </c>
      <c r="W219" s="6" t="s">
        <v>29</v>
      </c>
      <c r="X219" s="6" t="s">
        <v>29</v>
      </c>
      <c r="Y219" s="9">
        <v>0.17030000000000001</v>
      </c>
      <c r="Z219" s="6" t="s">
        <v>29</v>
      </c>
      <c r="AA219" s="6" t="s">
        <v>29</v>
      </c>
      <c r="AB219" s="9">
        <v>7.8299999999999995E-2</v>
      </c>
      <c r="AC219" s="6" t="s">
        <v>29</v>
      </c>
      <c r="AD219" s="6" t="s">
        <v>30</v>
      </c>
      <c r="AE219" s="9">
        <v>7.6499999999999999E-2</v>
      </c>
      <c r="AF219" s="6" t="s">
        <v>29</v>
      </c>
      <c r="AG219" s="9">
        <v>0</v>
      </c>
      <c r="AH219" s="9">
        <v>-0.20069999999999999</v>
      </c>
      <c r="AI219" s="6" t="s">
        <v>29</v>
      </c>
      <c r="AJ219" s="6" t="s">
        <v>29</v>
      </c>
      <c r="AK219" s="9">
        <v>0.26819999999999999</v>
      </c>
      <c r="AL219" s="9">
        <v>5.3999999999999999E-2</v>
      </c>
      <c r="AM219" s="6" t="s">
        <v>31</v>
      </c>
      <c r="AN219" s="9">
        <v>5.6399999999999999E-2</v>
      </c>
      <c r="AO219" s="6" t="s">
        <v>29</v>
      </c>
      <c r="AP219" s="6" t="s">
        <v>29</v>
      </c>
      <c r="AQ219" s="9">
        <v>0.3372</v>
      </c>
      <c r="AR219" s="6" t="s">
        <v>29</v>
      </c>
      <c r="AS219" s="6" t="s">
        <v>29</v>
      </c>
      <c r="AT219" s="6" t="s">
        <v>32</v>
      </c>
      <c r="AU219" s="6" t="s">
        <v>29</v>
      </c>
      <c r="AV219" s="8">
        <v>49353600000</v>
      </c>
      <c r="AW219" s="6">
        <v>0</v>
      </c>
      <c r="AX219" s="6">
        <v>0</v>
      </c>
      <c r="AY219" s="8">
        <v>4669460000</v>
      </c>
      <c r="AZ219" s="8">
        <v>976303000</v>
      </c>
      <c r="BA219" s="8">
        <v>281006000</v>
      </c>
      <c r="BB219" s="8">
        <v>335350000</v>
      </c>
      <c r="BC219" s="8">
        <v>85165000</v>
      </c>
      <c r="BD219" s="8">
        <v>572173000</v>
      </c>
      <c r="BE219" s="8">
        <v>160167000</v>
      </c>
      <c r="BH219" s="11">
        <f>BF219/L219</f>
        <v>0</v>
      </c>
      <c r="BI219" s="8">
        <f>BF219-AY219</f>
        <v>-4669460000</v>
      </c>
      <c r="BJ219" s="11">
        <f>(Table1[[#This Row],[Cotação]]/Table1[[#This Row],[Min 52 sem 
]])-1</f>
        <v>0.24852071005917153</v>
      </c>
    </row>
    <row r="220" spans="1:62" hidden="1" x14ac:dyDescent="0.25">
      <c r="A220" s="6" t="str">
        <f>IFERROR(VLOOKUP(Table1[[#This Row],[Papel]],carteira!A:B,2,0),"")</f>
        <v/>
      </c>
      <c r="B220" s="5" t="s">
        <v>3025</v>
      </c>
      <c r="C220" s="6">
        <v>3.28</v>
      </c>
      <c r="D220" s="6" t="s">
        <v>2</v>
      </c>
      <c r="E220" s="7">
        <v>44638</v>
      </c>
      <c r="F220" s="6" t="s">
        <v>3026</v>
      </c>
      <c r="G220" s="6">
        <v>2.62</v>
      </c>
      <c r="H220" s="6" t="s">
        <v>429</v>
      </c>
      <c r="I220" s="6">
        <v>9.1300000000000008</v>
      </c>
      <c r="J220" s="6" t="s">
        <v>430</v>
      </c>
      <c r="K220" s="8">
        <v>2256830</v>
      </c>
      <c r="L220" s="8">
        <v>241470000</v>
      </c>
      <c r="M220" s="7">
        <v>44469</v>
      </c>
      <c r="N220" s="8">
        <v>614091000</v>
      </c>
      <c r="O220" s="8">
        <v>73619000</v>
      </c>
      <c r="P220" s="6" t="s">
        <v>3027</v>
      </c>
      <c r="Q220" s="6">
        <v>-1.54</v>
      </c>
      <c r="R220" s="6">
        <v>-2.13</v>
      </c>
      <c r="S220" s="9">
        <v>-6.2899999999999998E-2</v>
      </c>
      <c r="T220" s="6">
        <v>0.37</v>
      </c>
      <c r="U220" s="6">
        <v>8.82</v>
      </c>
      <c r="V220" s="9">
        <v>-0.1014</v>
      </c>
      <c r="W220" s="6" t="s">
        <v>3028</v>
      </c>
      <c r="X220" s="6" t="s">
        <v>1725</v>
      </c>
      <c r="Y220" s="9">
        <v>-0.55069999999999997</v>
      </c>
      <c r="Z220" s="6" t="s">
        <v>1688</v>
      </c>
      <c r="AA220" s="6" t="s">
        <v>3029</v>
      </c>
      <c r="AB220" s="9">
        <v>-9.1399999999999995E-2</v>
      </c>
      <c r="AC220" s="6" t="s">
        <v>444</v>
      </c>
      <c r="AD220" s="6" t="s">
        <v>3030</v>
      </c>
      <c r="AE220" s="9">
        <v>-0.63859999999999995</v>
      </c>
      <c r="AF220" s="6" t="s">
        <v>54</v>
      </c>
      <c r="AG220" s="9">
        <v>-5.1999999999999998E-2</v>
      </c>
      <c r="AH220" s="9">
        <v>-0.45850000000000002</v>
      </c>
      <c r="AI220" s="6" t="s">
        <v>2105</v>
      </c>
      <c r="AJ220" s="6" t="s">
        <v>32</v>
      </c>
      <c r="AK220" s="9">
        <v>0.2621</v>
      </c>
      <c r="AL220" s="9">
        <v>0</v>
      </c>
      <c r="AM220" s="6" t="s">
        <v>3031</v>
      </c>
      <c r="AN220" s="9">
        <v>-0.29609999999999997</v>
      </c>
      <c r="AO220" s="6" t="s">
        <v>3032</v>
      </c>
      <c r="AP220" s="6" t="s">
        <v>808</v>
      </c>
      <c r="AQ220" s="9">
        <v>-7.2099999999999997E-2</v>
      </c>
      <c r="AR220" s="6" t="s">
        <v>3033</v>
      </c>
      <c r="AS220" s="6" t="s">
        <v>789</v>
      </c>
      <c r="AT220" s="6" t="s">
        <v>1303</v>
      </c>
      <c r="AU220" s="6" t="s">
        <v>1293</v>
      </c>
      <c r="AV220" s="8">
        <v>1564340000</v>
      </c>
      <c r="AW220" s="8">
        <v>556074000</v>
      </c>
      <c r="AX220" s="8">
        <v>183453000</v>
      </c>
      <c r="AY220" s="8">
        <v>372621000</v>
      </c>
      <c r="AZ220" s="8">
        <v>706226000</v>
      </c>
      <c r="BA220" s="8">
        <v>649131000</v>
      </c>
      <c r="BB220" s="8">
        <v>167278000</v>
      </c>
      <c r="BC220" s="8">
        <v>25427000</v>
      </c>
      <c r="BD220" s="8">
        <v>-81734000</v>
      </c>
      <c r="BE220" s="8">
        <v>-27848000</v>
      </c>
      <c r="BF220" s="8">
        <v>-156461000</v>
      </c>
      <c r="BG220" s="8">
        <v>-45007000</v>
      </c>
      <c r="BH220" s="11">
        <f>BF220/L220</f>
        <v>-0.64795212655816459</v>
      </c>
      <c r="BI220" s="8">
        <f>BF220-AY220</f>
        <v>-529082000</v>
      </c>
      <c r="BJ220" s="11">
        <f>(Table1[[#This Row],[Cotação]]/Table1[[#This Row],[Min 52 sem 
]])-1</f>
        <v>0.25190839694656475</v>
      </c>
    </row>
    <row r="221" spans="1:62" hidden="1" x14ac:dyDescent="0.25">
      <c r="A221" s="6" t="str">
        <f>IFERROR(VLOOKUP(Table1[[#This Row],[Papel]],carteira!A:B,2,0),"")</f>
        <v/>
      </c>
      <c r="B221" s="5" t="s">
        <v>2111</v>
      </c>
      <c r="C221" s="6">
        <v>6.62</v>
      </c>
      <c r="D221" s="6" t="s">
        <v>34</v>
      </c>
      <c r="E221" s="7">
        <v>44582</v>
      </c>
      <c r="F221" s="6" t="s">
        <v>2112</v>
      </c>
      <c r="G221" s="6">
        <v>4.37</v>
      </c>
      <c r="H221" s="6" t="s">
        <v>142</v>
      </c>
      <c r="I221" s="6">
        <v>9.17</v>
      </c>
      <c r="J221" s="6" t="s">
        <v>298</v>
      </c>
      <c r="K221" s="8">
        <v>3486800</v>
      </c>
      <c r="L221" s="8">
        <v>12465500000</v>
      </c>
      <c r="M221" s="7">
        <v>44469</v>
      </c>
      <c r="N221" s="8">
        <v>19075600000</v>
      </c>
      <c r="O221" s="8">
        <v>1883010000</v>
      </c>
      <c r="P221" s="6" t="s">
        <v>126</v>
      </c>
      <c r="Q221" s="6">
        <v>21.22</v>
      </c>
      <c r="R221" s="6">
        <v>0.31</v>
      </c>
      <c r="S221" s="9">
        <v>0</v>
      </c>
      <c r="T221" s="6">
        <v>1.91</v>
      </c>
      <c r="U221" s="6">
        <v>3.46</v>
      </c>
      <c r="V221" s="9">
        <v>0</v>
      </c>
      <c r="W221" s="6" t="s">
        <v>2113</v>
      </c>
      <c r="X221" s="6" t="s">
        <v>2114</v>
      </c>
      <c r="Y221" s="9">
        <v>-0.1804</v>
      </c>
      <c r="Z221" s="6" t="s">
        <v>569</v>
      </c>
      <c r="AA221" s="6" t="s">
        <v>987</v>
      </c>
      <c r="AB221" s="9">
        <v>0.1201</v>
      </c>
      <c r="AC221" s="6" t="s">
        <v>109</v>
      </c>
      <c r="AD221" s="6" t="s">
        <v>221</v>
      </c>
      <c r="AE221" s="9">
        <v>-0.27779999999999999</v>
      </c>
      <c r="AF221" s="6" t="s">
        <v>454</v>
      </c>
      <c r="AG221" s="9">
        <v>3.9E-2</v>
      </c>
      <c r="AH221" s="9">
        <v>4.1799999999999997E-2</v>
      </c>
      <c r="AI221" s="6" t="s">
        <v>2115</v>
      </c>
      <c r="AJ221" s="6" t="s">
        <v>987</v>
      </c>
      <c r="AK221" s="9">
        <v>0.33110000000000001</v>
      </c>
      <c r="AL221" s="9">
        <v>0</v>
      </c>
      <c r="AM221" s="6" t="s">
        <v>1174</v>
      </c>
      <c r="AN221" s="9">
        <v>0.15079999999999999</v>
      </c>
      <c r="AO221" s="6" t="s">
        <v>969</v>
      </c>
      <c r="AP221" s="6" t="s">
        <v>2104</v>
      </c>
      <c r="AQ221" s="9">
        <v>4.7300000000000002E-2</v>
      </c>
      <c r="AR221" s="6" t="s">
        <v>2116</v>
      </c>
      <c r="AS221" s="6" t="s">
        <v>822</v>
      </c>
      <c r="AT221" s="6" t="s">
        <v>1283</v>
      </c>
      <c r="AU221" s="6" t="s">
        <v>567</v>
      </c>
      <c r="AV221" s="8">
        <v>43736200000</v>
      </c>
      <c r="AW221" s="8">
        <v>16521300000</v>
      </c>
      <c r="AX221" s="8">
        <v>9911190000</v>
      </c>
      <c r="AY221" s="8">
        <v>6610070000</v>
      </c>
      <c r="AZ221" s="8">
        <v>24815300000</v>
      </c>
      <c r="BA221" s="8">
        <v>6514640000</v>
      </c>
      <c r="BB221" s="8">
        <v>25896600000</v>
      </c>
      <c r="BC221" s="8">
        <v>6277260000</v>
      </c>
      <c r="BD221" s="8">
        <v>1684810000</v>
      </c>
      <c r="BE221" s="8">
        <v>311215000</v>
      </c>
      <c r="BF221" s="8">
        <v>587572000</v>
      </c>
      <c r="BG221" s="8">
        <v>95397000</v>
      </c>
      <c r="BH221" s="11">
        <f>BF221/L221</f>
        <v>4.7135854959688743E-2</v>
      </c>
      <c r="BI221" s="8">
        <f>BF221-AY221</f>
        <v>-6022498000</v>
      </c>
      <c r="BJ221" s="6">
        <f>(Table1[[#This Row],[Cotação]]/Table1[[#This Row],[Min 52 sem 
]])-1</f>
        <v>0.51487414187643021</v>
      </c>
    </row>
    <row r="222" spans="1:62" hidden="1" x14ac:dyDescent="0.25">
      <c r="A222" s="6" t="str">
        <f>IFERROR(VLOOKUP(Table1[[#This Row],[Papel]],carteira!A:B,2,0),"")</f>
        <v/>
      </c>
      <c r="B222" s="5" t="s">
        <v>2165</v>
      </c>
      <c r="C222" s="6">
        <v>26.8</v>
      </c>
      <c r="D222" s="6" t="s">
        <v>2</v>
      </c>
      <c r="E222" s="7">
        <v>44638</v>
      </c>
      <c r="F222" s="6" t="s">
        <v>2166</v>
      </c>
      <c r="G222" s="6">
        <v>21.33</v>
      </c>
      <c r="H222" s="6" t="s">
        <v>211</v>
      </c>
      <c r="I222" s="6">
        <v>32.81</v>
      </c>
      <c r="J222" s="6" t="s">
        <v>211</v>
      </c>
      <c r="K222" s="8">
        <v>12348000</v>
      </c>
      <c r="L222" s="8">
        <v>2737860000</v>
      </c>
      <c r="M222" s="7">
        <v>44561</v>
      </c>
      <c r="N222" s="8">
        <v>3798000000</v>
      </c>
      <c r="O222" s="8">
        <v>102159000</v>
      </c>
      <c r="P222" s="6" t="s">
        <v>2167</v>
      </c>
      <c r="Q222" s="6">
        <v>7.42</v>
      </c>
      <c r="R222" s="6">
        <v>3.61</v>
      </c>
      <c r="S222" s="9">
        <v>-4.2900000000000001E-2</v>
      </c>
      <c r="T222" s="6">
        <v>0.83</v>
      </c>
      <c r="U222" s="6">
        <v>32.42</v>
      </c>
      <c r="V222" s="9">
        <v>-1.5800000000000002E-2</v>
      </c>
      <c r="W222" s="6" t="s">
        <v>2168</v>
      </c>
      <c r="X222" s="6" t="s">
        <v>2169</v>
      </c>
      <c r="Y222" s="9">
        <v>-9.3200000000000005E-2</v>
      </c>
      <c r="Z222" s="6" t="s">
        <v>2170</v>
      </c>
      <c r="AA222" s="6" t="s">
        <v>2171</v>
      </c>
      <c r="AB222" s="9">
        <v>9.3299999999999994E-2</v>
      </c>
      <c r="AC222" s="6" t="s">
        <v>54</v>
      </c>
      <c r="AD222" s="6" t="s">
        <v>2172</v>
      </c>
      <c r="AE222" s="9">
        <v>-0.25309999999999999</v>
      </c>
      <c r="AF222" s="6" t="s">
        <v>1726</v>
      </c>
      <c r="AG222" s="9">
        <v>2.1999999999999999E-2</v>
      </c>
      <c r="AH222" s="9">
        <v>6.9000000000000006E-2</v>
      </c>
      <c r="AI222" s="6" t="s">
        <v>2173</v>
      </c>
      <c r="AJ222" s="6" t="s">
        <v>2174</v>
      </c>
      <c r="AK222" s="9">
        <v>0.81440000000000001</v>
      </c>
      <c r="AL222" s="9">
        <v>3.2000000000000001E-2</v>
      </c>
      <c r="AM222" s="6" t="s">
        <v>1603</v>
      </c>
      <c r="AN222" s="9">
        <v>2.9899999999999999E-2</v>
      </c>
      <c r="AO222" s="6" t="s">
        <v>2175</v>
      </c>
      <c r="AP222" s="6" t="s">
        <v>996</v>
      </c>
      <c r="AQ222" s="9">
        <v>0</v>
      </c>
      <c r="AR222" s="6" t="s">
        <v>2176</v>
      </c>
      <c r="AS222" s="6" t="s">
        <v>1254</v>
      </c>
      <c r="AT222" s="6" t="s">
        <v>365</v>
      </c>
      <c r="AU222" s="6" t="s">
        <v>178</v>
      </c>
      <c r="AV222" s="8">
        <v>5159900000</v>
      </c>
      <c r="AW222" s="8">
        <v>1267700000</v>
      </c>
      <c r="AX222" s="8">
        <v>207564000</v>
      </c>
      <c r="AY222" s="8">
        <v>1060140000</v>
      </c>
      <c r="AZ222" s="8">
        <v>775097000</v>
      </c>
      <c r="BA222" s="8">
        <v>3311570000</v>
      </c>
      <c r="BB222" s="8">
        <v>149367000</v>
      </c>
      <c r="BC222" s="8">
        <v>38651000</v>
      </c>
      <c r="BD222" s="8">
        <v>111329000</v>
      </c>
      <c r="BE222" s="8">
        <v>29427000</v>
      </c>
      <c r="BF222" s="8">
        <v>368955000</v>
      </c>
      <c r="BG222" s="8">
        <v>87594000</v>
      </c>
      <c r="BH222" s="11">
        <f>BF222/L222</f>
        <v>0.13476036028138766</v>
      </c>
      <c r="BI222" s="8">
        <f>BF222-AY222</f>
        <v>-691185000</v>
      </c>
      <c r="BJ222" s="11">
        <f>(Table1[[#This Row],[Cotação]]/Table1[[#This Row],[Min 52 sem 
]])-1</f>
        <v>0.25644631973745913</v>
      </c>
    </row>
    <row r="223" spans="1:62" hidden="1" x14ac:dyDescent="0.25">
      <c r="A223" s="6" t="str">
        <f>IFERROR(VLOOKUP(Table1[[#This Row],[Papel]],carteira!A:B,2,0),"")</f>
        <v/>
      </c>
      <c r="B223" s="5" t="s">
        <v>1305</v>
      </c>
      <c r="C223" s="6">
        <v>7.19</v>
      </c>
      <c r="D223" s="6" t="s">
        <v>2</v>
      </c>
      <c r="E223" s="7">
        <v>44638</v>
      </c>
      <c r="F223" s="6" t="s">
        <v>1306</v>
      </c>
      <c r="G223" s="6">
        <v>5.72</v>
      </c>
      <c r="H223" s="6" t="s">
        <v>429</v>
      </c>
      <c r="I223" s="6">
        <v>10.15</v>
      </c>
      <c r="J223" s="6" t="s">
        <v>430</v>
      </c>
      <c r="K223" s="8">
        <v>8568980</v>
      </c>
      <c r="L223" s="8">
        <v>2098580000</v>
      </c>
      <c r="M223" s="7">
        <v>44561</v>
      </c>
      <c r="N223" s="8">
        <v>1798230000</v>
      </c>
      <c r="O223" s="8">
        <v>291875000</v>
      </c>
      <c r="P223" s="6" t="s">
        <v>1307</v>
      </c>
      <c r="Q223" s="6">
        <v>7</v>
      </c>
      <c r="R223" s="6">
        <v>1.03</v>
      </c>
      <c r="S223" s="9">
        <v>-4.6399999999999997E-2</v>
      </c>
      <c r="T223" s="6">
        <v>3.55</v>
      </c>
      <c r="U223" s="6">
        <v>2.0299999999999998</v>
      </c>
      <c r="V223" s="9">
        <v>-3.7499999999999999E-2</v>
      </c>
      <c r="W223" s="6" t="s">
        <v>1011</v>
      </c>
      <c r="X223" s="6" t="s">
        <v>1308</v>
      </c>
      <c r="Y223" s="9">
        <v>-0.1338</v>
      </c>
      <c r="Z223" s="6" t="s">
        <v>1309</v>
      </c>
      <c r="AA223" s="6" t="s">
        <v>77</v>
      </c>
      <c r="AB223" s="9">
        <v>2.7099999999999999E-2</v>
      </c>
      <c r="AC223" s="6" t="s">
        <v>10</v>
      </c>
      <c r="AD223" s="6" t="s">
        <v>1310</v>
      </c>
      <c r="AE223" s="9">
        <v>-0.28149999999999997</v>
      </c>
      <c r="AF223" s="6" t="s">
        <v>1311</v>
      </c>
      <c r="AG223" s="9">
        <v>0.14499999999999999</v>
      </c>
      <c r="AH223" s="9">
        <v>0.1113</v>
      </c>
      <c r="AI223" s="6" t="s">
        <v>1312</v>
      </c>
      <c r="AJ223" s="6" t="s">
        <v>1313</v>
      </c>
      <c r="AK223" s="9">
        <v>0</v>
      </c>
      <c r="AL223" s="9">
        <v>7.9000000000000001E-2</v>
      </c>
      <c r="AM223" s="6" t="s">
        <v>1137</v>
      </c>
      <c r="AN223" s="9">
        <v>0</v>
      </c>
      <c r="AO223" s="6" t="s">
        <v>746</v>
      </c>
      <c r="AP223" s="6" t="s">
        <v>1314</v>
      </c>
      <c r="AQ223" s="9">
        <v>0</v>
      </c>
      <c r="AR223" s="6" t="s">
        <v>1315</v>
      </c>
      <c r="AS223" s="6" t="s">
        <v>19</v>
      </c>
      <c r="AT223" s="6" t="s">
        <v>1316</v>
      </c>
      <c r="AU223" s="6" t="s">
        <v>543</v>
      </c>
      <c r="AV223" s="8">
        <v>2597920000</v>
      </c>
      <c r="AW223" s="8">
        <v>391228000</v>
      </c>
      <c r="AX223" s="8">
        <v>691576000</v>
      </c>
      <c r="AY223" s="8">
        <v>-300348000</v>
      </c>
      <c r="AZ223" s="8">
        <v>1874320000</v>
      </c>
      <c r="BA223" s="8">
        <v>591098000</v>
      </c>
      <c r="BB223" s="8">
        <v>1738300000</v>
      </c>
      <c r="BC223" s="8">
        <v>491223000</v>
      </c>
      <c r="BD223" s="8">
        <v>377981000</v>
      </c>
      <c r="BE223" s="8">
        <v>112794000</v>
      </c>
      <c r="BF223" s="8">
        <v>299753000</v>
      </c>
      <c r="BG223" s="8">
        <v>103752000</v>
      </c>
      <c r="BH223" s="11">
        <f>BF223/L223</f>
        <v>0.14283610822556206</v>
      </c>
      <c r="BI223" s="8">
        <f>BF223-AY223</f>
        <v>600101000</v>
      </c>
      <c r="BJ223" s="11">
        <f>(Table1[[#This Row],[Cotação]]/Table1[[#This Row],[Min 52 sem 
]])-1</f>
        <v>0.25699300699300709</v>
      </c>
    </row>
    <row r="224" spans="1:62" hidden="1" x14ac:dyDescent="0.25">
      <c r="A224" s="6" t="str">
        <f>IFERROR(VLOOKUP(Table1[[#This Row],[Papel]],carteira!A:B,2,0),"")</f>
        <v/>
      </c>
      <c r="B224" s="5" t="s">
        <v>548</v>
      </c>
      <c r="C224" s="6">
        <v>33.72</v>
      </c>
      <c r="D224" s="6" t="s">
        <v>34</v>
      </c>
      <c r="E224" s="7">
        <v>44638</v>
      </c>
      <c r="F224" s="6" t="s">
        <v>549</v>
      </c>
      <c r="G224" s="6">
        <v>26.82</v>
      </c>
      <c r="H224" s="6" t="s">
        <v>25</v>
      </c>
      <c r="I224" s="6">
        <v>35.1</v>
      </c>
      <c r="J224" s="6" t="s">
        <v>26</v>
      </c>
      <c r="K224" s="8">
        <v>528778000</v>
      </c>
      <c r="L224" s="8">
        <v>96621900000</v>
      </c>
      <c r="M224" s="7">
        <v>44561</v>
      </c>
      <c r="N224" s="6" t="s">
        <v>27</v>
      </c>
      <c r="O224" s="8">
        <v>2865420000</v>
      </c>
      <c r="P224" s="6" t="s">
        <v>550</v>
      </c>
      <c r="Q224" s="6">
        <v>4.9400000000000004</v>
      </c>
      <c r="R224" s="6">
        <v>6.83</v>
      </c>
      <c r="S224" s="9">
        <v>-1.6299999999999999E-2</v>
      </c>
      <c r="T224" s="6">
        <v>0.72</v>
      </c>
      <c r="U224" s="6">
        <v>46.84</v>
      </c>
      <c r="V224" s="9">
        <v>-3.9199999999999999E-2</v>
      </c>
      <c r="W224" s="6" t="s">
        <v>29</v>
      </c>
      <c r="X224" s="6" t="s">
        <v>29</v>
      </c>
      <c r="Y224" s="9">
        <v>0.19209999999999999</v>
      </c>
      <c r="Z224" s="6" t="s">
        <v>29</v>
      </c>
      <c r="AA224" s="6" t="s">
        <v>29</v>
      </c>
      <c r="AB224" s="9">
        <v>0.2006</v>
      </c>
      <c r="AC224" s="6" t="s">
        <v>29</v>
      </c>
      <c r="AD224" s="6" t="s">
        <v>30</v>
      </c>
      <c r="AE224" s="9">
        <v>-0.2077</v>
      </c>
      <c r="AF224" s="6" t="s">
        <v>29</v>
      </c>
      <c r="AG224" s="9">
        <v>0</v>
      </c>
      <c r="AH224" s="9">
        <v>-0.2404</v>
      </c>
      <c r="AI224" s="6" t="s">
        <v>29</v>
      </c>
      <c r="AJ224" s="6" t="s">
        <v>29</v>
      </c>
      <c r="AK224" s="9">
        <v>0.1875</v>
      </c>
      <c r="AL224" s="9">
        <v>8.1000000000000003E-2</v>
      </c>
      <c r="AM224" s="6" t="s">
        <v>551</v>
      </c>
      <c r="AN224" s="9">
        <v>0.51400000000000001</v>
      </c>
      <c r="AO224" s="6" t="s">
        <v>29</v>
      </c>
      <c r="AP224" s="6" t="s">
        <v>29</v>
      </c>
      <c r="AQ224" s="9">
        <v>0.18709999999999999</v>
      </c>
      <c r="AR224" s="6" t="s">
        <v>29</v>
      </c>
      <c r="AS224" s="6" t="s">
        <v>29</v>
      </c>
      <c r="AT224" s="6" t="s">
        <v>552</v>
      </c>
      <c r="AU224" s="6" t="s">
        <v>29</v>
      </c>
      <c r="AV224" s="8">
        <v>1988650000000</v>
      </c>
      <c r="AW224" s="6">
        <v>0</v>
      </c>
      <c r="AX224" s="6">
        <v>0</v>
      </c>
      <c r="AY224" s="8">
        <v>134226000000</v>
      </c>
      <c r="AZ224" s="8">
        <v>39397200000</v>
      </c>
      <c r="BA224" s="8">
        <v>8892140000</v>
      </c>
      <c r="BB224" s="8">
        <v>18986400000</v>
      </c>
      <c r="BC224" s="8">
        <v>4944560000</v>
      </c>
      <c r="BD224" s="8">
        <v>19574400000</v>
      </c>
      <c r="BE224" s="8">
        <v>5308490000</v>
      </c>
      <c r="BH224" s="11">
        <f>BF224/L224</f>
        <v>0</v>
      </c>
      <c r="BI224" s="8">
        <f>BF224-AY224</f>
        <v>-134226000000</v>
      </c>
      <c r="BJ224" s="11">
        <f>(Table1[[#This Row],[Cotação]]/Table1[[#This Row],[Min 52 sem 
]])-1</f>
        <v>0.25727069351230414</v>
      </c>
    </row>
    <row r="225" spans="1:62" hidden="1" x14ac:dyDescent="0.25">
      <c r="A225" s="6" t="str">
        <f>IFERROR(VLOOKUP(Table1[[#This Row],[Papel]],carteira!A:B,2,0),"")</f>
        <v/>
      </c>
      <c r="B225" s="5" t="s">
        <v>614</v>
      </c>
      <c r="C225" s="6">
        <v>6.38</v>
      </c>
      <c r="D225" s="6" t="s">
        <v>247</v>
      </c>
      <c r="E225" s="7">
        <v>44638</v>
      </c>
      <c r="F225" s="6" t="s">
        <v>615</v>
      </c>
      <c r="G225" s="6">
        <v>5.07</v>
      </c>
      <c r="H225" s="6" t="s">
        <v>25</v>
      </c>
      <c r="I225" s="6">
        <v>28.16</v>
      </c>
      <c r="J225" s="6" t="s">
        <v>26</v>
      </c>
      <c r="K225" s="8">
        <v>12647300</v>
      </c>
      <c r="L225" s="8">
        <v>16451500000</v>
      </c>
      <c r="M225" s="7">
        <v>44561</v>
      </c>
      <c r="N225" s="6" t="s">
        <v>27</v>
      </c>
      <c r="O225" s="8">
        <v>2578600000</v>
      </c>
      <c r="P225" s="6" t="s">
        <v>616</v>
      </c>
      <c r="Q225" s="6">
        <v>475.13</v>
      </c>
      <c r="R225" s="6">
        <v>0.01</v>
      </c>
      <c r="S225" s="9">
        <v>-5.5500000000000001E-2</v>
      </c>
      <c r="T225" s="6">
        <v>1.94</v>
      </c>
      <c r="U225" s="6">
        <v>3.29</v>
      </c>
      <c r="V225" s="9">
        <v>-0.28870000000000001</v>
      </c>
      <c r="W225" s="6" t="s">
        <v>29</v>
      </c>
      <c r="X225" s="6" t="s">
        <v>29</v>
      </c>
      <c r="Y225" s="9">
        <v>-0.60809999999999997</v>
      </c>
      <c r="Z225" s="6" t="s">
        <v>29</v>
      </c>
      <c r="AA225" s="6" t="s">
        <v>29</v>
      </c>
      <c r="AB225" s="9">
        <v>-0.31969999999999998</v>
      </c>
      <c r="AC225" s="6" t="s">
        <v>29</v>
      </c>
      <c r="AD225" s="6" t="s">
        <v>30</v>
      </c>
      <c r="AE225" s="9">
        <v>-0.1454</v>
      </c>
      <c r="AF225" s="6" t="s">
        <v>29</v>
      </c>
      <c r="AG225" s="9">
        <v>0</v>
      </c>
      <c r="AH225" s="9">
        <v>1.2596000000000001</v>
      </c>
      <c r="AI225" s="6" t="s">
        <v>29</v>
      </c>
      <c r="AJ225" s="6" t="s">
        <v>29</v>
      </c>
      <c r="AK225" s="9">
        <v>-0.48709999999999998</v>
      </c>
      <c r="AL225" s="9">
        <v>5.0000000000000001E-3</v>
      </c>
      <c r="AM225" s="6" t="s">
        <v>519</v>
      </c>
      <c r="AN225" s="9">
        <v>0</v>
      </c>
      <c r="AO225" s="6" t="s">
        <v>29</v>
      </c>
      <c r="AP225" s="6" t="s">
        <v>29</v>
      </c>
      <c r="AQ225" s="9">
        <v>0</v>
      </c>
      <c r="AR225" s="6" t="s">
        <v>29</v>
      </c>
      <c r="AS225" s="6" t="s">
        <v>29</v>
      </c>
      <c r="AT225" s="6" t="s">
        <v>613</v>
      </c>
      <c r="AU225" s="6" t="s">
        <v>29</v>
      </c>
      <c r="AV225" s="8">
        <v>36433600000</v>
      </c>
      <c r="AW225" s="8">
        <v>18535000000</v>
      </c>
      <c r="AX225" s="8">
        <v>10454600000</v>
      </c>
      <c r="AY225" s="8">
        <v>8488640000</v>
      </c>
      <c r="AZ225" s="8">
        <v>1122370000</v>
      </c>
      <c r="BA225" s="8">
        <v>402271000</v>
      </c>
      <c r="BB225" s="8">
        <v>431892000</v>
      </c>
      <c r="BC225" s="8">
        <v>150021000</v>
      </c>
      <c r="BD225" s="8">
        <v>34625000</v>
      </c>
      <c r="BE225" s="8">
        <v>-4098000</v>
      </c>
      <c r="BH225" s="11">
        <f>BF225/L225</f>
        <v>0</v>
      </c>
      <c r="BI225" s="8">
        <f>BF225-AY225</f>
        <v>-8488640000</v>
      </c>
      <c r="BJ225" s="11">
        <f>(Table1[[#This Row],[Cotação]]/Table1[[#This Row],[Min 52 sem 
]])-1</f>
        <v>0.2583826429980276</v>
      </c>
    </row>
    <row r="226" spans="1:62" hidden="1" x14ac:dyDescent="0.25">
      <c r="A226" s="6" t="str">
        <f>IFERROR(VLOOKUP(Table1[[#This Row],[Papel]],carteira!A:B,2,0),"")</f>
        <v/>
      </c>
      <c r="B226" s="5" t="s">
        <v>374</v>
      </c>
      <c r="C226" s="6">
        <v>14.22</v>
      </c>
      <c r="D226" s="6" t="s">
        <v>2</v>
      </c>
      <c r="E226" s="7">
        <v>44638</v>
      </c>
      <c r="F226" s="6" t="s">
        <v>375</v>
      </c>
      <c r="G226" s="6">
        <v>11.3</v>
      </c>
      <c r="H226" s="6" t="s">
        <v>376</v>
      </c>
      <c r="I226" s="6">
        <v>19.45</v>
      </c>
      <c r="J226" s="6" t="s">
        <v>377</v>
      </c>
      <c r="K226" s="8">
        <v>127564000</v>
      </c>
      <c r="L226" s="8">
        <v>19153100000</v>
      </c>
      <c r="M226" s="7">
        <v>44561</v>
      </c>
      <c r="N226" s="8">
        <v>24636100000</v>
      </c>
      <c r="O226" s="8">
        <v>1346910000</v>
      </c>
      <c r="P226" s="6" t="s">
        <v>378</v>
      </c>
      <c r="Q226" s="6">
        <v>11.9</v>
      </c>
      <c r="R226" s="6">
        <v>1.2</v>
      </c>
      <c r="S226" s="9">
        <v>5.6500000000000002E-2</v>
      </c>
      <c r="T226" s="6">
        <v>6.92</v>
      </c>
      <c r="U226" s="6">
        <v>2.0499999999999998</v>
      </c>
      <c r="V226" s="9">
        <v>0.1197</v>
      </c>
      <c r="W226" s="6" t="s">
        <v>379</v>
      </c>
      <c r="X226" s="6" t="s">
        <v>380</v>
      </c>
      <c r="Y226" s="9">
        <v>-2.3400000000000001E-2</v>
      </c>
      <c r="Z226" s="6" t="s">
        <v>381</v>
      </c>
      <c r="AA226" s="6" t="s">
        <v>382</v>
      </c>
      <c r="AB226" s="9">
        <v>9.7199999999999995E-2</v>
      </c>
      <c r="AC226" s="6" t="s">
        <v>383</v>
      </c>
      <c r="AD226" s="6" t="s">
        <v>384</v>
      </c>
      <c r="AE226" s="9">
        <v>-8.6900000000000005E-2</v>
      </c>
      <c r="AF226" s="6" t="s">
        <v>385</v>
      </c>
      <c r="AG226" s="9">
        <v>0.14099999999999999</v>
      </c>
      <c r="AH226" s="9">
        <v>0</v>
      </c>
      <c r="AI226" s="6" t="s">
        <v>386</v>
      </c>
      <c r="AJ226" s="6" t="s">
        <v>387</v>
      </c>
      <c r="AK226" s="9">
        <v>0</v>
      </c>
      <c r="AL226" s="9">
        <v>8.0000000000000002E-3</v>
      </c>
      <c r="AM226" s="6" t="s">
        <v>388</v>
      </c>
      <c r="AN226" s="9">
        <v>0</v>
      </c>
      <c r="AO226" s="6" t="s">
        <v>215</v>
      </c>
      <c r="AP226" s="6" t="s">
        <v>389</v>
      </c>
      <c r="AQ226" s="9">
        <v>0</v>
      </c>
      <c r="AR226" s="6" t="s">
        <v>390</v>
      </c>
      <c r="AS226" s="6" t="s">
        <v>391</v>
      </c>
      <c r="AT226" s="6" t="s">
        <v>392</v>
      </c>
      <c r="AU226" s="6" t="s">
        <v>393</v>
      </c>
      <c r="AV226" s="8">
        <v>22854000000</v>
      </c>
      <c r="AW226" s="8">
        <v>8033000000</v>
      </c>
      <c r="AX226" s="8">
        <v>2550000000</v>
      </c>
      <c r="AY226" s="8">
        <v>5483000000</v>
      </c>
      <c r="AZ226" s="8">
        <v>8772000000</v>
      </c>
      <c r="BA226" s="8">
        <v>2766000000</v>
      </c>
      <c r="BB226" s="8">
        <v>41898000000</v>
      </c>
      <c r="BC226" s="8">
        <v>11556000000</v>
      </c>
      <c r="BD226" s="8">
        <v>3223000000</v>
      </c>
      <c r="BE226" s="8">
        <v>894000000</v>
      </c>
      <c r="BF226" s="8">
        <v>1610000000</v>
      </c>
      <c r="BG226" s="8">
        <v>527000000</v>
      </c>
      <c r="BH226" s="11">
        <f>BF226/L226</f>
        <v>8.405949950660728E-2</v>
      </c>
      <c r="BI226" s="8">
        <f>BF226-AY226</f>
        <v>-3873000000</v>
      </c>
      <c r="BJ226" s="11">
        <f>(Table1[[#This Row],[Cotação]]/Table1[[#This Row],[Min 52 sem 
]])-1</f>
        <v>0.25840707964601761</v>
      </c>
    </row>
    <row r="227" spans="1:62" hidden="1" x14ac:dyDescent="0.25">
      <c r="A227" s="6" t="str">
        <f>IFERROR(VLOOKUP(Table1[[#This Row],[Papel]],carteira!A:B,2,0),"")</f>
        <v/>
      </c>
      <c r="B227" s="5" t="s">
        <v>2019</v>
      </c>
      <c r="C227" s="6">
        <v>26.34</v>
      </c>
      <c r="D227" s="6" t="s">
        <v>182</v>
      </c>
      <c r="E227" s="7">
        <v>44638</v>
      </c>
      <c r="F227" s="6" t="s">
        <v>2020</v>
      </c>
      <c r="G227" s="6">
        <v>20.91</v>
      </c>
      <c r="H227" s="6" t="s">
        <v>25</v>
      </c>
      <c r="I227" s="6">
        <v>26.98</v>
      </c>
      <c r="J227" s="6" t="s">
        <v>26</v>
      </c>
      <c r="K227" s="8">
        <v>1059940000</v>
      </c>
      <c r="L227" s="8">
        <v>258241000000</v>
      </c>
      <c r="M227" s="7">
        <v>44561</v>
      </c>
      <c r="N227" s="6" t="s">
        <v>27</v>
      </c>
      <c r="O227" s="8">
        <v>9804140000</v>
      </c>
      <c r="P227" s="6" t="s">
        <v>2021</v>
      </c>
      <c r="Q227" s="6">
        <v>9.84</v>
      </c>
      <c r="R227" s="6">
        <v>2.68</v>
      </c>
      <c r="S227" s="9">
        <v>3.49E-2</v>
      </c>
      <c r="T227" s="6">
        <v>1.79</v>
      </c>
      <c r="U227" s="6">
        <v>14.75</v>
      </c>
      <c r="V227" s="9">
        <v>7.1999999999999998E-3</v>
      </c>
      <c r="W227" s="6" t="s">
        <v>29</v>
      </c>
      <c r="X227" s="6" t="s">
        <v>29</v>
      </c>
      <c r="Y227" s="9">
        <v>0.1608</v>
      </c>
      <c r="Z227" s="6" t="s">
        <v>29</v>
      </c>
      <c r="AA227" s="6" t="s">
        <v>29</v>
      </c>
      <c r="AB227" s="9">
        <v>0.25969999999999999</v>
      </c>
      <c r="AC227" s="6" t="s">
        <v>29</v>
      </c>
      <c r="AD227" s="6" t="s">
        <v>30</v>
      </c>
      <c r="AE227" s="9">
        <v>-0.17369999999999999</v>
      </c>
      <c r="AF227" s="6" t="s">
        <v>29</v>
      </c>
      <c r="AG227" s="9">
        <v>0</v>
      </c>
      <c r="AH227" s="9">
        <v>-0.11749999999999999</v>
      </c>
      <c r="AI227" s="6" t="s">
        <v>29</v>
      </c>
      <c r="AJ227" s="6" t="s">
        <v>29</v>
      </c>
      <c r="AK227" s="9">
        <v>0.1198</v>
      </c>
      <c r="AL227" s="9">
        <v>2.8000000000000001E-2</v>
      </c>
      <c r="AM227" s="6" t="s">
        <v>769</v>
      </c>
      <c r="AN227" s="9">
        <v>0.3241</v>
      </c>
      <c r="AO227" s="6" t="s">
        <v>29</v>
      </c>
      <c r="AP227" s="6" t="s">
        <v>29</v>
      </c>
      <c r="AQ227" s="9">
        <v>0.30790000000000001</v>
      </c>
      <c r="AR227" s="6" t="s">
        <v>29</v>
      </c>
      <c r="AS227" s="6" t="s">
        <v>29</v>
      </c>
      <c r="AT227" s="6" t="s">
        <v>2018</v>
      </c>
      <c r="AU227" s="6" t="s">
        <v>29</v>
      </c>
      <c r="AV227" s="8">
        <v>218457000000</v>
      </c>
      <c r="AW227" s="6">
        <v>0</v>
      </c>
      <c r="AX227" s="6">
        <v>0</v>
      </c>
      <c r="AY227" s="8">
        <v>144564000000</v>
      </c>
      <c r="AZ227" s="8">
        <v>640000000</v>
      </c>
      <c r="BA227" s="8">
        <v>138000000</v>
      </c>
      <c r="BB227" s="6">
        <v>0</v>
      </c>
      <c r="BC227" s="6">
        <v>0</v>
      </c>
      <c r="BD227" s="8">
        <v>26236000000</v>
      </c>
      <c r="BE227" s="8">
        <v>7720000000</v>
      </c>
      <c r="BH227" s="11">
        <f>BF227/L227</f>
        <v>0</v>
      </c>
      <c r="BI227" s="8">
        <f>BF227-AY227</f>
        <v>-144564000000</v>
      </c>
      <c r="BJ227" s="11">
        <f>(Table1[[#This Row],[Cotação]]/Table1[[#This Row],[Min 52 sem 
]])-1</f>
        <v>0.25968436154949792</v>
      </c>
    </row>
    <row r="228" spans="1:62" hidden="1" x14ac:dyDescent="0.25">
      <c r="A228" s="6" t="str">
        <f>IFERROR(VLOOKUP(Table1[[#This Row],[Papel]],carteira!A:B,2,0),"")</f>
        <v/>
      </c>
      <c r="B228" s="5" t="s">
        <v>610</v>
      </c>
      <c r="C228" s="6">
        <v>19.71</v>
      </c>
      <c r="D228" s="6" t="s">
        <v>228</v>
      </c>
      <c r="E228" s="7">
        <v>44638</v>
      </c>
      <c r="F228" s="6" t="s">
        <v>611</v>
      </c>
      <c r="G228" s="6">
        <v>15.6</v>
      </c>
      <c r="H228" s="6" t="s">
        <v>25</v>
      </c>
      <c r="I228" s="6">
        <v>84.71</v>
      </c>
      <c r="J228" s="6" t="s">
        <v>26</v>
      </c>
      <c r="K228" s="8">
        <v>388360000</v>
      </c>
      <c r="L228" s="8">
        <v>16941400000</v>
      </c>
      <c r="M228" s="7">
        <v>44561</v>
      </c>
      <c r="N228" s="6" t="s">
        <v>27</v>
      </c>
      <c r="O228" s="8">
        <v>2578600000</v>
      </c>
      <c r="P228" s="6" t="s">
        <v>612</v>
      </c>
      <c r="Q228" s="6">
        <v>489.28</v>
      </c>
      <c r="R228" s="6">
        <v>0.04</v>
      </c>
      <c r="S228" s="9">
        <v>-2.1600000000000001E-2</v>
      </c>
      <c r="T228" s="6">
        <v>2</v>
      </c>
      <c r="U228" s="6">
        <v>9.8800000000000008</v>
      </c>
      <c r="V228" s="9">
        <v>-0.26100000000000001</v>
      </c>
      <c r="W228" s="6" t="s">
        <v>29</v>
      </c>
      <c r="X228" s="6" t="s">
        <v>29</v>
      </c>
      <c r="Y228" s="9">
        <v>-0.59519999999999995</v>
      </c>
      <c r="Z228" s="6" t="s">
        <v>29</v>
      </c>
      <c r="AA228" s="6" t="s">
        <v>29</v>
      </c>
      <c r="AB228" s="9">
        <v>-0.30859999999999999</v>
      </c>
      <c r="AC228" s="6" t="s">
        <v>29</v>
      </c>
      <c r="AD228" s="6" t="s">
        <v>30</v>
      </c>
      <c r="AE228" s="9">
        <v>-0.1293</v>
      </c>
      <c r="AF228" s="6" t="s">
        <v>29</v>
      </c>
      <c r="AG228" s="9">
        <v>0</v>
      </c>
      <c r="AH228" s="9">
        <v>1.1392</v>
      </c>
      <c r="AI228" s="6" t="s">
        <v>29</v>
      </c>
      <c r="AJ228" s="6" t="s">
        <v>29</v>
      </c>
      <c r="AK228" s="9">
        <v>0.14460000000000001</v>
      </c>
      <c r="AL228" s="9">
        <v>4.0000000000000001E-3</v>
      </c>
      <c r="AM228" s="6" t="s">
        <v>519</v>
      </c>
      <c r="AN228" s="9">
        <v>5.8999999999999999E-3</v>
      </c>
      <c r="AO228" s="6" t="s">
        <v>29</v>
      </c>
      <c r="AP228" s="6" t="s">
        <v>29</v>
      </c>
      <c r="AQ228" s="9">
        <v>0</v>
      </c>
      <c r="AR228" s="6" t="s">
        <v>29</v>
      </c>
      <c r="AS228" s="6" t="s">
        <v>29</v>
      </c>
      <c r="AT228" s="6" t="s">
        <v>613</v>
      </c>
      <c r="AU228" s="6" t="s">
        <v>29</v>
      </c>
      <c r="AV228" s="8">
        <v>36433600000</v>
      </c>
      <c r="AW228" s="8">
        <v>18535000000</v>
      </c>
      <c r="AX228" s="8">
        <v>10454600000</v>
      </c>
      <c r="AY228" s="8">
        <v>8488640000</v>
      </c>
      <c r="AZ228" s="8">
        <v>1122370000</v>
      </c>
      <c r="BA228" s="8">
        <v>402271000</v>
      </c>
      <c r="BB228" s="8">
        <v>431892000</v>
      </c>
      <c r="BC228" s="8">
        <v>150021000</v>
      </c>
      <c r="BD228" s="8">
        <v>34625000</v>
      </c>
      <c r="BE228" s="8">
        <v>-4098000</v>
      </c>
      <c r="BH228" s="11">
        <f>BF228/L228</f>
        <v>0</v>
      </c>
      <c r="BI228" s="8">
        <f>BF228-AY228</f>
        <v>-8488640000</v>
      </c>
      <c r="BJ228" s="11">
        <f>(Table1[[#This Row],[Cotação]]/Table1[[#This Row],[Min 52 sem 
]])-1</f>
        <v>0.26346153846153864</v>
      </c>
    </row>
    <row r="229" spans="1:62" hidden="1" x14ac:dyDescent="0.25">
      <c r="A229" s="6" t="str">
        <f>IFERROR(VLOOKUP(Table1[[#This Row],[Papel]],carteira!A:B,2,0),"")</f>
        <v/>
      </c>
      <c r="B229" s="5" t="s">
        <v>2217</v>
      </c>
      <c r="C229" s="6">
        <v>9.6999999999999993</v>
      </c>
      <c r="D229" s="6" t="s">
        <v>2</v>
      </c>
      <c r="E229" s="7">
        <v>44638</v>
      </c>
      <c r="F229" s="6" t="s">
        <v>2218</v>
      </c>
      <c r="G229" s="6">
        <v>7.67</v>
      </c>
      <c r="H229" s="6" t="s">
        <v>679</v>
      </c>
      <c r="I229" s="6">
        <v>28.9</v>
      </c>
      <c r="J229" s="6" t="s">
        <v>679</v>
      </c>
      <c r="K229" s="8">
        <v>147387000</v>
      </c>
      <c r="L229" s="8">
        <v>5725400000</v>
      </c>
      <c r="M229" s="7">
        <v>44469</v>
      </c>
      <c r="N229" s="8">
        <v>4029510000</v>
      </c>
      <c r="O229" s="8">
        <v>590247000</v>
      </c>
      <c r="P229" s="6" t="s">
        <v>478</v>
      </c>
      <c r="Q229" s="10">
        <v>13567.3</v>
      </c>
      <c r="R229" s="6">
        <v>0</v>
      </c>
      <c r="S229" s="9">
        <v>-2.9000000000000001E-2</v>
      </c>
      <c r="T229" s="6">
        <v>1.94</v>
      </c>
      <c r="U229" s="6">
        <v>5</v>
      </c>
      <c r="V229" s="9">
        <v>-4.7199999999999999E-2</v>
      </c>
      <c r="W229" s="6" t="s">
        <v>2219</v>
      </c>
      <c r="X229" s="6" t="s">
        <v>2220</v>
      </c>
      <c r="Y229" s="9">
        <v>-0.59350000000000003</v>
      </c>
      <c r="Z229" s="6" t="s">
        <v>2221</v>
      </c>
      <c r="AA229" s="6" t="s">
        <v>2222</v>
      </c>
      <c r="AB229" s="9">
        <v>-0.26290000000000002</v>
      </c>
      <c r="AC229" s="6" t="s">
        <v>699</v>
      </c>
      <c r="AD229" s="6" t="s">
        <v>432</v>
      </c>
      <c r="AE229" s="9">
        <v>-0.34589999999999999</v>
      </c>
      <c r="AF229" s="6" t="s">
        <v>1837</v>
      </c>
      <c r="AG229" s="9">
        <v>7.0000000000000001E-3</v>
      </c>
      <c r="AH229" s="9">
        <v>2.9129</v>
      </c>
      <c r="AI229" s="6" t="s">
        <v>2223</v>
      </c>
      <c r="AJ229" s="6" t="s">
        <v>2224</v>
      </c>
      <c r="AK229" s="9">
        <v>0</v>
      </c>
      <c r="AL229" s="9">
        <v>0</v>
      </c>
      <c r="AM229" s="6" t="s">
        <v>30</v>
      </c>
      <c r="AN229" s="9">
        <v>0</v>
      </c>
      <c r="AO229" s="6" t="s">
        <v>2225</v>
      </c>
      <c r="AP229" s="6" t="s">
        <v>470</v>
      </c>
      <c r="AQ229" s="9">
        <v>0</v>
      </c>
      <c r="AR229" s="6" t="s">
        <v>2226</v>
      </c>
      <c r="AS229" s="6" t="s">
        <v>52</v>
      </c>
      <c r="AT229" s="6" t="s">
        <v>2227</v>
      </c>
      <c r="AU229" s="6" t="s">
        <v>84</v>
      </c>
      <c r="AV229" s="8">
        <v>4202080000</v>
      </c>
      <c r="AW229" s="8">
        <v>107759000</v>
      </c>
      <c r="AX229" s="8">
        <v>1803640000</v>
      </c>
      <c r="AY229" s="8">
        <v>-1695880000</v>
      </c>
      <c r="AZ229" s="8">
        <v>2284690000</v>
      </c>
      <c r="BA229" s="8">
        <v>2950560000</v>
      </c>
      <c r="BB229" s="8">
        <v>694491000</v>
      </c>
      <c r="BC229" s="8">
        <v>209137000</v>
      </c>
      <c r="BD229" s="8">
        <v>31507000</v>
      </c>
      <c r="BE229" s="8">
        <v>5067000</v>
      </c>
      <c r="BF229" s="8">
        <v>422000</v>
      </c>
      <c r="BG229" s="8">
        <v>-3736000</v>
      </c>
      <c r="BH229" s="11">
        <f>BF229/L229</f>
        <v>7.3706640584063999E-5</v>
      </c>
      <c r="BI229" s="8">
        <f>BF229-AY229</f>
        <v>1696302000</v>
      </c>
      <c r="BJ229" s="11">
        <f>(Table1[[#This Row],[Cotação]]/Table1[[#This Row],[Min 52 sem 
]])-1</f>
        <v>0.26466753585397651</v>
      </c>
    </row>
    <row r="230" spans="1:62" hidden="1" x14ac:dyDescent="0.25">
      <c r="A230" s="6" t="str">
        <f>IFERROR(VLOOKUP(Table1[[#This Row],[Papel]],carteira!A:B,2,0),"")</f>
        <v/>
      </c>
      <c r="B230" s="5" t="s">
        <v>1567</v>
      </c>
      <c r="C230" s="6">
        <v>2.96</v>
      </c>
      <c r="D230" s="6" t="s">
        <v>2</v>
      </c>
      <c r="E230" s="7">
        <v>44638</v>
      </c>
      <c r="F230" s="6" t="s">
        <v>1568</v>
      </c>
      <c r="G230" s="6">
        <v>2.34</v>
      </c>
      <c r="H230" s="6" t="s">
        <v>679</v>
      </c>
      <c r="I230" s="6">
        <v>14.65</v>
      </c>
      <c r="J230" s="6" t="s">
        <v>679</v>
      </c>
      <c r="K230" s="8">
        <v>7057220</v>
      </c>
      <c r="L230" s="8">
        <v>585653000</v>
      </c>
      <c r="M230" s="7">
        <v>44469</v>
      </c>
      <c r="N230" s="8">
        <v>165832000</v>
      </c>
      <c r="O230" s="8">
        <v>197856000</v>
      </c>
      <c r="P230" s="6" t="s">
        <v>1569</v>
      </c>
      <c r="Q230" s="6">
        <v>-5.64</v>
      </c>
      <c r="R230" s="6">
        <v>-0.53</v>
      </c>
      <c r="S230" s="9">
        <v>-1.66E-2</v>
      </c>
      <c r="T230" s="6">
        <v>1.3</v>
      </c>
      <c r="U230" s="6">
        <v>2.2799999999999998</v>
      </c>
      <c r="V230" s="9">
        <v>-2.3099999999999999E-2</v>
      </c>
      <c r="W230" s="6" t="s">
        <v>1570</v>
      </c>
      <c r="X230" s="6" t="s">
        <v>1037</v>
      </c>
      <c r="Y230" s="9">
        <v>-0.73119999999999996</v>
      </c>
      <c r="Z230" s="6" t="s">
        <v>1408</v>
      </c>
      <c r="AA230" s="6" t="s">
        <v>1571</v>
      </c>
      <c r="AB230" s="9">
        <v>3.8600000000000002E-2</v>
      </c>
      <c r="AC230" s="6" t="s">
        <v>986</v>
      </c>
      <c r="AD230" s="6" t="s">
        <v>1572</v>
      </c>
      <c r="AE230" s="9">
        <v>-0.77649999999999997</v>
      </c>
      <c r="AF230" s="6" t="s">
        <v>62</v>
      </c>
      <c r="AG230" s="9">
        <v>-0.23100000000000001</v>
      </c>
      <c r="AH230" s="9">
        <v>0.3085</v>
      </c>
      <c r="AI230" s="6" t="s">
        <v>1573</v>
      </c>
      <c r="AJ230" s="6" t="s">
        <v>1574</v>
      </c>
      <c r="AK230" s="9">
        <v>0</v>
      </c>
      <c r="AL230" s="9">
        <v>0</v>
      </c>
      <c r="AM230" s="6" t="s">
        <v>1575</v>
      </c>
      <c r="AN230" s="9">
        <v>0</v>
      </c>
      <c r="AO230" s="6" t="s">
        <v>1576</v>
      </c>
      <c r="AP230" s="6" t="s">
        <v>1577</v>
      </c>
      <c r="AQ230" s="9">
        <v>0</v>
      </c>
      <c r="AR230" s="6" t="s">
        <v>1578</v>
      </c>
      <c r="AS230" s="6" t="s">
        <v>29</v>
      </c>
      <c r="AT230" s="6" t="s">
        <v>29</v>
      </c>
      <c r="AU230" s="6" t="s">
        <v>332</v>
      </c>
      <c r="AV230" s="8">
        <v>495670000</v>
      </c>
      <c r="AW230" s="6">
        <v>0</v>
      </c>
      <c r="AX230" s="8">
        <v>419821000</v>
      </c>
      <c r="AY230" s="8">
        <v>-419821000</v>
      </c>
      <c r="AZ230" s="8">
        <v>448450000</v>
      </c>
      <c r="BA230" s="8">
        <v>450931000</v>
      </c>
      <c r="BB230" s="8">
        <v>105222000</v>
      </c>
      <c r="BC230" s="8">
        <v>25913000</v>
      </c>
      <c r="BD230" s="8">
        <v>-114266000</v>
      </c>
      <c r="BE230" s="8">
        <v>-27879000</v>
      </c>
      <c r="BF230" s="8">
        <v>-103927000</v>
      </c>
      <c r="BG230" s="8">
        <v>-23256000</v>
      </c>
      <c r="BH230" s="11">
        <f>BF230/L230</f>
        <v>-0.17745490930636401</v>
      </c>
      <c r="BI230" s="8">
        <f>BF230-AY230</f>
        <v>315894000</v>
      </c>
      <c r="BJ230" s="11">
        <f>(Table1[[#This Row],[Cotação]]/Table1[[#This Row],[Min 52 sem 
]])-1</f>
        <v>0.26495726495726513</v>
      </c>
    </row>
    <row r="231" spans="1:62" hidden="1" x14ac:dyDescent="0.25">
      <c r="A231" s="6" t="str">
        <f>IFERROR(VLOOKUP(Table1[[#This Row],[Papel]],carteira!A:B,2,0),"")</f>
        <v/>
      </c>
      <c r="B231" s="5" t="s">
        <v>3111</v>
      </c>
      <c r="C231" s="6">
        <v>33.81</v>
      </c>
      <c r="D231" s="6" t="s">
        <v>160</v>
      </c>
      <c r="E231" s="7">
        <v>44638</v>
      </c>
      <c r="F231" s="6" t="s">
        <v>3112</v>
      </c>
      <c r="G231" s="6">
        <v>26.67</v>
      </c>
      <c r="H231" s="6" t="s">
        <v>72</v>
      </c>
      <c r="I231" s="6">
        <v>35.01</v>
      </c>
      <c r="J231" s="6" t="s">
        <v>72</v>
      </c>
      <c r="K231" s="8">
        <v>43620</v>
      </c>
      <c r="L231" s="8">
        <v>22276800000</v>
      </c>
      <c r="M231" s="7">
        <v>44561</v>
      </c>
      <c r="N231" s="8">
        <v>28597100000</v>
      </c>
      <c r="O231" s="8">
        <v>658883000</v>
      </c>
      <c r="P231" s="6" t="s">
        <v>3113</v>
      </c>
      <c r="Q231" s="6">
        <v>7.38</v>
      </c>
      <c r="R231" s="6">
        <v>4.58</v>
      </c>
      <c r="S231" s="9">
        <v>2.4899999999999999E-2</v>
      </c>
      <c r="T231" s="6">
        <v>1.55</v>
      </c>
      <c r="U231" s="6">
        <v>21.85</v>
      </c>
      <c r="V231" s="9">
        <v>6.0199999999999997E-2</v>
      </c>
      <c r="W231" s="6" t="s">
        <v>882</v>
      </c>
      <c r="X231" s="6" t="s">
        <v>2171</v>
      </c>
      <c r="Y231" s="9">
        <v>0.27500000000000002</v>
      </c>
      <c r="Z231" s="6" t="s">
        <v>3114</v>
      </c>
      <c r="AA231" s="6" t="s">
        <v>3115</v>
      </c>
      <c r="AB231" s="9">
        <v>0.10489999999999999</v>
      </c>
      <c r="AC231" s="6" t="s">
        <v>285</v>
      </c>
      <c r="AD231" s="6" t="s">
        <v>1391</v>
      </c>
      <c r="AE231" s="9">
        <v>0.16389999999999999</v>
      </c>
      <c r="AF231" s="6" t="s">
        <v>1080</v>
      </c>
      <c r="AG231" s="9">
        <v>0.13600000000000001</v>
      </c>
      <c r="AH231" s="9">
        <v>0.12989999999999999</v>
      </c>
      <c r="AI231" s="6" t="s">
        <v>3116</v>
      </c>
      <c r="AJ231" s="6" t="s">
        <v>322</v>
      </c>
      <c r="AK231" s="9">
        <v>0.68220000000000003</v>
      </c>
      <c r="AL231" s="9">
        <v>8.2000000000000003E-2</v>
      </c>
      <c r="AM231" s="6" t="s">
        <v>780</v>
      </c>
      <c r="AN231" s="9">
        <v>0.39710000000000001</v>
      </c>
      <c r="AO231" s="6" t="s">
        <v>1738</v>
      </c>
      <c r="AP231" s="6" t="s">
        <v>3117</v>
      </c>
      <c r="AQ231" s="9">
        <v>5.0200000000000002E-2</v>
      </c>
      <c r="AR231" s="6" t="s">
        <v>1559</v>
      </c>
      <c r="AS231" s="6" t="s">
        <v>1034</v>
      </c>
      <c r="AT231" s="6" t="s">
        <v>168</v>
      </c>
      <c r="AU231" s="6" t="s">
        <v>1526</v>
      </c>
      <c r="AV231" s="8">
        <v>28976700000</v>
      </c>
      <c r="AW231" s="8">
        <v>7416550000</v>
      </c>
      <c r="AX231" s="8">
        <v>1096270000</v>
      </c>
      <c r="AY231" s="8">
        <v>6320280000</v>
      </c>
      <c r="AZ231" s="8">
        <v>3747850000</v>
      </c>
      <c r="BA231" s="8">
        <v>14399200000</v>
      </c>
      <c r="BB231" s="8">
        <v>5534130000</v>
      </c>
      <c r="BC231" s="8">
        <v>1437310000</v>
      </c>
      <c r="BD231" s="8">
        <v>3952440000</v>
      </c>
      <c r="BE231" s="8">
        <v>967849000</v>
      </c>
      <c r="BF231" s="8">
        <v>3018600000</v>
      </c>
      <c r="BG231" s="8">
        <v>862878000</v>
      </c>
      <c r="BH231" s="11">
        <f>BF231/L231</f>
        <v>0.13550420168067226</v>
      </c>
      <c r="BI231" s="8">
        <f>BF231-AY231</f>
        <v>-3301680000</v>
      </c>
      <c r="BJ231" s="11">
        <f>(Table1[[#This Row],[Cotação]]/Table1[[#This Row],[Min 52 sem 
]])-1</f>
        <v>0.26771653543307083</v>
      </c>
    </row>
    <row r="232" spans="1:62" hidden="1" x14ac:dyDescent="0.25">
      <c r="A232" s="6" t="str">
        <f>IFERROR(VLOOKUP(Table1[[#This Row],[Papel]],carteira!A:B,2,0),"")</f>
        <v/>
      </c>
      <c r="B232" s="5" t="s">
        <v>1867</v>
      </c>
      <c r="C232" s="6">
        <v>11.9</v>
      </c>
      <c r="D232" s="6" t="s">
        <v>2</v>
      </c>
      <c r="E232" s="7">
        <v>44638</v>
      </c>
      <c r="F232" s="6" t="s">
        <v>1868</v>
      </c>
      <c r="G232" s="6">
        <v>9.36</v>
      </c>
      <c r="H232" s="6" t="s">
        <v>4</v>
      </c>
      <c r="I232" s="6">
        <v>15.97</v>
      </c>
      <c r="J232" s="6" t="s">
        <v>4</v>
      </c>
      <c r="K232" s="8">
        <v>481299000</v>
      </c>
      <c r="L232" s="8">
        <v>84994300000</v>
      </c>
      <c r="M232" s="7">
        <v>44469</v>
      </c>
      <c r="N232" s="8">
        <v>84521900000</v>
      </c>
      <c r="O232" s="8">
        <v>7142380000</v>
      </c>
      <c r="P232" s="6" t="s">
        <v>1869</v>
      </c>
      <c r="Q232" s="6">
        <v>218.28</v>
      </c>
      <c r="R232" s="6">
        <v>0.05</v>
      </c>
      <c r="S232" s="9">
        <v>-1.9E-2</v>
      </c>
      <c r="T232" s="6">
        <v>8.01</v>
      </c>
      <c r="U232" s="6">
        <v>1.49</v>
      </c>
      <c r="V232" s="9">
        <v>-2.46E-2</v>
      </c>
      <c r="W232" s="6" t="s">
        <v>1870</v>
      </c>
      <c r="X232" s="6" t="s">
        <v>1871</v>
      </c>
      <c r="Y232" s="9">
        <v>-0.21360000000000001</v>
      </c>
      <c r="Z232" s="6" t="s">
        <v>1872</v>
      </c>
      <c r="AA232" s="6" t="s">
        <v>1873</v>
      </c>
      <c r="AB232" s="9">
        <v>0.1464</v>
      </c>
      <c r="AC232" s="6" t="s">
        <v>1874</v>
      </c>
      <c r="AD232" s="6" t="s">
        <v>1875</v>
      </c>
      <c r="AE232" s="9">
        <v>-0.31759999999999999</v>
      </c>
      <c r="AF232" s="6" t="s">
        <v>1876</v>
      </c>
      <c r="AG232" s="9">
        <v>0.03</v>
      </c>
      <c r="AH232" s="9">
        <v>0.19719999999999999</v>
      </c>
      <c r="AI232" s="6" t="s">
        <v>1877</v>
      </c>
      <c r="AJ232" s="6" t="s">
        <v>1878</v>
      </c>
      <c r="AK232" s="9">
        <v>1.0640000000000001</v>
      </c>
      <c r="AL232" s="9">
        <v>2E-3</v>
      </c>
      <c r="AM232" s="6" t="s">
        <v>1879</v>
      </c>
      <c r="AN232" s="9">
        <v>8.7099999999999997E-2</v>
      </c>
      <c r="AO232" s="6" t="s">
        <v>1880</v>
      </c>
      <c r="AP232" s="6" t="s">
        <v>829</v>
      </c>
      <c r="AQ232" s="9">
        <v>0</v>
      </c>
      <c r="AR232" s="6" t="s">
        <v>1881</v>
      </c>
      <c r="AS232" s="6" t="s">
        <v>1526</v>
      </c>
      <c r="AT232" s="6" t="s">
        <v>748</v>
      </c>
      <c r="AU232" s="6" t="s">
        <v>1626</v>
      </c>
      <c r="AV232" s="8">
        <v>17404300000</v>
      </c>
      <c r="AW232" s="8">
        <v>2062080000</v>
      </c>
      <c r="AX232" s="8">
        <v>2534500000</v>
      </c>
      <c r="AY232" s="8">
        <v>-472415000</v>
      </c>
      <c r="AZ232" s="8">
        <v>3710510000</v>
      </c>
      <c r="BA232" s="8">
        <v>10615600000</v>
      </c>
      <c r="BB232" s="8">
        <v>9557970000</v>
      </c>
      <c r="BC232" s="8">
        <v>2558880000</v>
      </c>
      <c r="BD232" s="8">
        <v>522519000</v>
      </c>
      <c r="BE232" s="8">
        <v>34370000</v>
      </c>
      <c r="BF232" s="8">
        <v>389385000</v>
      </c>
      <c r="BG232" s="8">
        <v>43191000</v>
      </c>
      <c r="BH232" s="11">
        <f>BF232/L232</f>
        <v>4.5813072170722037E-3</v>
      </c>
      <c r="BI232" s="8">
        <f>BF232-AY232</f>
        <v>861800000</v>
      </c>
      <c r="BJ232" s="11">
        <f>(Table1[[#This Row],[Cotação]]/Table1[[#This Row],[Min 52 sem 
]])-1</f>
        <v>0.27136752136752151</v>
      </c>
    </row>
    <row r="233" spans="1:62" hidden="1" x14ac:dyDescent="0.25">
      <c r="A233" s="6" t="str">
        <f>IFERROR(VLOOKUP(Table1[[#This Row],[Papel]],carteira!A:B,2,0),"")</f>
        <v/>
      </c>
      <c r="B233" s="5" t="s">
        <v>2128</v>
      </c>
      <c r="C233" s="6">
        <v>25.07</v>
      </c>
      <c r="D233" s="6" t="s">
        <v>2</v>
      </c>
      <c r="E233" s="7">
        <v>44638</v>
      </c>
      <c r="F233" s="6" t="s">
        <v>2129</v>
      </c>
      <c r="G233" s="6">
        <v>19.649999999999999</v>
      </c>
      <c r="H233" s="6" t="s">
        <v>316</v>
      </c>
      <c r="I233" s="6">
        <v>29.44</v>
      </c>
      <c r="J233" s="6" t="s">
        <v>351</v>
      </c>
      <c r="K233" s="8">
        <v>67762800</v>
      </c>
      <c r="L233" s="8">
        <v>12753800000</v>
      </c>
      <c r="M233" s="7">
        <v>44469</v>
      </c>
      <c r="N233" s="8">
        <v>19015900000</v>
      </c>
      <c r="O233" s="8">
        <v>508729000</v>
      </c>
      <c r="P233" s="6" t="s">
        <v>2130</v>
      </c>
      <c r="Q233" s="6">
        <v>13.81</v>
      </c>
      <c r="R233" s="6">
        <v>1.82</v>
      </c>
      <c r="S233" s="9">
        <v>-8.3000000000000001E-3</v>
      </c>
      <c r="T233" s="6">
        <v>2.67</v>
      </c>
      <c r="U233" s="6">
        <v>9.3800000000000008</v>
      </c>
      <c r="V233" s="9">
        <v>-3.5400000000000001E-2</v>
      </c>
      <c r="W233" s="6" t="s">
        <v>390</v>
      </c>
      <c r="X233" s="6" t="s">
        <v>2131</v>
      </c>
      <c r="Y233" s="9">
        <v>8.6300000000000002E-2</v>
      </c>
      <c r="Z233" s="6" t="s">
        <v>2064</v>
      </c>
      <c r="AA233" s="6" t="s">
        <v>2031</v>
      </c>
      <c r="AB233" s="9">
        <v>6.6400000000000001E-2</v>
      </c>
      <c r="AC233" s="6" t="s">
        <v>383</v>
      </c>
      <c r="AD233" s="6" t="s">
        <v>557</v>
      </c>
      <c r="AE233" s="9">
        <v>-0.18640000000000001</v>
      </c>
      <c r="AF233" s="6" t="s">
        <v>2132</v>
      </c>
      <c r="AG233" s="9">
        <v>0.11</v>
      </c>
      <c r="AH233" s="9">
        <v>0.32319999999999999</v>
      </c>
      <c r="AI233" s="6" t="s">
        <v>2133</v>
      </c>
      <c r="AJ233" s="6" t="s">
        <v>2134</v>
      </c>
      <c r="AK233" s="9">
        <v>0.84330000000000005</v>
      </c>
      <c r="AL233" s="9">
        <v>1.6E-2</v>
      </c>
      <c r="AM233" s="6" t="s">
        <v>927</v>
      </c>
      <c r="AN233" s="9">
        <v>1.0164</v>
      </c>
      <c r="AO233" s="6" t="s">
        <v>2135</v>
      </c>
      <c r="AP233" s="6" t="s">
        <v>1304</v>
      </c>
      <c r="AQ233" s="9">
        <v>2.2844000000000002</v>
      </c>
      <c r="AR233" s="6" t="s">
        <v>2136</v>
      </c>
      <c r="AS233" s="6" t="s">
        <v>2137</v>
      </c>
      <c r="AT233" s="6" t="s">
        <v>2138</v>
      </c>
      <c r="AU233" s="6" t="s">
        <v>973</v>
      </c>
      <c r="AV233" s="8">
        <v>15189700000</v>
      </c>
      <c r="AW233" s="8">
        <v>8053280000</v>
      </c>
      <c r="AX233" s="8">
        <v>1791230000</v>
      </c>
      <c r="AY233" s="8">
        <v>6262050000</v>
      </c>
      <c r="AZ233" s="8">
        <v>3033760000</v>
      </c>
      <c r="BA233" s="8">
        <v>4772960000</v>
      </c>
      <c r="BB233" s="8">
        <v>6566090000</v>
      </c>
      <c r="BC233" s="8">
        <v>1643530000</v>
      </c>
      <c r="BD233" s="8">
        <v>1670230000</v>
      </c>
      <c r="BE233" s="8">
        <v>495352000</v>
      </c>
      <c r="BF233" s="8">
        <v>923445000</v>
      </c>
      <c r="BG233" s="8">
        <v>267286000</v>
      </c>
      <c r="BH233" s="11">
        <f>BF233/L233</f>
        <v>7.2405479151311763E-2</v>
      </c>
      <c r="BI233" s="8">
        <f>BF233-AY233</f>
        <v>-5338605000</v>
      </c>
      <c r="BJ233" s="11">
        <f>(Table1[[#This Row],[Cotação]]/Table1[[#This Row],[Min 52 sem 
]])-1</f>
        <v>0.27582697201017825</v>
      </c>
    </row>
    <row r="234" spans="1:62" hidden="1" x14ac:dyDescent="0.25">
      <c r="A234" s="6" t="str">
        <f>IFERROR(VLOOKUP(Table1[[#This Row],[Papel]],carteira!A:B,2,0),"")</f>
        <v/>
      </c>
      <c r="B234" s="5" t="s">
        <v>2609</v>
      </c>
      <c r="C234" s="6">
        <v>10.9</v>
      </c>
      <c r="D234" s="6" t="s">
        <v>2</v>
      </c>
      <c r="E234" s="7">
        <v>44631</v>
      </c>
      <c r="F234" s="6" t="s">
        <v>2610</v>
      </c>
      <c r="G234" s="6">
        <v>10</v>
      </c>
      <c r="H234" s="6" t="s">
        <v>72</v>
      </c>
      <c r="I234" s="6">
        <v>18.239999999999998</v>
      </c>
      <c r="J234" s="6" t="s">
        <v>72</v>
      </c>
      <c r="K234" s="8">
        <v>2601260</v>
      </c>
      <c r="L234" s="8">
        <v>977238000</v>
      </c>
      <c r="M234" s="7">
        <v>44469</v>
      </c>
      <c r="N234" s="8">
        <v>589954000</v>
      </c>
      <c r="O234" s="8">
        <v>89654900</v>
      </c>
      <c r="P234" s="6" t="s">
        <v>126</v>
      </c>
      <c r="Q234" s="6">
        <v>23.92</v>
      </c>
      <c r="R234" s="6">
        <v>0.46</v>
      </c>
      <c r="S234" s="9">
        <v>-1.3599999999999999E-2</v>
      </c>
      <c r="T234" s="6">
        <v>0.99</v>
      </c>
      <c r="U234" s="6">
        <v>11.02</v>
      </c>
      <c r="V234" s="9">
        <v>8.9999999999999998E-4</v>
      </c>
      <c r="W234" s="6" t="s">
        <v>2611</v>
      </c>
      <c r="X234" s="6" t="s">
        <v>2215</v>
      </c>
      <c r="Y234" s="9">
        <v>-0.26390000000000002</v>
      </c>
      <c r="Z234" s="6" t="s">
        <v>410</v>
      </c>
      <c r="AA234" s="6" t="s">
        <v>1745</v>
      </c>
      <c r="AB234" s="9">
        <v>2.7300000000000001E-2</v>
      </c>
      <c r="AC234" s="6" t="s">
        <v>1254</v>
      </c>
      <c r="AD234" s="6" t="s">
        <v>2422</v>
      </c>
      <c r="AE234" s="9">
        <v>-0.3196</v>
      </c>
      <c r="AF234" s="6" t="s">
        <v>2612</v>
      </c>
      <c r="AG234" s="9">
        <v>2.1000000000000001E-2</v>
      </c>
      <c r="AH234" s="9">
        <v>0</v>
      </c>
      <c r="AI234" s="6" t="s">
        <v>1539</v>
      </c>
      <c r="AJ234" s="6" t="s">
        <v>1745</v>
      </c>
      <c r="AK234" s="9">
        <v>0</v>
      </c>
      <c r="AL234" s="9">
        <v>5.0000000000000001E-3</v>
      </c>
      <c r="AM234" s="6" t="s">
        <v>1875</v>
      </c>
      <c r="AN234" s="9">
        <v>0</v>
      </c>
      <c r="AO234" s="6" t="s">
        <v>2613</v>
      </c>
      <c r="AP234" s="6" t="s">
        <v>441</v>
      </c>
      <c r="AQ234" s="9">
        <v>0</v>
      </c>
      <c r="AR234" s="6" t="s">
        <v>2614</v>
      </c>
      <c r="AS234" s="6" t="s">
        <v>52</v>
      </c>
      <c r="AT234" s="6" t="s">
        <v>29</v>
      </c>
      <c r="AU234" s="6" t="s">
        <v>1323</v>
      </c>
      <c r="AV234" s="8">
        <v>2584220000</v>
      </c>
      <c r="AW234" s="8">
        <v>37913000</v>
      </c>
      <c r="AX234" s="8">
        <v>425197000</v>
      </c>
      <c r="AY234" s="8">
        <v>-387284000</v>
      </c>
      <c r="AZ234" s="8">
        <v>1271360000</v>
      </c>
      <c r="BA234" s="8">
        <v>988330000</v>
      </c>
      <c r="BB234" s="8">
        <v>1580290000</v>
      </c>
      <c r="BC234" s="8">
        <v>633180000</v>
      </c>
      <c r="BD234" s="8">
        <v>55505000</v>
      </c>
      <c r="BE234" s="8">
        <v>12164000</v>
      </c>
      <c r="BF234" s="8">
        <v>40863000</v>
      </c>
      <c r="BG234" s="8">
        <v>8602000</v>
      </c>
      <c r="BH234" s="11">
        <f>BF234/L234</f>
        <v>4.1814788209218225E-2</v>
      </c>
      <c r="BI234" s="8">
        <f>BF234-AY234</f>
        <v>428147000</v>
      </c>
      <c r="BJ234" s="6">
        <f>(Table1[[#This Row],[Cotação]]/Table1[[#This Row],[Min 52 sem 
]])-1</f>
        <v>9.000000000000008E-2</v>
      </c>
    </row>
    <row r="235" spans="1:62" hidden="1" x14ac:dyDescent="0.25">
      <c r="A235" s="6" t="str">
        <f>IFERROR(VLOOKUP(Table1[[#This Row],[Papel]],carteira!A:B,2,0),"")</f>
        <v/>
      </c>
      <c r="B235" s="5" t="s">
        <v>1789</v>
      </c>
      <c r="C235" s="6">
        <v>10.56</v>
      </c>
      <c r="D235" s="6" t="s">
        <v>160</v>
      </c>
      <c r="E235" s="7">
        <v>44638</v>
      </c>
      <c r="F235" s="6" t="s">
        <v>1790</v>
      </c>
      <c r="G235" s="6">
        <v>8.26</v>
      </c>
      <c r="H235" s="6" t="s">
        <v>1266</v>
      </c>
      <c r="I235" s="6">
        <v>12.74</v>
      </c>
      <c r="J235" s="6" t="s">
        <v>1267</v>
      </c>
      <c r="K235" s="8">
        <v>1070520</v>
      </c>
      <c r="L235" s="8">
        <v>11481300000</v>
      </c>
      <c r="M235" s="7">
        <v>44561</v>
      </c>
      <c r="N235" s="8">
        <v>17965900000</v>
      </c>
      <c r="O235" s="8">
        <v>1087240000</v>
      </c>
      <c r="P235" s="6" t="s">
        <v>1791</v>
      </c>
      <c r="Q235" s="6">
        <v>2.27</v>
      </c>
      <c r="R235" s="6">
        <v>4.66</v>
      </c>
      <c r="S235" s="9">
        <v>0.10829999999999999</v>
      </c>
      <c r="T235" s="6">
        <v>0.78</v>
      </c>
      <c r="U235" s="6">
        <v>13.56</v>
      </c>
      <c r="V235" s="9">
        <v>6.3E-2</v>
      </c>
      <c r="W235" s="6" t="s">
        <v>1323</v>
      </c>
      <c r="X235" s="6" t="s">
        <v>1752</v>
      </c>
      <c r="Y235" s="9">
        <v>0.1852</v>
      </c>
      <c r="Z235" s="6" t="s">
        <v>444</v>
      </c>
      <c r="AA235" s="6" t="s">
        <v>1753</v>
      </c>
      <c r="AB235" s="9">
        <v>3.0000000000000001E-3</v>
      </c>
      <c r="AC235" s="6" t="s">
        <v>444</v>
      </c>
      <c r="AD235" s="6" t="s">
        <v>661</v>
      </c>
      <c r="AE235" s="9">
        <v>0.33410000000000001</v>
      </c>
      <c r="AF235" s="6" t="s">
        <v>567</v>
      </c>
      <c r="AG235" s="9">
        <v>0.251</v>
      </c>
      <c r="AH235" s="9">
        <v>0.15939999999999999</v>
      </c>
      <c r="AI235" s="6" t="s">
        <v>1455</v>
      </c>
      <c r="AJ235" s="6" t="s">
        <v>225</v>
      </c>
      <c r="AK235" s="9">
        <v>0.1981</v>
      </c>
      <c r="AL235" s="9">
        <v>0.222</v>
      </c>
      <c r="AM235" s="6" t="s">
        <v>1792</v>
      </c>
      <c r="AN235" s="9">
        <v>0.49180000000000001</v>
      </c>
      <c r="AO235" s="6" t="s">
        <v>875</v>
      </c>
      <c r="AP235" s="6" t="s">
        <v>1090</v>
      </c>
      <c r="AQ235" s="9">
        <v>0.2009</v>
      </c>
      <c r="AR235" s="6" t="s">
        <v>121</v>
      </c>
      <c r="AS235" s="6" t="s">
        <v>94</v>
      </c>
      <c r="AT235" s="6" t="s">
        <v>880</v>
      </c>
      <c r="AU235" s="6" t="s">
        <v>302</v>
      </c>
      <c r="AV235" s="8">
        <v>74612700000</v>
      </c>
      <c r="AW235" s="8">
        <v>14039700000</v>
      </c>
      <c r="AX235" s="8">
        <v>7555030000</v>
      </c>
      <c r="AY235" s="8">
        <v>6484660000</v>
      </c>
      <c r="AZ235" s="8">
        <v>33428400000</v>
      </c>
      <c r="BA235" s="8">
        <v>14742000000</v>
      </c>
      <c r="BB235" s="8">
        <v>78345100000</v>
      </c>
      <c r="BC235" s="8">
        <v>21554900000</v>
      </c>
      <c r="BD235" s="8">
        <v>18696500000</v>
      </c>
      <c r="BE235" s="8">
        <v>4551110000</v>
      </c>
      <c r="BF235" s="8">
        <v>5063330000</v>
      </c>
      <c r="BG235" s="8">
        <v>1350370000</v>
      </c>
      <c r="BH235" s="11">
        <f>BF235/L235</f>
        <v>0.44100668042817454</v>
      </c>
      <c r="BI235" s="8">
        <f>BF235-AY235</f>
        <v>-1421330000</v>
      </c>
      <c r="BJ235" s="11">
        <f>(Table1[[#This Row],[Cotação]]/Table1[[#This Row],[Min 52 sem 
]])-1</f>
        <v>0.27845036319612593</v>
      </c>
    </row>
    <row r="236" spans="1:62" hidden="1" x14ac:dyDescent="0.25">
      <c r="A236" s="6" t="str">
        <f>IFERROR(VLOOKUP(Table1[[#This Row],[Papel]],carteira!A:B,2,0),"")</f>
        <v/>
      </c>
      <c r="B236" s="5" t="s">
        <v>1793</v>
      </c>
      <c r="C236" s="6">
        <v>12.15</v>
      </c>
      <c r="D236" s="6" t="s">
        <v>182</v>
      </c>
      <c r="E236" s="7">
        <v>44638</v>
      </c>
      <c r="F236" s="6" t="s">
        <v>1794</v>
      </c>
      <c r="G236" s="6">
        <v>9.4600000000000009</v>
      </c>
      <c r="H236" s="6" t="s">
        <v>1266</v>
      </c>
      <c r="I236" s="6">
        <v>13.59</v>
      </c>
      <c r="J236" s="6" t="s">
        <v>1267</v>
      </c>
      <c r="K236" s="8">
        <v>104456000</v>
      </c>
      <c r="L236" s="8">
        <v>13210000000</v>
      </c>
      <c r="M236" s="7">
        <v>44561</v>
      </c>
      <c r="N236" s="8">
        <v>19694700000</v>
      </c>
      <c r="O236" s="8">
        <v>1087240000</v>
      </c>
      <c r="P236" s="6" t="s">
        <v>1795</v>
      </c>
      <c r="Q236" s="6">
        <v>2.61</v>
      </c>
      <c r="R236" s="6">
        <v>4.66</v>
      </c>
      <c r="S236" s="9">
        <v>0.1774</v>
      </c>
      <c r="T236" s="6">
        <v>0.9</v>
      </c>
      <c r="U236" s="6">
        <v>13.56</v>
      </c>
      <c r="V236" s="9">
        <v>0.16400000000000001</v>
      </c>
      <c r="W236" s="6" t="s">
        <v>1145</v>
      </c>
      <c r="X236" s="6" t="s">
        <v>1752</v>
      </c>
      <c r="Y236" s="9">
        <v>0.15870000000000001</v>
      </c>
      <c r="Z236" s="6" t="s">
        <v>84</v>
      </c>
      <c r="AA236" s="6" t="s">
        <v>1753</v>
      </c>
      <c r="AB236" s="9">
        <v>7.7100000000000002E-2</v>
      </c>
      <c r="AC236" s="6" t="s">
        <v>959</v>
      </c>
      <c r="AD236" s="6" t="s">
        <v>661</v>
      </c>
      <c r="AE236" s="9">
        <v>0.2316</v>
      </c>
      <c r="AF236" s="6" t="s">
        <v>139</v>
      </c>
      <c r="AG236" s="9">
        <v>0.251</v>
      </c>
      <c r="AH236" s="9">
        <v>0.2334</v>
      </c>
      <c r="AI236" s="6" t="s">
        <v>755</v>
      </c>
      <c r="AJ236" s="6" t="s">
        <v>225</v>
      </c>
      <c r="AK236" s="9">
        <v>0.36670000000000003</v>
      </c>
      <c r="AL236" s="9">
        <v>0.193</v>
      </c>
      <c r="AM236" s="6" t="s">
        <v>1792</v>
      </c>
      <c r="AN236" s="9">
        <v>0.23230000000000001</v>
      </c>
      <c r="AO236" s="6" t="s">
        <v>342</v>
      </c>
      <c r="AP236" s="6" t="s">
        <v>1090</v>
      </c>
      <c r="AQ236" s="9">
        <v>0.22439999999999999</v>
      </c>
      <c r="AR236" s="6" t="s">
        <v>302</v>
      </c>
      <c r="AS236" s="6" t="s">
        <v>94</v>
      </c>
      <c r="AT236" s="6" t="s">
        <v>880</v>
      </c>
      <c r="AU236" s="6" t="s">
        <v>302</v>
      </c>
      <c r="AV236" s="8">
        <v>74612700000</v>
      </c>
      <c r="AW236" s="8">
        <v>14039700000</v>
      </c>
      <c r="AX236" s="8">
        <v>7555030000</v>
      </c>
      <c r="AY236" s="8">
        <v>6484660000</v>
      </c>
      <c r="AZ236" s="8">
        <v>33428400000</v>
      </c>
      <c r="BA236" s="8">
        <v>14742000000</v>
      </c>
      <c r="BB236" s="8">
        <v>78345100000</v>
      </c>
      <c r="BC236" s="8">
        <v>21554900000</v>
      </c>
      <c r="BD236" s="8">
        <v>18696500000</v>
      </c>
      <c r="BE236" s="8">
        <v>4551110000</v>
      </c>
      <c r="BF236" s="8">
        <v>5063330000</v>
      </c>
      <c r="BG236" s="8">
        <v>1350370000</v>
      </c>
      <c r="BH236" s="11">
        <f>BF236/L236</f>
        <v>0.38329523088569267</v>
      </c>
      <c r="BI236" s="8">
        <f>BF236-AY236</f>
        <v>-1421330000</v>
      </c>
      <c r="BJ236" s="11">
        <f>(Table1[[#This Row],[Cotação]]/Table1[[#This Row],[Min 52 sem 
]])-1</f>
        <v>0.28435517970401691</v>
      </c>
    </row>
    <row r="237" spans="1:62" hidden="1" x14ac:dyDescent="0.25">
      <c r="A237" s="6" t="str">
        <f>IFERROR(VLOOKUP(Table1[[#This Row],[Papel]],carteira!A:B,2,0),"")</f>
        <v/>
      </c>
      <c r="B237" s="5" t="s">
        <v>2668</v>
      </c>
      <c r="C237" s="6">
        <v>6.99</v>
      </c>
      <c r="D237" s="6" t="s">
        <v>23</v>
      </c>
      <c r="E237" s="7">
        <v>44638</v>
      </c>
      <c r="F237" s="6" t="s">
        <v>2669</v>
      </c>
      <c r="G237" s="6">
        <v>5.44</v>
      </c>
      <c r="H237" s="6" t="s">
        <v>1234</v>
      </c>
      <c r="I237" s="6">
        <v>7.33</v>
      </c>
      <c r="J237" s="6" t="s">
        <v>1235</v>
      </c>
      <c r="K237" s="8">
        <v>65659700</v>
      </c>
      <c r="L237" s="8">
        <v>72364000000</v>
      </c>
      <c r="M237" s="7">
        <v>44561</v>
      </c>
      <c r="N237" s="8">
        <v>104982000000</v>
      </c>
      <c r="O237" s="8">
        <v>10352500000</v>
      </c>
      <c r="P237" s="6" t="s">
        <v>2670</v>
      </c>
      <c r="Q237" s="6">
        <v>17.12</v>
      </c>
      <c r="R237" s="6">
        <v>0.41</v>
      </c>
      <c r="S237" s="9">
        <v>0.22420000000000001</v>
      </c>
      <c r="T237" s="6">
        <v>3.54</v>
      </c>
      <c r="U237" s="6">
        <v>1.98</v>
      </c>
      <c r="V237" s="9">
        <v>0.14399999999999999</v>
      </c>
      <c r="W237" s="6" t="s">
        <v>2671</v>
      </c>
      <c r="X237" s="6" t="s">
        <v>536</v>
      </c>
      <c r="Y237" s="9">
        <v>-2.9499999999999998E-2</v>
      </c>
      <c r="Z237" s="6" t="s">
        <v>372</v>
      </c>
      <c r="AA237" s="6" t="s">
        <v>327</v>
      </c>
      <c r="AB237" s="9">
        <v>8.72E-2</v>
      </c>
      <c r="AC237" s="6" t="s">
        <v>1788</v>
      </c>
      <c r="AD237" s="6" t="s">
        <v>906</v>
      </c>
      <c r="AE237" s="9">
        <v>-0.1074</v>
      </c>
      <c r="AF237" s="6" t="s">
        <v>2672</v>
      </c>
      <c r="AG237" s="9">
        <v>6.7000000000000004E-2</v>
      </c>
      <c r="AH237" s="9">
        <v>0</v>
      </c>
      <c r="AI237" s="6" t="s">
        <v>2673</v>
      </c>
      <c r="AJ237" s="6" t="s">
        <v>9</v>
      </c>
      <c r="AK237" s="9">
        <v>0</v>
      </c>
      <c r="AL237" s="9">
        <v>0</v>
      </c>
      <c r="AM237" s="6" t="s">
        <v>2089</v>
      </c>
      <c r="AN237" s="9">
        <v>0</v>
      </c>
      <c r="AO237" s="6" t="s">
        <v>2674</v>
      </c>
      <c r="AP237" s="6" t="s">
        <v>986</v>
      </c>
      <c r="AQ237" s="9">
        <v>0</v>
      </c>
      <c r="AR237" s="6" t="s">
        <v>2675</v>
      </c>
      <c r="AS237" s="6" t="s">
        <v>2676</v>
      </c>
      <c r="AT237" s="6" t="s">
        <v>29</v>
      </c>
      <c r="AU237" s="6" t="s">
        <v>2677</v>
      </c>
      <c r="AV237" s="8">
        <v>105045000000</v>
      </c>
      <c r="AW237" s="8">
        <v>37652600000</v>
      </c>
      <c r="AX237" s="8">
        <v>5034790000</v>
      </c>
      <c r="AY237" s="8">
        <v>32617800000</v>
      </c>
      <c r="AZ237" s="8">
        <v>51821100000</v>
      </c>
      <c r="BA237" s="8">
        <v>20468800000</v>
      </c>
      <c r="BB237" s="8">
        <v>211633000000</v>
      </c>
      <c r="BC237" s="8">
        <v>55389300000</v>
      </c>
      <c r="BD237" s="8">
        <v>7005560000</v>
      </c>
      <c r="BE237" s="8">
        <v>2505640000</v>
      </c>
      <c r="BF237" s="8">
        <v>4227940000</v>
      </c>
      <c r="BG237" s="8">
        <v>1385380000</v>
      </c>
      <c r="BH237" s="11">
        <f>BF237/L237</f>
        <v>5.8426012934608369E-2</v>
      </c>
      <c r="BI237" s="8">
        <f>BF237-AY237</f>
        <v>-28389860000</v>
      </c>
      <c r="BJ237" s="11">
        <f>(Table1[[#This Row],[Cotação]]/Table1[[#This Row],[Min 52 sem 
]])-1</f>
        <v>0.28492647058823528</v>
      </c>
    </row>
    <row r="238" spans="1:62" hidden="1" x14ac:dyDescent="0.25">
      <c r="A238" s="6" t="str">
        <f>IFERROR(VLOOKUP(Table1[[#This Row],[Papel]],carteira!A:B,2,0),"")</f>
        <v/>
      </c>
      <c r="B238" s="5" t="s">
        <v>1607</v>
      </c>
      <c r="C238" s="6">
        <v>17</v>
      </c>
      <c r="D238" s="6" t="s">
        <v>34</v>
      </c>
      <c r="E238" s="7">
        <v>44638</v>
      </c>
      <c r="F238" s="6" t="s">
        <v>1608</v>
      </c>
      <c r="G238" s="6">
        <v>13.2</v>
      </c>
      <c r="H238" s="6" t="s">
        <v>447</v>
      </c>
      <c r="I238" s="6">
        <v>33.450000000000003</v>
      </c>
      <c r="J238" s="6" t="s">
        <v>1609</v>
      </c>
      <c r="K238" s="8">
        <v>36208900</v>
      </c>
      <c r="L238" s="8">
        <v>1050210000</v>
      </c>
      <c r="M238" s="7">
        <v>44561</v>
      </c>
      <c r="N238" s="8">
        <v>868741000</v>
      </c>
      <c r="O238" s="8">
        <v>61777000</v>
      </c>
      <c r="P238" s="6" t="s">
        <v>1610</v>
      </c>
      <c r="Q238" s="6">
        <v>3.9</v>
      </c>
      <c r="R238" s="6">
        <v>4.3600000000000003</v>
      </c>
      <c r="S238" s="9">
        <v>0.1333</v>
      </c>
      <c r="T238" s="6">
        <v>1.86</v>
      </c>
      <c r="U238" s="6">
        <v>9.1199999999999992</v>
      </c>
      <c r="V238" s="9">
        <v>-1.2800000000000001E-2</v>
      </c>
      <c r="W238" s="6" t="s">
        <v>1611</v>
      </c>
      <c r="X238" s="6" t="s">
        <v>1612</v>
      </c>
      <c r="Y238" s="9">
        <v>-5.9799999999999999E-2</v>
      </c>
      <c r="Z238" s="6" t="s">
        <v>1613</v>
      </c>
      <c r="AA238" s="6" t="s">
        <v>1614</v>
      </c>
      <c r="AB238" s="9">
        <v>-0.18890000000000001</v>
      </c>
      <c r="AC238" s="6" t="s">
        <v>514</v>
      </c>
      <c r="AD238" s="6" t="s">
        <v>1615</v>
      </c>
      <c r="AE238" s="9">
        <v>0.79339999999999999</v>
      </c>
      <c r="AF238" s="6" t="s">
        <v>1616</v>
      </c>
      <c r="AG238" s="9">
        <v>0.29699999999999999</v>
      </c>
      <c r="AH238" s="9">
        <v>2.1787999999999998</v>
      </c>
      <c r="AI238" s="6" t="s">
        <v>1617</v>
      </c>
      <c r="AJ238" s="6" t="s">
        <v>1618</v>
      </c>
      <c r="AK238" s="9">
        <v>0.52690000000000003</v>
      </c>
      <c r="AL238" s="9">
        <v>1.4E-2</v>
      </c>
      <c r="AM238" s="6" t="s">
        <v>1461</v>
      </c>
      <c r="AN238" s="9">
        <v>-0.49270000000000003</v>
      </c>
      <c r="AO238" s="6" t="s">
        <v>1619</v>
      </c>
      <c r="AP238" s="6" t="s">
        <v>1620</v>
      </c>
      <c r="AQ238" s="9">
        <v>-0.34289999999999998</v>
      </c>
      <c r="AR238" s="6" t="s">
        <v>391</v>
      </c>
      <c r="AS238" s="6" t="s">
        <v>775</v>
      </c>
      <c r="AT238" s="6" t="s">
        <v>1621</v>
      </c>
      <c r="AU238" s="6" t="s">
        <v>1452</v>
      </c>
      <c r="AV238" s="8">
        <v>1011930000</v>
      </c>
      <c r="AW238" s="8">
        <v>37396000</v>
      </c>
      <c r="AX238" s="8">
        <v>218864000</v>
      </c>
      <c r="AY238" s="8">
        <v>-181468000</v>
      </c>
      <c r="AZ238" s="8">
        <v>740202000</v>
      </c>
      <c r="BA238" s="8">
        <v>563245000</v>
      </c>
      <c r="BB238" s="8">
        <v>1123120000</v>
      </c>
      <c r="BC238" s="8">
        <v>289545000</v>
      </c>
      <c r="BD238" s="8">
        <v>300054000</v>
      </c>
      <c r="BE238" s="8">
        <v>60202000</v>
      </c>
      <c r="BF238" s="8">
        <v>269377000</v>
      </c>
      <c r="BG238" s="8">
        <v>53307000</v>
      </c>
      <c r="BH238" s="11">
        <f>BF238/L238</f>
        <v>0.25649822416469087</v>
      </c>
      <c r="BI238" s="8">
        <f>BF238-AY238</f>
        <v>450845000</v>
      </c>
      <c r="BJ238" s="11">
        <f>(Table1[[#This Row],[Cotação]]/Table1[[#This Row],[Min 52 sem 
]])-1</f>
        <v>0.28787878787878785</v>
      </c>
    </row>
    <row r="239" spans="1:62" hidden="1" x14ac:dyDescent="0.25">
      <c r="A239" s="6" t="str">
        <f>IFERROR(VLOOKUP(Table1[[#This Row],[Papel]],carteira!A:B,2,0),"")</f>
        <v/>
      </c>
      <c r="B239" s="5" t="s">
        <v>2139</v>
      </c>
      <c r="C239" s="6">
        <v>25.43</v>
      </c>
      <c r="D239" s="6" t="s">
        <v>34</v>
      </c>
      <c r="E239" s="7">
        <v>44638</v>
      </c>
      <c r="F239" s="6" t="s">
        <v>2140</v>
      </c>
      <c r="G239" s="6">
        <v>19.739999999999998</v>
      </c>
      <c r="H239" s="6" t="s">
        <v>2141</v>
      </c>
      <c r="I239" s="6">
        <v>42.61</v>
      </c>
      <c r="J239" s="6" t="s">
        <v>2141</v>
      </c>
      <c r="K239" s="8">
        <v>7886330</v>
      </c>
      <c r="L239" s="8">
        <v>3262900000</v>
      </c>
      <c r="M239" s="7">
        <v>44561</v>
      </c>
      <c r="N239" s="8">
        <v>3174010000</v>
      </c>
      <c r="O239" s="8">
        <v>128309000</v>
      </c>
      <c r="P239" s="6" t="s">
        <v>2142</v>
      </c>
      <c r="Q239" s="6">
        <v>5.76</v>
      </c>
      <c r="R239" s="6">
        <v>4.42</v>
      </c>
      <c r="S239" s="9">
        <v>-6.4399999999999999E-2</v>
      </c>
      <c r="T239" s="6">
        <v>1.9</v>
      </c>
      <c r="U239" s="6">
        <v>13.36</v>
      </c>
      <c r="V239" s="9">
        <v>-0.1234</v>
      </c>
      <c r="W239" s="6" t="s">
        <v>1165</v>
      </c>
      <c r="X239" s="6" t="s">
        <v>2143</v>
      </c>
      <c r="Y239" s="9">
        <v>0.30930000000000002</v>
      </c>
      <c r="Z239" s="6" t="s">
        <v>907</v>
      </c>
      <c r="AA239" s="6" t="s">
        <v>1010</v>
      </c>
      <c r="AB239" s="9">
        <v>-0.1618</v>
      </c>
      <c r="AC239" s="6" t="s">
        <v>1452</v>
      </c>
      <c r="AD239" s="6" t="s">
        <v>239</v>
      </c>
      <c r="AE239" s="9">
        <v>0.52239999999999998</v>
      </c>
      <c r="AF239" s="6" t="s">
        <v>242</v>
      </c>
      <c r="AG239" s="9">
        <v>0.22</v>
      </c>
      <c r="AH239" s="9">
        <v>-0.26989999999999997</v>
      </c>
      <c r="AI239" s="6" t="s">
        <v>1432</v>
      </c>
      <c r="AJ239" s="6" t="s">
        <v>99</v>
      </c>
      <c r="AK239" s="9">
        <v>0.24460000000000001</v>
      </c>
      <c r="AL239" s="9">
        <v>3.5999999999999997E-2</v>
      </c>
      <c r="AM239" s="6" t="s">
        <v>138</v>
      </c>
      <c r="AN239" s="9">
        <v>0.12659999999999999</v>
      </c>
      <c r="AO239" s="6" t="s">
        <v>2144</v>
      </c>
      <c r="AP239" s="6" t="s">
        <v>594</v>
      </c>
      <c r="AQ239" s="9">
        <v>0.188</v>
      </c>
      <c r="AR239" s="6" t="s">
        <v>2145</v>
      </c>
      <c r="AS239" s="6" t="s">
        <v>1021</v>
      </c>
      <c r="AT239" s="6" t="s">
        <v>1174</v>
      </c>
      <c r="AU239" s="6" t="s">
        <v>129</v>
      </c>
      <c r="AV239" s="8">
        <v>2941040000</v>
      </c>
      <c r="AW239" s="8">
        <v>272198000</v>
      </c>
      <c r="AX239" s="8">
        <v>361089000</v>
      </c>
      <c r="AY239" s="8">
        <v>-88891000</v>
      </c>
      <c r="AZ239" s="8">
        <v>1600990000</v>
      </c>
      <c r="BA239" s="8">
        <v>1714800000</v>
      </c>
      <c r="BB239" s="8">
        <v>3615100000</v>
      </c>
      <c r="BC239" s="8">
        <v>941534000</v>
      </c>
      <c r="BD239" s="8">
        <v>648448000</v>
      </c>
      <c r="BE239" s="8">
        <v>127706000</v>
      </c>
      <c r="BF239" s="8">
        <v>566858000</v>
      </c>
      <c r="BG239" s="8">
        <v>130781000</v>
      </c>
      <c r="BH239" s="11">
        <f>BF239/L239</f>
        <v>0.17372827852523828</v>
      </c>
      <c r="BI239" s="8">
        <f>BF239-AY239</f>
        <v>655749000</v>
      </c>
      <c r="BJ239" s="11">
        <f>(Table1[[#This Row],[Cotação]]/Table1[[#This Row],[Min 52 sem 
]])-1</f>
        <v>0.28824721377912876</v>
      </c>
    </row>
    <row r="240" spans="1:62" hidden="1" x14ac:dyDescent="0.25">
      <c r="A240" s="6" t="str">
        <f>IFERROR(VLOOKUP(Table1[[#This Row],[Papel]],carteira!A:B,2,0),"")</f>
        <v/>
      </c>
      <c r="B240" s="5" t="s">
        <v>349</v>
      </c>
      <c r="C240" s="6">
        <v>16.05</v>
      </c>
      <c r="D240" s="6" t="s">
        <v>2</v>
      </c>
      <c r="E240" s="7">
        <v>44638</v>
      </c>
      <c r="F240" s="6" t="s">
        <v>350</v>
      </c>
      <c r="G240" s="6">
        <v>12.4</v>
      </c>
      <c r="H240" s="6" t="s">
        <v>316</v>
      </c>
      <c r="I240" s="6">
        <v>26.74</v>
      </c>
      <c r="J240" s="6" t="s">
        <v>351</v>
      </c>
      <c r="K240" s="8">
        <v>14304800</v>
      </c>
      <c r="L240" s="8">
        <v>5549440000</v>
      </c>
      <c r="M240" s="7">
        <v>44469</v>
      </c>
      <c r="N240" s="8">
        <v>5379770000</v>
      </c>
      <c r="O240" s="8">
        <v>345760000</v>
      </c>
      <c r="P240" s="6" t="s">
        <v>352</v>
      </c>
      <c r="Q240" s="6">
        <v>0</v>
      </c>
      <c r="R240" s="6">
        <v>0</v>
      </c>
      <c r="S240" s="9">
        <v>4.4200000000000003E-2</v>
      </c>
      <c r="T240" s="6">
        <v>5.01</v>
      </c>
      <c r="U240" s="6">
        <v>3.21</v>
      </c>
      <c r="V240" s="9">
        <v>-5.3100000000000001E-2</v>
      </c>
      <c r="W240" s="6" t="s">
        <v>29</v>
      </c>
      <c r="X240" s="6" t="s">
        <v>29</v>
      </c>
      <c r="Y240" s="9">
        <v>-0.27439999999999998</v>
      </c>
      <c r="Z240" s="6" t="s">
        <v>29</v>
      </c>
      <c r="AA240" s="6" t="s">
        <v>29</v>
      </c>
      <c r="AB240" s="9">
        <v>-0.38719999999999999</v>
      </c>
      <c r="AC240" s="6" t="s">
        <v>353</v>
      </c>
      <c r="AD240" s="6" t="s">
        <v>29</v>
      </c>
      <c r="AE240" s="9">
        <v>0.18390000000000001</v>
      </c>
      <c r="AF240" s="6" t="s">
        <v>354</v>
      </c>
      <c r="AG240" s="9">
        <v>0</v>
      </c>
      <c r="AH240" s="9">
        <v>0</v>
      </c>
      <c r="AI240" s="6" t="s">
        <v>355</v>
      </c>
      <c r="AJ240" s="6" t="s">
        <v>29</v>
      </c>
      <c r="AK240" s="9">
        <v>0</v>
      </c>
      <c r="AL240" s="9">
        <v>0</v>
      </c>
      <c r="AM240" s="6" t="s">
        <v>29</v>
      </c>
      <c r="AN240" s="9">
        <v>0</v>
      </c>
      <c r="AO240" s="6" t="s">
        <v>29</v>
      </c>
      <c r="AP240" s="6" t="s">
        <v>356</v>
      </c>
      <c r="AQ240" s="9">
        <v>0</v>
      </c>
      <c r="AR240" s="6" t="s">
        <v>29</v>
      </c>
      <c r="AS240" s="6" t="s">
        <v>357</v>
      </c>
      <c r="AT240" s="6" t="s">
        <v>29</v>
      </c>
      <c r="AU240" s="6" t="s">
        <v>29</v>
      </c>
      <c r="AV240" s="8">
        <v>1958980000</v>
      </c>
      <c r="AW240" s="8">
        <v>722739000</v>
      </c>
      <c r="AX240" s="8">
        <v>892411000</v>
      </c>
      <c r="AY240" s="8">
        <v>-169672000</v>
      </c>
      <c r="AZ240" s="8">
        <v>1038990000</v>
      </c>
      <c r="BA240" s="8">
        <v>1108480000</v>
      </c>
      <c r="BB240" s="6">
        <v>0</v>
      </c>
      <c r="BC240" s="8">
        <v>99346000</v>
      </c>
      <c r="BD240" s="6">
        <v>0</v>
      </c>
      <c r="BE240" s="8">
        <v>28381000</v>
      </c>
      <c r="BF240" s="6">
        <v>0</v>
      </c>
      <c r="BG240" s="8">
        <v>13676000</v>
      </c>
      <c r="BH240" s="11">
        <f>BF240/L240</f>
        <v>0</v>
      </c>
      <c r="BI240" s="8">
        <f>BF240-AY240</f>
        <v>169672000</v>
      </c>
      <c r="BJ240" s="11">
        <f>(Table1[[#This Row],[Cotação]]/Table1[[#This Row],[Min 52 sem 
]])-1</f>
        <v>0.29435483870967749</v>
      </c>
    </row>
    <row r="241" spans="1:62" hidden="1" x14ac:dyDescent="0.25">
      <c r="A241" s="6" t="str">
        <f>IFERROR(VLOOKUP(Table1[[#This Row],[Papel]],carteira!A:B,2,0),"")</f>
        <v/>
      </c>
      <c r="B241" s="5" t="s">
        <v>2358</v>
      </c>
      <c r="C241" s="6">
        <v>21.3</v>
      </c>
      <c r="D241" s="6" t="s">
        <v>247</v>
      </c>
      <c r="E241" s="7">
        <v>44638</v>
      </c>
      <c r="F241" s="6" t="s">
        <v>2359</v>
      </c>
      <c r="G241" s="6">
        <v>16.440000000000001</v>
      </c>
      <c r="H241" s="6" t="s">
        <v>211</v>
      </c>
      <c r="I241" s="6">
        <v>27.13</v>
      </c>
      <c r="J241" s="6" t="s">
        <v>211</v>
      </c>
      <c r="K241" s="8">
        <v>130286000</v>
      </c>
      <c r="L241" s="8">
        <v>12796200000</v>
      </c>
      <c r="M241" s="7">
        <v>44561</v>
      </c>
      <c r="N241" s="8">
        <v>15041500000</v>
      </c>
      <c r="O241" s="8">
        <v>600761000</v>
      </c>
      <c r="P241" s="6" t="s">
        <v>2360</v>
      </c>
      <c r="Q241" s="6">
        <v>28.24</v>
      </c>
      <c r="R241" s="6">
        <v>0.75</v>
      </c>
      <c r="S241" s="9">
        <v>-3.5799999999999998E-2</v>
      </c>
      <c r="T241" s="6">
        <v>2.0099999999999998</v>
      </c>
      <c r="U241" s="6">
        <v>10.59</v>
      </c>
      <c r="V241" s="9">
        <v>-4.3099999999999999E-2</v>
      </c>
      <c r="W241" s="6" t="s">
        <v>2361</v>
      </c>
      <c r="X241" s="6" t="s">
        <v>2362</v>
      </c>
      <c r="Y241" s="9">
        <v>-2.3199999999999998E-2</v>
      </c>
      <c r="Z241" s="6" t="s">
        <v>2363</v>
      </c>
      <c r="AA241" s="6" t="s">
        <v>2364</v>
      </c>
      <c r="AB241" s="9">
        <v>0.13780000000000001</v>
      </c>
      <c r="AC241" s="6" t="s">
        <v>454</v>
      </c>
      <c r="AD241" s="6" t="s">
        <v>1431</v>
      </c>
      <c r="AE241" s="9">
        <v>-0.18640000000000001</v>
      </c>
      <c r="AF241" s="6" t="s">
        <v>2365</v>
      </c>
      <c r="AG241" s="9">
        <v>6.8000000000000005E-2</v>
      </c>
      <c r="AH241" s="9">
        <v>-0.27479999999999999</v>
      </c>
      <c r="AI241" s="6" t="s">
        <v>2366</v>
      </c>
      <c r="AJ241" s="6" t="s">
        <v>2367</v>
      </c>
      <c r="AK241" s="9">
        <v>0.38090000000000002</v>
      </c>
      <c r="AL241" s="9">
        <v>2.3E-2</v>
      </c>
      <c r="AM241" s="6" t="s">
        <v>702</v>
      </c>
      <c r="AN241" s="9">
        <v>4.3499999999999997E-2</v>
      </c>
      <c r="AO241" s="6" t="s">
        <v>2368</v>
      </c>
      <c r="AP241" s="6" t="s">
        <v>1573</v>
      </c>
      <c r="AQ241" s="9">
        <v>0.2225</v>
      </c>
      <c r="AR241" s="6" t="s">
        <v>2369</v>
      </c>
      <c r="AS241" s="6" t="s">
        <v>569</v>
      </c>
      <c r="AT241" s="6" t="s">
        <v>782</v>
      </c>
      <c r="AU241" s="6" t="s">
        <v>1977</v>
      </c>
      <c r="AV241" s="8">
        <v>10662500000</v>
      </c>
      <c r="AW241" s="8">
        <v>3023710000</v>
      </c>
      <c r="AX241" s="8">
        <v>778463000</v>
      </c>
      <c r="AY241" s="8">
        <v>2245250000</v>
      </c>
      <c r="AZ241" s="8">
        <v>1535090000</v>
      </c>
      <c r="BA241" s="8">
        <v>6360380000</v>
      </c>
      <c r="BB241" s="8">
        <v>1288390000</v>
      </c>
      <c r="BC241" s="8">
        <v>438930000</v>
      </c>
      <c r="BD241" s="8">
        <v>723904000</v>
      </c>
      <c r="BE241" s="8">
        <v>292647000</v>
      </c>
      <c r="BF241" s="8">
        <v>453099000</v>
      </c>
      <c r="BG241" s="8">
        <v>213610000</v>
      </c>
      <c r="BH241" s="11">
        <f>BF241/L241</f>
        <v>3.5408871383692031E-2</v>
      </c>
      <c r="BI241" s="8">
        <f>BF241-AY241</f>
        <v>-1792151000</v>
      </c>
      <c r="BJ241" s="11">
        <f>(Table1[[#This Row],[Cotação]]/Table1[[#This Row],[Min 52 sem 
]])-1</f>
        <v>0.29562043795620441</v>
      </c>
    </row>
    <row r="242" spans="1:62" hidden="1" x14ac:dyDescent="0.25">
      <c r="A242" s="6" t="str">
        <f>IFERROR(VLOOKUP(Table1[[#This Row],[Papel]],carteira!A:B,2,0),"")</f>
        <v/>
      </c>
      <c r="B242" s="5" t="s">
        <v>1081</v>
      </c>
      <c r="C242" s="6">
        <v>37.200000000000003</v>
      </c>
      <c r="D242" s="6" t="s">
        <v>34</v>
      </c>
      <c r="E242" s="7">
        <v>44638</v>
      </c>
      <c r="F242" s="6" t="s">
        <v>1082</v>
      </c>
      <c r="G242" s="6">
        <v>28.71</v>
      </c>
      <c r="H242" s="6" t="s">
        <v>142</v>
      </c>
      <c r="I242" s="6">
        <v>50.08</v>
      </c>
      <c r="J242" s="6" t="s">
        <v>162</v>
      </c>
      <c r="K242" s="8">
        <v>65526</v>
      </c>
      <c r="L242" s="8">
        <v>718567000</v>
      </c>
      <c r="M242" s="7">
        <v>44561</v>
      </c>
      <c r="N242" s="8">
        <v>683138000</v>
      </c>
      <c r="O242" s="8">
        <v>19316300</v>
      </c>
      <c r="P242" s="6" t="s">
        <v>126</v>
      </c>
      <c r="Q242" s="6">
        <v>4.1100000000000003</v>
      </c>
      <c r="R242" s="6">
        <v>9.0399999999999991</v>
      </c>
      <c r="S242" s="9">
        <v>5.4000000000000003E-3</v>
      </c>
      <c r="T242" s="6">
        <v>0.96</v>
      </c>
      <c r="U242" s="6">
        <v>38.700000000000003</v>
      </c>
      <c r="V242" s="9">
        <v>-2.5899999999999999E-2</v>
      </c>
      <c r="W242" s="6" t="s">
        <v>1083</v>
      </c>
      <c r="X242" s="6" t="s">
        <v>1084</v>
      </c>
      <c r="Y242" s="9">
        <v>0.27860000000000001</v>
      </c>
      <c r="Z242" s="6" t="s">
        <v>904</v>
      </c>
      <c r="AA242" s="6" t="s">
        <v>1085</v>
      </c>
      <c r="AB242" s="9">
        <v>-4.9599999999999998E-2</v>
      </c>
      <c r="AC242" s="6" t="s">
        <v>19</v>
      </c>
      <c r="AD242" s="6" t="s">
        <v>1086</v>
      </c>
      <c r="AE242" s="9">
        <v>0.15340000000000001</v>
      </c>
      <c r="AF242" s="6" t="s">
        <v>890</v>
      </c>
      <c r="AG242" s="9">
        <v>0.111</v>
      </c>
      <c r="AH242" s="9">
        <v>0.23430000000000001</v>
      </c>
      <c r="AI242" s="6" t="s">
        <v>1087</v>
      </c>
      <c r="AJ242" s="6" t="s">
        <v>69</v>
      </c>
      <c r="AK242" s="9">
        <v>0.37590000000000001</v>
      </c>
      <c r="AL242" s="9">
        <v>3.6999999999999998E-2</v>
      </c>
      <c r="AM242" s="6" t="s">
        <v>1088</v>
      </c>
      <c r="AN242" s="9">
        <v>-9.5600000000000004E-2</v>
      </c>
      <c r="AO242" s="6" t="s">
        <v>1089</v>
      </c>
      <c r="AP242" s="6" t="s">
        <v>1090</v>
      </c>
      <c r="AQ242" s="9">
        <v>0.59540000000000004</v>
      </c>
      <c r="AR242" s="6" t="s">
        <v>1091</v>
      </c>
      <c r="AS242" s="6" t="s">
        <v>29</v>
      </c>
      <c r="AT242" s="6" t="s">
        <v>702</v>
      </c>
      <c r="AU242" s="6" t="s">
        <v>1092</v>
      </c>
      <c r="AV242" s="8">
        <v>1084720000</v>
      </c>
      <c r="AW242" s="6">
        <v>0</v>
      </c>
      <c r="AX242" s="8">
        <v>35429000</v>
      </c>
      <c r="AY242" s="8">
        <v>-35429000</v>
      </c>
      <c r="AZ242" s="8">
        <v>528449000</v>
      </c>
      <c r="BA242" s="8">
        <v>747610000</v>
      </c>
      <c r="BB242" s="8">
        <v>613658000</v>
      </c>
      <c r="BC242" s="8">
        <v>189008000</v>
      </c>
      <c r="BD242" s="8">
        <v>120056000</v>
      </c>
      <c r="BE242" s="8">
        <v>38453900</v>
      </c>
      <c r="BF242" s="8">
        <v>174651000</v>
      </c>
      <c r="BG242" s="8">
        <v>21137000</v>
      </c>
      <c r="BH242" s="11">
        <f>BF242/L242</f>
        <v>0.24305457946162293</v>
      </c>
      <c r="BI242" s="8">
        <f>BF242-AY242</f>
        <v>210080000</v>
      </c>
      <c r="BJ242" s="11">
        <f>(Table1[[#This Row],[Cotação]]/Table1[[#This Row],[Min 52 sem 
]])-1</f>
        <v>0.29571577847439912</v>
      </c>
    </row>
    <row r="243" spans="1:62" hidden="1" x14ac:dyDescent="0.25">
      <c r="A243" s="6" t="str">
        <f>IFERROR(VLOOKUP(Table1[[#This Row],[Papel]],carteira!A:B,2,0),"")</f>
        <v/>
      </c>
      <c r="B243" s="5" t="s">
        <v>2352</v>
      </c>
      <c r="C243" s="6">
        <v>36.69</v>
      </c>
      <c r="D243" s="6" t="s">
        <v>466</v>
      </c>
      <c r="E243" s="7">
        <v>44638</v>
      </c>
      <c r="F243" s="6" t="s">
        <v>2353</v>
      </c>
      <c r="G243" s="6">
        <v>28.26</v>
      </c>
      <c r="H243" s="6" t="s">
        <v>57</v>
      </c>
      <c r="I243" s="6">
        <v>53.87</v>
      </c>
      <c r="J243" s="6" t="s">
        <v>2354</v>
      </c>
      <c r="K243" s="8">
        <v>83593</v>
      </c>
      <c r="L243" s="8">
        <v>335246000</v>
      </c>
      <c r="M243" s="7">
        <v>44469</v>
      </c>
      <c r="N243" s="8">
        <v>329468000</v>
      </c>
      <c r="O243" s="8">
        <v>9137260</v>
      </c>
      <c r="P243" s="6" t="s">
        <v>2355</v>
      </c>
      <c r="Q243" s="6">
        <v>6.4</v>
      </c>
      <c r="R243" s="6">
        <v>5.73</v>
      </c>
      <c r="S243" s="9">
        <v>-4.3499999999999997E-2</v>
      </c>
      <c r="T243" s="6">
        <v>1.08</v>
      </c>
      <c r="U243" s="6">
        <v>33.979999999999997</v>
      </c>
      <c r="V243" s="9">
        <v>-2.1299999999999999E-2</v>
      </c>
      <c r="W243" s="6" t="s">
        <v>745</v>
      </c>
      <c r="X243" s="6" t="s">
        <v>2356</v>
      </c>
      <c r="Y243" s="9">
        <v>0.24490000000000001</v>
      </c>
      <c r="Z243" s="6" t="s">
        <v>410</v>
      </c>
      <c r="AA243" s="6" t="s">
        <v>821</v>
      </c>
      <c r="AB243" s="9">
        <v>-0.13589999999999999</v>
      </c>
      <c r="AC243" s="6" t="s">
        <v>277</v>
      </c>
      <c r="AD243" s="6" t="s">
        <v>1283</v>
      </c>
      <c r="AE243" s="9">
        <v>0.39789999999999998</v>
      </c>
      <c r="AF243" s="6" t="s">
        <v>1673</v>
      </c>
      <c r="AG243" s="9">
        <v>0.156</v>
      </c>
      <c r="AH243" s="9">
        <v>0.39510000000000001</v>
      </c>
      <c r="AI243" s="6" t="s">
        <v>2079</v>
      </c>
      <c r="AJ243" s="6" t="s">
        <v>1085</v>
      </c>
      <c r="AK243" s="9">
        <v>0.64729999999999999</v>
      </c>
      <c r="AL243" s="9">
        <v>6.2E-2</v>
      </c>
      <c r="AM243" s="6" t="s">
        <v>899</v>
      </c>
      <c r="AN243" s="9">
        <v>-5.0599999999999999E-2</v>
      </c>
      <c r="AO243" s="6" t="s">
        <v>1366</v>
      </c>
      <c r="AP243" s="6" t="s">
        <v>534</v>
      </c>
      <c r="AQ243" s="9">
        <v>0.64329999999999998</v>
      </c>
      <c r="AR243" s="6" t="s">
        <v>2357</v>
      </c>
      <c r="AS243" s="6" t="s">
        <v>959</v>
      </c>
      <c r="AT243" s="6" t="s">
        <v>1347</v>
      </c>
      <c r="AU243" s="6" t="s">
        <v>986</v>
      </c>
      <c r="AV243" s="8">
        <v>455897000</v>
      </c>
      <c r="AW243" s="8">
        <v>55146900</v>
      </c>
      <c r="AX243" s="8">
        <v>60924900</v>
      </c>
      <c r="AY243" s="8">
        <v>-5778040</v>
      </c>
      <c r="AZ243" s="8">
        <v>357761000</v>
      </c>
      <c r="BA243" s="8">
        <v>310469000</v>
      </c>
      <c r="BB243" s="8">
        <v>537469000</v>
      </c>
      <c r="BC243" s="8">
        <v>179398000</v>
      </c>
      <c r="BD243" s="8">
        <v>70900700</v>
      </c>
      <c r="BE243" s="8">
        <v>24058600</v>
      </c>
      <c r="BF243" s="8">
        <v>52367500</v>
      </c>
      <c r="BG243" s="8">
        <v>13844800</v>
      </c>
      <c r="BH243" s="11">
        <f>BF243/L243</f>
        <v>0.15620618888815974</v>
      </c>
      <c r="BI243" s="8">
        <f>BF243-AY243</f>
        <v>58145540</v>
      </c>
      <c r="BJ243" s="11">
        <f>(Table1[[#This Row],[Cotação]]/Table1[[#This Row],[Min 52 sem 
]])-1</f>
        <v>0.29830148619957519</v>
      </c>
    </row>
    <row r="244" spans="1:62" hidden="1" x14ac:dyDescent="0.25">
      <c r="A244" s="6" t="str">
        <f>IFERROR(VLOOKUP(Table1[[#This Row],[Papel]],carteira!A:B,2,0),"")</f>
        <v/>
      </c>
      <c r="B244" s="5" t="s">
        <v>1930</v>
      </c>
      <c r="C244" s="6">
        <v>34.619999999999997</v>
      </c>
      <c r="D244" s="6" t="s">
        <v>34</v>
      </c>
      <c r="E244" s="7">
        <v>44638</v>
      </c>
      <c r="F244" s="6" t="s">
        <v>1931</v>
      </c>
      <c r="G244" s="6">
        <v>26.56</v>
      </c>
      <c r="H244" s="6" t="s">
        <v>376</v>
      </c>
      <c r="I244" s="6">
        <v>36.36</v>
      </c>
      <c r="J244" s="6" t="s">
        <v>622</v>
      </c>
      <c r="K244" s="8">
        <v>110130000</v>
      </c>
      <c r="L244" s="8">
        <v>21929000000</v>
      </c>
      <c r="M244" s="7">
        <v>44561</v>
      </c>
      <c r="N244" s="8">
        <v>27003000000</v>
      </c>
      <c r="O244" s="8">
        <v>633421000</v>
      </c>
      <c r="P244" s="6" t="s">
        <v>1932</v>
      </c>
      <c r="Q244" s="6">
        <v>16.489999999999998</v>
      </c>
      <c r="R244" s="6">
        <v>2.1</v>
      </c>
      <c r="S244" s="9">
        <v>3.3399999999999999E-2</v>
      </c>
      <c r="T244" s="6">
        <v>2.23</v>
      </c>
      <c r="U244" s="6">
        <v>15.51</v>
      </c>
      <c r="V244" s="9">
        <v>6.1600000000000002E-2</v>
      </c>
      <c r="W244" s="6" t="s">
        <v>1933</v>
      </c>
      <c r="X244" s="6" t="s">
        <v>1934</v>
      </c>
      <c r="Y244" s="9">
        <v>0.13150000000000001</v>
      </c>
      <c r="Z244" s="6" t="s">
        <v>1935</v>
      </c>
      <c r="AA244" s="6" t="s">
        <v>1936</v>
      </c>
      <c r="AB244" s="9">
        <v>0.22459999999999999</v>
      </c>
      <c r="AC244" s="6" t="s">
        <v>1452</v>
      </c>
      <c r="AD244" s="6" t="s">
        <v>387</v>
      </c>
      <c r="AE244" s="9">
        <v>-0.14699999999999999</v>
      </c>
      <c r="AF244" s="6" t="s">
        <v>1937</v>
      </c>
      <c r="AG244" s="9">
        <v>9.6000000000000002E-2</v>
      </c>
      <c r="AH244" s="9">
        <v>-1.24E-2</v>
      </c>
      <c r="AI244" s="6" t="s">
        <v>1938</v>
      </c>
      <c r="AJ244" s="6" t="s">
        <v>1603</v>
      </c>
      <c r="AK244" s="9">
        <v>0.2177</v>
      </c>
      <c r="AL244" s="9">
        <v>3.5999999999999997E-2</v>
      </c>
      <c r="AM244" s="6" t="s">
        <v>1939</v>
      </c>
      <c r="AN244" s="9">
        <v>-0.1193</v>
      </c>
      <c r="AO244" s="6" t="s">
        <v>1940</v>
      </c>
      <c r="AP244" s="6" t="s">
        <v>1097</v>
      </c>
      <c r="AQ244" s="9">
        <v>0.47470000000000001</v>
      </c>
      <c r="AR244" s="6" t="s">
        <v>1941</v>
      </c>
      <c r="AS244" s="6" t="s">
        <v>176</v>
      </c>
      <c r="AT244" s="6" t="s">
        <v>271</v>
      </c>
      <c r="AU244" s="6" t="s">
        <v>235</v>
      </c>
      <c r="AV244" s="8">
        <v>19818000000</v>
      </c>
      <c r="AW244" s="8">
        <v>7360990000</v>
      </c>
      <c r="AX244" s="8">
        <v>2287060000</v>
      </c>
      <c r="AY244" s="8">
        <v>5073920000</v>
      </c>
      <c r="AZ244" s="8">
        <v>6491630000</v>
      </c>
      <c r="BA244" s="8">
        <v>9826590000</v>
      </c>
      <c r="BB244" s="8">
        <v>5937370000</v>
      </c>
      <c r="BC244" s="8">
        <v>1626490000</v>
      </c>
      <c r="BD244" s="8">
        <v>1908350000</v>
      </c>
      <c r="BE244" s="8">
        <v>566905000</v>
      </c>
      <c r="BF244" s="8">
        <v>1330210000</v>
      </c>
      <c r="BG244" s="8">
        <v>352399000</v>
      </c>
      <c r="BH244" s="11">
        <f>BF244/L244</f>
        <v>6.0659856810616079E-2</v>
      </c>
      <c r="BI244" s="8">
        <f>BF244-AY244</f>
        <v>-3743710000</v>
      </c>
      <c r="BJ244" s="11">
        <f>(Table1[[#This Row],[Cotação]]/Table1[[#This Row],[Min 52 sem 
]])-1</f>
        <v>0.30346385542168663</v>
      </c>
    </row>
    <row r="245" spans="1:62" hidden="1" x14ac:dyDescent="0.25">
      <c r="A245" s="6" t="str">
        <f>IFERROR(VLOOKUP(Table1[[#This Row],[Papel]],carteira!A:B,2,0),"")</f>
        <v/>
      </c>
      <c r="B245" s="5" t="s">
        <v>665</v>
      </c>
      <c r="C245" s="6">
        <v>10.63</v>
      </c>
      <c r="D245" s="6" t="s">
        <v>466</v>
      </c>
      <c r="E245" s="7">
        <v>44638</v>
      </c>
      <c r="F245" s="6" t="s">
        <v>666</v>
      </c>
      <c r="G245" s="6">
        <v>8.15</v>
      </c>
      <c r="H245" s="6" t="s">
        <v>25</v>
      </c>
      <c r="I245" s="6">
        <v>11.54</v>
      </c>
      <c r="J245" s="6" t="s">
        <v>26</v>
      </c>
      <c r="K245" s="8">
        <v>93153</v>
      </c>
      <c r="L245" s="8">
        <v>1114360000</v>
      </c>
      <c r="M245" s="7">
        <v>44561</v>
      </c>
      <c r="N245" s="6" t="s">
        <v>27</v>
      </c>
      <c r="O245" s="8">
        <v>104832000</v>
      </c>
      <c r="P245" s="6" t="s">
        <v>667</v>
      </c>
      <c r="Q245" s="6">
        <v>6.04</v>
      </c>
      <c r="R245" s="6">
        <v>1.76</v>
      </c>
      <c r="S245" s="9">
        <v>-2.4799999999999999E-2</v>
      </c>
      <c r="T245" s="6">
        <v>0.99</v>
      </c>
      <c r="U245" s="6">
        <v>10.73</v>
      </c>
      <c r="V245" s="9">
        <v>-2.92E-2</v>
      </c>
      <c r="W245" s="6" t="s">
        <v>29</v>
      </c>
      <c r="X245" s="6" t="s">
        <v>29</v>
      </c>
      <c r="Y245" s="9">
        <v>0.30520000000000003</v>
      </c>
      <c r="Z245" s="6" t="s">
        <v>29</v>
      </c>
      <c r="AA245" s="6" t="s">
        <v>29</v>
      </c>
      <c r="AB245" s="9">
        <v>2.2000000000000001E-3</v>
      </c>
      <c r="AC245" s="6" t="s">
        <v>29</v>
      </c>
      <c r="AD245" s="6" t="s">
        <v>30</v>
      </c>
      <c r="AE245" s="9">
        <v>0.41810000000000003</v>
      </c>
      <c r="AF245" s="6" t="s">
        <v>29</v>
      </c>
      <c r="AG245" s="9">
        <v>0</v>
      </c>
      <c r="AH245" s="9">
        <v>0.28989999999999999</v>
      </c>
      <c r="AI245" s="6" t="s">
        <v>29</v>
      </c>
      <c r="AJ245" s="6" t="s">
        <v>29</v>
      </c>
      <c r="AK245" s="9">
        <v>0.97560000000000002</v>
      </c>
      <c r="AL245" s="9">
        <v>4.9000000000000002E-2</v>
      </c>
      <c r="AM245" s="6" t="s">
        <v>668</v>
      </c>
      <c r="AN245" s="9">
        <v>0.54720000000000002</v>
      </c>
      <c r="AO245" s="6" t="s">
        <v>29</v>
      </c>
      <c r="AP245" s="6" t="s">
        <v>29</v>
      </c>
      <c r="AQ245" s="9">
        <v>0.25819999999999999</v>
      </c>
      <c r="AR245" s="6" t="s">
        <v>29</v>
      </c>
      <c r="AS245" s="6" t="s">
        <v>29</v>
      </c>
      <c r="AT245" s="6" t="s">
        <v>669</v>
      </c>
      <c r="AU245" s="6" t="s">
        <v>29</v>
      </c>
      <c r="AV245" s="8">
        <v>12455400000</v>
      </c>
      <c r="AW245" s="8">
        <v>9377870000</v>
      </c>
      <c r="AX245" s="8">
        <v>7894820000</v>
      </c>
      <c r="AY245" s="8">
        <v>1124490000</v>
      </c>
      <c r="AZ245" s="8">
        <v>1832630000</v>
      </c>
      <c r="BA245" s="8">
        <v>376531000</v>
      </c>
      <c r="BB245" s="8">
        <v>241566000</v>
      </c>
      <c r="BC245" s="8">
        <v>63027000</v>
      </c>
      <c r="BD245" s="8">
        <v>184487000</v>
      </c>
      <c r="BE245" s="8">
        <v>43820000</v>
      </c>
      <c r="BH245" s="11">
        <f>BF245/L245</f>
        <v>0</v>
      </c>
      <c r="BI245" s="8">
        <f>BF245-AY245</f>
        <v>-1124490000</v>
      </c>
      <c r="BJ245" s="11">
        <f>(Table1[[#This Row],[Cotação]]/Table1[[#This Row],[Min 52 sem 
]])-1</f>
        <v>0.30429447852760738</v>
      </c>
    </row>
    <row r="246" spans="1:62" hidden="1" x14ac:dyDescent="0.25">
      <c r="A246" s="6" t="str">
        <f>IFERROR(VLOOKUP(Table1[[#This Row],[Papel]],carteira!A:B,2,0),"")</f>
        <v/>
      </c>
      <c r="B246" s="5" t="s">
        <v>1264</v>
      </c>
      <c r="C246" s="6">
        <v>25.68</v>
      </c>
      <c r="D246" s="6" t="s">
        <v>34</v>
      </c>
      <c r="E246" s="7">
        <v>44638</v>
      </c>
      <c r="F246" s="6" t="s">
        <v>1265</v>
      </c>
      <c r="G246" s="6">
        <v>19.68</v>
      </c>
      <c r="H246" s="6" t="s">
        <v>1266</v>
      </c>
      <c r="I246" s="6">
        <v>50.03</v>
      </c>
      <c r="J246" s="6" t="s">
        <v>1267</v>
      </c>
      <c r="K246" s="8">
        <v>326611000</v>
      </c>
      <c r="L246" s="8">
        <v>35631600000</v>
      </c>
      <c r="M246" s="7">
        <v>44561</v>
      </c>
      <c r="N246" s="8">
        <v>48847900000</v>
      </c>
      <c r="O246" s="8">
        <v>1387520000</v>
      </c>
      <c r="P246" s="6" t="s">
        <v>1268</v>
      </c>
      <c r="Q246" s="6">
        <v>2.91</v>
      </c>
      <c r="R246" s="6">
        <v>8.83</v>
      </c>
      <c r="S246" s="9">
        <v>2.3099999999999999E-2</v>
      </c>
      <c r="T246" s="6">
        <v>1.75</v>
      </c>
      <c r="U246" s="6">
        <v>14.64</v>
      </c>
      <c r="V246" s="9">
        <v>4.2200000000000001E-2</v>
      </c>
      <c r="W246" s="6" t="s">
        <v>1269</v>
      </c>
      <c r="X246" s="6" t="s">
        <v>1270</v>
      </c>
      <c r="Y246" s="9">
        <v>-0.27279999999999999</v>
      </c>
      <c r="Z246" s="6" t="s">
        <v>277</v>
      </c>
      <c r="AA246" s="6" t="s">
        <v>1271</v>
      </c>
      <c r="AB246" s="9">
        <v>3.4599999999999999E-2</v>
      </c>
      <c r="AC246" s="6" t="s">
        <v>21</v>
      </c>
      <c r="AD246" s="6" t="s">
        <v>1272</v>
      </c>
      <c r="AE246" s="9">
        <v>-0.18260000000000001</v>
      </c>
      <c r="AF246" s="6" t="s">
        <v>916</v>
      </c>
      <c r="AG246" s="9">
        <v>0.24099999999999999</v>
      </c>
      <c r="AH246" s="9">
        <v>1.2595000000000001</v>
      </c>
      <c r="AI246" s="6" t="s">
        <v>386</v>
      </c>
      <c r="AJ246" s="6" t="s">
        <v>1273</v>
      </c>
      <c r="AK246" s="9">
        <v>0.70820000000000005</v>
      </c>
      <c r="AL246" s="9">
        <v>8.2000000000000003E-2</v>
      </c>
      <c r="AM246" s="6" t="s">
        <v>1274</v>
      </c>
      <c r="AN246" s="9">
        <v>0.1331</v>
      </c>
      <c r="AO246" s="6" t="s">
        <v>1275</v>
      </c>
      <c r="AP246" s="6" t="s">
        <v>1276</v>
      </c>
      <c r="AQ246" s="9">
        <v>-0.2286</v>
      </c>
      <c r="AR246" s="6" t="s">
        <v>1277</v>
      </c>
      <c r="AS246" s="6" t="s">
        <v>1225</v>
      </c>
      <c r="AT246" s="6" t="s">
        <v>1278</v>
      </c>
      <c r="AU246" s="6" t="s">
        <v>975</v>
      </c>
      <c r="AV246" s="8">
        <v>79379100000</v>
      </c>
      <c r="AW246" s="8">
        <v>32507500000</v>
      </c>
      <c r="AX246" s="8">
        <v>19291200000</v>
      </c>
      <c r="AY246" s="8">
        <v>13216300000</v>
      </c>
      <c r="AZ246" s="8">
        <v>34972400000</v>
      </c>
      <c r="BA246" s="8">
        <v>20315000000</v>
      </c>
      <c r="BB246" s="8">
        <v>47912000000</v>
      </c>
      <c r="BC246" s="8">
        <v>10361000000</v>
      </c>
      <c r="BD246" s="8">
        <v>19115100000</v>
      </c>
      <c r="BE246" s="8">
        <v>2940590000</v>
      </c>
      <c r="BF246" s="8">
        <v>12258600000</v>
      </c>
      <c r="BG246" s="8">
        <v>903305000</v>
      </c>
      <c r="BH246" s="11">
        <f>BF246/L246</f>
        <v>0.34403731519213282</v>
      </c>
      <c r="BI246" s="8">
        <f>BF246-AY246</f>
        <v>-957700000</v>
      </c>
      <c r="BJ246" s="11">
        <f>(Table1[[#This Row],[Cotação]]/Table1[[#This Row],[Min 52 sem 
]])-1</f>
        <v>0.30487804878048785</v>
      </c>
    </row>
    <row r="247" spans="1:62" hidden="1" x14ac:dyDescent="0.25">
      <c r="A247" s="6" t="str">
        <f>IFERROR(VLOOKUP(Table1[[#This Row],[Papel]],carteira!A:B,2,0),"")</f>
        <v/>
      </c>
      <c r="B247" s="5" t="s">
        <v>2678</v>
      </c>
      <c r="C247" s="6">
        <v>6.86</v>
      </c>
      <c r="D247" s="6" t="s">
        <v>34</v>
      </c>
      <c r="E247" s="7">
        <v>44638</v>
      </c>
      <c r="F247" s="6" t="s">
        <v>2679</v>
      </c>
      <c r="G247" s="6">
        <v>5.24</v>
      </c>
      <c r="H247" s="6" t="s">
        <v>1427</v>
      </c>
      <c r="I247" s="6">
        <v>9.39</v>
      </c>
      <c r="J247" s="6" t="s">
        <v>2085</v>
      </c>
      <c r="K247" s="8">
        <v>8461840</v>
      </c>
      <c r="L247" s="8">
        <v>1761100000</v>
      </c>
      <c r="M247" s="7">
        <v>44561</v>
      </c>
      <c r="N247" s="8">
        <v>2147150000</v>
      </c>
      <c r="O247" s="8">
        <v>256720000</v>
      </c>
      <c r="P247" s="6" t="s">
        <v>2680</v>
      </c>
      <c r="Q247" s="6">
        <v>6.17</v>
      </c>
      <c r="R247" s="6">
        <v>1.1100000000000001</v>
      </c>
      <c r="S247" s="9">
        <v>0.1381</v>
      </c>
      <c r="T247" s="6">
        <v>1.84</v>
      </c>
      <c r="U247" s="6">
        <v>3.73</v>
      </c>
      <c r="V247" s="9">
        <v>0.17280000000000001</v>
      </c>
      <c r="W247" s="6" t="s">
        <v>237</v>
      </c>
      <c r="X247" s="6" t="s">
        <v>2681</v>
      </c>
      <c r="Y247" s="9">
        <v>0.26300000000000001</v>
      </c>
      <c r="Z247" s="6" t="s">
        <v>1410</v>
      </c>
      <c r="AA247" s="6" t="s">
        <v>2143</v>
      </c>
      <c r="AB247" s="9">
        <v>4.4999999999999997E-3</v>
      </c>
      <c r="AC247" s="6" t="s">
        <v>277</v>
      </c>
      <c r="AD247" s="6" t="s">
        <v>1863</v>
      </c>
      <c r="AE247" s="9">
        <v>0.3478</v>
      </c>
      <c r="AF247" s="6" t="s">
        <v>96</v>
      </c>
      <c r="AG247" s="9">
        <v>0.187</v>
      </c>
      <c r="AH247" s="9">
        <v>0.36840000000000001</v>
      </c>
      <c r="AI247" s="6" t="s">
        <v>2682</v>
      </c>
      <c r="AJ247" s="6" t="s">
        <v>2683</v>
      </c>
      <c r="AK247" s="9">
        <v>0.37</v>
      </c>
      <c r="AL247" s="9">
        <v>5.5E-2</v>
      </c>
      <c r="AM247" s="6" t="s">
        <v>301</v>
      </c>
      <c r="AN247" s="9">
        <v>0.48199999999999998</v>
      </c>
      <c r="AO247" s="6" t="s">
        <v>1593</v>
      </c>
      <c r="AP247" s="6" t="s">
        <v>1105</v>
      </c>
      <c r="AQ247" s="9">
        <v>-0.16159999999999999</v>
      </c>
      <c r="AR247" s="6" t="s">
        <v>1380</v>
      </c>
      <c r="AS247" s="6" t="s">
        <v>342</v>
      </c>
      <c r="AT247" s="6" t="s">
        <v>1672</v>
      </c>
      <c r="AU247" s="6" t="s">
        <v>139</v>
      </c>
      <c r="AV247" s="8">
        <v>2365300000</v>
      </c>
      <c r="AW247" s="8">
        <v>892321000</v>
      </c>
      <c r="AX247" s="8">
        <v>506268000</v>
      </c>
      <c r="AY247" s="8">
        <v>386053000</v>
      </c>
      <c r="AZ247" s="8">
        <v>958723000</v>
      </c>
      <c r="BA247" s="8">
        <v>957438000</v>
      </c>
      <c r="BB247" s="8">
        <v>1605830000</v>
      </c>
      <c r="BC247" s="8">
        <v>414068000</v>
      </c>
      <c r="BD247" s="8">
        <v>442310000</v>
      </c>
      <c r="BE247" s="8">
        <v>111228000</v>
      </c>
      <c r="BF247" s="8">
        <v>285313000</v>
      </c>
      <c r="BG247" s="8">
        <v>63326000</v>
      </c>
      <c r="BH247" s="11">
        <f>BF247/L247</f>
        <v>0.16200840383851003</v>
      </c>
      <c r="BI247" s="8">
        <f>BF247-AY247</f>
        <v>-100740000</v>
      </c>
      <c r="BJ247" s="11">
        <f>(Table1[[#This Row],[Cotação]]/Table1[[#This Row],[Min 52 sem 
]])-1</f>
        <v>0.30916030534351147</v>
      </c>
    </row>
    <row r="248" spans="1:62" hidden="1" x14ac:dyDescent="0.25">
      <c r="A248" s="6" t="str">
        <f>IFERROR(VLOOKUP(Table1[[#This Row],[Papel]],carteira!A:B,2,0),"")</f>
        <v/>
      </c>
      <c r="B248" s="5" t="s">
        <v>1589</v>
      </c>
      <c r="C248" s="6">
        <v>26.74</v>
      </c>
      <c r="D248" s="6" t="s">
        <v>2</v>
      </c>
      <c r="E248" s="7">
        <v>44638</v>
      </c>
      <c r="F248" s="6" t="s">
        <v>1590</v>
      </c>
      <c r="G248" s="6">
        <v>20.420000000000002</v>
      </c>
      <c r="H248" s="6" t="s">
        <v>72</v>
      </c>
      <c r="I248" s="6">
        <v>26.74</v>
      </c>
      <c r="J248" s="6" t="s">
        <v>72</v>
      </c>
      <c r="K248" s="8">
        <v>196985000</v>
      </c>
      <c r="L248" s="8">
        <v>30187700000</v>
      </c>
      <c r="M248" s="7">
        <v>44469</v>
      </c>
      <c r="N248" s="8">
        <v>42448400000</v>
      </c>
      <c r="O248" s="8">
        <v>1128930000</v>
      </c>
      <c r="P248" s="6" t="s">
        <v>1591</v>
      </c>
      <c r="Q248" s="6">
        <v>8.2100000000000009</v>
      </c>
      <c r="R248" s="6">
        <v>3.26</v>
      </c>
      <c r="S248" s="9">
        <v>4.58E-2</v>
      </c>
      <c r="T248" s="6">
        <v>2.5299999999999998</v>
      </c>
      <c r="U248" s="6">
        <v>10.58</v>
      </c>
      <c r="V248" s="9">
        <v>7.0900000000000005E-2</v>
      </c>
      <c r="W248" s="6" t="s">
        <v>1549</v>
      </c>
      <c r="X248" s="6" t="s">
        <v>1226</v>
      </c>
      <c r="Y248" s="9">
        <v>0.26700000000000002</v>
      </c>
      <c r="Z248" s="6" t="s">
        <v>699</v>
      </c>
      <c r="AA248" s="6" t="s">
        <v>1592</v>
      </c>
      <c r="AB248" s="9">
        <v>0.1827</v>
      </c>
      <c r="AC248" s="6" t="s">
        <v>304</v>
      </c>
      <c r="AD248" s="6" t="s">
        <v>927</v>
      </c>
      <c r="AE248" s="9">
        <v>5.1999999999999998E-3</v>
      </c>
      <c r="AF248" s="6" t="s">
        <v>1593</v>
      </c>
      <c r="AG248" s="9">
        <v>9.1999999999999998E-2</v>
      </c>
      <c r="AH248" s="9">
        <v>2.9600000000000001E-2</v>
      </c>
      <c r="AI248" s="6" t="s">
        <v>1594</v>
      </c>
      <c r="AJ248" s="6" t="s">
        <v>1371</v>
      </c>
      <c r="AK248" s="9">
        <v>0.54610000000000003</v>
      </c>
      <c r="AL248" s="9">
        <v>2.4E-2</v>
      </c>
      <c r="AM248" s="6" t="s">
        <v>1595</v>
      </c>
      <c r="AN248" s="9">
        <v>0.1552</v>
      </c>
      <c r="AO248" s="6" t="s">
        <v>1596</v>
      </c>
      <c r="AP248" s="6" t="s">
        <v>533</v>
      </c>
      <c r="AQ248" s="9">
        <v>0.21179999999999999</v>
      </c>
      <c r="AR248" s="6" t="s">
        <v>1597</v>
      </c>
      <c r="AS248" s="6" t="s">
        <v>393</v>
      </c>
      <c r="AT248" s="6" t="s">
        <v>1535</v>
      </c>
      <c r="AU248" s="6" t="s">
        <v>205</v>
      </c>
      <c r="AV248" s="8">
        <v>55563800000</v>
      </c>
      <c r="AW248" s="8">
        <v>21881300000</v>
      </c>
      <c r="AX248" s="8">
        <v>9620630000</v>
      </c>
      <c r="AY248" s="8">
        <v>12260700000</v>
      </c>
      <c r="AZ248" s="8">
        <v>19718300000</v>
      </c>
      <c r="BA248" s="8">
        <v>11941100000</v>
      </c>
      <c r="BB248" s="8">
        <v>22177000000</v>
      </c>
      <c r="BC248" s="8">
        <v>7488840000</v>
      </c>
      <c r="BD248" s="8">
        <v>5139120000</v>
      </c>
      <c r="BE248" s="8">
        <v>1212260000</v>
      </c>
      <c r="BF248" s="8">
        <v>3674800000</v>
      </c>
      <c r="BG248" s="8">
        <v>1410400000</v>
      </c>
      <c r="BH248" s="11">
        <f>BF248/L248</f>
        <v>0.12173169867197567</v>
      </c>
      <c r="BI248" s="8">
        <f>BF248-AY248</f>
        <v>-8585900000</v>
      </c>
      <c r="BJ248" s="11">
        <f>(Table1[[#This Row],[Cotação]]/Table1[[#This Row],[Min 52 sem 
]])-1</f>
        <v>0.30950048971596456</v>
      </c>
    </row>
    <row r="249" spans="1:62" hidden="1" x14ac:dyDescent="0.25">
      <c r="A249" s="6" t="str">
        <f>IFERROR(VLOOKUP(Table1[[#This Row],[Papel]],carteira!A:B,2,0),"")</f>
        <v/>
      </c>
      <c r="B249" s="5" t="s">
        <v>3277</v>
      </c>
      <c r="C249" s="6">
        <v>8.16</v>
      </c>
      <c r="D249" s="6" t="s">
        <v>2</v>
      </c>
      <c r="E249" s="7">
        <v>44638</v>
      </c>
      <c r="F249" s="6" t="s">
        <v>3278</v>
      </c>
      <c r="G249" s="6">
        <v>6.23</v>
      </c>
      <c r="H249" s="6" t="s">
        <v>335</v>
      </c>
      <c r="I249" s="6">
        <v>18.54</v>
      </c>
      <c r="J249" s="6" t="s">
        <v>336</v>
      </c>
      <c r="K249" s="8">
        <v>12532500</v>
      </c>
      <c r="L249" s="8">
        <v>1304840000</v>
      </c>
      <c r="M249" s="7">
        <v>44561</v>
      </c>
      <c r="N249" s="8">
        <v>1080950000</v>
      </c>
      <c r="O249" s="8">
        <v>159907000</v>
      </c>
      <c r="P249" s="6" t="s">
        <v>3279</v>
      </c>
      <c r="Q249" s="6">
        <v>6.94</v>
      </c>
      <c r="R249" s="6">
        <v>1.18</v>
      </c>
      <c r="S249" s="9">
        <v>0.1318</v>
      </c>
      <c r="T249" s="6">
        <v>4.16</v>
      </c>
      <c r="U249" s="6">
        <v>1.96</v>
      </c>
      <c r="V249" s="9">
        <v>2.2599999999999999E-2</v>
      </c>
      <c r="W249" s="6" t="s">
        <v>2046</v>
      </c>
      <c r="X249" s="6" t="s">
        <v>3280</v>
      </c>
      <c r="Y249" s="9">
        <v>0.33279999999999998</v>
      </c>
      <c r="Z249" s="6" t="s">
        <v>1225</v>
      </c>
      <c r="AA249" s="6" t="s">
        <v>2813</v>
      </c>
      <c r="AB249" s="9">
        <v>2.5100000000000001E-2</v>
      </c>
      <c r="AC249" s="6" t="s">
        <v>975</v>
      </c>
      <c r="AD249" s="6" t="s">
        <v>1787</v>
      </c>
      <c r="AE249" s="9">
        <v>6.4000000000000001E-2</v>
      </c>
      <c r="AF249" s="6" t="s">
        <v>3281</v>
      </c>
      <c r="AG249" s="9">
        <v>0.16800000000000001</v>
      </c>
      <c r="AH249" s="9">
        <v>-0.379</v>
      </c>
      <c r="AI249" s="6" t="s">
        <v>1924</v>
      </c>
      <c r="AJ249" s="6" t="s">
        <v>1113</v>
      </c>
      <c r="AK249" s="9">
        <v>1.3035000000000001</v>
      </c>
      <c r="AL249" s="9">
        <v>7.4999999999999997E-2</v>
      </c>
      <c r="AM249" s="6" t="s">
        <v>3282</v>
      </c>
      <c r="AN249" s="9">
        <v>-0.37190000000000001</v>
      </c>
      <c r="AO249" s="6" t="s">
        <v>1619</v>
      </c>
      <c r="AP249" s="6" t="s">
        <v>1788</v>
      </c>
      <c r="AQ249" s="9">
        <v>-9.7100000000000006E-2</v>
      </c>
      <c r="AR249" s="6" t="s">
        <v>2446</v>
      </c>
      <c r="AS249" s="6" t="s">
        <v>1161</v>
      </c>
      <c r="AT249" s="6" t="s">
        <v>69</v>
      </c>
      <c r="AU249" s="6" t="s">
        <v>1254</v>
      </c>
      <c r="AV249" s="8">
        <v>2173170000</v>
      </c>
      <c r="AW249" s="8">
        <v>228643000</v>
      </c>
      <c r="AX249" s="8">
        <v>452536000</v>
      </c>
      <c r="AY249" s="8">
        <v>-223893000</v>
      </c>
      <c r="AZ249" s="8">
        <v>522690000</v>
      </c>
      <c r="BA249" s="8">
        <v>313684000</v>
      </c>
      <c r="BB249" s="8">
        <v>816759000</v>
      </c>
      <c r="BC249" s="8">
        <v>178136000</v>
      </c>
      <c r="BD249" s="8">
        <v>364498000</v>
      </c>
      <c r="BE249" s="8">
        <v>60381000</v>
      </c>
      <c r="BF249" s="8">
        <v>188035000</v>
      </c>
      <c r="BG249" s="8">
        <v>35269000</v>
      </c>
      <c r="BH249" s="11">
        <f>BF249/L249</f>
        <v>0.14410579074829097</v>
      </c>
      <c r="BI249" s="8">
        <f>BF249-AY249</f>
        <v>411928000</v>
      </c>
      <c r="BJ249" s="11">
        <f>(Table1[[#This Row],[Cotação]]/Table1[[#This Row],[Min 52 sem 
]])-1</f>
        <v>0.3097913322632424</v>
      </c>
    </row>
    <row r="250" spans="1:62" hidden="1" x14ac:dyDescent="0.25">
      <c r="A250" s="6" t="str">
        <f>IFERROR(VLOOKUP(Table1[[#This Row],[Papel]],carteira!A:B,2,0),"")</f>
        <v/>
      </c>
      <c r="B250" s="5" t="s">
        <v>2283</v>
      </c>
      <c r="C250" s="6">
        <v>6.52</v>
      </c>
      <c r="D250" s="6" t="s">
        <v>2</v>
      </c>
      <c r="E250" s="7">
        <v>44638</v>
      </c>
      <c r="F250" s="6" t="s">
        <v>2284</v>
      </c>
      <c r="G250" s="6">
        <v>4.97</v>
      </c>
      <c r="H250" s="6" t="s">
        <v>447</v>
      </c>
      <c r="I250" s="6">
        <v>8.9700000000000006</v>
      </c>
      <c r="J250" s="6" t="s">
        <v>194</v>
      </c>
      <c r="K250" s="8">
        <v>7617520</v>
      </c>
      <c r="L250" s="8">
        <v>1603730000</v>
      </c>
      <c r="M250" s="7">
        <v>44469</v>
      </c>
      <c r="N250" s="8">
        <v>1497260000</v>
      </c>
      <c r="O250" s="8">
        <v>245971000</v>
      </c>
      <c r="P250" s="6" t="s">
        <v>2285</v>
      </c>
      <c r="Q250" s="6">
        <v>24.14</v>
      </c>
      <c r="R250" s="6">
        <v>0.27</v>
      </c>
      <c r="S250" s="9">
        <v>3.8199999999999998E-2</v>
      </c>
      <c r="T250" s="6">
        <v>1.47</v>
      </c>
      <c r="U250" s="6">
        <v>4.42</v>
      </c>
      <c r="V250" s="9">
        <v>2.52E-2</v>
      </c>
      <c r="W250" s="6" t="s">
        <v>2286</v>
      </c>
      <c r="X250" s="6" t="s">
        <v>2287</v>
      </c>
      <c r="Y250" s="9">
        <v>0.1167</v>
      </c>
      <c r="Z250" s="6" t="s">
        <v>2288</v>
      </c>
      <c r="AA250" s="6" t="s">
        <v>240</v>
      </c>
      <c r="AB250" s="9">
        <v>2.0299999999999999E-2</v>
      </c>
      <c r="AC250" s="6" t="s">
        <v>1410</v>
      </c>
      <c r="AD250" s="6" t="s">
        <v>929</v>
      </c>
      <c r="AE250" s="9">
        <v>6.6000000000000003E-2</v>
      </c>
      <c r="AF250" s="6" t="s">
        <v>2289</v>
      </c>
      <c r="AG250" s="9">
        <v>7.8E-2</v>
      </c>
      <c r="AH250" s="9">
        <v>-0.41149999999999998</v>
      </c>
      <c r="AI250" s="6" t="s">
        <v>2290</v>
      </c>
      <c r="AJ250" s="6" t="s">
        <v>866</v>
      </c>
      <c r="AK250" s="9">
        <v>1.4415</v>
      </c>
      <c r="AL250" s="9">
        <v>2.9000000000000001E-2</v>
      </c>
      <c r="AM250" s="6" t="s">
        <v>601</v>
      </c>
      <c r="AN250" s="9">
        <v>3.8800000000000001E-2</v>
      </c>
      <c r="AO250" s="6" t="s">
        <v>1055</v>
      </c>
      <c r="AP250" s="6" t="s">
        <v>2291</v>
      </c>
      <c r="AQ250" s="9">
        <v>4.8399999999999999E-2</v>
      </c>
      <c r="AR250" s="6" t="s">
        <v>2292</v>
      </c>
      <c r="AS250" s="6" t="s">
        <v>245</v>
      </c>
      <c r="AT250" s="6" t="s">
        <v>2293</v>
      </c>
      <c r="AU250" s="6" t="s">
        <v>381</v>
      </c>
      <c r="AV250" s="8">
        <v>1452760000</v>
      </c>
      <c r="AW250" s="8">
        <v>221279000</v>
      </c>
      <c r="AX250" s="8">
        <v>327750000</v>
      </c>
      <c r="AY250" s="8">
        <v>-106471000</v>
      </c>
      <c r="AZ250" s="8">
        <v>574581000</v>
      </c>
      <c r="BA250" s="8">
        <v>1088030000</v>
      </c>
      <c r="BB250" s="8">
        <v>667089000</v>
      </c>
      <c r="BC250" s="8">
        <v>192949000</v>
      </c>
      <c r="BD250" s="8">
        <v>113165000</v>
      </c>
      <c r="BE250" s="8">
        <v>43655000</v>
      </c>
      <c r="BF250" s="8">
        <v>66434000</v>
      </c>
      <c r="BG250" s="8">
        <v>31493000</v>
      </c>
      <c r="BH250" s="11">
        <f>BF250/L250</f>
        <v>4.142467871773927E-2</v>
      </c>
      <c r="BI250" s="8">
        <f>BF250-AY250</f>
        <v>172905000</v>
      </c>
      <c r="BJ250" s="11">
        <f>(Table1[[#This Row],[Cotação]]/Table1[[#This Row],[Min 52 sem 
]])-1</f>
        <v>0.31187122736418504</v>
      </c>
    </row>
    <row r="251" spans="1:62" x14ac:dyDescent="0.25">
      <c r="A251" s="6" t="str">
        <f>IFERROR(VLOOKUP(Table1[[#This Row],[Papel]],carteira!A:B,2,0),"")</f>
        <v>X</v>
      </c>
      <c r="B251" s="5" t="s">
        <v>864</v>
      </c>
      <c r="C251" s="6">
        <v>11.62</v>
      </c>
      <c r="D251" s="6" t="s">
        <v>34</v>
      </c>
      <c r="E251" s="7">
        <v>44638</v>
      </c>
      <c r="F251" s="6" t="s">
        <v>865</v>
      </c>
      <c r="G251" s="6">
        <v>11</v>
      </c>
      <c r="H251" s="6" t="s">
        <v>25</v>
      </c>
      <c r="I251" s="6">
        <v>14.81</v>
      </c>
      <c r="J251" s="6" t="s">
        <v>26</v>
      </c>
      <c r="K251" s="8">
        <v>78880</v>
      </c>
      <c r="L251" s="8">
        <v>4752280000</v>
      </c>
      <c r="M251" s="7">
        <v>44561</v>
      </c>
      <c r="N251" s="6" t="s">
        <v>27</v>
      </c>
      <c r="O251" s="8">
        <v>408974000</v>
      </c>
      <c r="P251" s="9">
        <v>-6.7999999999999996E-3</v>
      </c>
      <c r="Q251" s="6">
        <v>5.01</v>
      </c>
      <c r="R251" s="6">
        <v>2.3199999999999998</v>
      </c>
      <c r="S251" s="9">
        <v>1.2E-2</v>
      </c>
      <c r="T251" s="6">
        <v>0.53</v>
      </c>
      <c r="U251" s="6">
        <v>22.12</v>
      </c>
      <c r="V251" s="9">
        <v>-1.23E-2</v>
      </c>
      <c r="W251" s="6" t="s">
        <v>27</v>
      </c>
      <c r="X251" s="6" t="s">
        <v>27</v>
      </c>
      <c r="Y251" s="9">
        <v>-0.1028</v>
      </c>
      <c r="Z251" s="6" t="s">
        <v>27</v>
      </c>
      <c r="AA251" s="6" t="s">
        <v>27</v>
      </c>
      <c r="AB251" s="9">
        <v>3.5000000000000001E-3</v>
      </c>
      <c r="AC251" s="6" t="s">
        <v>27</v>
      </c>
      <c r="AD251" s="9">
        <v>0</v>
      </c>
      <c r="AE251" s="9">
        <v>-0.19769999999999999</v>
      </c>
      <c r="AF251" s="6" t="s">
        <v>27</v>
      </c>
      <c r="AG251" s="9">
        <v>0</v>
      </c>
      <c r="AH251" s="9">
        <v>-0.29620000000000002</v>
      </c>
      <c r="AI251" s="6" t="s">
        <v>27</v>
      </c>
      <c r="AJ251" s="6" t="s">
        <v>27</v>
      </c>
      <c r="AK251" s="9">
        <v>0.12690000000000001</v>
      </c>
      <c r="AL251" s="9">
        <v>9.0999999999999998E-2</v>
      </c>
      <c r="AM251" s="9">
        <v>0.105</v>
      </c>
      <c r="AN251" s="9">
        <v>-0.1072</v>
      </c>
      <c r="AO251" s="6" t="s">
        <v>27</v>
      </c>
      <c r="AP251" s="6" t="s">
        <v>27</v>
      </c>
      <c r="AQ251" s="9">
        <v>1.2456</v>
      </c>
      <c r="AR251" s="6" t="s">
        <v>27</v>
      </c>
      <c r="AS251" s="6" t="s">
        <v>27</v>
      </c>
      <c r="AT251" s="9">
        <v>7.2999999999999995E-2</v>
      </c>
      <c r="AU251" s="6" t="s">
        <v>27</v>
      </c>
      <c r="AV251" s="8">
        <v>104136000000</v>
      </c>
      <c r="AW251" s="6">
        <v>0</v>
      </c>
      <c r="AX251" s="6">
        <v>0</v>
      </c>
      <c r="AY251" s="8">
        <v>9046220000</v>
      </c>
      <c r="AZ251" s="8">
        <v>4791980000</v>
      </c>
      <c r="BA251" s="8">
        <v>1493380000</v>
      </c>
      <c r="BB251" s="8">
        <v>967040000</v>
      </c>
      <c r="BC251" s="8">
        <v>228704000</v>
      </c>
      <c r="BD251" s="8">
        <v>948535000</v>
      </c>
      <c r="BE251" s="8">
        <v>247772000</v>
      </c>
      <c r="BH251" s="11">
        <f>BF251/L251</f>
        <v>0</v>
      </c>
      <c r="BI251" s="8">
        <f>BF251-AY251</f>
        <v>-9046220000</v>
      </c>
      <c r="BJ251" s="11">
        <f>(Table1[[#This Row],[Cotação]]/Table1[[#This Row],[Min 52 sem 
]])-1</f>
        <v>5.6363636363636394E-2</v>
      </c>
    </row>
    <row r="252" spans="1:62" hidden="1" x14ac:dyDescent="0.25">
      <c r="A252" s="6" t="str">
        <f>IFERROR(VLOOKUP(Table1[[#This Row],[Papel]],carteira!A:B,2,0),"")</f>
        <v/>
      </c>
      <c r="B252" s="5" t="s">
        <v>492</v>
      </c>
      <c r="C252" s="6">
        <v>14.11</v>
      </c>
      <c r="D252" s="6" t="s">
        <v>34</v>
      </c>
      <c r="E252" s="7">
        <v>44638</v>
      </c>
      <c r="F252" s="6" t="s">
        <v>493</v>
      </c>
      <c r="G252" s="6">
        <v>10.72</v>
      </c>
      <c r="H252" s="6" t="s">
        <v>494</v>
      </c>
      <c r="I252" s="6">
        <v>17.82</v>
      </c>
      <c r="J252" s="6" t="s">
        <v>494</v>
      </c>
      <c r="K252" s="8">
        <v>650584000</v>
      </c>
      <c r="L252" s="8">
        <v>86056900000</v>
      </c>
      <c r="M252" s="7">
        <v>44561</v>
      </c>
      <c r="N252" s="8">
        <v>81118200000</v>
      </c>
      <c r="O252" s="8">
        <v>6099000000</v>
      </c>
      <c r="P252" s="6" t="s">
        <v>495</v>
      </c>
      <c r="Q252" s="6">
        <v>18.239999999999998</v>
      </c>
      <c r="R252" s="6">
        <v>0.77</v>
      </c>
      <c r="S252" s="9">
        <v>-3.2199999999999999E-2</v>
      </c>
      <c r="T252" s="6">
        <v>3.84</v>
      </c>
      <c r="U252" s="6">
        <v>3.67</v>
      </c>
      <c r="V252" s="9">
        <v>-1.12E-2</v>
      </c>
      <c r="W252" s="6" t="s">
        <v>496</v>
      </c>
      <c r="X252" s="6" t="s">
        <v>497</v>
      </c>
      <c r="Y252" s="9">
        <v>-0.1603</v>
      </c>
      <c r="Z252" s="6" t="s">
        <v>498</v>
      </c>
      <c r="AA252" s="6" t="s">
        <v>499</v>
      </c>
      <c r="AB252" s="9">
        <v>0.27150000000000002</v>
      </c>
      <c r="AC252" s="6" t="s">
        <v>310</v>
      </c>
      <c r="AD252" s="6" t="s">
        <v>500</v>
      </c>
      <c r="AE252" s="9">
        <v>-0.42249999999999999</v>
      </c>
      <c r="AF252" s="6" t="s">
        <v>501</v>
      </c>
      <c r="AG252" s="9">
        <v>0.12</v>
      </c>
      <c r="AH252" s="9">
        <v>0.4995</v>
      </c>
      <c r="AI252" s="6" t="s">
        <v>502</v>
      </c>
      <c r="AJ252" s="6" t="s">
        <v>503</v>
      </c>
      <c r="AK252" s="9">
        <v>0.63260000000000005</v>
      </c>
      <c r="AL252" s="9">
        <v>5.8999999999999997E-2</v>
      </c>
      <c r="AM252" s="6" t="s">
        <v>42</v>
      </c>
      <c r="AN252" s="9">
        <v>0.2079</v>
      </c>
      <c r="AO252" s="6" t="s">
        <v>504</v>
      </c>
      <c r="AP252" s="6" t="s">
        <v>505</v>
      </c>
      <c r="AQ252" s="9">
        <v>0.42420000000000002</v>
      </c>
      <c r="AR252" s="6" t="s">
        <v>506</v>
      </c>
      <c r="AS252" s="6" t="s">
        <v>507</v>
      </c>
      <c r="AT252" s="6" t="s">
        <v>508</v>
      </c>
      <c r="AU252" s="6" t="s">
        <v>245</v>
      </c>
      <c r="AV252" s="8">
        <v>52531800000</v>
      </c>
      <c r="AW252" s="8">
        <v>14198600000</v>
      </c>
      <c r="AX252" s="8">
        <v>19137400000</v>
      </c>
      <c r="AY252" s="8">
        <v>-4938730000</v>
      </c>
      <c r="AZ252" s="8">
        <v>21095000000</v>
      </c>
      <c r="BA252" s="8">
        <v>22407900000</v>
      </c>
      <c r="BB252" s="8">
        <v>10288100000</v>
      </c>
      <c r="BC252" s="8">
        <v>2960500000</v>
      </c>
      <c r="BD252" s="8">
        <v>6320690000</v>
      </c>
      <c r="BE252" s="8">
        <v>1368860000</v>
      </c>
      <c r="BF252" s="8">
        <v>4717100000</v>
      </c>
      <c r="BG252" s="8">
        <v>1091590000</v>
      </c>
      <c r="BH252" s="11">
        <f>BF252/L252</f>
        <v>5.4813733704095778E-2</v>
      </c>
      <c r="BI252" s="8">
        <f>BF252-AY252</f>
        <v>9655830000</v>
      </c>
      <c r="BJ252" s="11">
        <f>(Table1[[#This Row],[Cotação]]/Table1[[#This Row],[Min 52 sem 
]])-1</f>
        <v>0.31623134328358193</v>
      </c>
    </row>
    <row r="253" spans="1:62" hidden="1" x14ac:dyDescent="0.25">
      <c r="A253" s="6" t="str">
        <f>IFERROR(VLOOKUP(Table1[[#This Row],[Papel]],carteira!A:B,2,0),"")</f>
        <v/>
      </c>
      <c r="B253" s="5" t="s">
        <v>677</v>
      </c>
      <c r="C253" s="6">
        <v>16.02</v>
      </c>
      <c r="D253" s="6" t="s">
        <v>2</v>
      </c>
      <c r="E253" s="7">
        <v>44638</v>
      </c>
      <c r="F253" s="6" t="s">
        <v>678</v>
      </c>
      <c r="G253" s="6">
        <v>12.17</v>
      </c>
      <c r="H253" s="6" t="s">
        <v>679</v>
      </c>
      <c r="I253" s="6">
        <v>25.15</v>
      </c>
      <c r="J253" s="6" t="s">
        <v>679</v>
      </c>
      <c r="K253" s="8">
        <v>10858500</v>
      </c>
      <c r="L253" s="8">
        <v>1456360000</v>
      </c>
      <c r="M253" s="7">
        <v>44561</v>
      </c>
      <c r="N253" s="8">
        <v>942631000</v>
      </c>
      <c r="O253" s="8">
        <v>90909100</v>
      </c>
      <c r="P253" s="6" t="s">
        <v>680</v>
      </c>
      <c r="Q253" s="6">
        <v>19.329999999999998</v>
      </c>
      <c r="R253" s="6">
        <v>0.83</v>
      </c>
      <c r="S253" s="9">
        <v>9.8000000000000004E-2</v>
      </c>
      <c r="T253" s="6">
        <v>1.41</v>
      </c>
      <c r="U253" s="6">
        <v>11.33</v>
      </c>
      <c r="V253" s="9">
        <v>5.74E-2</v>
      </c>
      <c r="W253" s="6" t="s">
        <v>681</v>
      </c>
      <c r="X253" s="6" t="s">
        <v>682</v>
      </c>
      <c r="Y253" s="9">
        <v>-0.2077</v>
      </c>
      <c r="Z253" s="6" t="s">
        <v>683</v>
      </c>
      <c r="AA253" s="6" t="s">
        <v>684</v>
      </c>
      <c r="AB253" s="9">
        <v>5.1900000000000002E-2</v>
      </c>
      <c r="AC253" s="6" t="s">
        <v>389</v>
      </c>
      <c r="AD253" s="6" t="s">
        <v>146</v>
      </c>
      <c r="AE253" s="9">
        <v>-0.2883</v>
      </c>
      <c r="AF253" s="6" t="s">
        <v>685</v>
      </c>
      <c r="AG253" s="9">
        <v>5.8999999999999997E-2</v>
      </c>
      <c r="AH253" s="9">
        <v>0</v>
      </c>
      <c r="AI253" s="6" t="s">
        <v>686</v>
      </c>
      <c r="AJ253" s="6" t="s">
        <v>687</v>
      </c>
      <c r="AK253" s="9">
        <v>0</v>
      </c>
      <c r="AL253" s="9">
        <v>0</v>
      </c>
      <c r="AM253" s="6" t="s">
        <v>688</v>
      </c>
      <c r="AN253" s="9">
        <v>0</v>
      </c>
      <c r="AO253" s="6" t="s">
        <v>689</v>
      </c>
      <c r="AP253" s="6" t="s">
        <v>690</v>
      </c>
      <c r="AQ253" s="9">
        <v>0</v>
      </c>
      <c r="AR253" s="6" t="s">
        <v>691</v>
      </c>
      <c r="AS253" s="6" t="s">
        <v>29</v>
      </c>
      <c r="AT253" s="6" t="s">
        <v>692</v>
      </c>
      <c r="AU253" s="6" t="s">
        <v>372</v>
      </c>
      <c r="AV253" s="8">
        <v>1445470000</v>
      </c>
      <c r="AW253" s="6">
        <v>0</v>
      </c>
      <c r="AX253" s="8">
        <v>513733000</v>
      </c>
      <c r="AY253" s="8">
        <v>-513733000</v>
      </c>
      <c r="AZ253" s="8">
        <v>902728000</v>
      </c>
      <c r="BA253" s="8">
        <v>1029720000</v>
      </c>
      <c r="BB253" s="8">
        <v>488837000</v>
      </c>
      <c r="BC253" s="8">
        <v>288773000</v>
      </c>
      <c r="BD253" s="8">
        <v>84873000</v>
      </c>
      <c r="BE253" s="8">
        <v>24493000</v>
      </c>
      <c r="BF253" s="8">
        <v>75349000</v>
      </c>
      <c r="BG253" s="8">
        <v>24400000</v>
      </c>
      <c r="BH253" s="11">
        <f>BF253/L253</f>
        <v>5.1737894476640393E-2</v>
      </c>
      <c r="BI253" s="8">
        <f>BF253-AY253</f>
        <v>589082000</v>
      </c>
      <c r="BJ253" s="11">
        <f>(Table1[[#This Row],[Cotação]]/Table1[[#This Row],[Min 52 sem 
]])-1</f>
        <v>0.31635168447000828</v>
      </c>
    </row>
    <row r="254" spans="1:62" hidden="1" x14ac:dyDescent="0.25">
      <c r="A254" s="6" t="str">
        <f>IFERROR(VLOOKUP(Table1[[#This Row],[Papel]],carteira!A:B,2,0),"")</f>
        <v/>
      </c>
      <c r="B254" s="5" t="s">
        <v>1749</v>
      </c>
      <c r="C254" s="6">
        <v>23.5</v>
      </c>
      <c r="D254" s="6" t="s">
        <v>160</v>
      </c>
      <c r="E254" s="7">
        <v>44638</v>
      </c>
      <c r="F254" s="6" t="s">
        <v>1750</v>
      </c>
      <c r="G254" s="6">
        <v>17.829999999999998</v>
      </c>
      <c r="H254" s="6" t="s">
        <v>1266</v>
      </c>
      <c r="I254" s="6">
        <v>26.96</v>
      </c>
      <c r="J254" s="6" t="s">
        <v>1267</v>
      </c>
      <c r="K254" s="8">
        <v>1424870</v>
      </c>
      <c r="L254" s="8">
        <v>40412000000</v>
      </c>
      <c r="M254" s="7">
        <v>44561</v>
      </c>
      <c r="N254" s="8">
        <v>47664800000</v>
      </c>
      <c r="O254" s="8">
        <v>1719660000</v>
      </c>
      <c r="P254" s="6" t="s">
        <v>1751</v>
      </c>
      <c r="Q254" s="6">
        <v>2.61</v>
      </c>
      <c r="R254" s="6">
        <v>9.01</v>
      </c>
      <c r="S254" s="9">
        <v>0.1661</v>
      </c>
      <c r="T254" s="6">
        <v>0.95</v>
      </c>
      <c r="U254" s="6">
        <v>24.77</v>
      </c>
      <c r="V254" s="9">
        <v>0.1447</v>
      </c>
      <c r="W254" s="6" t="s">
        <v>826</v>
      </c>
      <c r="X254" s="6" t="s">
        <v>1752</v>
      </c>
      <c r="Y254" s="9">
        <v>0.1691</v>
      </c>
      <c r="Z254" s="6" t="s">
        <v>1034</v>
      </c>
      <c r="AA254" s="6" t="s">
        <v>1753</v>
      </c>
      <c r="AB254" s="9">
        <v>5.5E-2</v>
      </c>
      <c r="AC254" s="6" t="s">
        <v>1626</v>
      </c>
      <c r="AD254" s="6" t="s">
        <v>661</v>
      </c>
      <c r="AE254" s="9">
        <v>0.26900000000000002</v>
      </c>
      <c r="AF254" s="6" t="s">
        <v>914</v>
      </c>
      <c r="AG254" s="9">
        <v>0.253</v>
      </c>
      <c r="AH254" s="9">
        <v>0.20369999999999999</v>
      </c>
      <c r="AI254" s="6" t="s">
        <v>1754</v>
      </c>
      <c r="AJ254" s="6" t="s">
        <v>225</v>
      </c>
      <c r="AK254" s="9">
        <v>0.43059999999999998</v>
      </c>
      <c r="AL254" s="9">
        <v>0.13400000000000001</v>
      </c>
      <c r="AM254" s="6" t="s">
        <v>1381</v>
      </c>
      <c r="AN254" s="9">
        <v>0.21299999999999999</v>
      </c>
      <c r="AO254" s="6" t="s">
        <v>1755</v>
      </c>
      <c r="AP254" s="6" t="s">
        <v>1337</v>
      </c>
      <c r="AQ254" s="9">
        <v>0.35809999999999997</v>
      </c>
      <c r="AR254" s="6" t="s">
        <v>264</v>
      </c>
      <c r="AS254" s="6" t="s">
        <v>522</v>
      </c>
      <c r="AT254" s="6" t="s">
        <v>880</v>
      </c>
      <c r="AU254" s="6" t="s">
        <v>893</v>
      </c>
      <c r="AV254" s="8">
        <v>73814600000</v>
      </c>
      <c r="AW254" s="8">
        <v>14039700000</v>
      </c>
      <c r="AX254" s="8">
        <v>6786870000</v>
      </c>
      <c r="AY254" s="8">
        <v>7252830000</v>
      </c>
      <c r="AZ254" s="8">
        <v>32640500000</v>
      </c>
      <c r="BA254" s="8">
        <v>42604300000</v>
      </c>
      <c r="BB254" s="8">
        <v>78345100000</v>
      </c>
      <c r="BC254" s="8">
        <v>21554900000</v>
      </c>
      <c r="BD254" s="8">
        <v>18711400000</v>
      </c>
      <c r="BE254" s="8">
        <v>4554500000</v>
      </c>
      <c r="BF254" s="8">
        <v>15494100000</v>
      </c>
      <c r="BG254" s="8">
        <v>3548400000</v>
      </c>
      <c r="BH254" s="11">
        <f>BF254/L254</f>
        <v>0.38340344452142927</v>
      </c>
      <c r="BI254" s="8">
        <f>BF254-AY254</f>
        <v>8241270000</v>
      </c>
      <c r="BJ254" s="11">
        <f>(Table1[[#This Row],[Cotação]]/Table1[[#This Row],[Min 52 sem 
]])-1</f>
        <v>0.31800336511497496</v>
      </c>
    </row>
    <row r="255" spans="1:62" x14ac:dyDescent="0.25">
      <c r="A255" s="6" t="str">
        <f>IFERROR(VLOOKUP(Table1[[#This Row],[Papel]],carteira!A:B,2,0),"")</f>
        <v>X</v>
      </c>
      <c r="B255" s="5" t="s">
        <v>1101</v>
      </c>
      <c r="C255" s="6">
        <v>2.68</v>
      </c>
      <c r="D255" s="6" t="s">
        <v>2</v>
      </c>
      <c r="E255" s="7">
        <v>44638</v>
      </c>
      <c r="F255" s="6" t="s">
        <v>1102</v>
      </c>
      <c r="G255" s="6">
        <v>1.94</v>
      </c>
      <c r="H255" s="6" t="s">
        <v>494</v>
      </c>
      <c r="I255" s="6">
        <v>4.17</v>
      </c>
      <c r="J255" s="6" t="s">
        <v>494</v>
      </c>
      <c r="K255" s="8">
        <v>100410000</v>
      </c>
      <c r="L255" s="8">
        <v>7281060000</v>
      </c>
      <c r="M255" s="7">
        <v>44561</v>
      </c>
      <c r="N255" s="8">
        <v>3698750000</v>
      </c>
      <c r="O255" s="8">
        <v>2716820000</v>
      </c>
      <c r="P255" s="9">
        <v>7.1999999999999995E-2</v>
      </c>
      <c r="Q255" s="6">
        <v>7.5</v>
      </c>
      <c r="R255" s="6">
        <v>0.36</v>
      </c>
      <c r="S255" s="9">
        <v>4.2799999999999998E-2</v>
      </c>
      <c r="T255" s="6">
        <v>0.74</v>
      </c>
      <c r="U255" s="6">
        <v>3.64</v>
      </c>
      <c r="V255" s="9">
        <v>-5.2999999999999999E-2</v>
      </c>
      <c r="W255" s="6">
        <v>8.84</v>
      </c>
      <c r="X255" s="9">
        <v>0.38300000000000001</v>
      </c>
      <c r="Y255" s="9">
        <v>-0.1983</v>
      </c>
      <c r="Z255" s="6">
        <v>1.46</v>
      </c>
      <c r="AA255" s="9">
        <v>0.16500000000000001</v>
      </c>
      <c r="AB255" s="9">
        <v>0.1754</v>
      </c>
      <c r="AC255" s="6">
        <v>7.0000000000000007E-2</v>
      </c>
      <c r="AD255" s="9">
        <v>0.19400000000000001</v>
      </c>
      <c r="AE255" s="9">
        <v>-0.39560000000000001</v>
      </c>
      <c r="AF255" s="6">
        <v>1.34</v>
      </c>
      <c r="AG255" s="9">
        <v>8.0000000000000002E-3</v>
      </c>
      <c r="AH255" s="9">
        <v>-0.51459999999999995</v>
      </c>
      <c r="AI255" s="6">
        <v>-4.42</v>
      </c>
      <c r="AJ255" s="9">
        <v>7.8E-2</v>
      </c>
      <c r="AK255" s="9">
        <v>-1.06E-2</v>
      </c>
      <c r="AL255" s="9">
        <v>6.3E-2</v>
      </c>
      <c r="AM255" s="9">
        <v>9.8000000000000004E-2</v>
      </c>
      <c r="AN255" s="9">
        <v>-0.58160000000000001</v>
      </c>
      <c r="AO255" s="6">
        <v>2.78</v>
      </c>
      <c r="AP255" s="6">
        <v>1.07</v>
      </c>
      <c r="AQ255" s="9">
        <v>7.1499999999999994E-2</v>
      </c>
      <c r="AR255" s="6">
        <v>4.49</v>
      </c>
      <c r="AS255" s="6">
        <v>0.41</v>
      </c>
      <c r="AT255" s="9">
        <v>-0.22900000000000001</v>
      </c>
      <c r="AU255" s="6">
        <v>0.05</v>
      </c>
      <c r="AV255" s="8">
        <v>98646700000</v>
      </c>
      <c r="AW255" s="8">
        <v>4034450000</v>
      </c>
      <c r="AX255" s="8">
        <v>7616760000</v>
      </c>
      <c r="AY255" s="8">
        <v>-3582310000</v>
      </c>
      <c r="AZ255" s="8">
        <v>87109800000</v>
      </c>
      <c r="BA255" s="8">
        <v>9890590000</v>
      </c>
      <c r="BB255" s="8">
        <v>4992010000</v>
      </c>
      <c r="BC255" s="8">
        <v>1381800000</v>
      </c>
      <c r="BD255" s="8">
        <v>823873000</v>
      </c>
      <c r="BE255" s="8">
        <v>233286000</v>
      </c>
      <c r="BF255" s="8">
        <v>970471000</v>
      </c>
      <c r="BG255" s="8">
        <v>336855000</v>
      </c>
      <c r="BH255" s="11">
        <f>BF255/L255</f>
        <v>0.13328704886376433</v>
      </c>
      <c r="BI255" s="8">
        <f>BF255-AY255</f>
        <v>4552781000</v>
      </c>
      <c r="BJ255" s="11">
        <f>(Table1[[#This Row],[Cotação]]/Table1[[#This Row],[Min 52 sem 
]])-1</f>
        <v>0.38144329896907236</v>
      </c>
    </row>
    <row r="256" spans="1:62" hidden="1" x14ac:dyDescent="0.25">
      <c r="A256" s="6" t="str">
        <f>IFERROR(VLOOKUP(Table1[[#This Row],[Papel]],carteira!A:B,2,0),"")</f>
        <v/>
      </c>
      <c r="B256" s="5" t="s">
        <v>3205</v>
      </c>
      <c r="C256" s="6">
        <v>11.8</v>
      </c>
      <c r="D256" s="6" t="s">
        <v>2</v>
      </c>
      <c r="E256" s="7">
        <v>44638</v>
      </c>
      <c r="F256" s="6" t="s">
        <v>3206</v>
      </c>
      <c r="G256" s="6">
        <v>8.94</v>
      </c>
      <c r="H256" s="6" t="s">
        <v>815</v>
      </c>
      <c r="I256" s="6">
        <v>15.18</v>
      </c>
      <c r="J256" s="6" t="s">
        <v>1668</v>
      </c>
      <c r="K256" s="8">
        <v>2087150</v>
      </c>
      <c r="L256" s="8">
        <v>1687980000</v>
      </c>
      <c r="M256" s="7">
        <v>44561</v>
      </c>
      <c r="N256" s="8">
        <v>1847780000</v>
      </c>
      <c r="O256" s="8">
        <v>143049000</v>
      </c>
      <c r="P256" s="6" t="s">
        <v>3207</v>
      </c>
      <c r="Q256" s="6">
        <v>15.76</v>
      </c>
      <c r="R256" s="6">
        <v>0.75</v>
      </c>
      <c r="S256" s="9">
        <v>-0.1449</v>
      </c>
      <c r="T256" s="6">
        <v>3.51</v>
      </c>
      <c r="U256" s="6">
        <v>3.36</v>
      </c>
      <c r="V256" s="9">
        <v>-0.15529999999999999</v>
      </c>
      <c r="W256" s="6" t="s">
        <v>3208</v>
      </c>
      <c r="X256" s="6" t="s">
        <v>3209</v>
      </c>
      <c r="Y256" s="9">
        <v>0.18179999999999999</v>
      </c>
      <c r="Z256" s="6" t="s">
        <v>914</v>
      </c>
      <c r="AA256" s="6" t="s">
        <v>153</v>
      </c>
      <c r="AB256" s="9">
        <v>-0.1817</v>
      </c>
      <c r="AC256" s="6" t="s">
        <v>331</v>
      </c>
      <c r="AD256" s="6" t="s">
        <v>2134</v>
      </c>
      <c r="AE256" s="9">
        <v>0.44419999999999998</v>
      </c>
      <c r="AF256" s="6" t="s">
        <v>1454</v>
      </c>
      <c r="AG256" s="9">
        <v>0.17799999999999999</v>
      </c>
      <c r="AH256" s="9">
        <v>0</v>
      </c>
      <c r="AI256" s="6" t="s">
        <v>3210</v>
      </c>
      <c r="AJ256" s="6" t="s">
        <v>1313</v>
      </c>
      <c r="AK256" s="9">
        <v>0</v>
      </c>
      <c r="AL256" s="9">
        <v>8.0000000000000002E-3</v>
      </c>
      <c r="AM256" s="6" t="s">
        <v>154</v>
      </c>
      <c r="AN256" s="9">
        <v>0</v>
      </c>
      <c r="AO256" s="6" t="s">
        <v>3211</v>
      </c>
      <c r="AP256" s="6" t="s">
        <v>169</v>
      </c>
      <c r="AQ256" s="9">
        <v>0</v>
      </c>
      <c r="AR256" s="6" t="s">
        <v>3212</v>
      </c>
      <c r="AS256" s="6" t="s">
        <v>54</v>
      </c>
      <c r="AT256" s="6" t="s">
        <v>1792</v>
      </c>
      <c r="AU256" s="6" t="s">
        <v>1364</v>
      </c>
      <c r="AV256" s="8">
        <v>845779000</v>
      </c>
      <c r="AW256" s="8">
        <v>252936000</v>
      </c>
      <c r="AX256" s="8">
        <v>93132000</v>
      </c>
      <c r="AY256" s="8">
        <v>159804000</v>
      </c>
      <c r="AZ256" s="8">
        <v>601898000</v>
      </c>
      <c r="BA256" s="8">
        <v>480364000</v>
      </c>
      <c r="BB256" s="8">
        <v>778915000</v>
      </c>
      <c r="BC256" s="8">
        <v>271277000</v>
      </c>
      <c r="BD256" s="8">
        <v>150933000</v>
      </c>
      <c r="BE256" s="8">
        <v>53203000</v>
      </c>
      <c r="BF256" s="8">
        <v>107111000</v>
      </c>
      <c r="BG256" s="8">
        <v>43088000</v>
      </c>
      <c r="BH256" s="11">
        <f>BF256/L256</f>
        <v>6.3455135724356918E-2</v>
      </c>
      <c r="BI256" s="8">
        <f>BF256-AY256</f>
        <v>-52693000</v>
      </c>
      <c r="BJ256" s="11">
        <f>(Table1[[#This Row],[Cotação]]/Table1[[#This Row],[Min 52 sem 
]])-1</f>
        <v>0.31991051454138719</v>
      </c>
    </row>
    <row r="257" spans="1:62" hidden="1" x14ac:dyDescent="0.25">
      <c r="A257" s="6" t="str">
        <f>IFERROR(VLOOKUP(Table1[[#This Row],[Papel]],carteira!A:B,2,0),"")</f>
        <v/>
      </c>
      <c r="B257" s="5" t="s">
        <v>2768</v>
      </c>
      <c r="C257" s="6">
        <v>36.51</v>
      </c>
      <c r="D257" s="6" t="s">
        <v>2</v>
      </c>
      <c r="E257" s="7">
        <v>44638</v>
      </c>
      <c r="F257" s="6" t="s">
        <v>2769</v>
      </c>
      <c r="G257" s="6">
        <v>27.6</v>
      </c>
      <c r="H257" s="6" t="s">
        <v>1234</v>
      </c>
      <c r="I257" s="6">
        <v>48.86</v>
      </c>
      <c r="J257" s="6" t="s">
        <v>1235</v>
      </c>
      <c r="K257" s="8">
        <v>207214000</v>
      </c>
      <c r="L257" s="8">
        <v>7396670000</v>
      </c>
      <c r="M257" s="7">
        <v>44561</v>
      </c>
      <c r="N257" s="8">
        <v>4936790000</v>
      </c>
      <c r="O257" s="8">
        <v>202593000</v>
      </c>
      <c r="P257" s="6" t="s">
        <v>107</v>
      </c>
      <c r="Q257" s="10">
        <v>-8173.12</v>
      </c>
      <c r="R257" s="6">
        <v>0</v>
      </c>
      <c r="S257" s="9">
        <v>7.7600000000000002E-2</v>
      </c>
      <c r="T257" s="6">
        <v>1.8</v>
      </c>
      <c r="U257" s="6">
        <v>20.28</v>
      </c>
      <c r="V257" s="9">
        <v>2.3800000000000002E-2</v>
      </c>
      <c r="W257" s="6" t="s">
        <v>2770</v>
      </c>
      <c r="X257" s="6" t="s">
        <v>2771</v>
      </c>
      <c r="Y257" s="9">
        <v>-0.14169999999999999</v>
      </c>
      <c r="Z257" s="6" t="s">
        <v>2772</v>
      </c>
      <c r="AA257" s="6" t="s">
        <v>1393</v>
      </c>
      <c r="AB257" s="9">
        <v>8.8200000000000001E-2</v>
      </c>
      <c r="AC257" s="6" t="s">
        <v>699</v>
      </c>
      <c r="AD257" s="6" t="s">
        <v>590</v>
      </c>
      <c r="AE257" s="9">
        <v>-9.8100000000000007E-2</v>
      </c>
      <c r="AF257" s="6" t="s">
        <v>2773</v>
      </c>
      <c r="AG257" s="9">
        <v>4.5999999999999999E-2</v>
      </c>
      <c r="AH257" s="9">
        <v>0.78939999999999999</v>
      </c>
      <c r="AI257" s="6" t="s">
        <v>2509</v>
      </c>
      <c r="AJ257" s="6" t="s">
        <v>993</v>
      </c>
      <c r="AK257" s="9">
        <v>0</v>
      </c>
      <c r="AL257" s="9">
        <v>0</v>
      </c>
      <c r="AM257" s="6" t="s">
        <v>2774</v>
      </c>
      <c r="AN257" s="9">
        <v>0</v>
      </c>
      <c r="AO257" s="6" t="s">
        <v>2775</v>
      </c>
      <c r="AP257" s="6" t="s">
        <v>1385</v>
      </c>
      <c r="AQ257" s="9">
        <v>0</v>
      </c>
      <c r="AR257" s="6" t="s">
        <v>2776</v>
      </c>
      <c r="AS257" s="6" t="s">
        <v>1648</v>
      </c>
      <c r="AT257" s="6" t="s">
        <v>2777</v>
      </c>
      <c r="AU257" s="6" t="s">
        <v>1292</v>
      </c>
      <c r="AV257" s="8">
        <v>5453480000</v>
      </c>
      <c r="AW257" s="8">
        <v>48212000</v>
      </c>
      <c r="AX257" s="8">
        <v>2508100000</v>
      </c>
      <c r="AY257" s="8">
        <v>-2459890000</v>
      </c>
      <c r="AZ257" s="8">
        <v>2713460000</v>
      </c>
      <c r="BA257" s="8">
        <v>4107890000</v>
      </c>
      <c r="BB257" s="8">
        <v>727799000</v>
      </c>
      <c r="BC257" s="8">
        <v>250016000</v>
      </c>
      <c r="BD257" s="8">
        <v>248687000</v>
      </c>
      <c r="BE257" s="8">
        <v>38737000</v>
      </c>
      <c r="BF257" s="8">
        <v>-905000</v>
      </c>
      <c r="BG257" s="8">
        <v>24735000</v>
      </c>
      <c r="BH257" s="11">
        <f>BF257/L257</f>
        <v>-1.2235235585743314E-4</v>
      </c>
      <c r="BI257" s="8">
        <f>BF257-AY257</f>
        <v>2458985000</v>
      </c>
      <c r="BJ257" s="11">
        <f>(Table1[[#This Row],[Cotação]]/Table1[[#This Row],[Min 52 sem 
]])-1</f>
        <v>0.3228260869565216</v>
      </c>
    </row>
    <row r="258" spans="1:62" hidden="1" x14ac:dyDescent="0.25">
      <c r="A258" s="6" t="str">
        <f>IFERROR(VLOOKUP(Table1[[#This Row],[Papel]],carteira!A:B,2,0),"")</f>
        <v/>
      </c>
      <c r="B258" s="5" t="s">
        <v>2990</v>
      </c>
      <c r="C258" s="6">
        <v>14.1</v>
      </c>
      <c r="D258" s="6" t="s">
        <v>23</v>
      </c>
      <c r="E258" s="7">
        <v>44638</v>
      </c>
      <c r="F258" s="6" t="s">
        <v>2991</v>
      </c>
      <c r="G258" s="6">
        <v>10.65</v>
      </c>
      <c r="H258" s="6" t="s">
        <v>72</v>
      </c>
      <c r="I258" s="6">
        <v>14.1</v>
      </c>
      <c r="J258" s="6" t="s">
        <v>72</v>
      </c>
      <c r="K258" s="8">
        <v>2290640</v>
      </c>
      <c r="L258" s="8">
        <v>14572300000</v>
      </c>
      <c r="M258" s="7">
        <v>44561</v>
      </c>
      <c r="N258" s="8">
        <v>20992400000</v>
      </c>
      <c r="O258" s="8">
        <v>1033500000</v>
      </c>
      <c r="P258" s="6" t="s">
        <v>2992</v>
      </c>
      <c r="Q258" s="6">
        <v>6.58</v>
      </c>
      <c r="R258" s="6">
        <v>2.14</v>
      </c>
      <c r="S258" s="9">
        <v>7.0599999999999996E-2</v>
      </c>
      <c r="T258" s="6">
        <v>2.1800000000000002</v>
      </c>
      <c r="U258" s="6">
        <v>6.47</v>
      </c>
      <c r="V258" s="9">
        <v>0.1085</v>
      </c>
      <c r="W258" s="6" t="s">
        <v>1551</v>
      </c>
      <c r="X258" s="6" t="s">
        <v>2981</v>
      </c>
      <c r="Y258" s="9">
        <v>0.33029999999999998</v>
      </c>
      <c r="Z258" s="6" t="s">
        <v>2262</v>
      </c>
      <c r="AA258" s="6" t="s">
        <v>2982</v>
      </c>
      <c r="AB258" s="9">
        <v>0.15759999999999999</v>
      </c>
      <c r="AC258" s="6" t="s">
        <v>1364</v>
      </c>
      <c r="AD258" s="6" t="s">
        <v>2983</v>
      </c>
      <c r="AE258" s="9">
        <v>0.21590000000000001</v>
      </c>
      <c r="AF258" s="6" t="s">
        <v>2993</v>
      </c>
      <c r="AG258" s="9">
        <v>0.16800000000000001</v>
      </c>
      <c r="AH258" s="9">
        <v>0.17960000000000001</v>
      </c>
      <c r="AI258" s="6" t="s">
        <v>571</v>
      </c>
      <c r="AJ258" s="6" t="s">
        <v>1310</v>
      </c>
      <c r="AK258" s="9">
        <v>0.47470000000000001</v>
      </c>
      <c r="AL258" s="9">
        <v>0.106</v>
      </c>
      <c r="AM258" s="6" t="s">
        <v>138</v>
      </c>
      <c r="AN258" s="9">
        <v>0.26919999999999999</v>
      </c>
      <c r="AO258" s="6" t="s">
        <v>2994</v>
      </c>
      <c r="AP258" s="6" t="s">
        <v>840</v>
      </c>
      <c r="AQ258" s="9">
        <v>-0.40639999999999998</v>
      </c>
      <c r="AR258" s="6" t="s">
        <v>1345</v>
      </c>
      <c r="AS258" s="6" t="s">
        <v>2279</v>
      </c>
      <c r="AT258" s="6" t="s">
        <v>2131</v>
      </c>
      <c r="AU258" s="6" t="s">
        <v>147</v>
      </c>
      <c r="AV258" s="8">
        <v>15895600000</v>
      </c>
      <c r="AW258" s="8">
        <v>6804890000</v>
      </c>
      <c r="AX258" s="8">
        <v>384824000</v>
      </c>
      <c r="AY258" s="8">
        <v>6420060000</v>
      </c>
      <c r="AZ258" s="8">
        <v>2135180000</v>
      </c>
      <c r="BA258" s="8">
        <v>6684760000</v>
      </c>
      <c r="BB258" s="8">
        <v>3472050000</v>
      </c>
      <c r="BC258" s="8">
        <v>716958000</v>
      </c>
      <c r="BD258" s="8">
        <v>2667450000</v>
      </c>
      <c r="BE258" s="8">
        <v>545585000</v>
      </c>
      <c r="BF258" s="8">
        <v>2213710000</v>
      </c>
      <c r="BG258" s="8">
        <v>423078000</v>
      </c>
      <c r="BH258" s="11">
        <f>BF258/L258</f>
        <v>0.15191218956513386</v>
      </c>
      <c r="BI258" s="8">
        <f>BF258-AY258</f>
        <v>-4206350000</v>
      </c>
      <c r="BJ258" s="11">
        <f>(Table1[[#This Row],[Cotação]]/Table1[[#This Row],[Min 52 sem 
]])-1</f>
        <v>0.323943661971831</v>
      </c>
    </row>
    <row r="259" spans="1:62" hidden="1" x14ac:dyDescent="0.25">
      <c r="A259" s="6" t="str">
        <f>IFERROR(VLOOKUP(Table1[[#This Row],[Papel]],carteira!A:B,2,0),"")</f>
        <v/>
      </c>
      <c r="B259" s="5" t="s">
        <v>3182</v>
      </c>
      <c r="C259" s="6">
        <v>11.11</v>
      </c>
      <c r="D259" s="6" t="s">
        <v>2</v>
      </c>
      <c r="E259" s="7">
        <v>44638</v>
      </c>
      <c r="F259" s="6" t="s">
        <v>3183</v>
      </c>
      <c r="G259" s="6">
        <v>8.3699999999999992</v>
      </c>
      <c r="H259" s="6" t="s">
        <v>316</v>
      </c>
      <c r="I259" s="6">
        <v>18.13</v>
      </c>
      <c r="J259" s="6" t="s">
        <v>351</v>
      </c>
      <c r="K259" s="8">
        <v>32753100</v>
      </c>
      <c r="L259" s="8">
        <v>10854300000</v>
      </c>
      <c r="M259" s="7">
        <v>44561</v>
      </c>
      <c r="N259" s="8">
        <v>13117500000</v>
      </c>
      <c r="O259" s="8">
        <v>976988000</v>
      </c>
      <c r="P259" s="6" t="s">
        <v>1506</v>
      </c>
      <c r="Q259" s="6">
        <v>26.98</v>
      </c>
      <c r="R259" s="6">
        <v>0.41</v>
      </c>
      <c r="S259" s="9">
        <v>5.4000000000000003E-3</v>
      </c>
      <c r="T259" s="6">
        <v>4.1100000000000003</v>
      </c>
      <c r="U259" s="6">
        <v>2.7</v>
      </c>
      <c r="V259" s="9">
        <v>-4.8000000000000001E-2</v>
      </c>
      <c r="W259" s="6" t="s">
        <v>3184</v>
      </c>
      <c r="X259" s="6" t="s">
        <v>2131</v>
      </c>
      <c r="Y259" s="9">
        <v>0.248</v>
      </c>
      <c r="Z259" s="6" t="s">
        <v>3185</v>
      </c>
      <c r="AA259" s="6" t="s">
        <v>1614</v>
      </c>
      <c r="AB259" s="9">
        <v>-7.2599999999999998E-2</v>
      </c>
      <c r="AC259" s="6" t="s">
        <v>544</v>
      </c>
      <c r="AD259" s="6" t="s">
        <v>1239</v>
      </c>
      <c r="AE259" s="9">
        <v>0.56679999999999997</v>
      </c>
      <c r="AF259" s="6" t="s">
        <v>1484</v>
      </c>
      <c r="AG259" s="9">
        <v>7.3999999999999996E-2</v>
      </c>
      <c r="AH259" s="9">
        <v>0</v>
      </c>
      <c r="AI259" s="6" t="s">
        <v>3186</v>
      </c>
      <c r="AJ259" s="6" t="s">
        <v>1939</v>
      </c>
      <c r="AK259" s="9">
        <v>0</v>
      </c>
      <c r="AL259" s="9">
        <v>1.7999999999999999E-2</v>
      </c>
      <c r="AM259" s="6" t="s">
        <v>1444</v>
      </c>
      <c r="AN259" s="9">
        <v>0</v>
      </c>
      <c r="AO259" s="6" t="s">
        <v>3187</v>
      </c>
      <c r="AP259" s="6" t="s">
        <v>2544</v>
      </c>
      <c r="AQ259" s="9">
        <v>0</v>
      </c>
      <c r="AR259" s="6" t="s">
        <v>3188</v>
      </c>
      <c r="AS259" s="6" t="s">
        <v>1252</v>
      </c>
      <c r="AT259" s="6" t="s">
        <v>3189</v>
      </c>
      <c r="AU259" s="6" t="s">
        <v>111</v>
      </c>
      <c r="AV259" s="8">
        <v>10185500000</v>
      </c>
      <c r="AW259" s="8">
        <v>6088120000</v>
      </c>
      <c r="AX259" s="8">
        <v>3824940000</v>
      </c>
      <c r="AY259" s="8">
        <v>2263180000</v>
      </c>
      <c r="AZ259" s="8">
        <v>4868370000</v>
      </c>
      <c r="BA259" s="8">
        <v>2640190000</v>
      </c>
      <c r="BB259" s="8">
        <v>2823490000</v>
      </c>
      <c r="BC259" s="8">
        <v>807228000</v>
      </c>
      <c r="BD259" s="8">
        <v>754162000</v>
      </c>
      <c r="BE259" s="8">
        <v>236477000</v>
      </c>
      <c r="BF259" s="8">
        <v>402375000</v>
      </c>
      <c r="BG259" s="8">
        <v>118678000</v>
      </c>
      <c r="BH259" s="11">
        <f>BF259/L259</f>
        <v>3.7070561897128325E-2</v>
      </c>
      <c r="BI259" s="8">
        <f>BF259-AY259</f>
        <v>-1860805000</v>
      </c>
      <c r="BJ259" s="11">
        <f>(Table1[[#This Row],[Cotação]]/Table1[[#This Row],[Min 52 sem 
]])-1</f>
        <v>0.32735961768219846</v>
      </c>
    </row>
    <row r="260" spans="1:62" hidden="1" x14ac:dyDescent="0.25">
      <c r="A260" s="6" t="str">
        <f>IFERROR(VLOOKUP(Table1[[#This Row],[Papel]],carteira!A:B,2,0),"")</f>
        <v/>
      </c>
      <c r="B260" s="5" t="s">
        <v>2854</v>
      </c>
      <c r="C260" s="6">
        <v>3.52</v>
      </c>
      <c r="D260" s="6" t="s">
        <v>2</v>
      </c>
      <c r="E260" s="7">
        <v>44638</v>
      </c>
      <c r="F260" s="6" t="s">
        <v>2855</v>
      </c>
      <c r="G260" s="6">
        <v>2.65</v>
      </c>
      <c r="H260" s="6" t="s">
        <v>124</v>
      </c>
      <c r="I260" s="6">
        <v>7.79</v>
      </c>
      <c r="J260" s="6" t="s">
        <v>125</v>
      </c>
      <c r="K260" s="8">
        <v>1669360</v>
      </c>
      <c r="L260" s="8">
        <v>237294000</v>
      </c>
      <c r="M260" s="7">
        <v>44469</v>
      </c>
      <c r="N260" s="8">
        <v>171948000</v>
      </c>
      <c r="O260" s="8">
        <v>67413000</v>
      </c>
      <c r="P260" s="6" t="s">
        <v>858</v>
      </c>
      <c r="Q260" s="6">
        <v>-2.36</v>
      </c>
      <c r="R260" s="6">
        <v>-1.49</v>
      </c>
      <c r="S260" s="9">
        <v>7.9799999999999996E-2</v>
      </c>
      <c r="T260" s="6">
        <v>1.54</v>
      </c>
      <c r="U260" s="6">
        <v>2.2799999999999998</v>
      </c>
      <c r="V260" s="9">
        <v>-3.0300000000000001E-2</v>
      </c>
      <c r="W260" s="6" t="s">
        <v>2856</v>
      </c>
      <c r="X260" s="6" t="s">
        <v>2857</v>
      </c>
      <c r="Y260" s="9">
        <v>1.15E-2</v>
      </c>
      <c r="Z260" s="6" t="s">
        <v>2858</v>
      </c>
      <c r="AA260" s="6" t="s">
        <v>2859</v>
      </c>
      <c r="AB260" s="9">
        <v>-5.6300000000000003E-2</v>
      </c>
      <c r="AC260" s="6" t="s">
        <v>569</v>
      </c>
      <c r="AD260" s="6" t="s">
        <v>2860</v>
      </c>
      <c r="AE260" s="9">
        <v>-6.0499999999999998E-2</v>
      </c>
      <c r="AF260" s="6" t="s">
        <v>2297</v>
      </c>
      <c r="AG260" s="9">
        <v>-0.108</v>
      </c>
      <c r="AH260" s="9">
        <v>-0.36199999999999999</v>
      </c>
      <c r="AI260" s="6" t="s">
        <v>2861</v>
      </c>
      <c r="AJ260" s="6" t="s">
        <v>2862</v>
      </c>
      <c r="AK260" s="9">
        <v>-0.14499999999999999</v>
      </c>
      <c r="AL260" s="9">
        <v>0</v>
      </c>
      <c r="AM260" s="6" t="s">
        <v>2863</v>
      </c>
      <c r="AN260" s="9">
        <v>3.6900000000000002E-2</v>
      </c>
      <c r="AO260" s="6" t="s">
        <v>1288</v>
      </c>
      <c r="AP260" s="6" t="s">
        <v>68</v>
      </c>
      <c r="AQ260" s="9">
        <v>0.27029999999999998</v>
      </c>
      <c r="AR260" s="6" t="s">
        <v>2864</v>
      </c>
      <c r="AS260" s="6" t="s">
        <v>1382</v>
      </c>
      <c r="AT260" s="6" t="s">
        <v>2865</v>
      </c>
      <c r="AU260" s="6" t="s">
        <v>1204</v>
      </c>
      <c r="AV260" s="8">
        <v>497201000</v>
      </c>
      <c r="AW260" s="8">
        <v>135355000</v>
      </c>
      <c r="AX260" s="8">
        <v>200701000</v>
      </c>
      <c r="AY260" s="8">
        <v>-65346000</v>
      </c>
      <c r="AZ260" s="8">
        <v>300807000</v>
      </c>
      <c r="BA260" s="8">
        <v>153907000</v>
      </c>
      <c r="BB260" s="8">
        <v>11961000</v>
      </c>
      <c r="BC260" s="8">
        <v>5586000</v>
      </c>
      <c r="BD260" s="8">
        <v>-53779000</v>
      </c>
      <c r="BE260" s="8">
        <v>-16071000</v>
      </c>
      <c r="BF260" s="8">
        <v>-100535000</v>
      </c>
      <c r="BG260" s="8">
        <v>-18515000</v>
      </c>
      <c r="BH260" s="11">
        <f>BF260/L260</f>
        <v>-0.42367274351648165</v>
      </c>
      <c r="BI260" s="8">
        <f>BF260-AY260</f>
        <v>-35189000</v>
      </c>
      <c r="BJ260" s="11">
        <f>(Table1[[#This Row],[Cotação]]/Table1[[#This Row],[Min 52 sem 
]])-1</f>
        <v>0.32830188679245298</v>
      </c>
    </row>
    <row r="261" spans="1:62" x14ac:dyDescent="0.25">
      <c r="A261" s="6" t="str">
        <f>IFERROR(VLOOKUP(Table1[[#This Row],[Papel]],carteira!A:B,2,0),"")</f>
        <v>X</v>
      </c>
      <c r="B261" s="5" t="s">
        <v>55</v>
      </c>
      <c r="C261" s="6">
        <v>5.72</v>
      </c>
      <c r="D261" s="6" t="s">
        <v>2</v>
      </c>
      <c r="E261" s="7">
        <v>44638</v>
      </c>
      <c r="F261" s="6" t="s">
        <v>56</v>
      </c>
      <c r="G261" s="6">
        <v>5.17</v>
      </c>
      <c r="H261" s="6" t="s">
        <v>57</v>
      </c>
      <c r="I261" s="6">
        <v>10.7</v>
      </c>
      <c r="J261" s="6" t="s">
        <v>58</v>
      </c>
      <c r="K261" s="8">
        <v>12820100</v>
      </c>
      <c r="L261" s="8">
        <v>4382740000</v>
      </c>
      <c r="M261" s="7">
        <v>44561</v>
      </c>
      <c r="N261" s="8">
        <v>4948550000</v>
      </c>
      <c r="O261" s="8">
        <v>766213000</v>
      </c>
      <c r="P261" s="9">
        <v>5.5399999999999998E-2</v>
      </c>
      <c r="Q261" s="6">
        <v>63.34</v>
      </c>
      <c r="R261" s="6">
        <v>0.09</v>
      </c>
      <c r="S261" s="9">
        <v>7.0000000000000001E-3</v>
      </c>
      <c r="T261" s="6">
        <v>4.38</v>
      </c>
      <c r="U261" s="6">
        <v>1.3</v>
      </c>
      <c r="V261" s="9">
        <v>3.5000000000000001E-3</v>
      </c>
      <c r="W261" s="6">
        <v>22.33</v>
      </c>
      <c r="X261" s="9">
        <v>0.115</v>
      </c>
      <c r="Y261" s="9">
        <v>-0.38690000000000002</v>
      </c>
      <c r="Z261" s="6">
        <v>1.76</v>
      </c>
      <c r="AA261" s="9">
        <v>7.9000000000000001E-2</v>
      </c>
      <c r="AB261" s="9">
        <v>-0.12670000000000001</v>
      </c>
      <c r="AC261" s="6">
        <v>1.42</v>
      </c>
      <c r="AD261" s="9">
        <v>2.8000000000000001E-2</v>
      </c>
      <c r="AE261" s="9">
        <v>-0.34499999999999997</v>
      </c>
      <c r="AF261" s="6">
        <v>3.43</v>
      </c>
      <c r="AG261" s="9">
        <v>6.4000000000000001E-2</v>
      </c>
      <c r="AH261" s="9">
        <v>0.52490000000000003</v>
      </c>
      <c r="AI261" s="6">
        <v>-42.74</v>
      </c>
      <c r="AJ261" s="9">
        <v>0.112</v>
      </c>
      <c r="AK261" s="9">
        <v>0</v>
      </c>
      <c r="AL261" s="9">
        <v>0</v>
      </c>
      <c r="AM261" s="9">
        <v>6.9000000000000006E-2</v>
      </c>
      <c r="AN261" s="9">
        <v>0</v>
      </c>
      <c r="AO261" s="6">
        <v>21.58</v>
      </c>
      <c r="AP261" s="6">
        <v>2.8</v>
      </c>
      <c r="AQ261" s="9">
        <v>0</v>
      </c>
      <c r="AR261" s="6">
        <v>25.21</v>
      </c>
      <c r="AS261" s="6">
        <v>1.46</v>
      </c>
      <c r="AT261" s="9">
        <v>0.126</v>
      </c>
      <c r="AU261" s="6">
        <v>0.81</v>
      </c>
      <c r="AV261" s="8">
        <v>3088180000</v>
      </c>
      <c r="AW261" s="8">
        <v>1458740000</v>
      </c>
      <c r="AX261" s="8">
        <v>892933000</v>
      </c>
      <c r="AY261" s="8">
        <v>565811000</v>
      </c>
      <c r="AZ261" s="8">
        <v>1986040000</v>
      </c>
      <c r="BA261" s="8">
        <v>999592000</v>
      </c>
      <c r="BB261" s="8">
        <v>2486150000</v>
      </c>
      <c r="BC261" s="8">
        <v>589062000</v>
      </c>
      <c r="BD261" s="8">
        <v>196255000</v>
      </c>
      <c r="BE261" s="8">
        <v>60648000</v>
      </c>
      <c r="BF261" s="8">
        <v>69193000</v>
      </c>
      <c r="BG261" s="8">
        <v>18111000</v>
      </c>
      <c r="BH261" s="11">
        <f>BF261/L261</f>
        <v>1.5787612315583403E-2</v>
      </c>
      <c r="BI261" s="8">
        <f>BF261-AY261</f>
        <v>-496618000</v>
      </c>
      <c r="BJ261" s="11">
        <f>(Table1[[#This Row],[Cotação]]/Table1[[#This Row],[Min 52 sem 
]])-1</f>
        <v>0.1063829787234043</v>
      </c>
    </row>
    <row r="262" spans="1:62" hidden="1" x14ac:dyDescent="0.25">
      <c r="A262" s="6" t="str">
        <f>IFERROR(VLOOKUP(Table1[[#This Row],[Papel]],carteira!A:B,2,0),"")</f>
        <v/>
      </c>
      <c r="B262" s="5" t="s">
        <v>2984</v>
      </c>
      <c r="C262" s="6">
        <v>14</v>
      </c>
      <c r="D262" s="6" t="s">
        <v>247</v>
      </c>
      <c r="E262" s="7">
        <v>44638</v>
      </c>
      <c r="F262" s="6" t="s">
        <v>2985</v>
      </c>
      <c r="G262" s="6">
        <v>10.51</v>
      </c>
      <c r="H262" s="6" t="s">
        <v>72</v>
      </c>
      <c r="I262" s="6">
        <v>14</v>
      </c>
      <c r="J262" s="6" t="s">
        <v>72</v>
      </c>
      <c r="K262" s="8">
        <v>1109730</v>
      </c>
      <c r="L262" s="8">
        <v>14469000000</v>
      </c>
      <c r="M262" s="7">
        <v>44561</v>
      </c>
      <c r="N262" s="8">
        <v>20889000000</v>
      </c>
      <c r="O262" s="8">
        <v>1033500000</v>
      </c>
      <c r="P262" s="6" t="s">
        <v>2986</v>
      </c>
      <c r="Q262" s="6">
        <v>6.54</v>
      </c>
      <c r="R262" s="6">
        <v>2.14</v>
      </c>
      <c r="S262" s="9">
        <v>7.6100000000000001E-2</v>
      </c>
      <c r="T262" s="6">
        <v>2.16</v>
      </c>
      <c r="U262" s="6">
        <v>6.47</v>
      </c>
      <c r="V262" s="9">
        <v>0.1094</v>
      </c>
      <c r="W262" s="6" t="s">
        <v>755</v>
      </c>
      <c r="X262" s="6" t="s">
        <v>2981</v>
      </c>
      <c r="Y262" s="9">
        <v>0.35089999999999999</v>
      </c>
      <c r="Z262" s="6" t="s">
        <v>2987</v>
      </c>
      <c r="AA262" s="6" t="s">
        <v>2982</v>
      </c>
      <c r="AB262" s="9">
        <v>0.15509999999999999</v>
      </c>
      <c r="AC262" s="6" t="s">
        <v>1068</v>
      </c>
      <c r="AD262" s="6" t="s">
        <v>2983</v>
      </c>
      <c r="AE262" s="9">
        <v>0.2082</v>
      </c>
      <c r="AF262" s="6" t="s">
        <v>2988</v>
      </c>
      <c r="AG262" s="9">
        <v>0.16800000000000001</v>
      </c>
      <c r="AH262" s="9">
        <v>0.20649999999999999</v>
      </c>
      <c r="AI262" s="6" t="s">
        <v>2989</v>
      </c>
      <c r="AJ262" s="6" t="s">
        <v>1310</v>
      </c>
      <c r="AK262" s="9">
        <v>0.29149999999999998</v>
      </c>
      <c r="AL262" s="9">
        <v>0.107</v>
      </c>
      <c r="AM262" s="6" t="s">
        <v>138</v>
      </c>
      <c r="AN262" s="9">
        <v>0.33560000000000001</v>
      </c>
      <c r="AO262" s="6" t="s">
        <v>2942</v>
      </c>
      <c r="AP262" s="6" t="s">
        <v>840</v>
      </c>
      <c r="AQ262" s="9">
        <v>-6.4399999999999999E-2</v>
      </c>
      <c r="AR262" s="6" t="s">
        <v>1587</v>
      </c>
      <c r="AS262" s="6" t="s">
        <v>2279</v>
      </c>
      <c r="AT262" s="6" t="s">
        <v>2131</v>
      </c>
      <c r="AU262" s="6" t="s">
        <v>147</v>
      </c>
      <c r="AV262" s="8">
        <v>15895600000</v>
      </c>
      <c r="AW262" s="8">
        <v>6804890000</v>
      </c>
      <c r="AX262" s="8">
        <v>384824000</v>
      </c>
      <c r="AY262" s="8">
        <v>6420060000</v>
      </c>
      <c r="AZ262" s="8">
        <v>2135180000</v>
      </c>
      <c r="BA262" s="8">
        <v>6684760000</v>
      </c>
      <c r="BB262" s="8">
        <v>3472050000</v>
      </c>
      <c r="BC262" s="8">
        <v>716958000</v>
      </c>
      <c r="BD262" s="8">
        <v>2667450000</v>
      </c>
      <c r="BE262" s="8">
        <v>545585000</v>
      </c>
      <c r="BF262" s="8">
        <v>2213710000</v>
      </c>
      <c r="BG262" s="8">
        <v>423078000</v>
      </c>
      <c r="BH262" s="11">
        <f>BF262/L262</f>
        <v>0.15299675167599697</v>
      </c>
      <c r="BI262" s="8">
        <f>BF262-AY262</f>
        <v>-4206350000</v>
      </c>
      <c r="BJ262" s="11">
        <f>(Table1[[#This Row],[Cotação]]/Table1[[#This Row],[Min 52 sem 
]])-1</f>
        <v>0.33206470028544244</v>
      </c>
    </row>
    <row r="263" spans="1:62" hidden="1" x14ac:dyDescent="0.25">
      <c r="A263" s="6" t="str">
        <f>IFERROR(VLOOKUP(Table1[[#This Row],[Papel]],carteira!A:B,2,0),"")</f>
        <v/>
      </c>
      <c r="B263" s="5" t="s">
        <v>2043</v>
      </c>
      <c r="C263" s="6">
        <v>5.93</v>
      </c>
      <c r="D263" s="6" t="s">
        <v>2</v>
      </c>
      <c r="E263" s="7">
        <v>44638</v>
      </c>
      <c r="F263" s="6" t="s">
        <v>2044</v>
      </c>
      <c r="G263" s="6">
        <v>4.45</v>
      </c>
      <c r="H263" s="6" t="s">
        <v>429</v>
      </c>
      <c r="I263" s="6">
        <v>7.48</v>
      </c>
      <c r="J263" s="6" t="s">
        <v>430</v>
      </c>
      <c r="K263" s="8">
        <v>35096700</v>
      </c>
      <c r="L263" s="8">
        <v>4069310000</v>
      </c>
      <c r="M263" s="7">
        <v>44561</v>
      </c>
      <c r="N263" s="8">
        <v>5168810000</v>
      </c>
      <c r="O263" s="8">
        <v>686224000</v>
      </c>
      <c r="P263" s="6" t="s">
        <v>2045</v>
      </c>
      <c r="Q263" s="6">
        <v>4.0599999999999996</v>
      </c>
      <c r="R263" s="6">
        <v>1.46</v>
      </c>
      <c r="S263" s="9">
        <v>0.1045</v>
      </c>
      <c r="T263" s="6">
        <v>0.91</v>
      </c>
      <c r="U263" s="6">
        <v>6.51</v>
      </c>
      <c r="V263" s="9">
        <v>3.5200000000000002E-2</v>
      </c>
      <c r="W263" s="6" t="s">
        <v>2046</v>
      </c>
      <c r="X263" s="6" t="s">
        <v>2047</v>
      </c>
      <c r="Y263" s="9">
        <v>-5.3100000000000001E-2</v>
      </c>
      <c r="Z263" s="6" t="s">
        <v>2048</v>
      </c>
      <c r="AA263" s="6" t="s">
        <v>2049</v>
      </c>
      <c r="AB263" s="9">
        <v>9.4600000000000004E-2</v>
      </c>
      <c r="AC263" s="6" t="s">
        <v>569</v>
      </c>
      <c r="AD263" s="6" t="s">
        <v>2050</v>
      </c>
      <c r="AE263" s="9">
        <v>-0.2402</v>
      </c>
      <c r="AF263" s="6" t="s">
        <v>2051</v>
      </c>
      <c r="AG263" s="9">
        <v>0.13500000000000001</v>
      </c>
      <c r="AH263" s="9">
        <v>0.11550000000000001</v>
      </c>
      <c r="AI263" s="6" t="s">
        <v>2052</v>
      </c>
      <c r="AJ263" s="6" t="s">
        <v>669</v>
      </c>
      <c r="AK263" s="9">
        <v>2.9422999999999999</v>
      </c>
      <c r="AL263" s="9">
        <v>9.4E-2</v>
      </c>
      <c r="AM263" s="6" t="s">
        <v>1547</v>
      </c>
      <c r="AN263" s="9">
        <v>9.5899999999999999E-2</v>
      </c>
      <c r="AO263" s="6" t="s">
        <v>1657</v>
      </c>
      <c r="AP263" s="6" t="s">
        <v>1735</v>
      </c>
      <c r="AQ263" s="9">
        <v>0.21</v>
      </c>
      <c r="AR263" s="6" t="s">
        <v>2053</v>
      </c>
      <c r="AS263" s="6" t="s">
        <v>406</v>
      </c>
      <c r="AT263" s="6" t="s">
        <v>2054</v>
      </c>
      <c r="AU263" s="6" t="s">
        <v>323</v>
      </c>
      <c r="AV263" s="8">
        <v>8411530000</v>
      </c>
      <c r="AW263" s="8">
        <v>1976990000</v>
      </c>
      <c r="AX263" s="8">
        <v>877494000</v>
      </c>
      <c r="AY263" s="8">
        <v>1099500000</v>
      </c>
      <c r="AZ263" s="8">
        <v>2041760000</v>
      </c>
      <c r="BA263" s="8">
        <v>4464560000</v>
      </c>
      <c r="BB263" s="8">
        <v>2007440000</v>
      </c>
      <c r="BC263" s="8">
        <v>483278000</v>
      </c>
      <c r="BD263" s="8">
        <v>1135240000</v>
      </c>
      <c r="BE263" s="8">
        <v>239521000</v>
      </c>
      <c r="BF263" s="8">
        <v>1003460000</v>
      </c>
      <c r="BG263" s="8">
        <v>266912000</v>
      </c>
      <c r="BH263" s="11">
        <f>BF263/L263</f>
        <v>0.24659217410322634</v>
      </c>
      <c r="BI263" s="8">
        <f>BF263-AY263</f>
        <v>-96040000</v>
      </c>
      <c r="BJ263" s="11">
        <f>(Table1[[#This Row],[Cotação]]/Table1[[#This Row],[Min 52 sem 
]])-1</f>
        <v>0.33258426966292132</v>
      </c>
    </row>
    <row r="264" spans="1:62" hidden="1" x14ac:dyDescent="0.25">
      <c r="A264" s="6" t="str">
        <f>IFERROR(VLOOKUP(Table1[[#This Row],[Papel]],carteira!A:B,2,0),"")</f>
        <v/>
      </c>
      <c r="B264" s="5" t="s">
        <v>870</v>
      </c>
      <c r="C264" s="6">
        <v>4.84</v>
      </c>
      <c r="D264" s="6" t="s">
        <v>34</v>
      </c>
      <c r="E264" s="7">
        <v>44638</v>
      </c>
      <c r="F264" s="6" t="s">
        <v>871</v>
      </c>
      <c r="G264" s="6">
        <v>3.63</v>
      </c>
      <c r="H264" s="6" t="s">
        <v>162</v>
      </c>
      <c r="I264" s="6">
        <v>6.13</v>
      </c>
      <c r="J264" s="6" t="s">
        <v>163</v>
      </c>
      <c r="K264" s="8">
        <v>155534</v>
      </c>
      <c r="L264" s="8">
        <v>204611000</v>
      </c>
      <c r="M264" s="7">
        <v>44561</v>
      </c>
      <c r="N264" s="8">
        <v>296728000</v>
      </c>
      <c r="O264" s="8">
        <v>42275000</v>
      </c>
      <c r="P264" s="6" t="s">
        <v>872</v>
      </c>
      <c r="Q264" s="6">
        <v>7.44</v>
      </c>
      <c r="R264" s="6">
        <v>0.65</v>
      </c>
      <c r="S264" s="9">
        <v>1.89E-2</v>
      </c>
      <c r="T264" s="6">
        <v>1.63</v>
      </c>
      <c r="U264" s="6">
        <v>2.97</v>
      </c>
      <c r="V264" s="9">
        <v>8.3000000000000001E-3</v>
      </c>
      <c r="W264" s="6" t="s">
        <v>873</v>
      </c>
      <c r="X264" s="6" t="s">
        <v>874</v>
      </c>
      <c r="Y264" s="9">
        <v>7.8E-2</v>
      </c>
      <c r="Z264" s="6" t="s">
        <v>875</v>
      </c>
      <c r="AA264" s="6" t="s">
        <v>876</v>
      </c>
      <c r="AB264" s="9">
        <v>-1.83E-2</v>
      </c>
      <c r="AC264" s="6" t="s">
        <v>877</v>
      </c>
      <c r="AD264" s="6" t="s">
        <v>59</v>
      </c>
      <c r="AE264" s="9">
        <v>-0.1305</v>
      </c>
      <c r="AF264" s="6" t="s">
        <v>878</v>
      </c>
      <c r="AG264" s="9">
        <v>0.14299999999999999</v>
      </c>
      <c r="AH264" s="9">
        <v>-0.17510000000000001</v>
      </c>
      <c r="AI264" s="6" t="s">
        <v>879</v>
      </c>
      <c r="AJ264" s="6" t="s">
        <v>880</v>
      </c>
      <c r="AK264" s="9">
        <v>5.3800000000000001E-2</v>
      </c>
      <c r="AL264" s="9">
        <v>0</v>
      </c>
      <c r="AM264" s="6" t="s">
        <v>881</v>
      </c>
      <c r="AN264" s="9">
        <v>0</v>
      </c>
      <c r="AO264" s="6" t="s">
        <v>882</v>
      </c>
      <c r="AP264" s="6" t="s">
        <v>370</v>
      </c>
      <c r="AQ264" s="9">
        <v>0</v>
      </c>
      <c r="AR264" s="6" t="s">
        <v>275</v>
      </c>
      <c r="AS264" s="6" t="s">
        <v>312</v>
      </c>
      <c r="AT264" s="6" t="s">
        <v>32</v>
      </c>
      <c r="AU264" s="6" t="s">
        <v>176</v>
      </c>
      <c r="AV264" s="8">
        <v>318749000</v>
      </c>
      <c r="AW264" s="8">
        <v>97973000</v>
      </c>
      <c r="AX264" s="8">
        <v>5856000</v>
      </c>
      <c r="AY264" s="8">
        <v>92117000</v>
      </c>
      <c r="AZ264" s="8">
        <v>132144000</v>
      </c>
      <c r="BA264" s="8">
        <v>125424000</v>
      </c>
      <c r="BB264" s="8">
        <v>240098000</v>
      </c>
      <c r="BC264" s="8">
        <v>90801000</v>
      </c>
      <c r="BD264" s="8">
        <v>45435000</v>
      </c>
      <c r="BE264" s="8">
        <v>20004000</v>
      </c>
      <c r="BF264" s="8">
        <v>27484000</v>
      </c>
      <c r="BG264" s="8">
        <v>18815000</v>
      </c>
      <c r="BH264" s="11">
        <f>BF264/L264</f>
        <v>0.13432317910571767</v>
      </c>
      <c r="BI264" s="8">
        <f>BF264-AY264</f>
        <v>-64633000</v>
      </c>
      <c r="BJ264" s="11">
        <f>(Table1[[#This Row],[Cotação]]/Table1[[#This Row],[Min 52 sem 
]])-1</f>
        <v>0.33333333333333326</v>
      </c>
    </row>
    <row r="265" spans="1:62" hidden="1" x14ac:dyDescent="0.25">
      <c r="A265" s="6" t="str">
        <f>IFERROR(VLOOKUP(Table1[[#This Row],[Papel]],carteira!A:B,2,0),"")</f>
        <v/>
      </c>
      <c r="B265" s="5" t="s">
        <v>2712</v>
      </c>
      <c r="C265" s="6">
        <v>51.9</v>
      </c>
      <c r="D265" s="6" t="s">
        <v>2</v>
      </c>
      <c r="E265" s="7">
        <v>44638</v>
      </c>
      <c r="F265" s="6" t="s">
        <v>2713</v>
      </c>
      <c r="G265" s="6">
        <v>38.9</v>
      </c>
      <c r="H265" s="6" t="s">
        <v>4</v>
      </c>
      <c r="I265" s="6">
        <v>74.959999999999994</v>
      </c>
      <c r="J265" s="6" t="s">
        <v>4</v>
      </c>
      <c r="K265" s="8">
        <v>210010000</v>
      </c>
      <c r="L265" s="8">
        <v>104338000000</v>
      </c>
      <c r="M265" s="7">
        <v>44469</v>
      </c>
      <c r="N265" s="8">
        <v>118087000000</v>
      </c>
      <c r="O265" s="8">
        <v>2010370000</v>
      </c>
      <c r="P265" s="6" t="s">
        <v>667</v>
      </c>
      <c r="Q265" s="6">
        <v>72.09</v>
      </c>
      <c r="R265" s="6">
        <v>0.72</v>
      </c>
      <c r="S265" s="9">
        <v>1.7600000000000001E-2</v>
      </c>
      <c r="T265" s="6">
        <v>7.3</v>
      </c>
      <c r="U265" s="6">
        <v>7.11</v>
      </c>
      <c r="V265" s="9">
        <v>3.7400000000000003E-2</v>
      </c>
      <c r="W265" s="6" t="s">
        <v>2714</v>
      </c>
      <c r="X265" s="6" t="s">
        <v>976</v>
      </c>
      <c r="Y265" s="9">
        <v>-0.15390000000000001</v>
      </c>
      <c r="Z265" s="6" t="s">
        <v>1651</v>
      </c>
      <c r="AA265" s="6" t="s">
        <v>2715</v>
      </c>
      <c r="AB265" s="9">
        <v>0.15770000000000001</v>
      </c>
      <c r="AC265" s="6" t="s">
        <v>2716</v>
      </c>
      <c r="AD265" s="6" t="s">
        <v>486</v>
      </c>
      <c r="AE265" s="9">
        <v>-0.32979999999999998</v>
      </c>
      <c r="AF265" s="6" t="s">
        <v>2717</v>
      </c>
      <c r="AG265" s="9">
        <v>7.6999999999999999E-2</v>
      </c>
      <c r="AH265" s="9">
        <v>9.2499999999999999E-2</v>
      </c>
      <c r="AI265" s="6" t="s">
        <v>2718</v>
      </c>
      <c r="AJ265" s="6" t="s">
        <v>687</v>
      </c>
      <c r="AK265" s="9">
        <v>0</v>
      </c>
      <c r="AL265" s="9">
        <v>2.5999999999999999E-2</v>
      </c>
      <c r="AM265" s="6" t="s">
        <v>949</v>
      </c>
      <c r="AN265" s="9">
        <v>0</v>
      </c>
      <c r="AO265" s="6" t="s">
        <v>1209</v>
      </c>
      <c r="AP265" s="6" t="s">
        <v>2719</v>
      </c>
      <c r="AQ265" s="9">
        <v>0</v>
      </c>
      <c r="AR265" s="6" t="s">
        <v>2720</v>
      </c>
      <c r="AS265" s="6" t="s">
        <v>1653</v>
      </c>
      <c r="AT265" s="6" t="s">
        <v>1270</v>
      </c>
      <c r="AU265" s="6" t="s">
        <v>1254</v>
      </c>
      <c r="AV265" s="8">
        <v>51054600000</v>
      </c>
      <c r="AW265" s="8">
        <v>26930900000</v>
      </c>
      <c r="AX265" s="8">
        <v>13181700000</v>
      </c>
      <c r="AY265" s="8">
        <v>13749200000</v>
      </c>
      <c r="AZ265" s="8">
        <v>22105300000</v>
      </c>
      <c r="BA265" s="8">
        <v>14285100000</v>
      </c>
      <c r="BB265" s="8">
        <v>19414600000</v>
      </c>
      <c r="BC265" s="8">
        <v>5307920000</v>
      </c>
      <c r="BD265" s="8">
        <v>3918900000</v>
      </c>
      <c r="BE265" s="8">
        <v>1012830000</v>
      </c>
      <c r="BF265" s="8">
        <v>1447430000</v>
      </c>
      <c r="BG265" s="8">
        <v>350963000</v>
      </c>
      <c r="BH265" s="11">
        <f>BF265/L265</f>
        <v>1.3872510494738255E-2</v>
      </c>
      <c r="BI265" s="8">
        <f>BF265-AY265</f>
        <v>-12301770000</v>
      </c>
      <c r="BJ265" s="11">
        <f>(Table1[[#This Row],[Cotação]]/Table1[[#This Row],[Min 52 sem 
]])-1</f>
        <v>0.33419023136246784</v>
      </c>
    </row>
    <row r="266" spans="1:62" x14ac:dyDescent="0.25">
      <c r="A266" s="6" t="str">
        <f>IFERROR(VLOOKUP(Table1[[#This Row],[Papel]],carteira!A:B,2,0),"")</f>
        <v>X</v>
      </c>
      <c r="B266" s="5" t="s">
        <v>856</v>
      </c>
      <c r="C266" s="6">
        <v>8.35</v>
      </c>
      <c r="D266" s="6" t="s">
        <v>2</v>
      </c>
      <c r="E266" s="7">
        <v>44638</v>
      </c>
      <c r="F266" s="6" t="s">
        <v>857</v>
      </c>
      <c r="G266" s="6">
        <v>6.22</v>
      </c>
      <c r="H266" s="6" t="s">
        <v>211</v>
      </c>
      <c r="I266" s="6">
        <v>9.98</v>
      </c>
      <c r="J266" s="6" t="s">
        <v>211</v>
      </c>
      <c r="K266" s="8">
        <v>13982400</v>
      </c>
      <c r="L266" s="8">
        <v>3959240000</v>
      </c>
      <c r="M266" s="7">
        <v>44561</v>
      </c>
      <c r="N266" s="8">
        <v>5923910000</v>
      </c>
      <c r="O266" s="8">
        <v>474160000</v>
      </c>
      <c r="P266" s="9">
        <v>0.1104</v>
      </c>
      <c r="Q266" s="6">
        <v>123.66</v>
      </c>
      <c r="R266" s="6">
        <v>7.0000000000000007E-2</v>
      </c>
      <c r="S266" s="9">
        <v>0.106</v>
      </c>
      <c r="T266" s="6">
        <v>0.56000000000000005</v>
      </c>
      <c r="U266" s="6">
        <v>14.98</v>
      </c>
      <c r="V266" s="9">
        <v>0.1133</v>
      </c>
      <c r="W266" s="6">
        <v>18.170000000000002</v>
      </c>
      <c r="X266" s="9">
        <v>1</v>
      </c>
      <c r="Y266" s="9">
        <v>1.4999999999999999E-2</v>
      </c>
      <c r="Z266" s="6">
        <v>12.13</v>
      </c>
      <c r="AA266" s="9">
        <v>0.66800000000000004</v>
      </c>
      <c r="AB266" s="9">
        <v>0.14230000000000001</v>
      </c>
      <c r="AC266" s="6">
        <v>0.35</v>
      </c>
      <c r="AD266" s="9">
        <v>9.8000000000000004E-2</v>
      </c>
      <c r="AE266" s="9">
        <v>-0.24510000000000001</v>
      </c>
      <c r="AF266" s="6">
        <v>10.4</v>
      </c>
      <c r="AG266" s="9">
        <v>1.9E-2</v>
      </c>
      <c r="AH266" s="9">
        <v>-0.3095</v>
      </c>
      <c r="AI266" s="6">
        <v>-1.27</v>
      </c>
      <c r="AJ266" s="9">
        <v>2.1000000000000001E-2</v>
      </c>
      <c r="AK266" s="9">
        <v>0.76590000000000003</v>
      </c>
      <c r="AL266" s="9">
        <v>2.4E-2</v>
      </c>
      <c r="AM266" s="9">
        <v>5.0000000000000001E-3</v>
      </c>
      <c r="AN266" s="9">
        <v>-0.21229999999999999</v>
      </c>
      <c r="AO266" s="6">
        <v>26.97</v>
      </c>
      <c r="AP266" s="6">
        <v>1.56</v>
      </c>
      <c r="AQ266" s="9">
        <v>0.42409999999999998</v>
      </c>
      <c r="AR266" s="6">
        <v>27.18</v>
      </c>
      <c r="AS266" s="6">
        <v>0.41</v>
      </c>
      <c r="AT266" s="9">
        <v>-8.1000000000000003E-2</v>
      </c>
      <c r="AU266" s="6">
        <v>0.03</v>
      </c>
      <c r="AV266" s="8">
        <v>11283900000</v>
      </c>
      <c r="AW266" s="8">
        <v>2914100000</v>
      </c>
      <c r="AX266" s="8">
        <v>949425000</v>
      </c>
      <c r="AY266" s="8">
        <v>1964670000</v>
      </c>
      <c r="AZ266" s="8">
        <v>1064040000</v>
      </c>
      <c r="BA266" s="8">
        <v>7101700000</v>
      </c>
      <c r="BB266" s="8">
        <v>326330000</v>
      </c>
      <c r="BC266" s="8">
        <v>81868000</v>
      </c>
      <c r="BD266" s="8">
        <v>217954000</v>
      </c>
      <c r="BE266" s="8">
        <v>51205000</v>
      </c>
      <c r="BF266" s="8">
        <v>32016000</v>
      </c>
      <c r="BG266" s="8">
        <v>-47434000</v>
      </c>
      <c r="BH266" s="11">
        <f>BF266/L266</f>
        <v>8.0864004202826807E-3</v>
      </c>
      <c r="BI266" s="8">
        <f>BF266-AY266</f>
        <v>-1932654000</v>
      </c>
      <c r="BJ266" s="11">
        <f>(Table1[[#This Row],[Cotação]]/Table1[[#This Row],[Min 52 sem 
]])-1</f>
        <v>0.342443729903537</v>
      </c>
    </row>
    <row r="267" spans="1:62" hidden="1" x14ac:dyDescent="0.25">
      <c r="A267" s="6" t="str">
        <f>IFERROR(VLOOKUP(Table1[[#This Row],[Papel]],carteira!A:B,2,0),"")</f>
        <v/>
      </c>
      <c r="B267" s="5" t="s">
        <v>2156</v>
      </c>
      <c r="C267" s="6">
        <v>1.58</v>
      </c>
      <c r="D267" s="6" t="s">
        <v>34</v>
      </c>
      <c r="E267" s="7">
        <v>44638</v>
      </c>
      <c r="F267" s="6" t="s">
        <v>2157</v>
      </c>
      <c r="G267" s="6">
        <v>1.18</v>
      </c>
      <c r="H267" s="6" t="s">
        <v>142</v>
      </c>
      <c r="I267" s="6">
        <v>5.05</v>
      </c>
      <c r="J267" s="6" t="s">
        <v>162</v>
      </c>
      <c r="K267" s="8">
        <v>1019620</v>
      </c>
      <c r="L267" s="8">
        <v>108785000</v>
      </c>
      <c r="M267" s="7">
        <v>44469</v>
      </c>
      <c r="N267" s="8">
        <v>1744070000</v>
      </c>
      <c r="O267" s="8">
        <v>68851000</v>
      </c>
      <c r="P267" s="6" t="s">
        <v>468</v>
      </c>
      <c r="Q267" s="6">
        <v>-0.06</v>
      </c>
      <c r="R267" s="6">
        <v>-26.89</v>
      </c>
      <c r="S267" s="9">
        <v>-2.47E-2</v>
      </c>
      <c r="T267" s="6">
        <v>0.81</v>
      </c>
      <c r="U267" s="6">
        <v>1.94</v>
      </c>
      <c r="V267" s="9">
        <v>-3.0700000000000002E-2</v>
      </c>
      <c r="W267" s="6" t="s">
        <v>1919</v>
      </c>
      <c r="X267" s="6" t="s">
        <v>2158</v>
      </c>
      <c r="Y267" s="9">
        <v>-0.61650000000000005</v>
      </c>
      <c r="Z267" s="6" t="s">
        <v>1157</v>
      </c>
      <c r="AA267" s="6" t="s">
        <v>2159</v>
      </c>
      <c r="AB267" s="9">
        <v>0.1618</v>
      </c>
      <c r="AC267" s="6" t="s">
        <v>706</v>
      </c>
      <c r="AD267" s="6" t="s">
        <v>2160</v>
      </c>
      <c r="AE267" s="9">
        <v>-0.72529999999999994</v>
      </c>
      <c r="AF267" s="6" t="s">
        <v>1225</v>
      </c>
      <c r="AG267" s="9">
        <v>-8.8999999999999996E-2</v>
      </c>
      <c r="AH267" s="9">
        <v>-0.70509999999999995</v>
      </c>
      <c r="AI267" s="6" t="s">
        <v>1927</v>
      </c>
      <c r="AJ267" s="6" t="s">
        <v>400</v>
      </c>
      <c r="AK267" s="9">
        <v>-0.3553</v>
      </c>
      <c r="AL267" s="9">
        <v>0</v>
      </c>
      <c r="AM267" s="6" t="s">
        <v>2161</v>
      </c>
      <c r="AN267" s="9">
        <v>-0.1216</v>
      </c>
      <c r="AO267" s="6" t="s">
        <v>2162</v>
      </c>
      <c r="AP267" s="6" t="s">
        <v>118</v>
      </c>
      <c r="AQ267" s="9">
        <v>0.39889999999999998</v>
      </c>
      <c r="AR267" s="6" t="s">
        <v>2163</v>
      </c>
      <c r="AS267" s="6" t="s">
        <v>16</v>
      </c>
      <c r="AT267" s="6" t="s">
        <v>2164</v>
      </c>
      <c r="AU267" s="6" t="s">
        <v>435</v>
      </c>
      <c r="AV267" s="8">
        <v>2120020000</v>
      </c>
      <c r="AW267" s="8">
        <v>1694150000</v>
      </c>
      <c r="AX267" s="8">
        <v>58862000</v>
      </c>
      <c r="AY267" s="8">
        <v>1635280000</v>
      </c>
      <c r="AZ267" s="8">
        <v>496675000</v>
      </c>
      <c r="BA267" s="8">
        <v>133566000</v>
      </c>
      <c r="BB267" s="8">
        <v>791714000</v>
      </c>
      <c r="BC267" s="8">
        <v>225083000</v>
      </c>
      <c r="BD267" s="8">
        <v>-187737000</v>
      </c>
      <c r="BE267" s="8">
        <v>-10757000</v>
      </c>
      <c r="BF267" s="8">
        <v>-1851350000</v>
      </c>
      <c r="BG267" s="8">
        <v>-49136000</v>
      </c>
      <c r="BH267" s="11">
        <f>BF267/L267</f>
        <v>-17.01843084984143</v>
      </c>
      <c r="BI267" s="8">
        <f>BF267-AY267</f>
        <v>-3486630000</v>
      </c>
      <c r="BJ267" s="11">
        <f>(Table1[[#This Row],[Cotação]]/Table1[[#This Row],[Min 52 sem 
]])-1</f>
        <v>0.33898305084745783</v>
      </c>
    </row>
    <row r="268" spans="1:62" hidden="1" x14ac:dyDescent="0.25">
      <c r="A268" s="6" t="str">
        <f>IFERROR(VLOOKUP(Table1[[#This Row],[Papel]],carteira!A:B,2,0),"")</f>
        <v/>
      </c>
      <c r="B268" s="5" t="s">
        <v>2866</v>
      </c>
      <c r="C268" s="6">
        <v>9.0299999999999994</v>
      </c>
      <c r="D268" s="6" t="s">
        <v>466</v>
      </c>
      <c r="E268" s="7">
        <v>44638</v>
      </c>
      <c r="F268" s="6" t="s">
        <v>2867</v>
      </c>
      <c r="G268" s="6">
        <v>6.74</v>
      </c>
      <c r="H268" s="6" t="s">
        <v>57</v>
      </c>
      <c r="I268" s="6">
        <v>11.18</v>
      </c>
      <c r="J268" s="6" t="s">
        <v>2868</v>
      </c>
      <c r="K268" s="8">
        <v>1680240</v>
      </c>
      <c r="L268" s="8">
        <v>1613540000</v>
      </c>
      <c r="M268" s="7">
        <v>44561</v>
      </c>
      <c r="N268" s="8">
        <v>2095410000</v>
      </c>
      <c r="O268" s="8">
        <v>178687000</v>
      </c>
      <c r="P268" s="6" t="s">
        <v>2869</v>
      </c>
      <c r="Q268" s="6">
        <v>8.3699999999999992</v>
      </c>
      <c r="R268" s="6">
        <v>1.08</v>
      </c>
      <c r="S268" s="9">
        <v>4.5100000000000001E-2</v>
      </c>
      <c r="T268" s="6">
        <v>1.78</v>
      </c>
      <c r="U268" s="6">
        <v>5.08</v>
      </c>
      <c r="V268" s="9">
        <v>2.7300000000000001E-2</v>
      </c>
      <c r="W268" s="6" t="s">
        <v>2870</v>
      </c>
      <c r="X268" s="6" t="s">
        <v>2871</v>
      </c>
      <c r="Y268" s="9">
        <v>0.34279999999999999</v>
      </c>
      <c r="Z268" s="6" t="s">
        <v>94</v>
      </c>
      <c r="AA268" s="6" t="s">
        <v>1371</v>
      </c>
      <c r="AB268" s="9">
        <v>7.3700000000000002E-2</v>
      </c>
      <c r="AC268" s="6" t="s">
        <v>277</v>
      </c>
      <c r="AD268" s="6" t="s">
        <v>271</v>
      </c>
      <c r="AE268" s="9">
        <v>0.26719999999999999</v>
      </c>
      <c r="AF268" s="6" t="s">
        <v>1238</v>
      </c>
      <c r="AG268" s="9">
        <v>9.2999999999999999E-2</v>
      </c>
      <c r="AH268" s="9">
        <v>0.36259999999999998</v>
      </c>
      <c r="AI268" s="6" t="s">
        <v>2872</v>
      </c>
      <c r="AJ268" s="6" t="s">
        <v>1184</v>
      </c>
      <c r="AK268" s="9">
        <v>0.49409999999999998</v>
      </c>
      <c r="AL268" s="9">
        <v>2.1000000000000001E-2</v>
      </c>
      <c r="AM268" s="6" t="s">
        <v>1347</v>
      </c>
      <c r="AN268" s="9">
        <v>0.47389999999999999</v>
      </c>
      <c r="AO268" s="6" t="s">
        <v>2873</v>
      </c>
      <c r="AP268" s="6" t="s">
        <v>1474</v>
      </c>
      <c r="AQ268" s="9">
        <v>0.65480000000000005</v>
      </c>
      <c r="AR268" s="6" t="s">
        <v>2246</v>
      </c>
      <c r="AS268" s="6" t="s">
        <v>2279</v>
      </c>
      <c r="AT268" s="6" t="s">
        <v>1347</v>
      </c>
      <c r="AU268" s="6" t="s">
        <v>312</v>
      </c>
      <c r="AV268" s="8">
        <v>2180790000</v>
      </c>
      <c r="AW268" s="8">
        <v>929988000</v>
      </c>
      <c r="AX268" s="8">
        <v>448118000</v>
      </c>
      <c r="AY268" s="8">
        <v>481870000</v>
      </c>
      <c r="AZ268" s="8">
        <v>1426860000</v>
      </c>
      <c r="BA268" s="8">
        <v>908481000</v>
      </c>
      <c r="BB268" s="8">
        <v>1705670000</v>
      </c>
      <c r="BC268" s="8">
        <v>451928000</v>
      </c>
      <c r="BD268" s="8">
        <v>203580000</v>
      </c>
      <c r="BE268" s="8">
        <v>72031000</v>
      </c>
      <c r="BF268" s="8">
        <v>192716000</v>
      </c>
      <c r="BG268" s="8">
        <v>75117000</v>
      </c>
      <c r="BH268" s="11">
        <f>BF268/L268</f>
        <v>0.11943676636463924</v>
      </c>
      <c r="BI268" s="8">
        <f>BF268-AY268</f>
        <v>-289154000</v>
      </c>
      <c r="BJ268" s="11">
        <f>(Table1[[#This Row],[Cotação]]/Table1[[#This Row],[Min 52 sem 
]])-1</f>
        <v>0.33976261127596419</v>
      </c>
    </row>
    <row r="269" spans="1:62" hidden="1" x14ac:dyDescent="0.25">
      <c r="A269" s="6" t="str">
        <f>IFERROR(VLOOKUP(Table1[[#This Row],[Papel]],carteira!A:B,2,0),"")</f>
        <v/>
      </c>
      <c r="B269" s="5" t="s">
        <v>1761</v>
      </c>
      <c r="C269" s="6">
        <v>15.96</v>
      </c>
      <c r="D269" s="6" t="s">
        <v>2</v>
      </c>
      <c r="E269" s="7">
        <v>44638</v>
      </c>
      <c r="F269" s="6" t="s">
        <v>1762</v>
      </c>
      <c r="G269" s="6">
        <v>11.91</v>
      </c>
      <c r="H269" s="6" t="s">
        <v>194</v>
      </c>
      <c r="I269" s="6">
        <v>19.760000000000002</v>
      </c>
      <c r="J269" s="6" t="s">
        <v>194</v>
      </c>
      <c r="K269" s="8">
        <v>14328900</v>
      </c>
      <c r="L269" s="8">
        <v>10653200000</v>
      </c>
      <c r="M269" s="7">
        <v>44561</v>
      </c>
      <c r="N269" s="8">
        <v>11078100000</v>
      </c>
      <c r="O269" s="8">
        <v>667491000</v>
      </c>
      <c r="P269" s="6" t="s">
        <v>1763</v>
      </c>
      <c r="Q269" s="6">
        <v>26.65</v>
      </c>
      <c r="R269" s="6">
        <v>0.6</v>
      </c>
      <c r="S269" s="9">
        <v>5.1400000000000001E-2</v>
      </c>
      <c r="T269" s="6">
        <v>4.8499999999999996</v>
      </c>
      <c r="U269" s="6">
        <v>3.29</v>
      </c>
      <c r="V269" s="9">
        <v>-3.56E-2</v>
      </c>
      <c r="W269" s="6" t="s">
        <v>1764</v>
      </c>
      <c r="X269" s="6" t="s">
        <v>899</v>
      </c>
      <c r="Y269" s="9">
        <v>0.2611</v>
      </c>
      <c r="Z269" s="6" t="s">
        <v>533</v>
      </c>
      <c r="AA269" s="6" t="s">
        <v>647</v>
      </c>
      <c r="AB269" s="9">
        <v>5.7000000000000002E-3</v>
      </c>
      <c r="AC269" s="6" t="s">
        <v>533</v>
      </c>
      <c r="AD269" s="6" t="s">
        <v>115</v>
      </c>
      <c r="AE269" s="9">
        <v>0.254</v>
      </c>
      <c r="AF269" s="6" t="s">
        <v>1011</v>
      </c>
      <c r="AG269" s="9">
        <v>8.5000000000000006E-2</v>
      </c>
      <c r="AH269" s="9">
        <v>0</v>
      </c>
      <c r="AI269" s="6" t="s">
        <v>1765</v>
      </c>
      <c r="AJ269" s="6" t="s">
        <v>59</v>
      </c>
      <c r="AK269" s="9">
        <v>0</v>
      </c>
      <c r="AL269" s="9">
        <v>1.2E-2</v>
      </c>
      <c r="AM269" s="6" t="s">
        <v>1383</v>
      </c>
      <c r="AN269" s="9">
        <v>0</v>
      </c>
      <c r="AO269" s="6" t="s">
        <v>1766</v>
      </c>
      <c r="AP269" s="6" t="s">
        <v>293</v>
      </c>
      <c r="AQ269" s="9">
        <v>0</v>
      </c>
      <c r="AR269" s="6" t="s">
        <v>1767</v>
      </c>
      <c r="AS269" s="6" t="s">
        <v>1613</v>
      </c>
      <c r="AT269" s="6" t="s">
        <v>1768</v>
      </c>
      <c r="AU269" s="6" t="s">
        <v>1536</v>
      </c>
      <c r="AV269" s="8">
        <v>6602910000</v>
      </c>
      <c r="AW269" s="8">
        <v>2064900000</v>
      </c>
      <c r="AX269" s="8">
        <v>1639960000</v>
      </c>
      <c r="AY269" s="8">
        <v>424945000</v>
      </c>
      <c r="AZ269" s="8">
        <v>3434660000</v>
      </c>
      <c r="BA269" s="8">
        <v>2195110000</v>
      </c>
      <c r="BB269" s="8">
        <v>6615260000</v>
      </c>
      <c r="BC269" s="8">
        <v>1925160000</v>
      </c>
      <c r="BD269" s="8">
        <v>561284000</v>
      </c>
      <c r="BE269" s="8">
        <v>112083000</v>
      </c>
      <c r="BF269" s="8">
        <v>399675000</v>
      </c>
      <c r="BG269" s="8">
        <v>224010000</v>
      </c>
      <c r="BH269" s="11">
        <f>BF269/L269</f>
        <v>3.7516896331618671E-2</v>
      </c>
      <c r="BI269" s="8">
        <f>BF269-AY269</f>
        <v>-25270000</v>
      </c>
      <c r="BJ269" s="11">
        <f>(Table1[[#This Row],[Cotação]]/Table1[[#This Row],[Min 52 sem 
]])-1</f>
        <v>0.34005037783375314</v>
      </c>
    </row>
    <row r="270" spans="1:62" x14ac:dyDescent="0.25">
      <c r="A270" s="6" t="str">
        <f>IFERROR(VLOOKUP(Table1[[#This Row],[Papel]],carteira!A:B,2,0),"")</f>
        <v>X</v>
      </c>
      <c r="B270" s="5" t="s">
        <v>2254</v>
      </c>
      <c r="C270" s="6">
        <v>2.83</v>
      </c>
      <c r="D270" s="6" t="s">
        <v>2</v>
      </c>
      <c r="E270" s="7">
        <v>44638</v>
      </c>
      <c r="F270" s="6" t="s">
        <v>2255</v>
      </c>
      <c r="G270" s="6">
        <v>2.06</v>
      </c>
      <c r="H270" s="6" t="s">
        <v>641</v>
      </c>
      <c r="I270" s="6">
        <v>4.5</v>
      </c>
      <c r="J270" s="6" t="s">
        <v>642</v>
      </c>
      <c r="K270" s="8">
        <v>4137690</v>
      </c>
      <c r="L270" s="8">
        <v>810427000</v>
      </c>
      <c r="M270" s="7">
        <v>44469</v>
      </c>
      <c r="N270" s="8">
        <v>982820000</v>
      </c>
      <c r="O270" s="8">
        <v>286370000</v>
      </c>
      <c r="P270" s="9">
        <v>6.7900000000000002E-2</v>
      </c>
      <c r="Q270" s="6">
        <v>-10.35</v>
      </c>
      <c r="R270" s="6">
        <v>-0.27</v>
      </c>
      <c r="S270" s="9">
        <v>9.2700000000000005E-2</v>
      </c>
      <c r="T270" s="6">
        <v>0.7</v>
      </c>
      <c r="U270" s="6">
        <v>4.04</v>
      </c>
      <c r="V270" s="9">
        <v>4.4299999999999999E-2</v>
      </c>
      <c r="W270" s="6">
        <v>-11.56</v>
      </c>
      <c r="X270" s="9">
        <v>0.307</v>
      </c>
      <c r="Y270" s="9">
        <v>-0.17249999999999999</v>
      </c>
      <c r="Z270" s="6">
        <v>0.49</v>
      </c>
      <c r="AA270" s="9">
        <v>-4.2999999999999997E-2</v>
      </c>
      <c r="AB270" s="9">
        <v>0.1646</v>
      </c>
      <c r="AC270" s="6">
        <v>0.27</v>
      </c>
      <c r="AD270" s="9">
        <v>-4.8000000000000001E-2</v>
      </c>
      <c r="AE270" s="9">
        <v>-0.42280000000000001</v>
      </c>
      <c r="AF270" s="6">
        <v>2.29</v>
      </c>
      <c r="AG270" s="9">
        <v>-2.4E-2</v>
      </c>
      <c r="AH270" s="9">
        <v>-0.49880000000000002</v>
      </c>
      <c r="AI270" s="6">
        <v>-0.79</v>
      </c>
      <c r="AJ270" s="9">
        <v>-3.1E-2</v>
      </c>
      <c r="AK270" s="9">
        <v>0.30230000000000001</v>
      </c>
      <c r="AL270" s="9">
        <v>0</v>
      </c>
      <c r="AM270" s="9">
        <v>-6.8000000000000005E-2</v>
      </c>
      <c r="AN270" s="9">
        <v>-0.1835</v>
      </c>
      <c r="AO270" s="6">
        <v>9.0299999999999994</v>
      </c>
      <c r="AP270" s="6">
        <v>1.81</v>
      </c>
      <c r="AQ270" s="9">
        <v>0.8458</v>
      </c>
      <c r="AR270" s="6">
        <v>-14.02</v>
      </c>
      <c r="AS270" s="6">
        <v>0.61</v>
      </c>
      <c r="AT270" s="9">
        <v>-5.0000000000000001E-3</v>
      </c>
      <c r="AU270" s="6">
        <v>0.55000000000000004</v>
      </c>
      <c r="AV270" s="8">
        <v>2976120000</v>
      </c>
      <c r="AW270" s="8">
        <v>708962000</v>
      </c>
      <c r="AX270" s="8">
        <v>536569000</v>
      </c>
      <c r="AY270" s="8">
        <v>172393000</v>
      </c>
      <c r="AZ270" s="8">
        <v>789867000</v>
      </c>
      <c r="BA270" s="8">
        <v>1158050000</v>
      </c>
      <c r="BB270" s="8">
        <v>1645520000</v>
      </c>
      <c r="BC270" s="8">
        <v>540402000</v>
      </c>
      <c r="BD270" s="8">
        <v>-70107000</v>
      </c>
      <c r="BE270" s="8">
        <v>21458000</v>
      </c>
      <c r="BF270" s="8">
        <v>-78310000</v>
      </c>
      <c r="BG270" s="8">
        <v>-4450000</v>
      </c>
      <c r="BH270" s="11">
        <f>BF270/L270</f>
        <v>-9.6628073842554604E-2</v>
      </c>
      <c r="BI270" s="8">
        <f>BF270-AY270</f>
        <v>-250703000</v>
      </c>
      <c r="BJ270" s="11">
        <f>(Table1[[#This Row],[Cotação]]/Table1[[#This Row],[Min 52 sem 
]])-1</f>
        <v>0.37378640776699035</v>
      </c>
    </row>
    <row r="271" spans="1:62" hidden="1" x14ac:dyDescent="0.25">
      <c r="A271" s="6" t="str">
        <f>IFERROR(VLOOKUP(Table1[[#This Row],[Papel]],carteira!A:B,2,0),"")</f>
        <v/>
      </c>
      <c r="B271" s="5" t="s">
        <v>2962</v>
      </c>
      <c r="C271" s="6">
        <v>64.25</v>
      </c>
      <c r="D271" s="6" t="s">
        <v>34</v>
      </c>
      <c r="E271" s="7">
        <v>44638</v>
      </c>
      <c r="F271" s="6" t="s">
        <v>2963</v>
      </c>
      <c r="G271" s="6">
        <v>47.81</v>
      </c>
      <c r="H271" s="6" t="s">
        <v>1427</v>
      </c>
      <c r="I271" s="6">
        <v>73.12</v>
      </c>
      <c r="J271" s="6" t="s">
        <v>2085</v>
      </c>
      <c r="K271" s="8">
        <v>416046000</v>
      </c>
      <c r="L271" s="8">
        <v>87461200000</v>
      </c>
      <c r="M271" s="7">
        <v>44561</v>
      </c>
      <c r="N271" s="8">
        <v>145991000000</v>
      </c>
      <c r="O271" s="8">
        <v>1361260000</v>
      </c>
      <c r="P271" s="6" t="s">
        <v>2964</v>
      </c>
      <c r="Q271" s="6">
        <v>10.14</v>
      </c>
      <c r="R271" s="6">
        <v>6.34</v>
      </c>
      <c r="S271" s="9">
        <v>0.16669999999999999</v>
      </c>
      <c r="T271" s="6">
        <v>5.8</v>
      </c>
      <c r="U271" s="6">
        <v>11.07</v>
      </c>
      <c r="V271" s="9">
        <v>0.12640000000000001</v>
      </c>
      <c r="W271" s="6" t="s">
        <v>2062</v>
      </c>
      <c r="X271" s="6" t="s">
        <v>2965</v>
      </c>
      <c r="Y271" s="9">
        <v>-0.13650000000000001</v>
      </c>
      <c r="Z271" s="6" t="s">
        <v>2639</v>
      </c>
      <c r="AA271" s="6" t="s">
        <v>1974</v>
      </c>
      <c r="AB271" s="9">
        <v>8.1699999999999995E-2</v>
      </c>
      <c r="AC271" s="6" t="s">
        <v>277</v>
      </c>
      <c r="AD271" s="6" t="s">
        <v>42</v>
      </c>
      <c r="AE271" s="9">
        <v>2.6800000000000001E-2</v>
      </c>
      <c r="AF271" s="6" t="s">
        <v>2966</v>
      </c>
      <c r="AG271" s="9">
        <v>0.13900000000000001</v>
      </c>
      <c r="AH271" s="9">
        <v>0.4728</v>
      </c>
      <c r="AI271" s="6" t="s">
        <v>591</v>
      </c>
      <c r="AJ271" s="6" t="s">
        <v>684</v>
      </c>
      <c r="AK271" s="9">
        <v>5.3400000000000003E-2</v>
      </c>
      <c r="AL271" s="9">
        <v>1.2E-2</v>
      </c>
      <c r="AM271" s="6" t="s">
        <v>2617</v>
      </c>
      <c r="AN271" s="9">
        <v>1.0472999999999999</v>
      </c>
      <c r="AO271" s="6" t="s">
        <v>2967</v>
      </c>
      <c r="AP271" s="6" t="s">
        <v>1484</v>
      </c>
      <c r="AQ271" s="9">
        <v>0.38969999999999999</v>
      </c>
      <c r="AR271" s="6" t="s">
        <v>2968</v>
      </c>
      <c r="AS271" s="6" t="s">
        <v>2969</v>
      </c>
      <c r="AT271" s="6" t="s">
        <v>2339</v>
      </c>
      <c r="AU271" s="6" t="s">
        <v>372</v>
      </c>
      <c r="AV271" s="8">
        <v>118975000000</v>
      </c>
      <c r="AW271" s="8">
        <v>79628600000</v>
      </c>
      <c r="AX271" s="8">
        <v>21099100000</v>
      </c>
      <c r="AY271" s="8">
        <v>58529600000</v>
      </c>
      <c r="AZ271" s="8">
        <v>34102900000</v>
      </c>
      <c r="BA271" s="8">
        <v>15075500000</v>
      </c>
      <c r="BB271" s="8">
        <v>40965400000</v>
      </c>
      <c r="BC271" s="8">
        <v>11470000000</v>
      </c>
      <c r="BD271" s="8">
        <v>16480200000</v>
      </c>
      <c r="BE271" s="8">
        <v>4619300000</v>
      </c>
      <c r="BF271" s="8">
        <v>8626390000</v>
      </c>
      <c r="BG271" s="8">
        <v>2310490000</v>
      </c>
      <c r="BH271" s="11">
        <f>BF271/L271</f>
        <v>9.8631050111363666E-2</v>
      </c>
      <c r="BI271" s="8">
        <f>BF271-AY271</f>
        <v>-49903210000</v>
      </c>
      <c r="BJ271" s="11">
        <f>(Table1[[#This Row],[Cotação]]/Table1[[#This Row],[Min 52 sem 
]])-1</f>
        <v>0.34386111692114607</v>
      </c>
    </row>
    <row r="272" spans="1:62" hidden="1" x14ac:dyDescent="0.25">
      <c r="A272" s="6" t="str">
        <f>IFERROR(VLOOKUP(Table1[[#This Row],[Papel]],carteira!A:B,2,0),"")</f>
        <v/>
      </c>
      <c r="B272" s="5" t="s">
        <v>2475</v>
      </c>
      <c r="C272" s="6">
        <v>10.3</v>
      </c>
      <c r="D272" s="6" t="s">
        <v>2</v>
      </c>
      <c r="E272" s="7">
        <v>44638</v>
      </c>
      <c r="F272" s="6" t="s">
        <v>2476</v>
      </c>
      <c r="G272" s="6">
        <v>7.65</v>
      </c>
      <c r="H272" s="6" t="s">
        <v>4</v>
      </c>
      <c r="I272" s="6">
        <v>19.239999999999998</v>
      </c>
      <c r="J272" s="6" t="s">
        <v>4</v>
      </c>
      <c r="K272" s="8">
        <v>10140800</v>
      </c>
      <c r="L272" s="8">
        <v>5102180000</v>
      </c>
      <c r="M272" s="7">
        <v>44469</v>
      </c>
      <c r="N272" s="8">
        <v>4898350000</v>
      </c>
      <c r="O272" s="8">
        <v>495358000</v>
      </c>
      <c r="P272" s="6" t="s">
        <v>2330</v>
      </c>
      <c r="Q272" s="6">
        <v>0</v>
      </c>
      <c r="R272" s="6">
        <v>0</v>
      </c>
      <c r="S272" s="9">
        <v>2.7900000000000001E-2</v>
      </c>
      <c r="T272" s="6">
        <v>2.94</v>
      </c>
      <c r="U272" s="6">
        <v>3.5</v>
      </c>
      <c r="V272" s="9">
        <v>7.3999999999999996E-2</v>
      </c>
      <c r="W272" s="6" t="s">
        <v>29</v>
      </c>
      <c r="X272" s="6" t="s">
        <v>29</v>
      </c>
      <c r="Y272" s="9">
        <v>-0.46100000000000002</v>
      </c>
      <c r="Z272" s="6" t="s">
        <v>29</v>
      </c>
      <c r="AA272" s="6" t="s">
        <v>29</v>
      </c>
      <c r="AB272" s="9">
        <v>-8.4400000000000003E-2</v>
      </c>
      <c r="AC272" s="6" t="s">
        <v>1118</v>
      </c>
      <c r="AD272" s="6" t="s">
        <v>29</v>
      </c>
      <c r="AE272" s="9">
        <v>-0.4113</v>
      </c>
      <c r="AF272" s="6" t="s">
        <v>152</v>
      </c>
      <c r="AG272" s="9">
        <v>0</v>
      </c>
      <c r="AH272" s="9">
        <v>0</v>
      </c>
      <c r="AI272" s="6" t="s">
        <v>963</v>
      </c>
      <c r="AJ272" s="6" t="s">
        <v>29</v>
      </c>
      <c r="AK272" s="9">
        <v>0</v>
      </c>
      <c r="AL272" s="9">
        <v>0</v>
      </c>
      <c r="AM272" s="6" t="s">
        <v>29</v>
      </c>
      <c r="AN272" s="9">
        <v>0</v>
      </c>
      <c r="AO272" s="6" t="s">
        <v>29</v>
      </c>
      <c r="AP272" s="6" t="s">
        <v>1090</v>
      </c>
      <c r="AQ272" s="9">
        <v>0</v>
      </c>
      <c r="AR272" s="6" t="s">
        <v>29</v>
      </c>
      <c r="AS272" s="6" t="s">
        <v>1068</v>
      </c>
      <c r="AT272" s="6" t="s">
        <v>29</v>
      </c>
      <c r="AU272" s="6" t="s">
        <v>29</v>
      </c>
      <c r="AV272" s="8">
        <v>4970300000</v>
      </c>
      <c r="AW272" s="8">
        <v>1569680000</v>
      </c>
      <c r="AX272" s="8">
        <v>1773520000</v>
      </c>
      <c r="AY272" s="8">
        <v>-203836000</v>
      </c>
      <c r="AZ272" s="8">
        <v>2639280000</v>
      </c>
      <c r="BA272" s="8">
        <v>1734180000</v>
      </c>
      <c r="BB272" s="6">
        <v>0</v>
      </c>
      <c r="BC272" s="8">
        <v>679420000</v>
      </c>
      <c r="BD272" s="6">
        <v>0</v>
      </c>
      <c r="BE272" s="8">
        <v>200492000</v>
      </c>
      <c r="BF272" s="6">
        <v>0</v>
      </c>
      <c r="BG272" s="8">
        <v>145177000</v>
      </c>
      <c r="BH272" s="11">
        <f>BF272/L272</f>
        <v>0</v>
      </c>
      <c r="BI272" s="8">
        <f>BF272-AY272</f>
        <v>203836000</v>
      </c>
      <c r="BJ272" s="11">
        <f>(Table1[[#This Row],[Cotação]]/Table1[[#This Row],[Min 52 sem 
]])-1</f>
        <v>0.34640522875817004</v>
      </c>
    </row>
    <row r="273" spans="1:62" hidden="1" x14ac:dyDescent="0.25">
      <c r="A273" s="6" t="str">
        <f>IFERROR(VLOOKUP(Table1[[#This Row],[Papel]],carteira!A:B,2,0),"")</f>
        <v/>
      </c>
      <c r="B273" s="5" t="s">
        <v>3233</v>
      </c>
      <c r="C273" s="6">
        <v>53.05</v>
      </c>
      <c r="D273" s="6" t="s">
        <v>34</v>
      </c>
      <c r="E273" s="7">
        <v>44638</v>
      </c>
      <c r="F273" s="6" t="s">
        <v>3234</v>
      </c>
      <c r="G273" s="6">
        <v>39.36</v>
      </c>
      <c r="H273" s="6" t="s">
        <v>804</v>
      </c>
      <c r="I273" s="6">
        <v>53.05</v>
      </c>
      <c r="J273" s="6" t="s">
        <v>804</v>
      </c>
      <c r="K273" s="8">
        <v>113289000</v>
      </c>
      <c r="L273" s="8">
        <v>88961600000</v>
      </c>
      <c r="M273" s="7">
        <v>44561</v>
      </c>
      <c r="N273" s="8">
        <v>99416900000</v>
      </c>
      <c r="O273" s="8">
        <v>1676940000</v>
      </c>
      <c r="P273" s="6" t="s">
        <v>1029</v>
      </c>
      <c r="Q273" s="6">
        <v>14.26</v>
      </c>
      <c r="R273" s="6">
        <v>3.72</v>
      </c>
      <c r="S273" s="9">
        <v>5.9400000000000001E-2</v>
      </c>
      <c r="T273" s="6">
        <v>1.27</v>
      </c>
      <c r="U273" s="6">
        <v>41.7</v>
      </c>
      <c r="V273" s="9">
        <v>7.3499999999999996E-2</v>
      </c>
      <c r="W273" s="6" t="s">
        <v>3235</v>
      </c>
      <c r="X273" s="6" t="s">
        <v>1612</v>
      </c>
      <c r="Y273" s="9">
        <v>0.22639999999999999</v>
      </c>
      <c r="Z273" s="6" t="s">
        <v>2381</v>
      </c>
      <c r="AA273" s="6" t="s">
        <v>716</v>
      </c>
      <c r="AB273" s="9">
        <v>0.10290000000000001</v>
      </c>
      <c r="AC273" s="6" t="s">
        <v>285</v>
      </c>
      <c r="AD273" s="6" t="s">
        <v>557</v>
      </c>
      <c r="AE273" s="9">
        <v>0.1123</v>
      </c>
      <c r="AF273" s="6" t="s">
        <v>3236</v>
      </c>
      <c r="AG273" s="9">
        <v>4.3999999999999997E-2</v>
      </c>
      <c r="AH273" s="9">
        <v>2.9899999999999999E-2</v>
      </c>
      <c r="AI273" s="6" t="s">
        <v>3237</v>
      </c>
      <c r="AJ273" s="6" t="s">
        <v>673</v>
      </c>
      <c r="AK273" s="9">
        <v>0.25840000000000002</v>
      </c>
      <c r="AL273" s="9">
        <v>6.6000000000000003E-2</v>
      </c>
      <c r="AM273" s="6" t="s">
        <v>2400</v>
      </c>
      <c r="AN273" s="9">
        <v>8.8200000000000001E-2</v>
      </c>
      <c r="AO273" s="6" t="s">
        <v>3238</v>
      </c>
      <c r="AP273" s="6" t="s">
        <v>1613</v>
      </c>
      <c r="AQ273" s="9">
        <v>0.23400000000000001</v>
      </c>
      <c r="AR273" s="6" t="s">
        <v>3239</v>
      </c>
      <c r="AS273" s="6" t="s">
        <v>323</v>
      </c>
      <c r="AT273" s="6" t="s">
        <v>491</v>
      </c>
      <c r="AU273" s="6" t="s">
        <v>1254</v>
      </c>
      <c r="AV273" s="8">
        <v>115664000000</v>
      </c>
      <c r="AW273" s="8">
        <v>16934000000</v>
      </c>
      <c r="AX273" s="8">
        <v>6478590000</v>
      </c>
      <c r="AY273" s="8">
        <v>10455400000</v>
      </c>
      <c r="AZ273" s="8">
        <v>21060200000</v>
      </c>
      <c r="BA273" s="8">
        <v>69927200000</v>
      </c>
      <c r="BB273" s="8">
        <v>44032600000</v>
      </c>
      <c r="BC273" s="8">
        <v>11500900000</v>
      </c>
      <c r="BD273" s="8">
        <v>5041220000</v>
      </c>
      <c r="BE273" s="8">
        <v>1319370000</v>
      </c>
      <c r="BF273" s="8">
        <v>6239360000</v>
      </c>
      <c r="BG273" s="8">
        <v>2634520000</v>
      </c>
      <c r="BH273" s="11">
        <f>BF273/L273</f>
        <v>7.013542921889894E-2</v>
      </c>
      <c r="BI273" s="8">
        <f>BF273-AY273</f>
        <v>-4216040000</v>
      </c>
      <c r="BJ273" s="11">
        <f>(Table1[[#This Row],[Cotação]]/Table1[[#This Row],[Min 52 sem 
]])-1</f>
        <v>0.34781504065040636</v>
      </c>
    </row>
    <row r="274" spans="1:62" hidden="1" x14ac:dyDescent="0.25">
      <c r="A274" s="6" t="str">
        <f>IFERROR(VLOOKUP(Table1[[#This Row],[Papel]],carteira!A:B,2,0),"")</f>
        <v/>
      </c>
      <c r="B274" s="5" t="s">
        <v>561</v>
      </c>
      <c r="C274" s="6">
        <v>1.04</v>
      </c>
      <c r="D274" s="6" t="s">
        <v>2</v>
      </c>
      <c r="E274" s="7">
        <v>44638</v>
      </c>
      <c r="F274" s="6" t="s">
        <v>562</v>
      </c>
      <c r="G274" s="6">
        <v>0.77</v>
      </c>
      <c r="H274" s="6" t="s">
        <v>211</v>
      </c>
      <c r="I274" s="6">
        <v>3.26</v>
      </c>
      <c r="J274" s="6" t="s">
        <v>563</v>
      </c>
      <c r="K274" s="8">
        <v>2041220</v>
      </c>
      <c r="L274" s="8">
        <v>81673100</v>
      </c>
      <c r="M274" s="7">
        <v>44469</v>
      </c>
      <c r="N274" s="8">
        <v>61659100</v>
      </c>
      <c r="O274" s="8">
        <v>78531800</v>
      </c>
      <c r="P274" s="6" t="s">
        <v>564</v>
      </c>
      <c r="Q274" s="6">
        <v>-0.65</v>
      </c>
      <c r="R274" s="6">
        <v>-1.6</v>
      </c>
      <c r="S274" s="9">
        <v>0.04</v>
      </c>
      <c r="T274" s="6">
        <v>1.97</v>
      </c>
      <c r="U274" s="6">
        <v>0.53</v>
      </c>
      <c r="V274" s="9">
        <v>-5.45E-2</v>
      </c>
      <c r="W274" s="6" t="s">
        <v>565</v>
      </c>
      <c r="X274" s="6" t="s">
        <v>566</v>
      </c>
      <c r="Y274" s="9">
        <v>-0.2908</v>
      </c>
      <c r="Z274" s="6" t="s">
        <v>567</v>
      </c>
      <c r="AA274" s="6" t="s">
        <v>568</v>
      </c>
      <c r="AB274" s="9">
        <v>0.1605</v>
      </c>
      <c r="AC274" s="6" t="s">
        <v>569</v>
      </c>
      <c r="AD274" s="6" t="s">
        <v>570</v>
      </c>
      <c r="AE274" s="9">
        <v>-0.5</v>
      </c>
      <c r="AF274" s="6" t="s">
        <v>571</v>
      </c>
      <c r="AG274" s="9">
        <v>-8.1000000000000003E-2</v>
      </c>
      <c r="AH274" s="9">
        <v>-0.62709999999999999</v>
      </c>
      <c r="AI274" s="6" t="s">
        <v>572</v>
      </c>
      <c r="AJ274" s="6" t="s">
        <v>573</v>
      </c>
      <c r="AK274" s="9">
        <v>-6.3500000000000001E-2</v>
      </c>
      <c r="AL274" s="9">
        <v>0</v>
      </c>
      <c r="AM274" s="6" t="s">
        <v>574</v>
      </c>
      <c r="AN274" s="9">
        <v>-0.36359999999999998</v>
      </c>
      <c r="AO274" s="6" t="s">
        <v>575</v>
      </c>
      <c r="AP274" s="6" t="s">
        <v>217</v>
      </c>
      <c r="AQ274" s="9">
        <v>-0.32650000000000001</v>
      </c>
      <c r="AR274" s="6" t="s">
        <v>576</v>
      </c>
      <c r="AS274" s="6" t="s">
        <v>29</v>
      </c>
      <c r="AT274" s="6" t="s">
        <v>577</v>
      </c>
      <c r="AU274" s="6" t="s">
        <v>10</v>
      </c>
      <c r="AV274" s="8">
        <v>170517000</v>
      </c>
      <c r="AW274" s="6">
        <v>0</v>
      </c>
      <c r="AX274" s="8">
        <v>20014000</v>
      </c>
      <c r="AY274" s="8">
        <v>-20014000</v>
      </c>
      <c r="AZ274" s="8">
        <v>40287000</v>
      </c>
      <c r="BA274" s="8">
        <v>41469000</v>
      </c>
      <c r="BB274" s="8">
        <v>138804000</v>
      </c>
      <c r="BC274" s="8">
        <v>42742000</v>
      </c>
      <c r="BD274" s="8">
        <v>-13837000</v>
      </c>
      <c r="BE274" s="8">
        <v>792000</v>
      </c>
      <c r="BF274" s="8">
        <v>-125512000</v>
      </c>
      <c r="BG274" s="8">
        <v>-9128000</v>
      </c>
      <c r="BH274" s="11">
        <f>BF274/L274</f>
        <v>-1.536760573554818</v>
      </c>
      <c r="BI274" s="8">
        <f>BF274-AY274</f>
        <v>-105498000</v>
      </c>
      <c r="BJ274" s="11">
        <f>(Table1[[#This Row],[Cotação]]/Table1[[#This Row],[Min 52 sem 
]])-1</f>
        <v>0.35064935064935066</v>
      </c>
    </row>
    <row r="275" spans="1:62" hidden="1" x14ac:dyDescent="0.25">
      <c r="A275" s="6" t="str">
        <f>IFERROR(VLOOKUP(Table1[[#This Row],[Papel]],carteira!A:B,2,0),"")</f>
        <v/>
      </c>
      <c r="B275" s="5" t="s">
        <v>2540</v>
      </c>
      <c r="C275" s="6">
        <v>18.64</v>
      </c>
      <c r="D275" s="6" t="s">
        <v>2</v>
      </c>
      <c r="E275" s="7">
        <v>44638</v>
      </c>
      <c r="F275" s="6" t="s">
        <v>2541</v>
      </c>
      <c r="G275" s="6">
        <v>13.77</v>
      </c>
      <c r="H275" s="6" t="s">
        <v>142</v>
      </c>
      <c r="I275" s="6">
        <v>28.32</v>
      </c>
      <c r="J275" s="6" t="s">
        <v>298</v>
      </c>
      <c r="K275" s="8">
        <v>128784000</v>
      </c>
      <c r="L275" s="8">
        <v>8573280000</v>
      </c>
      <c r="M275" s="7">
        <v>44561</v>
      </c>
      <c r="N275" s="8">
        <v>8111160000</v>
      </c>
      <c r="O275" s="8">
        <v>459940000</v>
      </c>
      <c r="P275" s="6" t="s">
        <v>2187</v>
      </c>
      <c r="Q275" s="6">
        <v>114.26</v>
      </c>
      <c r="R275" s="6">
        <v>0.16</v>
      </c>
      <c r="S275" s="9">
        <v>6.5799999999999997E-2</v>
      </c>
      <c r="T275" s="6">
        <v>4.87</v>
      </c>
      <c r="U275" s="6">
        <v>3.82</v>
      </c>
      <c r="V275" s="9">
        <v>1.5800000000000002E-2</v>
      </c>
      <c r="W275" s="6" t="s">
        <v>2542</v>
      </c>
      <c r="X275" s="6" t="s">
        <v>2543</v>
      </c>
      <c r="Y275" s="9">
        <v>-6.5100000000000005E-2</v>
      </c>
      <c r="Z275" s="6" t="s">
        <v>2544</v>
      </c>
      <c r="AA275" s="6" t="s">
        <v>929</v>
      </c>
      <c r="AB275" s="9">
        <v>0.13869999999999999</v>
      </c>
      <c r="AC275" s="6" t="s">
        <v>2091</v>
      </c>
      <c r="AD275" s="6" t="s">
        <v>1878</v>
      </c>
      <c r="AE275" s="9">
        <v>-0.14149999999999999</v>
      </c>
      <c r="AF275" s="6" t="s">
        <v>2545</v>
      </c>
      <c r="AG275" s="9">
        <v>0.06</v>
      </c>
      <c r="AH275" s="9">
        <v>0.1419</v>
      </c>
      <c r="AI275" s="6" t="s">
        <v>2546</v>
      </c>
      <c r="AJ275" s="6" t="s">
        <v>993</v>
      </c>
      <c r="AK275" s="9">
        <v>0</v>
      </c>
      <c r="AL275" s="9">
        <v>2E-3</v>
      </c>
      <c r="AM275" s="6" t="s">
        <v>532</v>
      </c>
      <c r="AN275" s="9">
        <v>0</v>
      </c>
      <c r="AO275" s="6" t="s">
        <v>2547</v>
      </c>
      <c r="AP275" s="6" t="s">
        <v>169</v>
      </c>
      <c r="AQ275" s="9">
        <v>0</v>
      </c>
      <c r="AR275" s="6" t="s">
        <v>2548</v>
      </c>
      <c r="AS275" s="6" t="s">
        <v>1292</v>
      </c>
      <c r="AT275" s="6" t="s">
        <v>500</v>
      </c>
      <c r="AU275" s="6" t="s">
        <v>1323</v>
      </c>
      <c r="AV275" s="8">
        <v>3447350000</v>
      </c>
      <c r="AW275" s="8">
        <v>226081000</v>
      </c>
      <c r="AX275" s="8">
        <v>688204000</v>
      </c>
      <c r="AY275" s="8">
        <v>-462123000</v>
      </c>
      <c r="AZ275" s="8">
        <v>1362700000</v>
      </c>
      <c r="BA275" s="8">
        <v>1759260000</v>
      </c>
      <c r="BB275" s="8">
        <v>2097520000</v>
      </c>
      <c r="BC275" s="8">
        <v>592228000</v>
      </c>
      <c r="BD275" s="8">
        <v>207570000</v>
      </c>
      <c r="BE275" s="8">
        <v>69433000</v>
      </c>
      <c r="BF275" s="8">
        <v>75036000</v>
      </c>
      <c r="BG275" s="8">
        <v>26575000</v>
      </c>
      <c r="BH275" s="11">
        <f>BF275/L275</f>
        <v>8.7523095011477516E-3</v>
      </c>
      <c r="BI275" s="8">
        <f>BF275-AY275</f>
        <v>537159000</v>
      </c>
      <c r="BJ275" s="11">
        <f>(Table1[[#This Row],[Cotação]]/Table1[[#This Row],[Min 52 sem 
]])-1</f>
        <v>0.35366739288307913</v>
      </c>
    </row>
    <row r="276" spans="1:62" hidden="1" x14ac:dyDescent="0.25">
      <c r="A276" s="6" t="str">
        <f>IFERROR(VLOOKUP(Table1[[#This Row],[Papel]],carteira!A:B,2,0),"")</f>
        <v/>
      </c>
      <c r="B276" s="5" t="s">
        <v>894</v>
      </c>
      <c r="C276" s="6">
        <v>15.31</v>
      </c>
      <c r="D276" s="6" t="s">
        <v>2</v>
      </c>
      <c r="E276" s="7">
        <v>44638</v>
      </c>
      <c r="F276" s="6" t="s">
        <v>895</v>
      </c>
      <c r="G276" s="6">
        <v>11.3</v>
      </c>
      <c r="H276" s="6" t="s">
        <v>194</v>
      </c>
      <c r="I276" s="6">
        <v>26.88</v>
      </c>
      <c r="J276" s="6" t="s">
        <v>194</v>
      </c>
      <c r="K276" s="8">
        <v>3778610</v>
      </c>
      <c r="L276" s="8">
        <v>639958000</v>
      </c>
      <c r="M276" s="7">
        <v>44561</v>
      </c>
      <c r="N276" s="8">
        <v>660760000</v>
      </c>
      <c r="O276" s="8">
        <v>41800000</v>
      </c>
      <c r="P276" s="6" t="s">
        <v>896</v>
      </c>
      <c r="Q276" s="6">
        <v>10.58</v>
      </c>
      <c r="R276" s="6">
        <v>1.45</v>
      </c>
      <c r="S276" s="9">
        <v>9.1499999999999998E-2</v>
      </c>
      <c r="T276" s="6">
        <v>1.87</v>
      </c>
      <c r="U276" s="6">
        <v>8.1999999999999993</v>
      </c>
      <c r="V276" s="9">
        <v>8.8400000000000006E-2</v>
      </c>
      <c r="W276" s="6" t="s">
        <v>897</v>
      </c>
      <c r="X276" s="6" t="s">
        <v>898</v>
      </c>
      <c r="Y276" s="9">
        <v>-4.6399999999999997E-2</v>
      </c>
      <c r="Z276" s="6" t="s">
        <v>274</v>
      </c>
      <c r="AA276" s="6" t="s">
        <v>899</v>
      </c>
      <c r="AB276" s="9">
        <v>0.1792</v>
      </c>
      <c r="AC276" s="6" t="s">
        <v>900</v>
      </c>
      <c r="AD276" s="6" t="s">
        <v>365</v>
      </c>
      <c r="AE276" s="9">
        <v>-0.114</v>
      </c>
      <c r="AF276" s="6" t="s">
        <v>901</v>
      </c>
      <c r="AG276" s="9">
        <v>0.153</v>
      </c>
      <c r="AH276" s="9">
        <v>0.25530000000000003</v>
      </c>
      <c r="AI276" s="6" t="s">
        <v>902</v>
      </c>
      <c r="AJ276" s="6" t="s">
        <v>503</v>
      </c>
      <c r="AK276" s="9">
        <v>0.83260000000000001</v>
      </c>
      <c r="AL276" s="9">
        <v>3.4000000000000002E-2</v>
      </c>
      <c r="AM276" s="6" t="s">
        <v>903</v>
      </c>
      <c r="AN276" s="9">
        <v>-0.27360000000000001</v>
      </c>
      <c r="AO276" s="6" t="s">
        <v>873</v>
      </c>
      <c r="AP276" s="6" t="s">
        <v>904</v>
      </c>
      <c r="AQ276" s="9">
        <v>1.0697000000000001</v>
      </c>
      <c r="AR276" s="6" t="s">
        <v>905</v>
      </c>
      <c r="AS276" s="6" t="s">
        <v>235</v>
      </c>
      <c r="AT276" s="6" t="s">
        <v>906</v>
      </c>
      <c r="AU276" s="6" t="s">
        <v>907</v>
      </c>
      <c r="AV276" s="8">
        <v>569366000</v>
      </c>
      <c r="AW276" s="8">
        <v>104094000</v>
      </c>
      <c r="AX276" s="8">
        <v>83292000</v>
      </c>
      <c r="AY276" s="8">
        <v>20802000</v>
      </c>
      <c r="AZ276" s="8">
        <v>166565000</v>
      </c>
      <c r="BA276" s="8">
        <v>342831000</v>
      </c>
      <c r="BB276" s="8">
        <v>514049000</v>
      </c>
      <c r="BC276" s="8">
        <v>128511000</v>
      </c>
      <c r="BD276" s="8">
        <v>86881000</v>
      </c>
      <c r="BE276" s="8">
        <v>22872000</v>
      </c>
      <c r="BF276" s="8">
        <v>60493000</v>
      </c>
      <c r="BG276" s="8">
        <v>16717000</v>
      </c>
      <c r="BH276" s="11">
        <f>BF276/L276</f>
        <v>9.4526515802599548E-2</v>
      </c>
      <c r="BI276" s="8">
        <f>BF276-AY276</f>
        <v>39691000</v>
      </c>
      <c r="BJ276" s="11">
        <f>(Table1[[#This Row],[Cotação]]/Table1[[#This Row],[Min 52 sem 
]])-1</f>
        <v>0.354867256637168</v>
      </c>
    </row>
    <row r="277" spans="1:62" hidden="1" x14ac:dyDescent="0.25">
      <c r="A277" s="6" t="str">
        <f>IFERROR(VLOOKUP(Table1[[#This Row],[Papel]],carteira!A:B,2,0),"")</f>
        <v/>
      </c>
      <c r="B277" s="5" t="s">
        <v>1317</v>
      </c>
      <c r="C277" s="6">
        <v>13.45</v>
      </c>
      <c r="D277" s="6" t="s">
        <v>2</v>
      </c>
      <c r="E277" s="7">
        <v>44638</v>
      </c>
      <c r="F277" s="6" t="s">
        <v>1318</v>
      </c>
      <c r="G277" s="6">
        <v>9.9</v>
      </c>
      <c r="H277" s="6" t="s">
        <v>124</v>
      </c>
      <c r="I277" s="6">
        <v>28.65</v>
      </c>
      <c r="J277" s="6" t="s">
        <v>1319</v>
      </c>
      <c r="K277" s="8">
        <v>172567000</v>
      </c>
      <c r="L277" s="8">
        <v>3025380000</v>
      </c>
      <c r="M277" s="7">
        <v>44561</v>
      </c>
      <c r="N277" s="8">
        <v>3028790000</v>
      </c>
      <c r="O277" s="8">
        <v>224935000</v>
      </c>
      <c r="P277" s="6" t="s">
        <v>1320</v>
      </c>
      <c r="Q277" s="6">
        <v>-6.35</v>
      </c>
      <c r="R277" s="6">
        <v>-2.12</v>
      </c>
      <c r="S277" s="9">
        <v>7.17E-2</v>
      </c>
      <c r="T277" s="6">
        <v>8.06</v>
      </c>
      <c r="U277" s="6">
        <v>1.67</v>
      </c>
      <c r="V277" s="9">
        <v>-4.4699999999999997E-2</v>
      </c>
      <c r="W277" s="6" t="s">
        <v>1321</v>
      </c>
      <c r="X277" s="6" t="s">
        <v>339</v>
      </c>
      <c r="Y277" s="9">
        <v>-0.19409999999999999</v>
      </c>
      <c r="Z277" s="6" t="s">
        <v>1026</v>
      </c>
      <c r="AA277" s="6" t="s">
        <v>1322</v>
      </c>
      <c r="AB277" s="9">
        <v>2.2000000000000001E-3</v>
      </c>
      <c r="AC277" s="6" t="s">
        <v>1323</v>
      </c>
      <c r="AD277" s="6" t="s">
        <v>1324</v>
      </c>
      <c r="AE277" s="9">
        <v>-0.32169999999999999</v>
      </c>
      <c r="AF277" s="6" t="s">
        <v>1325</v>
      </c>
      <c r="AG277" s="9">
        <v>-7.0000000000000007E-2</v>
      </c>
      <c r="AH277" s="9">
        <v>-0.4672</v>
      </c>
      <c r="AI277" s="6" t="s">
        <v>1326</v>
      </c>
      <c r="AJ277" s="6" t="s">
        <v>1327</v>
      </c>
      <c r="AK277" s="9">
        <v>-0.2782</v>
      </c>
      <c r="AL277" s="9">
        <v>0</v>
      </c>
      <c r="AM277" s="6" t="s">
        <v>1328</v>
      </c>
      <c r="AN277" s="9">
        <v>0.27110000000000001</v>
      </c>
      <c r="AO277" s="6" t="s">
        <v>1329</v>
      </c>
      <c r="AP277" s="6" t="s">
        <v>995</v>
      </c>
      <c r="AQ277" s="9">
        <v>1.1287</v>
      </c>
      <c r="AR277" s="6" t="s">
        <v>1330</v>
      </c>
      <c r="AS277" s="6" t="s">
        <v>1331</v>
      </c>
      <c r="AT277" s="6" t="s">
        <v>1332</v>
      </c>
      <c r="AU277" s="6" t="s">
        <v>84</v>
      </c>
      <c r="AV277" s="8">
        <v>4957190000</v>
      </c>
      <c r="AW277" s="8">
        <v>990064000</v>
      </c>
      <c r="AX277" s="8">
        <v>986646000</v>
      </c>
      <c r="AY277" s="8">
        <v>3417980</v>
      </c>
      <c r="AZ277" s="8">
        <v>2982950000</v>
      </c>
      <c r="BA277" s="8">
        <v>375292000</v>
      </c>
      <c r="BB277" s="8">
        <v>825866000</v>
      </c>
      <c r="BC277" s="8">
        <v>314037000</v>
      </c>
      <c r="BD277" s="8">
        <v>-345277000</v>
      </c>
      <c r="BE277" s="8">
        <v>-57689000</v>
      </c>
      <c r="BF277" s="8">
        <v>-476343000</v>
      </c>
      <c r="BG277" s="8">
        <v>-147230000</v>
      </c>
      <c r="BH277" s="11">
        <f>BF277/L277</f>
        <v>-0.15744898161553258</v>
      </c>
      <c r="BI277" s="8">
        <f>BF277-AY277</f>
        <v>-479760980</v>
      </c>
      <c r="BJ277" s="11">
        <f>(Table1[[#This Row],[Cotação]]/Table1[[#This Row],[Min 52 sem 
]])-1</f>
        <v>0.35858585858585856</v>
      </c>
    </row>
    <row r="278" spans="1:62" hidden="1" x14ac:dyDescent="0.25">
      <c r="A278" s="6" t="str">
        <f>IFERROR(VLOOKUP(Table1[[#This Row],[Papel]],carteira!A:B,2,0),"")</f>
        <v/>
      </c>
      <c r="B278" s="5" t="s">
        <v>2970</v>
      </c>
      <c r="C278" s="6">
        <v>6.76</v>
      </c>
      <c r="D278" s="6" t="s">
        <v>2</v>
      </c>
      <c r="E278" s="7">
        <v>44638</v>
      </c>
      <c r="F278" s="6" t="s">
        <v>2971</v>
      </c>
      <c r="G278" s="6">
        <v>4.96</v>
      </c>
      <c r="H278" s="6" t="s">
        <v>211</v>
      </c>
      <c r="I278" s="6">
        <v>8.65</v>
      </c>
      <c r="J278" s="6" t="s">
        <v>211</v>
      </c>
      <c r="K278" s="8">
        <v>4341240</v>
      </c>
      <c r="L278" s="8">
        <v>1031870000</v>
      </c>
      <c r="M278" s="7">
        <v>44561</v>
      </c>
      <c r="N278" s="8">
        <v>1892040000</v>
      </c>
      <c r="O278" s="8">
        <v>152644000</v>
      </c>
      <c r="P278" s="6" t="s">
        <v>2972</v>
      </c>
      <c r="Q278" s="6">
        <v>0.8</v>
      </c>
      <c r="R278" s="6">
        <v>8.43</v>
      </c>
      <c r="S278" s="9">
        <v>4.3200000000000002E-2</v>
      </c>
      <c r="T278" s="6">
        <v>0.62</v>
      </c>
      <c r="U278" s="6">
        <v>10.91</v>
      </c>
      <c r="V278" s="9">
        <v>-1.46E-2</v>
      </c>
      <c r="W278" s="6" t="s">
        <v>19</v>
      </c>
      <c r="X278" s="6" t="s">
        <v>2973</v>
      </c>
      <c r="Y278" s="9">
        <v>0.21060000000000001</v>
      </c>
      <c r="Z278" s="6" t="s">
        <v>21</v>
      </c>
      <c r="AA278" s="6" t="s">
        <v>2974</v>
      </c>
      <c r="AB278" s="9">
        <v>-6.1100000000000002E-2</v>
      </c>
      <c r="AC278" s="6" t="s">
        <v>332</v>
      </c>
      <c r="AD278" s="6" t="s">
        <v>2975</v>
      </c>
      <c r="AE278" s="9">
        <v>2.9600000000000001E-2</v>
      </c>
      <c r="AF278" s="6" t="s">
        <v>2976</v>
      </c>
      <c r="AG278" s="9">
        <v>0.32100000000000001</v>
      </c>
      <c r="AH278" s="9">
        <v>-0.42320000000000002</v>
      </c>
      <c r="AI278" s="6" t="s">
        <v>2977</v>
      </c>
      <c r="AJ278" s="6" t="s">
        <v>943</v>
      </c>
      <c r="AK278" s="9">
        <v>1.9207000000000001</v>
      </c>
      <c r="AL278" s="9">
        <v>1.2E-2</v>
      </c>
      <c r="AM278" s="6" t="s">
        <v>2127</v>
      </c>
      <c r="AN278" s="9">
        <v>8.48E-2</v>
      </c>
      <c r="AO278" s="6" t="s">
        <v>321</v>
      </c>
      <c r="AP278" s="6" t="s">
        <v>1105</v>
      </c>
      <c r="AQ278" s="9">
        <v>0.26900000000000002</v>
      </c>
      <c r="AR278" s="6" t="s">
        <v>1309</v>
      </c>
      <c r="AS278" s="6" t="s">
        <v>121</v>
      </c>
      <c r="AT278" s="6" t="s">
        <v>2978</v>
      </c>
      <c r="AU278" s="6" t="s">
        <v>76</v>
      </c>
      <c r="AV278" s="8">
        <v>4892880000</v>
      </c>
      <c r="AW278" s="8">
        <v>1600480000</v>
      </c>
      <c r="AX278" s="8">
        <v>740308000</v>
      </c>
      <c r="AY278" s="8">
        <v>860170000</v>
      </c>
      <c r="AZ278" s="8">
        <v>920081000</v>
      </c>
      <c r="BA278" s="8">
        <v>1665290000</v>
      </c>
      <c r="BB278" s="8">
        <v>2306110000</v>
      </c>
      <c r="BC278" s="8">
        <v>1950250000</v>
      </c>
      <c r="BD278" s="8">
        <v>1568260000</v>
      </c>
      <c r="BE278" s="8">
        <v>1377650000</v>
      </c>
      <c r="BF278" s="8">
        <v>1286690000</v>
      </c>
      <c r="BG278" s="8">
        <v>1263400000</v>
      </c>
      <c r="BH278" s="11">
        <f>BF278/L278</f>
        <v>1.2469497126576021</v>
      </c>
      <c r="BI278" s="8">
        <f>BF278-AY278</f>
        <v>426520000</v>
      </c>
      <c r="BJ278" s="11">
        <f>(Table1[[#This Row],[Cotação]]/Table1[[#This Row],[Min 52 sem 
]])-1</f>
        <v>0.36290322580645151</v>
      </c>
    </row>
    <row r="279" spans="1:62" hidden="1" x14ac:dyDescent="0.25">
      <c r="A279" s="6" t="str">
        <f>IFERROR(VLOOKUP(Table1[[#This Row],[Papel]],carteira!A:B,2,0),"")</f>
        <v/>
      </c>
      <c r="B279" s="5" t="s">
        <v>758</v>
      </c>
      <c r="C279" s="6">
        <v>18.149999999999999</v>
      </c>
      <c r="D279" s="6" t="s">
        <v>228</v>
      </c>
      <c r="E279" s="7">
        <v>44638</v>
      </c>
      <c r="F279" s="6" t="s">
        <v>759</v>
      </c>
      <c r="G279" s="6">
        <v>13.3</v>
      </c>
      <c r="H279" s="6" t="s">
        <v>25</v>
      </c>
      <c r="I279" s="6">
        <v>28.34</v>
      </c>
      <c r="J279" s="6" t="s">
        <v>26</v>
      </c>
      <c r="K279" s="8">
        <v>3968380</v>
      </c>
      <c r="L279" s="8">
        <v>1905670000</v>
      </c>
      <c r="M279" s="7">
        <v>44561</v>
      </c>
      <c r="N279" s="8">
        <v>983310000</v>
      </c>
      <c r="O279" s="8">
        <v>314987000</v>
      </c>
      <c r="P279" s="6" t="s">
        <v>760</v>
      </c>
      <c r="Q279" s="6">
        <v>13.74</v>
      </c>
      <c r="R279" s="6">
        <v>1.32</v>
      </c>
      <c r="S279" s="9">
        <v>-3.8199999999999998E-2</v>
      </c>
      <c r="T279" s="6">
        <v>2.48</v>
      </c>
      <c r="U279" s="6">
        <v>7.31</v>
      </c>
      <c r="V279" s="9">
        <v>-4.9700000000000001E-2</v>
      </c>
      <c r="W279" s="6" t="s">
        <v>761</v>
      </c>
      <c r="X279" s="6" t="s">
        <v>762</v>
      </c>
      <c r="Y279" s="9">
        <v>9.6699999999999994E-2</v>
      </c>
      <c r="Z279" s="6" t="s">
        <v>763</v>
      </c>
      <c r="AA279" s="6" t="s">
        <v>764</v>
      </c>
      <c r="AB279" s="9">
        <v>0.25169999999999998</v>
      </c>
      <c r="AC279" s="6" t="s">
        <v>507</v>
      </c>
      <c r="AD279" s="6" t="s">
        <v>765</v>
      </c>
      <c r="AE279" s="9">
        <v>-0.1239</v>
      </c>
      <c r="AF279" s="6" t="s">
        <v>766</v>
      </c>
      <c r="AG279" s="9">
        <v>3.5000000000000003E-2</v>
      </c>
      <c r="AH279" s="9">
        <v>0</v>
      </c>
      <c r="AI279" s="6" t="s">
        <v>767</v>
      </c>
      <c r="AJ279" s="6" t="s">
        <v>768</v>
      </c>
      <c r="AK279" s="9">
        <v>0</v>
      </c>
      <c r="AL279" s="9">
        <v>0</v>
      </c>
      <c r="AM279" s="6" t="s">
        <v>769</v>
      </c>
      <c r="AN279" s="9">
        <v>0</v>
      </c>
      <c r="AO279" s="6" t="s">
        <v>770</v>
      </c>
      <c r="AP279" s="6" t="s">
        <v>771</v>
      </c>
      <c r="AQ279" s="9">
        <v>0</v>
      </c>
      <c r="AR279" s="6" t="s">
        <v>772</v>
      </c>
      <c r="AS279" s="6" t="s">
        <v>773</v>
      </c>
      <c r="AT279" s="6" t="s">
        <v>774</v>
      </c>
      <c r="AU279" s="6" t="s">
        <v>775</v>
      </c>
      <c r="AV279" s="8">
        <v>3047980000</v>
      </c>
      <c r="AW279" s="8">
        <v>2029530000</v>
      </c>
      <c r="AX279" s="8">
        <v>2951890000</v>
      </c>
      <c r="AY279" s="8">
        <v>-922362000</v>
      </c>
      <c r="AZ279" s="8">
        <v>3009750000</v>
      </c>
      <c r="BA279" s="8">
        <v>767206000</v>
      </c>
      <c r="BB279" s="8">
        <v>226593000</v>
      </c>
      <c r="BC279" s="8">
        <v>-238255000</v>
      </c>
      <c r="BD279" s="8">
        <v>105432000</v>
      </c>
      <c r="BE279" s="8">
        <v>107576000</v>
      </c>
      <c r="BF279" s="8">
        <v>138660000</v>
      </c>
      <c r="BG279" s="8">
        <v>30955000</v>
      </c>
      <c r="BH279" s="11">
        <f>BF279/L279</f>
        <v>7.2761810806697913E-2</v>
      </c>
      <c r="BI279" s="8">
        <f>BF279-AY279</f>
        <v>1061022000</v>
      </c>
      <c r="BJ279" s="11">
        <f>(Table1[[#This Row],[Cotação]]/Table1[[#This Row],[Min 52 sem 
]])-1</f>
        <v>0.36466165413533824</v>
      </c>
    </row>
    <row r="280" spans="1:62" x14ac:dyDescent="0.25">
      <c r="A280" s="6" t="str">
        <f>IFERROR(VLOOKUP(Table1[[#This Row],[Papel]],carteira!A:B,2,0),"")</f>
        <v>X</v>
      </c>
      <c r="B280" s="5" t="s">
        <v>639</v>
      </c>
      <c r="C280" s="6">
        <v>6.8</v>
      </c>
      <c r="D280" s="6" t="s">
        <v>2</v>
      </c>
      <c r="E280" s="7">
        <v>44638</v>
      </c>
      <c r="F280" s="6" t="s">
        <v>640</v>
      </c>
      <c r="G280" s="6">
        <v>5.18</v>
      </c>
      <c r="H280" s="6" t="s">
        <v>641</v>
      </c>
      <c r="I280" s="6">
        <v>12.4</v>
      </c>
      <c r="J280" s="6" t="s">
        <v>642</v>
      </c>
      <c r="K280" s="8">
        <v>17870500</v>
      </c>
      <c r="L280" s="8">
        <v>1872410000</v>
      </c>
      <c r="M280" s="7">
        <v>44561</v>
      </c>
      <c r="N280" s="8">
        <v>2211880000</v>
      </c>
      <c r="O280" s="8">
        <v>275355000</v>
      </c>
      <c r="P280" s="9">
        <v>5.4300000000000001E-2</v>
      </c>
      <c r="Q280" s="6">
        <v>-6.84</v>
      </c>
      <c r="R280" s="6">
        <v>-0.99</v>
      </c>
      <c r="S280" s="9">
        <v>2.2599999999999999E-2</v>
      </c>
      <c r="T280" s="6">
        <v>1.19</v>
      </c>
      <c r="U280" s="6">
        <v>5.71</v>
      </c>
      <c r="V280" s="9">
        <v>4.2900000000000001E-2</v>
      </c>
      <c r="W280" s="6">
        <v>-10.85</v>
      </c>
      <c r="X280" s="9">
        <v>0.624</v>
      </c>
      <c r="Y280" s="9">
        <v>-0.2576</v>
      </c>
      <c r="Z280" s="6">
        <v>0.68</v>
      </c>
      <c r="AA280" s="9">
        <v>-6.3E-2</v>
      </c>
      <c r="AB280" s="9">
        <v>0.1371</v>
      </c>
      <c r="AC280" s="6">
        <v>0.49</v>
      </c>
      <c r="AD280" s="9">
        <v>-9.9000000000000005E-2</v>
      </c>
      <c r="AE280" s="9">
        <v>-0.45140000000000002</v>
      </c>
      <c r="AF280" s="6">
        <v>35.770000000000003</v>
      </c>
      <c r="AG280" s="9">
        <v>-4.4999999999999998E-2</v>
      </c>
      <c r="AH280" s="9">
        <v>-0.38679999999999998</v>
      </c>
      <c r="AI280" s="6">
        <v>-1.31</v>
      </c>
      <c r="AJ280" s="9">
        <v>-5.5E-2</v>
      </c>
      <c r="AK280" s="9">
        <v>-0.13730000000000001</v>
      </c>
      <c r="AL280" s="9">
        <v>0</v>
      </c>
      <c r="AM280" s="9">
        <v>-0.17399999999999999</v>
      </c>
      <c r="AN280" s="9">
        <v>0.1845</v>
      </c>
      <c r="AO280" s="6">
        <v>10.85</v>
      </c>
      <c r="AP280" s="6">
        <v>1.07</v>
      </c>
      <c r="AQ280" s="9">
        <v>-8.5000000000000006E-3</v>
      </c>
      <c r="AR280" s="6">
        <v>-12.81</v>
      </c>
      <c r="AS280" s="6">
        <v>0.5</v>
      </c>
      <c r="AT280" s="9">
        <v>8.5000000000000006E-2</v>
      </c>
      <c r="AU280" s="6">
        <v>0.72</v>
      </c>
      <c r="AV280" s="8">
        <v>3813410000</v>
      </c>
      <c r="AW280" s="8">
        <v>790270000</v>
      </c>
      <c r="AX280" s="8">
        <v>450808000</v>
      </c>
      <c r="AY280" s="8">
        <v>339462000</v>
      </c>
      <c r="AZ280" s="8">
        <v>813699000</v>
      </c>
      <c r="BA280" s="8">
        <v>1572720000</v>
      </c>
      <c r="BB280" s="8">
        <v>2753290000</v>
      </c>
      <c r="BC280" s="8">
        <v>912868000</v>
      </c>
      <c r="BD280" s="8">
        <v>-172636000</v>
      </c>
      <c r="BE280" s="8">
        <v>58844000</v>
      </c>
      <c r="BF280" s="8">
        <v>-273841000</v>
      </c>
      <c r="BG280" s="8">
        <v>23614000</v>
      </c>
      <c r="BH280" s="11">
        <f>BF280/L280</f>
        <v>-0.14625055409872836</v>
      </c>
      <c r="BI280" s="8">
        <f>BF280-AY280</f>
        <v>-613303000</v>
      </c>
      <c r="BJ280" s="11">
        <f>(Table1[[#This Row],[Cotação]]/Table1[[#This Row],[Min 52 sem 
]])-1</f>
        <v>0.31274131274131278</v>
      </c>
    </row>
    <row r="281" spans="1:62" hidden="1" x14ac:dyDescent="0.25">
      <c r="A281" s="6" t="str">
        <f>IFERROR(VLOOKUP(Table1[[#This Row],[Papel]],carteira!A:B,2,0),"")</f>
        <v/>
      </c>
      <c r="B281" s="5" t="s">
        <v>1756</v>
      </c>
      <c r="C281" s="6">
        <v>30.49</v>
      </c>
      <c r="D281" s="6" t="s">
        <v>182</v>
      </c>
      <c r="E281" s="7">
        <v>44638</v>
      </c>
      <c r="F281" s="6" t="s">
        <v>1757</v>
      </c>
      <c r="G281" s="6">
        <v>22.15</v>
      </c>
      <c r="H281" s="6" t="s">
        <v>1266</v>
      </c>
      <c r="I281" s="6">
        <v>33.53</v>
      </c>
      <c r="J281" s="6" t="s">
        <v>1267</v>
      </c>
      <c r="K281" s="8">
        <v>380974000</v>
      </c>
      <c r="L281" s="8">
        <v>52432400000</v>
      </c>
      <c r="M281" s="7">
        <v>44561</v>
      </c>
      <c r="N281" s="8">
        <v>59685200000</v>
      </c>
      <c r="O281" s="8">
        <v>1719660000</v>
      </c>
      <c r="P281" s="6" t="s">
        <v>1758</v>
      </c>
      <c r="Q281" s="6">
        <v>3.38</v>
      </c>
      <c r="R281" s="6">
        <v>9.01</v>
      </c>
      <c r="S281" s="9">
        <v>0.20599999999999999</v>
      </c>
      <c r="T281" s="6">
        <v>1.23</v>
      </c>
      <c r="U281" s="6">
        <v>24.77</v>
      </c>
      <c r="V281" s="9">
        <v>0.20219999999999999</v>
      </c>
      <c r="W281" s="6" t="s">
        <v>67</v>
      </c>
      <c r="X281" s="6" t="s">
        <v>1752</v>
      </c>
      <c r="Y281" s="9">
        <v>0.19650000000000001</v>
      </c>
      <c r="Z281" s="6" t="s">
        <v>543</v>
      </c>
      <c r="AA281" s="6" t="s">
        <v>1753</v>
      </c>
      <c r="AB281" s="9">
        <v>0.12640000000000001</v>
      </c>
      <c r="AC281" s="6" t="s">
        <v>1145</v>
      </c>
      <c r="AD281" s="6" t="s">
        <v>661</v>
      </c>
      <c r="AE281" s="9">
        <v>0.248</v>
      </c>
      <c r="AF281" s="6" t="s">
        <v>1629</v>
      </c>
      <c r="AG281" s="9">
        <v>0.253</v>
      </c>
      <c r="AH281" s="9">
        <v>0.23860000000000001</v>
      </c>
      <c r="AI281" s="6" t="s">
        <v>1759</v>
      </c>
      <c r="AJ281" s="6" t="s">
        <v>225</v>
      </c>
      <c r="AK281" s="9">
        <v>0.3765</v>
      </c>
      <c r="AL281" s="9">
        <v>0.10299999999999999</v>
      </c>
      <c r="AM281" s="6" t="s">
        <v>1381</v>
      </c>
      <c r="AN281" s="9">
        <v>0.22309999999999999</v>
      </c>
      <c r="AO281" s="6" t="s">
        <v>808</v>
      </c>
      <c r="AP281" s="6" t="s">
        <v>1337</v>
      </c>
      <c r="AQ281" s="9">
        <v>0.14779999999999999</v>
      </c>
      <c r="AR281" s="6" t="s">
        <v>1760</v>
      </c>
      <c r="AS281" s="6" t="s">
        <v>522</v>
      </c>
      <c r="AT281" s="6" t="s">
        <v>880</v>
      </c>
      <c r="AU281" s="6" t="s">
        <v>893</v>
      </c>
      <c r="AV281" s="8">
        <v>73814600000</v>
      </c>
      <c r="AW281" s="8">
        <v>14039700000</v>
      </c>
      <c r="AX281" s="8">
        <v>6786870000</v>
      </c>
      <c r="AY281" s="8">
        <v>7252830000</v>
      </c>
      <c r="AZ281" s="8">
        <v>32640500000</v>
      </c>
      <c r="BA281" s="8">
        <v>42604300000</v>
      </c>
      <c r="BB281" s="8">
        <v>78345100000</v>
      </c>
      <c r="BC281" s="8">
        <v>21554900000</v>
      </c>
      <c r="BD281" s="8">
        <v>18711400000</v>
      </c>
      <c r="BE281" s="8">
        <v>4554500000</v>
      </c>
      <c r="BF281" s="8">
        <v>15494100000</v>
      </c>
      <c r="BG281" s="8">
        <v>3548400000</v>
      </c>
      <c r="BH281" s="11">
        <f>BF281/L281</f>
        <v>0.29550621371518376</v>
      </c>
      <c r="BI281" s="8">
        <f>BF281-AY281</f>
        <v>8241270000</v>
      </c>
      <c r="BJ281" s="11">
        <f>(Table1[[#This Row],[Cotação]]/Table1[[#This Row],[Min 52 sem 
]])-1</f>
        <v>0.37652370203160279</v>
      </c>
    </row>
    <row r="282" spans="1:62" hidden="1" x14ac:dyDescent="0.25">
      <c r="A282" s="6" t="str">
        <f>IFERROR(VLOOKUP(Table1[[#This Row],[Papel]],carteira!A:B,2,0),"")</f>
        <v/>
      </c>
      <c r="B282" s="5" t="s">
        <v>2926</v>
      </c>
      <c r="C282" s="6">
        <v>17.61</v>
      </c>
      <c r="D282" s="6" t="s">
        <v>34</v>
      </c>
      <c r="E282" s="7">
        <v>44638</v>
      </c>
      <c r="F282" s="6" t="s">
        <v>2927</v>
      </c>
      <c r="G282" s="6">
        <v>12.79</v>
      </c>
      <c r="H282" s="6" t="s">
        <v>679</v>
      </c>
      <c r="I282" s="6">
        <v>30.64</v>
      </c>
      <c r="J282" s="6" t="s">
        <v>679</v>
      </c>
      <c r="K282" s="8">
        <v>19047500</v>
      </c>
      <c r="L282" s="8">
        <v>1548660000</v>
      </c>
      <c r="M282" s="7">
        <v>44561</v>
      </c>
      <c r="N282" s="8">
        <v>1240580000</v>
      </c>
      <c r="O282" s="8">
        <v>87942000</v>
      </c>
      <c r="P282" s="6" t="s">
        <v>2928</v>
      </c>
      <c r="Q282" s="6">
        <v>62.25</v>
      </c>
      <c r="R282" s="6">
        <v>0.28000000000000003</v>
      </c>
      <c r="S282" s="9">
        <v>2.86E-2</v>
      </c>
      <c r="T282" s="6">
        <v>1.98</v>
      </c>
      <c r="U282" s="6">
        <v>8.9</v>
      </c>
      <c r="V282" s="9">
        <v>3.9600000000000003E-2</v>
      </c>
      <c r="W282" s="6" t="s">
        <v>2929</v>
      </c>
      <c r="X282" s="6" t="s">
        <v>2930</v>
      </c>
      <c r="Y282" s="9">
        <v>-0.18029999999999999</v>
      </c>
      <c r="Z282" s="6" t="s">
        <v>2931</v>
      </c>
      <c r="AA282" s="6" t="s">
        <v>536</v>
      </c>
      <c r="AB282" s="9">
        <v>6.5299999999999997E-2</v>
      </c>
      <c r="AC282" s="6" t="s">
        <v>129</v>
      </c>
      <c r="AD282" s="6" t="s">
        <v>148</v>
      </c>
      <c r="AE282" s="9">
        <v>-0.29609999999999997</v>
      </c>
      <c r="AF282" s="6" t="s">
        <v>952</v>
      </c>
      <c r="AG282" s="9">
        <v>1.7999999999999999E-2</v>
      </c>
      <c r="AH282" s="9">
        <v>-3.32E-2</v>
      </c>
      <c r="AI282" s="6" t="s">
        <v>2932</v>
      </c>
      <c r="AJ282" s="6" t="s">
        <v>953</v>
      </c>
      <c r="AK282" s="9">
        <v>2.8765999999999998</v>
      </c>
      <c r="AL282" s="9">
        <v>1E-3</v>
      </c>
      <c r="AM282" s="6" t="s">
        <v>953</v>
      </c>
      <c r="AN282" s="9">
        <v>-4.53E-2</v>
      </c>
      <c r="AO282" s="6" t="s">
        <v>2933</v>
      </c>
      <c r="AP282" s="6" t="s">
        <v>2059</v>
      </c>
      <c r="AQ282" s="9">
        <v>0.91879999999999995</v>
      </c>
      <c r="AR282" s="6" t="s">
        <v>2934</v>
      </c>
      <c r="AS282" s="6" t="s">
        <v>103</v>
      </c>
      <c r="AT282" s="6" t="s">
        <v>2935</v>
      </c>
      <c r="AU282" s="6" t="s">
        <v>111</v>
      </c>
      <c r="AV282" s="8">
        <v>1254860000</v>
      </c>
      <c r="AW282" s="8">
        <v>253109000</v>
      </c>
      <c r="AX282" s="8">
        <v>561192000</v>
      </c>
      <c r="AY282" s="8">
        <v>-308083000</v>
      </c>
      <c r="AZ282" s="8">
        <v>608967000</v>
      </c>
      <c r="BA282" s="8">
        <v>782659000</v>
      </c>
      <c r="BB282" s="8">
        <v>352596000</v>
      </c>
      <c r="BC282" s="8">
        <v>104483000</v>
      </c>
      <c r="BD282" s="8">
        <v>22322000</v>
      </c>
      <c r="BE282" s="8">
        <v>-6880010</v>
      </c>
      <c r="BF282" s="8">
        <v>24879000</v>
      </c>
      <c r="BG282" s="8">
        <v>16322000</v>
      </c>
      <c r="BH282" s="11">
        <f>BF282/L282</f>
        <v>1.6064856069117818E-2</v>
      </c>
      <c r="BI282" s="8">
        <f>BF282-AY282</f>
        <v>332962000</v>
      </c>
      <c r="BJ282" s="11">
        <f>(Table1[[#This Row],[Cotação]]/Table1[[#This Row],[Min 52 sem 
]])-1</f>
        <v>0.37685691946833466</v>
      </c>
    </row>
    <row r="283" spans="1:62" hidden="1" x14ac:dyDescent="0.25">
      <c r="A283" s="6" t="str">
        <f>IFERROR(VLOOKUP(Table1[[#This Row],[Papel]],carteira!A:B,2,0),"")</f>
        <v/>
      </c>
      <c r="B283" s="5" t="s">
        <v>2484</v>
      </c>
      <c r="C283" s="6">
        <v>27.37</v>
      </c>
      <c r="D283" s="6" t="s">
        <v>2</v>
      </c>
      <c r="E283" s="7">
        <v>44638</v>
      </c>
      <c r="F283" s="6" t="s">
        <v>2485</v>
      </c>
      <c r="G283" s="6">
        <v>19.850000000000001</v>
      </c>
      <c r="H283" s="6" t="s">
        <v>280</v>
      </c>
      <c r="I283" s="6">
        <v>30.54</v>
      </c>
      <c r="J283" s="6" t="s">
        <v>280</v>
      </c>
      <c r="K283" s="8">
        <v>13322100</v>
      </c>
      <c r="L283" s="8">
        <v>1955590000</v>
      </c>
      <c r="M283" s="7">
        <v>44469</v>
      </c>
      <c r="N283" s="8">
        <v>2214880000</v>
      </c>
      <c r="O283" s="8">
        <v>71450000</v>
      </c>
      <c r="P283" s="6" t="s">
        <v>2486</v>
      </c>
      <c r="Q283" s="6">
        <v>-30.05</v>
      </c>
      <c r="R283" s="6">
        <v>-0.91</v>
      </c>
      <c r="S283" s="9">
        <v>-7.4999999999999997E-2</v>
      </c>
      <c r="T283" s="6">
        <v>5.22</v>
      </c>
      <c r="U283" s="6">
        <v>5.24</v>
      </c>
      <c r="V283" s="9">
        <v>-7.1900000000000006E-2</v>
      </c>
      <c r="W283" s="6" t="s">
        <v>2487</v>
      </c>
      <c r="X283" s="6" t="s">
        <v>2488</v>
      </c>
      <c r="Y283" s="9">
        <v>0.25030000000000002</v>
      </c>
      <c r="Z283" s="6" t="s">
        <v>1665</v>
      </c>
      <c r="AA283" s="6" t="s">
        <v>821</v>
      </c>
      <c r="AB283" s="9">
        <v>1.7500000000000002E-2</v>
      </c>
      <c r="AC283" s="6" t="s">
        <v>944</v>
      </c>
      <c r="AD283" s="6" t="s">
        <v>1905</v>
      </c>
      <c r="AE283" s="9">
        <v>0.22270000000000001</v>
      </c>
      <c r="AF283" s="6" t="s">
        <v>2489</v>
      </c>
      <c r="AG283" s="9">
        <v>5.5E-2</v>
      </c>
      <c r="AH283" s="9">
        <v>0</v>
      </c>
      <c r="AI283" s="6" t="s">
        <v>2256</v>
      </c>
      <c r="AJ283" s="6" t="s">
        <v>1917</v>
      </c>
      <c r="AK283" s="9">
        <v>0</v>
      </c>
      <c r="AL283" s="9">
        <v>0</v>
      </c>
      <c r="AM283" s="6" t="s">
        <v>645</v>
      </c>
      <c r="AN283" s="9">
        <v>0</v>
      </c>
      <c r="AO283" s="6" t="s">
        <v>2490</v>
      </c>
      <c r="AP283" s="6" t="s">
        <v>408</v>
      </c>
      <c r="AQ283" s="9">
        <v>0</v>
      </c>
      <c r="AR283" s="6" t="s">
        <v>2491</v>
      </c>
      <c r="AS283" s="6" t="s">
        <v>1145</v>
      </c>
      <c r="AT283" s="6" t="s">
        <v>29</v>
      </c>
      <c r="AU283" s="6" t="s">
        <v>482</v>
      </c>
      <c r="AV283" s="8">
        <v>924473000</v>
      </c>
      <c r="AW283" s="8">
        <v>264639000</v>
      </c>
      <c r="AX283" s="8">
        <v>5345000</v>
      </c>
      <c r="AY283" s="8">
        <v>259294000</v>
      </c>
      <c r="AZ283" s="8">
        <v>370821000</v>
      </c>
      <c r="BA283" s="8">
        <v>374300000</v>
      </c>
      <c r="BB283" s="8">
        <v>383171000</v>
      </c>
      <c r="BC283" s="8">
        <v>99841000</v>
      </c>
      <c r="BD283" s="8">
        <v>50511000</v>
      </c>
      <c r="BE283" s="8">
        <v>17451000</v>
      </c>
      <c r="BF283" s="8">
        <v>-65085000</v>
      </c>
      <c r="BG283" s="8">
        <v>-2208000</v>
      </c>
      <c r="BH283" s="11">
        <f>BF283/L283</f>
        <v>-3.3281516064205686E-2</v>
      </c>
      <c r="BI283" s="8">
        <f>BF283-AY283</f>
        <v>-324379000</v>
      </c>
      <c r="BJ283" s="11">
        <f>(Table1[[#This Row],[Cotação]]/Table1[[#This Row],[Min 52 sem 
]])-1</f>
        <v>0.37884130982367759</v>
      </c>
    </row>
    <row r="284" spans="1:62" hidden="1" x14ac:dyDescent="0.25">
      <c r="A284" s="6" t="str">
        <f>IFERROR(VLOOKUP(Table1[[#This Row],[Papel]],carteira!A:B,2,0),"")</f>
        <v/>
      </c>
      <c r="B284" s="5" t="s">
        <v>3283</v>
      </c>
      <c r="C284" s="6">
        <v>36.450000000000003</v>
      </c>
      <c r="D284" s="6" t="s">
        <v>466</v>
      </c>
      <c r="E284" s="7">
        <v>44638</v>
      </c>
      <c r="F284" s="6" t="s">
        <v>3284</v>
      </c>
      <c r="G284" s="6">
        <v>26.43</v>
      </c>
      <c r="H284" s="6" t="s">
        <v>142</v>
      </c>
      <c r="I284" s="6">
        <v>42.12</v>
      </c>
      <c r="J284" s="6" t="s">
        <v>1504</v>
      </c>
      <c r="K284" s="8">
        <v>51117</v>
      </c>
      <c r="L284" s="8">
        <v>1327310000</v>
      </c>
      <c r="M284" s="7">
        <v>44469</v>
      </c>
      <c r="N284" s="8">
        <v>1166490000</v>
      </c>
      <c r="O284" s="8">
        <v>36414700</v>
      </c>
      <c r="P284" s="6" t="s">
        <v>3285</v>
      </c>
      <c r="Q284" s="6">
        <v>14.21</v>
      </c>
      <c r="R284" s="6">
        <v>2.57</v>
      </c>
      <c r="S284" s="9">
        <v>-5.57E-2</v>
      </c>
      <c r="T284" s="6">
        <v>2.5</v>
      </c>
      <c r="U284" s="6">
        <v>14.56</v>
      </c>
      <c r="V284" s="9">
        <v>-5.74E-2</v>
      </c>
      <c r="W284" s="6" t="s">
        <v>3286</v>
      </c>
      <c r="X284" s="6" t="s">
        <v>707</v>
      </c>
      <c r="Y284" s="9">
        <v>0.26540000000000002</v>
      </c>
      <c r="Z284" s="6" t="s">
        <v>285</v>
      </c>
      <c r="AA284" s="6" t="s">
        <v>987</v>
      </c>
      <c r="AB284" s="9">
        <v>-8.2299999999999998E-2</v>
      </c>
      <c r="AC284" s="6" t="s">
        <v>2716</v>
      </c>
      <c r="AD284" s="6" t="s">
        <v>1302</v>
      </c>
      <c r="AE284" s="9">
        <v>0.2802</v>
      </c>
      <c r="AF284" s="6" t="s">
        <v>1661</v>
      </c>
      <c r="AG284" s="9">
        <v>0.17399999999999999</v>
      </c>
      <c r="AH284" s="9">
        <v>1.4443999999999999</v>
      </c>
      <c r="AI284" s="6" t="s">
        <v>3085</v>
      </c>
      <c r="AJ284" s="6" t="s">
        <v>3287</v>
      </c>
      <c r="AK284" s="9">
        <v>1.7249000000000001</v>
      </c>
      <c r="AL284" s="9">
        <v>2.1000000000000001E-2</v>
      </c>
      <c r="AM284" s="6" t="s">
        <v>903</v>
      </c>
      <c r="AN284" s="9">
        <v>-3.5700000000000003E-2</v>
      </c>
      <c r="AO284" s="6" t="s">
        <v>3288</v>
      </c>
      <c r="AP284" s="6" t="s">
        <v>2357</v>
      </c>
      <c r="AQ284" s="9">
        <v>1.0528999999999999</v>
      </c>
      <c r="AR284" s="6" t="s">
        <v>3289</v>
      </c>
      <c r="AS284" s="6" t="s">
        <v>1648</v>
      </c>
      <c r="AT284" s="6" t="s">
        <v>3290</v>
      </c>
      <c r="AU284" s="6" t="s">
        <v>834</v>
      </c>
      <c r="AV284" s="8">
        <v>651248000</v>
      </c>
      <c r="AW284" s="8">
        <v>6080000</v>
      </c>
      <c r="AX284" s="8">
        <v>166902000</v>
      </c>
      <c r="AY284" s="8">
        <v>-160822000</v>
      </c>
      <c r="AZ284" s="8">
        <v>317115000</v>
      </c>
      <c r="BA284" s="8">
        <v>530316000</v>
      </c>
      <c r="BB284" s="8">
        <v>1732280000</v>
      </c>
      <c r="BC284" s="8">
        <v>412047000</v>
      </c>
      <c r="BD284" s="8">
        <v>113265000</v>
      </c>
      <c r="BE284" s="8">
        <v>22236000</v>
      </c>
      <c r="BF284" s="8">
        <v>93424000</v>
      </c>
      <c r="BG284" s="8">
        <v>19936000</v>
      </c>
      <c r="BH284" s="11">
        <f>BF284/L284</f>
        <v>7.038596861321017E-2</v>
      </c>
      <c r="BI284" s="8">
        <f>BF284-AY284</f>
        <v>254246000</v>
      </c>
      <c r="BJ284" s="11">
        <f>(Table1[[#This Row],[Cotação]]/Table1[[#This Row],[Min 52 sem 
]])-1</f>
        <v>0.37911464245175952</v>
      </c>
    </row>
    <row r="285" spans="1:62" hidden="1" x14ac:dyDescent="0.25">
      <c r="A285" s="6" t="str">
        <f>IFERROR(VLOOKUP(Table1[[#This Row],[Papel]],carteira!A:B,2,0),"")</f>
        <v/>
      </c>
      <c r="B285" s="5" t="s">
        <v>1831</v>
      </c>
      <c r="C285" s="6">
        <v>9.75</v>
      </c>
      <c r="D285" s="6" t="s">
        <v>34</v>
      </c>
      <c r="E285" s="7">
        <v>44638</v>
      </c>
      <c r="F285" s="6" t="s">
        <v>1832</v>
      </c>
      <c r="G285" s="6">
        <v>7.06</v>
      </c>
      <c r="H285" s="6" t="s">
        <v>162</v>
      </c>
      <c r="I285" s="6">
        <v>12.16</v>
      </c>
      <c r="J285" s="6" t="s">
        <v>163</v>
      </c>
      <c r="K285" s="8">
        <v>17272700</v>
      </c>
      <c r="L285" s="8">
        <v>8796060000</v>
      </c>
      <c r="M285" s="7">
        <v>44561</v>
      </c>
      <c r="N285" s="8">
        <v>7676750000</v>
      </c>
      <c r="O285" s="8">
        <v>902160000</v>
      </c>
      <c r="P285" s="6" t="s">
        <v>1833</v>
      </c>
      <c r="Q285" s="6">
        <v>14.64</v>
      </c>
      <c r="R285" s="6">
        <v>0.67</v>
      </c>
      <c r="S285" s="9">
        <v>0.1593</v>
      </c>
      <c r="T285" s="6">
        <v>2.15</v>
      </c>
      <c r="U285" s="6">
        <v>4.54</v>
      </c>
      <c r="V285" s="9">
        <v>0.17330000000000001</v>
      </c>
      <c r="W285" s="6" t="s">
        <v>1834</v>
      </c>
      <c r="X285" s="6" t="s">
        <v>1835</v>
      </c>
      <c r="Y285" s="9">
        <v>0.33750000000000002</v>
      </c>
      <c r="Z285" s="6" t="s">
        <v>1087</v>
      </c>
      <c r="AA285" s="6" t="s">
        <v>1310</v>
      </c>
      <c r="AB285" s="9">
        <v>0.12720000000000001</v>
      </c>
      <c r="AC285" s="6" t="s">
        <v>83</v>
      </c>
      <c r="AD285" s="6" t="s">
        <v>820</v>
      </c>
      <c r="AE285" s="9">
        <v>0.1356</v>
      </c>
      <c r="AF285" s="6" t="s">
        <v>1836</v>
      </c>
      <c r="AG285" s="9">
        <v>8.8999999999999996E-2</v>
      </c>
      <c r="AH285" s="9">
        <v>-0.30309999999999998</v>
      </c>
      <c r="AI285" s="6" t="s">
        <v>1837</v>
      </c>
      <c r="AJ285" s="6" t="s">
        <v>707</v>
      </c>
      <c r="AK285" s="9">
        <v>0.5524</v>
      </c>
      <c r="AL285" s="9">
        <v>8.8999999999999996E-2</v>
      </c>
      <c r="AM285" s="6" t="s">
        <v>73</v>
      </c>
      <c r="AN285" s="9">
        <v>-0.1011</v>
      </c>
      <c r="AO285" s="6" t="s">
        <v>1838</v>
      </c>
      <c r="AP285" s="6" t="s">
        <v>1839</v>
      </c>
      <c r="AQ285" s="9">
        <v>0.6956</v>
      </c>
      <c r="AR285" s="6" t="s">
        <v>1840</v>
      </c>
      <c r="AS285" s="6" t="s">
        <v>706</v>
      </c>
      <c r="AT285" s="6" t="s">
        <v>1841</v>
      </c>
      <c r="AU285" s="6" t="s">
        <v>313</v>
      </c>
      <c r="AV285" s="8">
        <v>4554490000</v>
      </c>
      <c r="AW285" s="8">
        <v>202665000</v>
      </c>
      <c r="AX285" s="8">
        <v>1321970000</v>
      </c>
      <c r="AY285" s="8">
        <v>-1119310000</v>
      </c>
      <c r="AZ285" s="8">
        <v>3058560000</v>
      </c>
      <c r="BA285" s="8">
        <v>4094330000</v>
      </c>
      <c r="BB285" s="8">
        <v>2342550000</v>
      </c>
      <c r="BC285" s="8">
        <v>789851000</v>
      </c>
      <c r="BD285" s="8">
        <v>406402000</v>
      </c>
      <c r="BE285" s="8">
        <v>172943000</v>
      </c>
      <c r="BF285" s="8">
        <v>601005000</v>
      </c>
      <c r="BG285" s="8">
        <v>230609000</v>
      </c>
      <c r="BH285" s="11">
        <f>BF285/L285</f>
        <v>6.8326614415999895E-2</v>
      </c>
      <c r="BI285" s="8">
        <f>BF285-AY285</f>
        <v>1720315000</v>
      </c>
      <c r="BJ285" s="11">
        <f>(Table1[[#This Row],[Cotação]]/Table1[[#This Row],[Min 52 sem 
]])-1</f>
        <v>0.38101983002832873</v>
      </c>
    </row>
    <row r="286" spans="1:62" x14ac:dyDescent="0.25">
      <c r="A286" s="6" t="str">
        <f>IFERROR(VLOOKUP(Table1[[#This Row],[Papel]],carteira!A:B,2,0),"")</f>
        <v>X</v>
      </c>
      <c r="B286" s="5" t="s">
        <v>1154</v>
      </c>
      <c r="C286" s="6">
        <v>2.17</v>
      </c>
      <c r="D286" s="6" t="s">
        <v>34</v>
      </c>
      <c r="E286" s="7">
        <v>44638</v>
      </c>
      <c r="F286" s="6" t="s">
        <v>1155</v>
      </c>
      <c r="G286" s="6">
        <v>2</v>
      </c>
      <c r="H286" s="6" t="s">
        <v>316</v>
      </c>
      <c r="I286" s="6">
        <v>4.8</v>
      </c>
      <c r="J286" s="6" t="s">
        <v>317</v>
      </c>
      <c r="K286" s="8">
        <v>73840100</v>
      </c>
      <c r="L286" s="8">
        <v>4072240000</v>
      </c>
      <c r="M286" s="7">
        <v>44469</v>
      </c>
      <c r="N286" s="8">
        <v>10119400000</v>
      </c>
      <c r="O286" s="8">
        <v>1876610000</v>
      </c>
      <c r="P286" s="9">
        <v>0</v>
      </c>
      <c r="Q286" s="6">
        <v>-0.89</v>
      </c>
      <c r="R286" s="6">
        <v>-2.44</v>
      </c>
      <c r="S286" s="9">
        <v>-3.9800000000000002E-2</v>
      </c>
      <c r="T286" s="6">
        <v>0.32</v>
      </c>
      <c r="U286" s="6">
        <v>6.76</v>
      </c>
      <c r="V286" s="9">
        <v>-9.9599999999999994E-2</v>
      </c>
      <c r="W286" s="6">
        <v>-18.72</v>
      </c>
      <c r="X286" s="9">
        <v>0.64300000000000002</v>
      </c>
      <c r="Y286" s="9">
        <v>-0.45340000000000003</v>
      </c>
      <c r="Z286" s="6">
        <v>0.95</v>
      </c>
      <c r="AA286" s="9">
        <v>-5.0999999999999997E-2</v>
      </c>
      <c r="AB286" s="9">
        <v>-0.1179</v>
      </c>
      <c r="AC286" s="6">
        <v>0.14000000000000001</v>
      </c>
      <c r="AD286" s="9">
        <v>-1.0720000000000001</v>
      </c>
      <c r="AE286" s="9">
        <v>-0.46870000000000001</v>
      </c>
      <c r="AF286" s="6">
        <v>1.48</v>
      </c>
      <c r="AG286" s="9">
        <v>-8.0000000000000002E-3</v>
      </c>
      <c r="AH286" s="9">
        <v>-0.59489999999999998</v>
      </c>
      <c r="AI286" s="6">
        <v>-0.56000000000000005</v>
      </c>
      <c r="AJ286" s="9">
        <v>-8.9999999999999993E-3</v>
      </c>
      <c r="AK286" s="9">
        <v>0.30330000000000001</v>
      </c>
      <c r="AL286" s="9">
        <v>0</v>
      </c>
      <c r="AM286" s="9">
        <v>-0.36099999999999999</v>
      </c>
      <c r="AN286" s="9">
        <v>-0.50090000000000001</v>
      </c>
      <c r="AO286" s="6">
        <v>18.16</v>
      </c>
      <c r="AP286" s="6">
        <v>1.54</v>
      </c>
      <c r="AQ286" s="9">
        <v>0.42149999999999999</v>
      </c>
      <c r="AR286" s="6">
        <v>-46.53</v>
      </c>
      <c r="AS286" s="6">
        <v>0.73</v>
      </c>
      <c r="AT286" s="9">
        <v>-5.6000000000000001E-2</v>
      </c>
      <c r="AU286" s="6">
        <v>0.15</v>
      </c>
      <c r="AV286" s="8">
        <v>28898600000</v>
      </c>
      <c r="AW286" s="8">
        <v>9215440000</v>
      </c>
      <c r="AX286" s="8">
        <v>3168250000</v>
      </c>
      <c r="AY286" s="8">
        <v>6047190000</v>
      </c>
      <c r="AZ286" s="8">
        <v>7843680000</v>
      </c>
      <c r="BA286" s="8">
        <v>12679000000</v>
      </c>
      <c r="BB286" s="8">
        <v>4293490000</v>
      </c>
      <c r="BC286" s="8">
        <v>1022440000</v>
      </c>
      <c r="BD286" s="8">
        <v>-217499000</v>
      </c>
      <c r="BE286" s="8">
        <v>-96789000</v>
      </c>
      <c r="BF286" s="8">
        <v>-4574080000</v>
      </c>
      <c r="BG286" s="8">
        <v>-370222000</v>
      </c>
      <c r="BH286" s="11">
        <f>BF286/L286</f>
        <v>-1.1232343869712984</v>
      </c>
      <c r="BI286" s="8">
        <f>BF286-AY286</f>
        <v>-10621270000</v>
      </c>
      <c r="BJ286" s="11">
        <f>(Table1[[#This Row],[Cotação]]/Table1[[#This Row],[Min 52 sem 
]])-1</f>
        <v>8.4999999999999964E-2</v>
      </c>
    </row>
    <row r="287" spans="1:62" hidden="1" x14ac:dyDescent="0.25">
      <c r="A287" s="6" t="str">
        <f>IFERROR(VLOOKUP(Table1[[#This Row],[Papel]],carteira!A:B,2,0),"")</f>
        <v/>
      </c>
      <c r="B287" s="5" t="s">
        <v>726</v>
      </c>
      <c r="C287" s="6">
        <v>25.6</v>
      </c>
      <c r="D287" s="6" t="s">
        <v>727</v>
      </c>
      <c r="E287" s="7">
        <v>44638</v>
      </c>
      <c r="F287" s="6" t="s">
        <v>728</v>
      </c>
      <c r="G287" s="6">
        <v>18.53</v>
      </c>
      <c r="H287" s="6" t="s">
        <v>25</v>
      </c>
      <c r="I287" s="6">
        <v>31.81</v>
      </c>
      <c r="J287" s="6" t="s">
        <v>26</v>
      </c>
      <c r="K287" s="8">
        <v>350492000</v>
      </c>
      <c r="L287" s="8">
        <v>98185600000</v>
      </c>
      <c r="M287" s="7">
        <v>44561</v>
      </c>
      <c r="N287" s="6" t="s">
        <v>27</v>
      </c>
      <c r="O287" s="8">
        <v>11506100000</v>
      </c>
      <c r="P287" s="6" t="s">
        <v>729</v>
      </c>
      <c r="Q287" s="6">
        <v>15.6</v>
      </c>
      <c r="R287" s="6">
        <v>1.64</v>
      </c>
      <c r="S287" s="9">
        <v>-3.5000000000000001E-3</v>
      </c>
      <c r="T287" s="6">
        <v>2.63</v>
      </c>
      <c r="U287" s="6">
        <v>9.75</v>
      </c>
      <c r="V287" s="9">
        <v>1.55E-2</v>
      </c>
      <c r="W287" s="6" t="s">
        <v>29</v>
      </c>
      <c r="X287" s="6" t="s">
        <v>29</v>
      </c>
      <c r="Y287" s="9">
        <v>0.13600000000000001</v>
      </c>
      <c r="Z287" s="6" t="s">
        <v>29</v>
      </c>
      <c r="AA287" s="6" t="s">
        <v>29</v>
      </c>
      <c r="AB287" s="9">
        <v>0.2273</v>
      </c>
      <c r="AC287" s="6" t="s">
        <v>29</v>
      </c>
      <c r="AD287" s="6" t="s">
        <v>30</v>
      </c>
      <c r="AE287" s="9">
        <v>-9.4100000000000003E-2</v>
      </c>
      <c r="AF287" s="6" t="s">
        <v>29</v>
      </c>
      <c r="AG287" s="9">
        <v>0</v>
      </c>
      <c r="AH287" s="9">
        <v>0.25040000000000001</v>
      </c>
      <c r="AI287" s="6" t="s">
        <v>29</v>
      </c>
      <c r="AJ287" s="6" t="s">
        <v>29</v>
      </c>
      <c r="AK287" s="9">
        <v>2.3361000000000001</v>
      </c>
      <c r="AL287" s="9">
        <v>1.4999999999999999E-2</v>
      </c>
      <c r="AM287" s="6" t="s">
        <v>730</v>
      </c>
      <c r="AN287" s="9">
        <v>0.31530000000000002</v>
      </c>
      <c r="AO287" s="6" t="s">
        <v>29</v>
      </c>
      <c r="AP287" s="6" t="s">
        <v>29</v>
      </c>
      <c r="AQ287" s="9">
        <v>0.12809999999999999</v>
      </c>
      <c r="AR287" s="6" t="s">
        <v>29</v>
      </c>
      <c r="AS287" s="6" t="s">
        <v>29</v>
      </c>
      <c r="AT287" s="6" t="s">
        <v>731</v>
      </c>
      <c r="AU287" s="6" t="s">
        <v>29</v>
      </c>
      <c r="AV287" s="8">
        <v>318202000000</v>
      </c>
      <c r="AW287" s="8">
        <v>88991100000</v>
      </c>
      <c r="AX287" s="8">
        <v>55494700000</v>
      </c>
      <c r="AY287" s="8">
        <v>37379700000</v>
      </c>
      <c r="AZ287" s="8">
        <v>5659230000</v>
      </c>
      <c r="BA287" s="8">
        <v>1810010000</v>
      </c>
      <c r="BB287" s="8">
        <v>3329690000</v>
      </c>
      <c r="BC287" s="8">
        <v>780569000</v>
      </c>
      <c r="BD287" s="8">
        <v>6294480000</v>
      </c>
      <c r="BE287" s="8">
        <v>957391000</v>
      </c>
      <c r="BH287" s="11">
        <f>BF287/L287</f>
        <v>0</v>
      </c>
      <c r="BI287" s="8">
        <f>BF287-AY287</f>
        <v>-37379700000</v>
      </c>
      <c r="BJ287" s="11">
        <f>(Table1[[#This Row],[Cotação]]/Table1[[#This Row],[Min 52 sem 
]])-1</f>
        <v>0.38154344306529953</v>
      </c>
    </row>
    <row r="288" spans="1:62" hidden="1" x14ac:dyDescent="0.25">
      <c r="A288" s="6" t="str">
        <f>IFERROR(VLOOKUP(Table1[[#This Row],[Papel]],carteira!A:B,2,0),"")</f>
        <v/>
      </c>
      <c r="B288" s="5" t="s">
        <v>2250</v>
      </c>
      <c r="C288" s="6">
        <v>6.16</v>
      </c>
      <c r="D288" s="6" t="s">
        <v>2</v>
      </c>
      <c r="E288" s="7">
        <v>44638</v>
      </c>
      <c r="F288" s="6" t="s">
        <v>2251</v>
      </c>
      <c r="G288" s="6">
        <v>4.43</v>
      </c>
      <c r="H288" s="6" t="s">
        <v>429</v>
      </c>
      <c r="I288" s="6">
        <v>10.51</v>
      </c>
      <c r="J288" s="6" t="s">
        <v>430</v>
      </c>
      <c r="K288" s="8">
        <v>1406140</v>
      </c>
      <c r="L288" s="8">
        <v>523039000</v>
      </c>
      <c r="M288" s="7">
        <v>44561</v>
      </c>
      <c r="N288" s="8">
        <v>463018000</v>
      </c>
      <c r="O288" s="8">
        <v>84909000</v>
      </c>
      <c r="P288" s="6" t="s">
        <v>2252</v>
      </c>
      <c r="Q288" s="6">
        <v>6.31</v>
      </c>
      <c r="R288" s="6">
        <v>0.98</v>
      </c>
      <c r="S288" s="9">
        <v>1.6000000000000001E-3</v>
      </c>
      <c r="T288" s="6">
        <v>0.49</v>
      </c>
      <c r="U288" s="6">
        <v>12.66</v>
      </c>
      <c r="V288" s="9">
        <v>2.6700000000000002E-2</v>
      </c>
      <c r="W288" s="6" t="s">
        <v>2253</v>
      </c>
      <c r="X288" s="6" t="s">
        <v>1381</v>
      </c>
      <c r="Y288" s="9">
        <v>-0.30470000000000003</v>
      </c>
      <c r="Z288" s="6" t="s">
        <v>383</v>
      </c>
      <c r="AA288" s="6" t="s">
        <v>1239</v>
      </c>
      <c r="AB288" s="9">
        <v>5.4800000000000001E-2</v>
      </c>
      <c r="AC288" s="6" t="s">
        <v>1526</v>
      </c>
      <c r="AD288" s="6" t="s">
        <v>1621</v>
      </c>
      <c r="AE288" s="9">
        <v>-0.49659999999999999</v>
      </c>
      <c r="AF288" s="6" t="s">
        <v>342</v>
      </c>
      <c r="AG288" s="9">
        <v>3.3000000000000002E-2</v>
      </c>
      <c r="AH288" s="9">
        <v>-0.38019999999999998</v>
      </c>
      <c r="AI288" s="6" t="s">
        <v>1509</v>
      </c>
      <c r="AJ288" s="6" t="s">
        <v>1878</v>
      </c>
      <c r="AK288" s="9">
        <v>0</v>
      </c>
      <c r="AL288" s="9">
        <v>0</v>
      </c>
      <c r="AM288" s="6" t="s">
        <v>382</v>
      </c>
      <c r="AN288" s="9">
        <v>0</v>
      </c>
      <c r="AO288" s="6" t="s">
        <v>1099</v>
      </c>
      <c r="AP288" s="6" t="s">
        <v>806</v>
      </c>
      <c r="AQ288" s="9">
        <v>0</v>
      </c>
      <c r="AR288" s="6" t="s">
        <v>1191</v>
      </c>
      <c r="AS288" s="6" t="s">
        <v>1977</v>
      </c>
      <c r="AT288" s="6" t="s">
        <v>14</v>
      </c>
      <c r="AU288" s="6" t="s">
        <v>267</v>
      </c>
      <c r="AV288" s="8">
        <v>2693530000</v>
      </c>
      <c r="AW288" s="8">
        <v>124865000</v>
      </c>
      <c r="AX288" s="8">
        <v>184886000</v>
      </c>
      <c r="AY288" s="8">
        <v>-60021000</v>
      </c>
      <c r="AZ288" s="8">
        <v>1227500000</v>
      </c>
      <c r="BA288" s="8">
        <v>1074620000</v>
      </c>
      <c r="BB288" s="8">
        <v>619643000</v>
      </c>
      <c r="BC288" s="8">
        <v>142733000</v>
      </c>
      <c r="BD288" s="8">
        <v>88379000</v>
      </c>
      <c r="BE288" s="8">
        <v>20292000</v>
      </c>
      <c r="BF288" s="8">
        <v>82954000</v>
      </c>
      <c r="BG288" s="8">
        <v>14692000</v>
      </c>
      <c r="BH288" s="11">
        <f>BF288/L288</f>
        <v>0.15860002791378847</v>
      </c>
      <c r="BI288" s="8">
        <f>BF288-AY288</f>
        <v>142975000</v>
      </c>
      <c r="BJ288" s="11">
        <f>(Table1[[#This Row],[Cotação]]/Table1[[#This Row],[Min 52 sem 
]])-1</f>
        <v>0.39051918735891666</v>
      </c>
    </row>
    <row r="289" spans="1:62" hidden="1" x14ac:dyDescent="0.25">
      <c r="A289" s="6" t="str">
        <f>IFERROR(VLOOKUP(Table1[[#This Row],[Papel]],carteira!A:B,2,0),"")</f>
        <v/>
      </c>
      <c r="B289" s="5" t="s">
        <v>465</v>
      </c>
      <c r="C289" s="6">
        <v>3.16</v>
      </c>
      <c r="D289" s="6" t="s">
        <v>466</v>
      </c>
      <c r="E289" s="7">
        <v>44638</v>
      </c>
      <c r="F289" s="6" t="s">
        <v>467</v>
      </c>
      <c r="G289" s="6">
        <v>2.27</v>
      </c>
      <c r="H289" s="6" t="s">
        <v>447</v>
      </c>
      <c r="I289" s="6">
        <v>7.64</v>
      </c>
      <c r="J289" s="6" t="s">
        <v>448</v>
      </c>
      <c r="K289" s="8">
        <v>1148920</v>
      </c>
      <c r="L289" s="8">
        <v>172062000</v>
      </c>
      <c r="M289" s="7">
        <v>44469</v>
      </c>
      <c r="N289" s="8">
        <v>113335000</v>
      </c>
      <c r="O289" s="8">
        <v>54450000</v>
      </c>
      <c r="P289" s="6" t="s">
        <v>468</v>
      </c>
      <c r="Q289" s="6">
        <v>1.84</v>
      </c>
      <c r="R289" s="6">
        <v>1.72</v>
      </c>
      <c r="S289" s="9">
        <v>5.33E-2</v>
      </c>
      <c r="T289" s="6">
        <v>3.86</v>
      </c>
      <c r="U289" s="6">
        <v>0.82</v>
      </c>
      <c r="V289" s="9">
        <v>6.7599999999999993E-2</v>
      </c>
      <c r="W289" s="6" t="s">
        <v>469</v>
      </c>
      <c r="X289" s="6" t="s">
        <v>451</v>
      </c>
      <c r="Y289" s="9">
        <v>0.38140000000000002</v>
      </c>
      <c r="Z289" s="6" t="s">
        <v>470</v>
      </c>
      <c r="AA289" s="6" t="s">
        <v>453</v>
      </c>
      <c r="AB289" s="9">
        <v>-0.27360000000000001</v>
      </c>
      <c r="AC289" s="6" t="s">
        <v>389</v>
      </c>
      <c r="AD289" s="6" t="s">
        <v>455</v>
      </c>
      <c r="AE289" s="9">
        <v>0.92430000000000001</v>
      </c>
      <c r="AF289" s="6" t="s">
        <v>207</v>
      </c>
      <c r="AG289" s="9">
        <v>-0.107</v>
      </c>
      <c r="AH289" s="9">
        <v>-2.1999999999999999E-2</v>
      </c>
      <c r="AI289" s="6" t="s">
        <v>471</v>
      </c>
      <c r="AJ289" s="6" t="s">
        <v>458</v>
      </c>
      <c r="AK289" s="9">
        <v>-8.2500000000000004E-2</v>
      </c>
      <c r="AL289" s="9">
        <v>0</v>
      </c>
      <c r="AM289" s="6" t="s">
        <v>459</v>
      </c>
      <c r="AN289" s="9">
        <v>-8.4900000000000003E-2</v>
      </c>
      <c r="AO289" s="6" t="s">
        <v>472</v>
      </c>
      <c r="AP289" s="6" t="s">
        <v>461</v>
      </c>
      <c r="AQ289" s="9">
        <v>9.4999999999999998E-3</v>
      </c>
      <c r="AR289" s="6" t="s">
        <v>473</v>
      </c>
      <c r="AS289" s="6" t="s">
        <v>29</v>
      </c>
      <c r="AT289" s="6" t="s">
        <v>463</v>
      </c>
      <c r="AU289" s="6" t="s">
        <v>464</v>
      </c>
      <c r="AV289" s="8">
        <v>170210000</v>
      </c>
      <c r="AW289" s="6">
        <v>0</v>
      </c>
      <c r="AX289" s="8">
        <v>58727000</v>
      </c>
      <c r="AY289" s="8">
        <v>-58727000</v>
      </c>
      <c r="AZ289" s="8">
        <v>88265000</v>
      </c>
      <c r="BA289" s="8">
        <v>44584000</v>
      </c>
      <c r="BB289" s="8">
        <v>45031000</v>
      </c>
      <c r="BC289" s="8">
        <v>9539000</v>
      </c>
      <c r="BD289" s="8">
        <v>-18190000</v>
      </c>
      <c r="BE289" s="8">
        <v>-8449000</v>
      </c>
      <c r="BF289" s="8">
        <v>93479000</v>
      </c>
      <c r="BG289" s="8">
        <v>-37117000</v>
      </c>
      <c r="BH289" s="11">
        <f>BF289/L289</f>
        <v>0.54328672222803409</v>
      </c>
      <c r="BI289" s="8">
        <f>BF289-AY289</f>
        <v>152206000</v>
      </c>
      <c r="BJ289" s="11">
        <f>(Table1[[#This Row],[Cotação]]/Table1[[#This Row],[Min 52 sem 
]])-1</f>
        <v>0.39207048458149796</v>
      </c>
    </row>
    <row r="290" spans="1:62" hidden="1" x14ac:dyDescent="0.25">
      <c r="A290" s="6" t="str">
        <f>IFERROR(VLOOKUP(Table1[[#This Row],[Papel]],carteira!A:B,2,0),"")</f>
        <v/>
      </c>
      <c r="B290" s="5" t="s">
        <v>3089</v>
      </c>
      <c r="C290" s="6">
        <v>33.68</v>
      </c>
      <c r="D290" s="6" t="s">
        <v>2</v>
      </c>
      <c r="E290" s="7">
        <v>44638</v>
      </c>
      <c r="F290" s="6" t="s">
        <v>3090</v>
      </c>
      <c r="G290" s="6">
        <v>24.17</v>
      </c>
      <c r="H290" s="6" t="s">
        <v>679</v>
      </c>
      <c r="I290" s="6">
        <v>40.44</v>
      </c>
      <c r="J290" s="6" t="s">
        <v>679</v>
      </c>
      <c r="K290" s="8">
        <v>149698000</v>
      </c>
      <c r="L290" s="8">
        <v>20786700000</v>
      </c>
      <c r="M290" s="7">
        <v>44561</v>
      </c>
      <c r="N290" s="8">
        <v>19372200000</v>
      </c>
      <c r="O290" s="8">
        <v>617183000</v>
      </c>
      <c r="P290" s="6" t="s">
        <v>3091</v>
      </c>
      <c r="Q290" s="6">
        <v>56.41</v>
      </c>
      <c r="R290" s="6">
        <v>0.6</v>
      </c>
      <c r="S290" s="9">
        <v>1.9099999999999999E-2</v>
      </c>
      <c r="T290" s="6">
        <v>4.91</v>
      </c>
      <c r="U290" s="6">
        <v>6.86</v>
      </c>
      <c r="V290" s="9">
        <v>5.8500000000000003E-2</v>
      </c>
      <c r="W290" s="6" t="s">
        <v>3092</v>
      </c>
      <c r="X290" s="6" t="s">
        <v>3093</v>
      </c>
      <c r="Y290" s="9">
        <v>0.2021</v>
      </c>
      <c r="Z290" s="6" t="s">
        <v>2922</v>
      </c>
      <c r="AA290" s="6" t="s">
        <v>1845</v>
      </c>
      <c r="AB290" s="9">
        <v>0.17599999999999999</v>
      </c>
      <c r="AC290" s="6" t="s">
        <v>2572</v>
      </c>
      <c r="AD290" s="6" t="s">
        <v>59</v>
      </c>
      <c r="AE290" s="9">
        <v>6.1999999999999998E-3</v>
      </c>
      <c r="AF290" s="6" t="s">
        <v>3094</v>
      </c>
      <c r="AG290" s="9">
        <v>0.109</v>
      </c>
      <c r="AH290" s="9">
        <v>0.34489999999999998</v>
      </c>
      <c r="AI290" s="6" t="s">
        <v>3095</v>
      </c>
      <c r="AJ290" s="6" t="s">
        <v>933</v>
      </c>
      <c r="AK290" s="9">
        <v>1.3978999999999999</v>
      </c>
      <c r="AL290" s="9">
        <v>8.9999999999999993E-3</v>
      </c>
      <c r="AM290" s="6" t="s">
        <v>535</v>
      </c>
      <c r="AN290" s="9">
        <v>-8.48E-2</v>
      </c>
      <c r="AO290" s="6" t="s">
        <v>3096</v>
      </c>
      <c r="AP290" s="6" t="s">
        <v>1670</v>
      </c>
      <c r="AQ290" s="9">
        <v>0.28039999999999998</v>
      </c>
      <c r="AR290" s="6" t="s">
        <v>3097</v>
      </c>
      <c r="AS290" s="6" t="s">
        <v>406</v>
      </c>
      <c r="AT290" s="6" t="s">
        <v>1686</v>
      </c>
      <c r="AU290" s="6" t="s">
        <v>522</v>
      </c>
      <c r="AV290" s="8">
        <v>9945020000</v>
      </c>
      <c r="AW290" s="8">
        <v>1844740000</v>
      </c>
      <c r="AX290" s="8">
        <v>3259230000</v>
      </c>
      <c r="AY290" s="8">
        <v>-1414490000</v>
      </c>
      <c r="AZ290" s="8">
        <v>5486230000</v>
      </c>
      <c r="BA290" s="8">
        <v>4232930000</v>
      </c>
      <c r="BB290" s="8">
        <v>3258860000</v>
      </c>
      <c r="BC290" s="8">
        <v>920694000</v>
      </c>
      <c r="BD290" s="8">
        <v>1086210000</v>
      </c>
      <c r="BE290" s="8">
        <v>120961000</v>
      </c>
      <c r="BF290" s="8">
        <v>368491000</v>
      </c>
      <c r="BG290" s="8">
        <v>120283000</v>
      </c>
      <c r="BH290" s="11">
        <f>BF290/L290</f>
        <v>1.7727248673430607E-2</v>
      </c>
      <c r="BI290" s="8">
        <f>BF290-AY290</f>
        <v>1782981000</v>
      </c>
      <c r="BJ290" s="11">
        <f>(Table1[[#This Row],[Cotação]]/Table1[[#This Row],[Min 52 sem 
]])-1</f>
        <v>0.39346297062474123</v>
      </c>
    </row>
    <row r="291" spans="1:62" hidden="1" x14ac:dyDescent="0.25">
      <c r="A291" s="6" t="str">
        <f>IFERROR(VLOOKUP(Table1[[#This Row],[Papel]],carteira!A:B,2,0),"")</f>
        <v/>
      </c>
      <c r="B291" s="5" t="s">
        <v>278</v>
      </c>
      <c r="C291" s="6">
        <v>33.35</v>
      </c>
      <c r="D291" s="6" t="s">
        <v>2</v>
      </c>
      <c r="E291" s="7">
        <v>44638</v>
      </c>
      <c r="F291" s="6" t="s">
        <v>279</v>
      </c>
      <c r="G291" s="6">
        <v>23.92</v>
      </c>
      <c r="H291" s="6" t="s">
        <v>280</v>
      </c>
      <c r="I291" s="6">
        <v>69.45</v>
      </c>
      <c r="J291" s="6" t="s">
        <v>280</v>
      </c>
      <c r="K291" s="8">
        <v>25319500</v>
      </c>
      <c r="L291" s="8">
        <v>3766420000</v>
      </c>
      <c r="M291" s="7">
        <v>44561</v>
      </c>
      <c r="N291" s="8">
        <v>5640830000</v>
      </c>
      <c r="O291" s="8">
        <v>112936000</v>
      </c>
      <c r="P291" s="6" t="s">
        <v>281</v>
      </c>
      <c r="Q291" s="6">
        <v>26.13</v>
      </c>
      <c r="R291" s="6">
        <v>1.28</v>
      </c>
      <c r="S291" s="9">
        <v>-2.4899999999999999E-2</v>
      </c>
      <c r="T291" s="6">
        <v>3.2</v>
      </c>
      <c r="U291" s="6">
        <v>10.42</v>
      </c>
      <c r="V291" s="9">
        <v>-5.7099999999999998E-2</v>
      </c>
      <c r="W291" s="6" t="s">
        <v>282</v>
      </c>
      <c r="X291" s="6" t="s">
        <v>77</v>
      </c>
      <c r="Y291" s="9">
        <v>0.3982</v>
      </c>
      <c r="Z291" s="6" t="s">
        <v>283</v>
      </c>
      <c r="AA291" s="6" t="s">
        <v>284</v>
      </c>
      <c r="AB291" s="9">
        <v>-0.20930000000000001</v>
      </c>
      <c r="AC291" s="6" t="s">
        <v>285</v>
      </c>
      <c r="AD291" s="6" t="s">
        <v>286</v>
      </c>
      <c r="AE291" s="9">
        <v>0.6018</v>
      </c>
      <c r="AF291" s="6" t="s">
        <v>287</v>
      </c>
      <c r="AG291" s="9">
        <v>6.4000000000000001E-2</v>
      </c>
      <c r="AH291" s="9">
        <v>-0.10920000000000001</v>
      </c>
      <c r="AI291" s="6" t="s">
        <v>288</v>
      </c>
      <c r="AJ291" s="6" t="s">
        <v>61</v>
      </c>
      <c r="AK291" s="9">
        <v>0</v>
      </c>
      <c r="AL291" s="9">
        <v>3.0000000000000001E-3</v>
      </c>
      <c r="AM291" s="6" t="s">
        <v>289</v>
      </c>
      <c r="AN291" s="9">
        <v>0</v>
      </c>
      <c r="AO291" s="6" t="s">
        <v>290</v>
      </c>
      <c r="AP291" s="6" t="s">
        <v>291</v>
      </c>
      <c r="AQ291" s="9">
        <v>0</v>
      </c>
      <c r="AR291" s="6" t="s">
        <v>292</v>
      </c>
      <c r="AS291" s="6" t="s">
        <v>293</v>
      </c>
      <c r="AT291" s="6" t="s">
        <v>294</v>
      </c>
      <c r="AU291" s="6" t="s">
        <v>295</v>
      </c>
      <c r="AV291" s="8">
        <v>4861370000</v>
      </c>
      <c r="AW291" s="8">
        <v>2667650000</v>
      </c>
      <c r="AX291" s="8">
        <v>793241000</v>
      </c>
      <c r="AY291" s="8">
        <v>1874410000</v>
      </c>
      <c r="AZ291" s="8">
        <v>1500170000</v>
      </c>
      <c r="BA291" s="8">
        <v>1177230000</v>
      </c>
      <c r="BB291" s="8">
        <v>1916330000</v>
      </c>
      <c r="BC291" s="8">
        <v>681771000</v>
      </c>
      <c r="BD291" s="8">
        <v>312669000</v>
      </c>
      <c r="BE291" s="8">
        <v>112564000</v>
      </c>
      <c r="BF291" s="8">
        <v>144163000</v>
      </c>
      <c r="BG291" s="8">
        <v>36920000</v>
      </c>
      <c r="BH291" s="11">
        <f>BF291/L291</f>
        <v>3.8275869393216901E-2</v>
      </c>
      <c r="BI291" s="8">
        <f>BF291-AY291</f>
        <v>-1730247000</v>
      </c>
      <c r="BJ291" s="11">
        <f>(Table1[[#This Row],[Cotação]]/Table1[[#This Row],[Min 52 sem 
]])-1</f>
        <v>0.39423076923076916</v>
      </c>
    </row>
    <row r="292" spans="1:62" hidden="1" x14ac:dyDescent="0.25">
      <c r="A292" s="6" t="str">
        <f>IFERROR(VLOOKUP(Table1[[#This Row],[Papel]],carteira!A:B,2,0),"")</f>
        <v/>
      </c>
      <c r="B292" s="5" t="s">
        <v>1124</v>
      </c>
      <c r="C292" s="6">
        <v>13.99</v>
      </c>
      <c r="D292" s="6" t="s">
        <v>182</v>
      </c>
      <c r="E292" s="7">
        <v>44638</v>
      </c>
      <c r="F292" s="6" t="s">
        <v>1125</v>
      </c>
      <c r="G292" s="6">
        <v>9.98</v>
      </c>
      <c r="H292" s="6" t="s">
        <v>72</v>
      </c>
      <c r="I292" s="6">
        <v>14.58</v>
      </c>
      <c r="J292" s="6" t="s">
        <v>72</v>
      </c>
      <c r="K292" s="8">
        <v>108708000</v>
      </c>
      <c r="L292" s="8">
        <v>23690100000</v>
      </c>
      <c r="M292" s="7">
        <v>44469</v>
      </c>
      <c r="N292" s="8">
        <v>31875100000</v>
      </c>
      <c r="O292" s="8">
        <v>1693360000</v>
      </c>
      <c r="P292" s="6" t="s">
        <v>1126</v>
      </c>
      <c r="Q292" s="6">
        <v>5.75</v>
      </c>
      <c r="R292" s="6">
        <v>2.4300000000000002</v>
      </c>
      <c r="S292" s="9">
        <v>9.2999999999999999E-2</v>
      </c>
      <c r="T292" s="6">
        <v>1.17</v>
      </c>
      <c r="U292" s="6">
        <v>11.97</v>
      </c>
      <c r="V292" s="9">
        <v>7.4499999999999997E-2</v>
      </c>
      <c r="W292" s="6" t="s">
        <v>1127</v>
      </c>
      <c r="X292" s="6" t="s">
        <v>503</v>
      </c>
      <c r="Y292" s="9">
        <v>0.37909999999999999</v>
      </c>
      <c r="Z292" s="6" t="s">
        <v>285</v>
      </c>
      <c r="AA292" s="6" t="s">
        <v>828</v>
      </c>
      <c r="AB292" s="9">
        <v>6.7100000000000007E-2</v>
      </c>
      <c r="AC292" s="6" t="s">
        <v>21</v>
      </c>
      <c r="AD292" s="6" t="s">
        <v>368</v>
      </c>
      <c r="AE292" s="9">
        <v>0.1067</v>
      </c>
      <c r="AF292" s="6" t="s">
        <v>1128</v>
      </c>
      <c r="AG292" s="9">
        <v>9.6000000000000002E-2</v>
      </c>
      <c r="AH292" s="9">
        <v>0.12989999999999999</v>
      </c>
      <c r="AI292" s="6" t="s">
        <v>1129</v>
      </c>
      <c r="AJ292" s="6" t="s">
        <v>481</v>
      </c>
      <c r="AK292" s="9">
        <v>4.4499999999999998E-2</v>
      </c>
      <c r="AL292" s="9">
        <v>8.4000000000000005E-2</v>
      </c>
      <c r="AM292" s="6" t="s">
        <v>174</v>
      </c>
      <c r="AN292" s="9">
        <v>1.1660999999999999</v>
      </c>
      <c r="AO292" s="6" t="s">
        <v>1130</v>
      </c>
      <c r="AP292" s="6" t="s">
        <v>1121</v>
      </c>
      <c r="AQ292" s="9">
        <v>-5.7700000000000001E-2</v>
      </c>
      <c r="AR292" s="6" t="s">
        <v>1131</v>
      </c>
      <c r="AS292" s="6" t="s">
        <v>1123</v>
      </c>
      <c r="AT292" s="6" t="s">
        <v>929</v>
      </c>
      <c r="AU292" s="6" t="s">
        <v>722</v>
      </c>
      <c r="AV292" s="8">
        <v>53116700000</v>
      </c>
      <c r="AW292" s="8">
        <v>11351300000</v>
      </c>
      <c r="AX292" s="8">
        <v>3166260000</v>
      </c>
      <c r="AY292" s="8">
        <v>8184990000</v>
      </c>
      <c r="AZ292" s="8">
        <v>13256900000</v>
      </c>
      <c r="BA292" s="8">
        <v>20262200000</v>
      </c>
      <c r="BB292" s="8">
        <v>30854000000</v>
      </c>
      <c r="BC292" s="8">
        <v>9524670000</v>
      </c>
      <c r="BD292" s="8">
        <v>5116180000</v>
      </c>
      <c r="BE292" s="8">
        <v>1463060000</v>
      </c>
      <c r="BF292" s="8">
        <v>4121680000</v>
      </c>
      <c r="BG292" s="8">
        <v>421051000</v>
      </c>
      <c r="BH292" s="11">
        <f>BF292/L292</f>
        <v>0.17398322506025723</v>
      </c>
      <c r="BI292" s="8">
        <f>BF292-AY292</f>
        <v>-4063310000</v>
      </c>
      <c r="BJ292" s="11">
        <f>(Table1[[#This Row],[Cotação]]/Table1[[#This Row],[Min 52 sem 
]])-1</f>
        <v>0.40180360721442887</v>
      </c>
    </row>
    <row r="293" spans="1:62" hidden="1" x14ac:dyDescent="0.25">
      <c r="A293" s="6" t="str">
        <f>IFERROR(VLOOKUP(Table1[[#This Row],[Papel]],carteira!A:B,2,0),"")</f>
        <v/>
      </c>
      <c r="B293" s="5" t="s">
        <v>693</v>
      </c>
      <c r="C293" s="6">
        <v>6.6</v>
      </c>
      <c r="D293" s="6" t="s">
        <v>2</v>
      </c>
      <c r="E293" s="7">
        <v>44638</v>
      </c>
      <c r="F293" s="6" t="s">
        <v>694</v>
      </c>
      <c r="G293" s="6">
        <v>4.7</v>
      </c>
      <c r="H293" s="6" t="s">
        <v>494</v>
      </c>
      <c r="I293" s="6">
        <v>13.87</v>
      </c>
      <c r="J293" s="6" t="s">
        <v>494</v>
      </c>
      <c r="K293" s="8">
        <v>6048540</v>
      </c>
      <c r="L293" s="8">
        <v>3507510000</v>
      </c>
      <c r="M293" s="7">
        <v>44469</v>
      </c>
      <c r="N293" s="8">
        <v>2383670000</v>
      </c>
      <c r="O293" s="8">
        <v>531440000</v>
      </c>
      <c r="P293" s="6" t="s">
        <v>695</v>
      </c>
      <c r="Q293" s="6">
        <v>24.8</v>
      </c>
      <c r="R293" s="6">
        <v>0.27</v>
      </c>
      <c r="S293" s="9">
        <v>0.27910000000000001</v>
      </c>
      <c r="T293" s="6">
        <v>1.75</v>
      </c>
      <c r="U293" s="6">
        <v>3.77</v>
      </c>
      <c r="V293" s="9">
        <v>0.29670000000000002</v>
      </c>
      <c r="W293" s="6" t="s">
        <v>696</v>
      </c>
      <c r="X293" s="6" t="s">
        <v>697</v>
      </c>
      <c r="Y293" s="9">
        <v>-0.3659</v>
      </c>
      <c r="Z293" s="6" t="s">
        <v>698</v>
      </c>
      <c r="AA293" s="6" t="s">
        <v>387</v>
      </c>
      <c r="AB293" s="9">
        <v>0.1</v>
      </c>
      <c r="AC293" s="6" t="s">
        <v>699</v>
      </c>
      <c r="AD293" s="6" t="s">
        <v>700</v>
      </c>
      <c r="AE293" s="9">
        <v>-0.52059999999999995</v>
      </c>
      <c r="AF293" s="6" t="s">
        <v>96</v>
      </c>
      <c r="AG293" s="9">
        <v>6.2E-2</v>
      </c>
      <c r="AH293" s="9">
        <v>-8.8999999999999996E-2</v>
      </c>
      <c r="AI293" s="6" t="s">
        <v>701</v>
      </c>
      <c r="AJ293" s="6" t="s">
        <v>289</v>
      </c>
      <c r="AK293" s="9">
        <v>0</v>
      </c>
      <c r="AL293" s="9">
        <v>1.2999999999999999E-2</v>
      </c>
      <c r="AM293" s="6" t="s">
        <v>702</v>
      </c>
      <c r="AN293" s="9">
        <v>0</v>
      </c>
      <c r="AO293" s="6" t="s">
        <v>703</v>
      </c>
      <c r="AP293" s="6" t="s">
        <v>704</v>
      </c>
      <c r="AQ293" s="9">
        <v>0</v>
      </c>
      <c r="AR293" s="6" t="s">
        <v>705</v>
      </c>
      <c r="AS293" s="6" t="s">
        <v>706</v>
      </c>
      <c r="AT293" s="6" t="s">
        <v>707</v>
      </c>
      <c r="AU293" s="6" t="s">
        <v>111</v>
      </c>
      <c r="AV293" s="8">
        <v>2582820000</v>
      </c>
      <c r="AW293" s="8">
        <v>109897000</v>
      </c>
      <c r="AX293" s="8">
        <v>1233740000</v>
      </c>
      <c r="AY293" s="8">
        <v>-1123840000</v>
      </c>
      <c r="AZ293" s="8">
        <v>1405130000</v>
      </c>
      <c r="BA293" s="8">
        <v>2001970000</v>
      </c>
      <c r="BB293" s="8">
        <v>716032000</v>
      </c>
      <c r="BC293" s="8">
        <v>196888000</v>
      </c>
      <c r="BD293" s="8">
        <v>160319000</v>
      </c>
      <c r="BE293" s="8">
        <v>53863000</v>
      </c>
      <c r="BF293" s="8">
        <v>141424000</v>
      </c>
      <c r="BG293" s="8">
        <v>49782000</v>
      </c>
      <c r="BH293" s="11">
        <f>BF293/L293</f>
        <v>4.0320341210716433E-2</v>
      </c>
      <c r="BI293" s="8">
        <f>BF293-AY293</f>
        <v>1265264000</v>
      </c>
      <c r="BJ293" s="11">
        <f>(Table1[[#This Row],[Cotação]]/Table1[[#This Row],[Min 52 sem 
]])-1</f>
        <v>0.40425531914893598</v>
      </c>
    </row>
    <row r="294" spans="1:62" hidden="1" x14ac:dyDescent="0.25">
      <c r="A294" s="6" t="str">
        <f>IFERROR(VLOOKUP(Table1[[#This Row],[Papel]],carteira!A:B,2,0),"")</f>
        <v/>
      </c>
      <c r="B294" s="5" t="s">
        <v>2477</v>
      </c>
      <c r="C294" s="6">
        <v>3.3</v>
      </c>
      <c r="D294" s="6" t="s">
        <v>2</v>
      </c>
      <c r="E294" s="7">
        <v>44638</v>
      </c>
      <c r="F294" s="6" t="s">
        <v>2478</v>
      </c>
      <c r="G294" s="6">
        <v>2.35</v>
      </c>
      <c r="H294" s="6" t="s">
        <v>1234</v>
      </c>
      <c r="I294" s="6">
        <v>9.57</v>
      </c>
      <c r="J294" s="6" t="s">
        <v>2202</v>
      </c>
      <c r="K294" s="8">
        <v>3342830</v>
      </c>
      <c r="L294" s="8">
        <v>659866000</v>
      </c>
      <c r="M294" s="7">
        <v>44377</v>
      </c>
      <c r="N294" s="8">
        <v>1052700000</v>
      </c>
      <c r="O294" s="8">
        <v>199960000</v>
      </c>
      <c r="P294" s="6" t="s">
        <v>2479</v>
      </c>
      <c r="Q294" s="6">
        <v>-21.86</v>
      </c>
      <c r="R294" s="6">
        <v>-0.15</v>
      </c>
      <c r="S294" s="9">
        <v>-5.1700000000000003E-2</v>
      </c>
      <c r="T294" s="6">
        <v>0.75</v>
      </c>
      <c r="U294" s="6">
        <v>4.4000000000000004</v>
      </c>
      <c r="V294" s="9">
        <v>-4.07E-2</v>
      </c>
      <c r="W294" s="6" t="s">
        <v>2480</v>
      </c>
      <c r="X294" s="6" t="s">
        <v>1621</v>
      </c>
      <c r="Y294" s="9">
        <v>-0.65039999999999998</v>
      </c>
      <c r="Z294" s="6" t="s">
        <v>50</v>
      </c>
      <c r="AA294" s="6" t="s">
        <v>519</v>
      </c>
      <c r="AB294" s="9">
        <v>0.1</v>
      </c>
      <c r="AC294" s="6" t="s">
        <v>522</v>
      </c>
      <c r="AD294" s="6" t="s">
        <v>1510</v>
      </c>
      <c r="AE294" s="9">
        <v>-0.73089999999999999</v>
      </c>
      <c r="AF294" s="6" t="s">
        <v>806</v>
      </c>
      <c r="AG294" s="9">
        <v>1E-3</v>
      </c>
      <c r="AH294" s="9">
        <v>0</v>
      </c>
      <c r="AI294" s="6" t="s">
        <v>2481</v>
      </c>
      <c r="AJ294" s="6" t="s">
        <v>11</v>
      </c>
      <c r="AK294" s="9">
        <v>0</v>
      </c>
      <c r="AL294" s="9">
        <v>0</v>
      </c>
      <c r="AM294" s="6" t="s">
        <v>2482</v>
      </c>
      <c r="AN294" s="9">
        <v>0</v>
      </c>
      <c r="AO294" s="6" t="s">
        <v>1189</v>
      </c>
      <c r="AP294" s="6" t="s">
        <v>250</v>
      </c>
      <c r="AQ294" s="9">
        <v>0</v>
      </c>
      <c r="AR294" s="6" t="s">
        <v>2483</v>
      </c>
      <c r="AS294" s="6" t="s">
        <v>120</v>
      </c>
      <c r="AT294" s="6" t="s">
        <v>29</v>
      </c>
      <c r="AU294" s="6" t="s">
        <v>522</v>
      </c>
      <c r="AV294" s="8">
        <v>2002300000</v>
      </c>
      <c r="AW294" s="8">
        <v>858716000</v>
      </c>
      <c r="AX294" s="8">
        <v>465884000</v>
      </c>
      <c r="AY294" s="8">
        <v>392832000</v>
      </c>
      <c r="AZ294" s="8">
        <v>690863000</v>
      </c>
      <c r="BA294" s="8">
        <v>880290000</v>
      </c>
      <c r="BB294" s="8">
        <v>665293000</v>
      </c>
      <c r="BC294" s="8">
        <v>197130000</v>
      </c>
      <c r="BD294" s="8">
        <v>2634000</v>
      </c>
      <c r="BE294" s="8">
        <v>2192000</v>
      </c>
      <c r="BF294" s="8">
        <v>-30189000</v>
      </c>
      <c r="BG294" s="6">
        <v>0</v>
      </c>
      <c r="BH294" s="11">
        <f>BF294/L294</f>
        <v>-4.5750197767425504E-2</v>
      </c>
      <c r="BI294" s="8">
        <f>BF294-AY294</f>
        <v>-423021000</v>
      </c>
      <c r="BJ294" s="11">
        <f>(Table1[[#This Row],[Cotação]]/Table1[[#This Row],[Min 52 sem 
]])-1</f>
        <v>0.40425531914893598</v>
      </c>
    </row>
    <row r="295" spans="1:62" hidden="1" x14ac:dyDescent="0.25">
      <c r="A295" s="6" t="str">
        <f>IFERROR(VLOOKUP(Table1[[#This Row],[Papel]],carteira!A:B,2,0),"")</f>
        <v/>
      </c>
      <c r="B295" s="5" t="s">
        <v>1175</v>
      </c>
      <c r="C295" s="6">
        <v>6.74</v>
      </c>
      <c r="D295" s="6" t="s">
        <v>34</v>
      </c>
      <c r="E295" s="7">
        <v>44638</v>
      </c>
      <c r="F295" s="6" t="s">
        <v>1176</v>
      </c>
      <c r="G295" s="6">
        <v>4.79</v>
      </c>
      <c r="H295" s="6" t="s">
        <v>72</v>
      </c>
      <c r="I295" s="6">
        <v>6.74</v>
      </c>
      <c r="J295" s="6" t="s">
        <v>72</v>
      </c>
      <c r="K295" s="8">
        <v>7558160</v>
      </c>
      <c r="L295" s="8">
        <v>18444400000</v>
      </c>
      <c r="M295" s="7">
        <v>44469</v>
      </c>
      <c r="N295" s="8">
        <v>24048400000</v>
      </c>
      <c r="O295" s="8">
        <v>2736550000</v>
      </c>
      <c r="P295" s="6" t="s">
        <v>1177</v>
      </c>
      <c r="Q295" s="6">
        <v>3.26</v>
      </c>
      <c r="R295" s="6">
        <v>2.0699999999999998</v>
      </c>
      <c r="S295" s="9">
        <v>0.1067</v>
      </c>
      <c r="T295" s="6">
        <v>0.86</v>
      </c>
      <c r="U295" s="6">
        <v>7.88</v>
      </c>
      <c r="V295" s="9">
        <v>6.6500000000000004E-2</v>
      </c>
      <c r="W295" s="6" t="s">
        <v>1178</v>
      </c>
      <c r="X295" s="6" t="s">
        <v>418</v>
      </c>
      <c r="Y295" s="9">
        <v>0.20930000000000001</v>
      </c>
      <c r="Z295" s="6" t="s">
        <v>10</v>
      </c>
      <c r="AA295" s="6" t="s">
        <v>380</v>
      </c>
      <c r="AB295" s="9">
        <v>0.1164</v>
      </c>
      <c r="AC295" s="6" t="s">
        <v>435</v>
      </c>
      <c r="AD295" s="6" t="s">
        <v>625</v>
      </c>
      <c r="AE295" s="9">
        <v>3.0499999999999999E-2</v>
      </c>
      <c r="AF295" s="6" t="s">
        <v>1179</v>
      </c>
      <c r="AG295" s="9">
        <v>7.8E-2</v>
      </c>
      <c r="AH295" s="9">
        <v>4.7500000000000001E-2</v>
      </c>
      <c r="AI295" s="6" t="s">
        <v>1180</v>
      </c>
      <c r="AJ295" s="6" t="s">
        <v>1181</v>
      </c>
      <c r="AK295" s="9">
        <v>1.4057999999999999</v>
      </c>
      <c r="AL295" s="9">
        <v>0.17699999999999999</v>
      </c>
      <c r="AM295" s="6" t="s">
        <v>1065</v>
      </c>
      <c r="AN295" s="9">
        <v>0.49359999999999998</v>
      </c>
      <c r="AO295" s="6" t="s">
        <v>779</v>
      </c>
      <c r="AP295" s="6" t="s">
        <v>1182</v>
      </c>
      <c r="AQ295" s="9">
        <v>0.2026</v>
      </c>
      <c r="AR295" s="6" t="s">
        <v>1183</v>
      </c>
      <c r="AS295" s="6" t="s">
        <v>180</v>
      </c>
      <c r="AT295" s="6" t="s">
        <v>1184</v>
      </c>
      <c r="AU295" s="6" t="s">
        <v>381</v>
      </c>
      <c r="AV295" s="8">
        <v>49833900000</v>
      </c>
      <c r="AW295" s="8">
        <v>10459000000</v>
      </c>
      <c r="AX295" s="8">
        <v>4855000000</v>
      </c>
      <c r="AY295" s="8">
        <v>5604030000</v>
      </c>
      <c r="AZ295" s="8">
        <v>12014400000</v>
      </c>
      <c r="BA295" s="8">
        <v>21564100000</v>
      </c>
      <c r="BB295" s="8">
        <v>22872700000</v>
      </c>
      <c r="BC295" s="8">
        <v>6977780000</v>
      </c>
      <c r="BD295" s="8">
        <v>3904330000</v>
      </c>
      <c r="BE295" s="8">
        <v>844019000</v>
      </c>
      <c r="BF295" s="8">
        <v>5663380000</v>
      </c>
      <c r="BG295" s="8">
        <v>2829100000</v>
      </c>
      <c r="BH295" s="11">
        <f>BF295/L295</f>
        <v>0.3070514627746091</v>
      </c>
      <c r="BI295" s="8">
        <f>BF295-AY295</f>
        <v>59350000</v>
      </c>
      <c r="BJ295" s="11">
        <f>(Table1[[#This Row],[Cotação]]/Table1[[#This Row],[Min 52 sem 
]])-1</f>
        <v>0.40709812108559507</v>
      </c>
    </row>
    <row r="296" spans="1:62" hidden="1" x14ac:dyDescent="0.25">
      <c r="A296" s="6" t="str">
        <f>IFERROR(VLOOKUP(Table1[[#This Row],[Papel]],carteira!A:B,2,0),"")</f>
        <v/>
      </c>
      <c r="B296" s="5" t="s">
        <v>105</v>
      </c>
      <c r="C296" s="6">
        <v>9.85</v>
      </c>
      <c r="D296" s="6" t="s">
        <v>2</v>
      </c>
      <c r="E296" s="7">
        <v>44638</v>
      </c>
      <c r="F296" s="6" t="s">
        <v>106</v>
      </c>
      <c r="G296" s="6">
        <v>7</v>
      </c>
      <c r="H296" s="6" t="s">
        <v>87</v>
      </c>
      <c r="I296" s="6">
        <v>12</v>
      </c>
      <c r="J296" s="6" t="s">
        <v>88</v>
      </c>
      <c r="K296" s="8">
        <v>1346920</v>
      </c>
      <c r="L296" s="8">
        <v>1682630000</v>
      </c>
      <c r="M296" s="7">
        <v>44469</v>
      </c>
      <c r="N296" s="8">
        <v>2436370000</v>
      </c>
      <c r="O296" s="8">
        <v>170825000</v>
      </c>
      <c r="P296" s="6" t="s">
        <v>107</v>
      </c>
      <c r="Q296" s="6">
        <v>18.52</v>
      </c>
      <c r="R296" s="6">
        <v>0.53</v>
      </c>
      <c r="S296" s="9">
        <v>-0.1045</v>
      </c>
      <c r="T296" s="6">
        <v>1.23</v>
      </c>
      <c r="U296" s="6">
        <v>7.99</v>
      </c>
      <c r="V296" s="9">
        <v>-6.9000000000000006E-2</v>
      </c>
      <c r="W296" s="6" t="s">
        <v>108</v>
      </c>
      <c r="X296" s="6" t="s">
        <v>31</v>
      </c>
      <c r="Y296" s="9">
        <v>-7.51E-2</v>
      </c>
      <c r="Z296" s="6" t="s">
        <v>109</v>
      </c>
      <c r="AA296" s="6" t="s">
        <v>110</v>
      </c>
      <c r="AB296" s="9">
        <v>-7.6899999999999996E-2</v>
      </c>
      <c r="AC296" s="6" t="s">
        <v>111</v>
      </c>
      <c r="AD296" s="6" t="s">
        <v>112</v>
      </c>
      <c r="AE296" s="9">
        <v>1.9E-3</v>
      </c>
      <c r="AF296" s="6" t="s">
        <v>113</v>
      </c>
      <c r="AG296" s="9">
        <v>2.9000000000000001E-2</v>
      </c>
      <c r="AH296" s="9">
        <v>0</v>
      </c>
      <c r="AI296" s="6" t="s">
        <v>114</v>
      </c>
      <c r="AJ296" s="6" t="s">
        <v>115</v>
      </c>
      <c r="AK296" s="9">
        <v>0</v>
      </c>
      <c r="AL296" s="9">
        <v>0</v>
      </c>
      <c r="AM296" s="6" t="s">
        <v>116</v>
      </c>
      <c r="AN296" s="9">
        <v>0</v>
      </c>
      <c r="AO296" s="6" t="s">
        <v>117</v>
      </c>
      <c r="AP296" s="6" t="s">
        <v>118</v>
      </c>
      <c r="AQ296" s="9">
        <v>0</v>
      </c>
      <c r="AR296" s="6" t="s">
        <v>119</v>
      </c>
      <c r="AS296" s="6" t="s">
        <v>120</v>
      </c>
      <c r="AT296" s="6" t="s">
        <v>29</v>
      </c>
      <c r="AU296" s="6" t="s">
        <v>121</v>
      </c>
      <c r="AV296" s="8">
        <v>5967490000</v>
      </c>
      <c r="AW296" s="8">
        <v>1338960000</v>
      </c>
      <c r="AX296" s="8">
        <v>585217000</v>
      </c>
      <c r="AY296" s="8">
        <v>753744000</v>
      </c>
      <c r="AZ296" s="8">
        <v>4636450000</v>
      </c>
      <c r="BA296" s="8">
        <v>1364840000</v>
      </c>
      <c r="BB296" s="8">
        <v>5711550000</v>
      </c>
      <c r="BC296" s="8">
        <v>1844780000</v>
      </c>
      <c r="BD296" s="8">
        <v>174078000</v>
      </c>
      <c r="BE296" s="8">
        <v>108057000</v>
      </c>
      <c r="BF296" s="8">
        <v>90857000</v>
      </c>
      <c r="BG296" s="8">
        <v>70969000</v>
      </c>
      <c r="BH296" s="11">
        <f>BF296/L296</f>
        <v>5.3997016575242328E-2</v>
      </c>
      <c r="BI296" s="8">
        <f>BF296-AY296</f>
        <v>-662887000</v>
      </c>
      <c r="BJ296" s="11">
        <f>(Table1[[#This Row],[Cotação]]/Table1[[#This Row],[Min 52 sem 
]])-1</f>
        <v>0.40714285714285703</v>
      </c>
    </row>
    <row r="297" spans="1:62" hidden="1" x14ac:dyDescent="0.25">
      <c r="A297" s="6" t="str">
        <f>IFERROR(VLOOKUP(Table1[[#This Row],[Papel]],carteira!A:B,2,0),"")</f>
        <v/>
      </c>
      <c r="B297" s="5" t="s">
        <v>2936</v>
      </c>
      <c r="C297" s="6">
        <v>6.95</v>
      </c>
      <c r="D297" s="6" t="s">
        <v>2</v>
      </c>
      <c r="E297" s="7">
        <v>44638</v>
      </c>
      <c r="F297" s="6" t="s">
        <v>2937</v>
      </c>
      <c r="G297" s="6">
        <v>4.93</v>
      </c>
      <c r="H297" s="6" t="s">
        <v>476</v>
      </c>
      <c r="I297" s="6">
        <v>9.5</v>
      </c>
      <c r="J297" s="6" t="s">
        <v>2938</v>
      </c>
      <c r="K297" s="8">
        <v>34044100</v>
      </c>
      <c r="L297" s="8">
        <v>5996670000</v>
      </c>
      <c r="M297" s="7">
        <v>44561</v>
      </c>
      <c r="N297" s="8">
        <v>5325270000</v>
      </c>
      <c r="O297" s="8">
        <v>862831000</v>
      </c>
      <c r="P297" s="6" t="s">
        <v>2939</v>
      </c>
      <c r="Q297" s="6">
        <v>22.07</v>
      </c>
      <c r="R297" s="6">
        <v>0.31</v>
      </c>
      <c r="S297" s="9">
        <v>7.9200000000000007E-2</v>
      </c>
      <c r="T297" s="6">
        <v>2.74</v>
      </c>
      <c r="U297" s="6">
        <v>2.5299999999999998</v>
      </c>
      <c r="V297" s="9">
        <v>7.7000000000000002E-3</v>
      </c>
      <c r="W297" s="6" t="s">
        <v>2940</v>
      </c>
      <c r="X297" s="6" t="s">
        <v>1271</v>
      </c>
      <c r="Y297" s="9">
        <v>9.1999999999999998E-2</v>
      </c>
      <c r="Z297" s="6" t="s">
        <v>251</v>
      </c>
      <c r="AA297" s="6" t="s">
        <v>2941</v>
      </c>
      <c r="AB297" s="9">
        <v>8.7599999999999997E-2</v>
      </c>
      <c r="AC297" s="6" t="s">
        <v>1121</v>
      </c>
      <c r="AD297" s="6" t="s">
        <v>392</v>
      </c>
      <c r="AE297" s="9">
        <v>0.27189999999999998</v>
      </c>
      <c r="AF297" s="6" t="s">
        <v>2942</v>
      </c>
      <c r="AG297" s="9">
        <v>7.6999999999999999E-2</v>
      </c>
      <c r="AH297" s="9">
        <v>-0.35539999999999999</v>
      </c>
      <c r="AI297" s="6" t="s">
        <v>2030</v>
      </c>
      <c r="AJ297" s="6" t="s">
        <v>531</v>
      </c>
      <c r="AK297" s="9">
        <v>0.93379999999999996</v>
      </c>
      <c r="AL297" s="9">
        <v>4.2999999999999997E-2</v>
      </c>
      <c r="AM297" s="6" t="s">
        <v>1168</v>
      </c>
      <c r="AN297" s="9">
        <v>0.24779999999999999</v>
      </c>
      <c r="AO297" s="6" t="s">
        <v>2943</v>
      </c>
      <c r="AP297" s="6" t="s">
        <v>2552</v>
      </c>
      <c r="AQ297" s="9">
        <v>0.44259999999999999</v>
      </c>
      <c r="AR297" s="6" t="s">
        <v>2944</v>
      </c>
      <c r="AS297" s="6" t="s">
        <v>959</v>
      </c>
      <c r="AT297" s="6" t="s">
        <v>600</v>
      </c>
      <c r="AU297" s="6" t="s">
        <v>103</v>
      </c>
      <c r="AV297" s="8">
        <v>4752320000</v>
      </c>
      <c r="AW297" s="8">
        <v>393235000</v>
      </c>
      <c r="AX297" s="8">
        <v>1064640000</v>
      </c>
      <c r="AY297" s="8">
        <v>-671401000</v>
      </c>
      <c r="AZ297" s="8">
        <v>1334220000</v>
      </c>
      <c r="BA297" s="8">
        <v>2187230000</v>
      </c>
      <c r="BB297" s="8">
        <v>1534230000</v>
      </c>
      <c r="BC297" s="8">
        <v>443529000</v>
      </c>
      <c r="BD297" s="8">
        <v>365852000</v>
      </c>
      <c r="BE297" s="8">
        <v>105970000</v>
      </c>
      <c r="BF297" s="8">
        <v>271732000</v>
      </c>
      <c r="BG297" s="8">
        <v>113783000</v>
      </c>
      <c r="BH297" s="11">
        <f>BF297/L297</f>
        <v>4.531381583445479E-2</v>
      </c>
      <c r="BI297" s="8">
        <f>BF297-AY297</f>
        <v>943133000</v>
      </c>
      <c r="BJ297" s="11">
        <f>(Table1[[#This Row],[Cotação]]/Table1[[#This Row],[Min 52 sem 
]])-1</f>
        <v>0.40973630831643004</v>
      </c>
    </row>
    <row r="298" spans="1:62" hidden="1" x14ac:dyDescent="0.25">
      <c r="A298" s="6" t="str">
        <f>IFERROR(VLOOKUP(Table1[[#This Row],[Papel]],carteira!A:B,2,0),"")</f>
        <v/>
      </c>
      <c r="B298" s="5" t="s">
        <v>1185</v>
      </c>
      <c r="C298" s="6">
        <v>7.43</v>
      </c>
      <c r="D298" s="6" t="s">
        <v>868</v>
      </c>
      <c r="E298" s="7">
        <v>44638</v>
      </c>
      <c r="F298" s="6" t="s">
        <v>1186</v>
      </c>
      <c r="G298" s="6">
        <v>5.27</v>
      </c>
      <c r="H298" s="6" t="s">
        <v>72</v>
      </c>
      <c r="I298" s="6">
        <v>7.43</v>
      </c>
      <c r="J298" s="6" t="s">
        <v>72</v>
      </c>
      <c r="K298" s="8">
        <v>83702100</v>
      </c>
      <c r="L298" s="8">
        <v>20332600000</v>
      </c>
      <c r="M298" s="7">
        <v>44469</v>
      </c>
      <c r="N298" s="8">
        <v>25936600000</v>
      </c>
      <c r="O298" s="8">
        <v>2736550000</v>
      </c>
      <c r="P298" s="6" t="s">
        <v>1187</v>
      </c>
      <c r="Q298" s="6">
        <v>3.59</v>
      </c>
      <c r="R298" s="6">
        <v>2.0699999999999998</v>
      </c>
      <c r="S298" s="9">
        <v>7.22E-2</v>
      </c>
      <c r="T298" s="6">
        <v>0.94</v>
      </c>
      <c r="U298" s="6">
        <v>7.88</v>
      </c>
      <c r="V298" s="9">
        <v>2.9100000000000001E-2</v>
      </c>
      <c r="W298" s="6" t="s">
        <v>1188</v>
      </c>
      <c r="X298" s="6" t="s">
        <v>418</v>
      </c>
      <c r="Y298" s="9">
        <v>0.28739999999999999</v>
      </c>
      <c r="Z298" s="6" t="s">
        <v>995</v>
      </c>
      <c r="AA298" s="6" t="s">
        <v>380</v>
      </c>
      <c r="AB298" s="9">
        <v>0.17019999999999999</v>
      </c>
      <c r="AC298" s="6" t="s">
        <v>482</v>
      </c>
      <c r="AD298" s="6" t="s">
        <v>625</v>
      </c>
      <c r="AE298" s="9">
        <v>2.0299999999999999E-2</v>
      </c>
      <c r="AF298" s="6" t="s">
        <v>1189</v>
      </c>
      <c r="AG298" s="9">
        <v>7.8E-2</v>
      </c>
      <c r="AH298" s="9">
        <v>0.12379999999999999</v>
      </c>
      <c r="AI298" s="6" t="s">
        <v>1190</v>
      </c>
      <c r="AJ298" s="6" t="s">
        <v>1181</v>
      </c>
      <c r="AK298" s="9">
        <v>1.3532</v>
      </c>
      <c r="AL298" s="9">
        <v>0.17599999999999999</v>
      </c>
      <c r="AM298" s="6" t="s">
        <v>1065</v>
      </c>
      <c r="AN298" s="9">
        <v>0.31269999999999998</v>
      </c>
      <c r="AO298" s="6" t="s">
        <v>1191</v>
      </c>
      <c r="AP298" s="6" t="s">
        <v>1182</v>
      </c>
      <c r="AQ298" s="9">
        <v>-2.2499999999999999E-2</v>
      </c>
      <c r="AR298" s="6" t="s">
        <v>325</v>
      </c>
      <c r="AS298" s="6" t="s">
        <v>180</v>
      </c>
      <c r="AT298" s="6" t="s">
        <v>1184</v>
      </c>
      <c r="AU298" s="6" t="s">
        <v>381</v>
      </c>
      <c r="AV298" s="8">
        <v>49833900000</v>
      </c>
      <c r="AW298" s="8">
        <v>10459000000</v>
      </c>
      <c r="AX298" s="8">
        <v>4855000000</v>
      </c>
      <c r="AY298" s="8">
        <v>5604030000</v>
      </c>
      <c r="AZ298" s="8">
        <v>12014400000</v>
      </c>
      <c r="BA298" s="8">
        <v>21564100000</v>
      </c>
      <c r="BB298" s="8">
        <v>22872700000</v>
      </c>
      <c r="BC298" s="8">
        <v>6977780000</v>
      </c>
      <c r="BD298" s="8">
        <v>3904330000</v>
      </c>
      <c r="BE298" s="8">
        <v>844019000</v>
      </c>
      <c r="BF298" s="8">
        <v>5663380000</v>
      </c>
      <c r="BG298" s="8">
        <v>2829100000</v>
      </c>
      <c r="BH298" s="11">
        <f>BF298/L298</f>
        <v>0.27853693084012865</v>
      </c>
      <c r="BI298" s="8">
        <f>BF298-AY298</f>
        <v>59350000</v>
      </c>
      <c r="BJ298" s="11">
        <f>(Table1[[#This Row],[Cotação]]/Table1[[#This Row],[Min 52 sem 
]])-1</f>
        <v>0.40986717267552186</v>
      </c>
    </row>
    <row r="299" spans="1:62" hidden="1" x14ac:dyDescent="0.25">
      <c r="A299" s="6" t="str">
        <f>IFERROR(VLOOKUP(Table1[[#This Row],[Papel]],carteira!A:B,2,0),"")</f>
        <v/>
      </c>
      <c r="B299" s="5" t="s">
        <v>3123</v>
      </c>
      <c r="C299" s="6">
        <v>9.74</v>
      </c>
      <c r="D299" s="6" t="s">
        <v>2</v>
      </c>
      <c r="E299" s="7">
        <v>44638</v>
      </c>
      <c r="F299" s="6" t="s">
        <v>3124</v>
      </c>
      <c r="G299" s="6">
        <v>6.9</v>
      </c>
      <c r="H299" s="6" t="s">
        <v>87</v>
      </c>
      <c r="I299" s="6">
        <v>12.15</v>
      </c>
      <c r="J299" s="6" t="s">
        <v>88</v>
      </c>
      <c r="K299" s="8">
        <v>8975020</v>
      </c>
      <c r="L299" s="8">
        <v>4817580000</v>
      </c>
      <c r="M299" s="7">
        <v>44561</v>
      </c>
      <c r="N299" s="8">
        <v>4526680000</v>
      </c>
      <c r="O299" s="8">
        <v>494618000</v>
      </c>
      <c r="P299" s="6" t="s">
        <v>3125</v>
      </c>
      <c r="Q299" s="6">
        <v>11.2</v>
      </c>
      <c r="R299" s="6">
        <v>0.87</v>
      </c>
      <c r="S299" s="9">
        <v>-2.7900000000000001E-2</v>
      </c>
      <c r="T299" s="6">
        <v>2.15</v>
      </c>
      <c r="U299" s="6">
        <v>4.5199999999999996</v>
      </c>
      <c r="V299" s="9">
        <v>-6.1000000000000004E-3</v>
      </c>
      <c r="W299" s="6" t="s">
        <v>3126</v>
      </c>
      <c r="X299" s="6" t="s">
        <v>932</v>
      </c>
      <c r="Y299" s="9">
        <v>-0.19500000000000001</v>
      </c>
      <c r="Z299" s="6" t="s">
        <v>907</v>
      </c>
      <c r="AA299" s="6" t="s">
        <v>601</v>
      </c>
      <c r="AB299" s="9">
        <v>1E-3</v>
      </c>
      <c r="AC299" s="6" t="s">
        <v>1410</v>
      </c>
      <c r="AD299" s="6" t="s">
        <v>1443</v>
      </c>
      <c r="AE299" s="9">
        <v>-0.19589999999999999</v>
      </c>
      <c r="AF299" s="6" t="s">
        <v>3127</v>
      </c>
      <c r="AG299" s="9">
        <v>7.3999999999999996E-2</v>
      </c>
      <c r="AH299" s="9">
        <v>0</v>
      </c>
      <c r="AI299" s="6" t="s">
        <v>3114</v>
      </c>
      <c r="AJ299" s="6" t="s">
        <v>239</v>
      </c>
      <c r="AK299" s="9">
        <v>0</v>
      </c>
      <c r="AL299" s="9">
        <v>0</v>
      </c>
      <c r="AM299" s="6" t="s">
        <v>1548</v>
      </c>
      <c r="AN299" s="9">
        <v>0</v>
      </c>
      <c r="AO299" s="6" t="s">
        <v>506</v>
      </c>
      <c r="AP299" s="6" t="s">
        <v>393</v>
      </c>
      <c r="AQ299" s="9">
        <v>0</v>
      </c>
      <c r="AR299" s="6" t="s">
        <v>3128</v>
      </c>
      <c r="AS299" s="6" t="s">
        <v>1149</v>
      </c>
      <c r="AT299" s="6" t="s">
        <v>3129</v>
      </c>
      <c r="AU299" s="6" t="s">
        <v>1309</v>
      </c>
      <c r="AV299" s="8">
        <v>4395600000</v>
      </c>
      <c r="AW299" s="8">
        <v>799700000</v>
      </c>
      <c r="AX299" s="8">
        <v>1090590000</v>
      </c>
      <c r="AY299" s="8">
        <v>-290892000</v>
      </c>
      <c r="AZ299" s="8">
        <v>3354310000</v>
      </c>
      <c r="BA299" s="8">
        <v>2236240000</v>
      </c>
      <c r="BB299" s="8">
        <v>5339320000</v>
      </c>
      <c r="BC299" s="8">
        <v>1635120000</v>
      </c>
      <c r="BD299" s="8">
        <v>325382000</v>
      </c>
      <c r="BE299" s="8">
        <v>64953000</v>
      </c>
      <c r="BF299" s="8">
        <v>430306000</v>
      </c>
      <c r="BG299" s="8">
        <v>167056000</v>
      </c>
      <c r="BH299" s="11">
        <f>BF299/L299</f>
        <v>8.9319949020047404E-2</v>
      </c>
      <c r="BI299" s="8">
        <f>BF299-AY299</f>
        <v>721198000</v>
      </c>
      <c r="BJ299" s="11">
        <f>(Table1[[#This Row],[Cotação]]/Table1[[#This Row],[Min 52 sem 
]])-1</f>
        <v>0.41159420289855064</v>
      </c>
    </row>
    <row r="300" spans="1:62" hidden="1" x14ac:dyDescent="0.25">
      <c r="A300" s="6" t="str">
        <f>IFERROR(VLOOKUP(Table1[[#This Row],[Papel]],carteira!A:B,2,0),"")</f>
        <v/>
      </c>
      <c r="B300" s="5" t="s">
        <v>2606</v>
      </c>
      <c r="C300" s="6">
        <v>7.62</v>
      </c>
      <c r="D300" s="6" t="s">
        <v>2</v>
      </c>
      <c r="E300" s="7">
        <v>44638</v>
      </c>
      <c r="F300" s="6" t="s">
        <v>2607</v>
      </c>
      <c r="G300" s="6">
        <v>5.38</v>
      </c>
      <c r="H300" s="6" t="s">
        <v>1997</v>
      </c>
      <c r="I300" s="6">
        <v>15.58</v>
      </c>
      <c r="J300" s="6" t="s">
        <v>1997</v>
      </c>
      <c r="K300" s="8">
        <v>26579300</v>
      </c>
      <c r="L300" s="8">
        <v>1080520000</v>
      </c>
      <c r="M300" s="7">
        <v>44469</v>
      </c>
      <c r="N300" s="8">
        <v>1426600000</v>
      </c>
      <c r="O300" s="8">
        <v>141800000</v>
      </c>
      <c r="P300" s="6" t="s">
        <v>2429</v>
      </c>
      <c r="Q300" s="6">
        <v>3.52</v>
      </c>
      <c r="R300" s="6">
        <v>2.17</v>
      </c>
      <c r="S300" s="9">
        <v>-4.6300000000000001E-2</v>
      </c>
      <c r="T300" s="6">
        <v>0.91</v>
      </c>
      <c r="U300" s="6">
        <v>8.3699999999999992</v>
      </c>
      <c r="V300" s="9">
        <v>-0.1789</v>
      </c>
      <c r="W300" s="6" t="s">
        <v>2608</v>
      </c>
      <c r="X300" s="6" t="s">
        <v>1592</v>
      </c>
      <c r="Y300" s="9">
        <v>0.38850000000000001</v>
      </c>
      <c r="Z300" s="6" t="s">
        <v>372</v>
      </c>
      <c r="AA300" s="6" t="s">
        <v>61</v>
      </c>
      <c r="AB300" s="9">
        <v>-0.3009</v>
      </c>
      <c r="AC300" s="6" t="s">
        <v>522</v>
      </c>
      <c r="AD300" s="6" t="s">
        <v>929</v>
      </c>
      <c r="AE300" s="9">
        <v>1.2042999999999999</v>
      </c>
      <c r="AF300" s="6" t="s">
        <v>514</v>
      </c>
      <c r="AG300" s="9">
        <v>7.4999999999999997E-2</v>
      </c>
      <c r="AH300" s="9">
        <v>-0.49490000000000001</v>
      </c>
      <c r="AI300" s="6" t="s">
        <v>825</v>
      </c>
      <c r="AJ300" s="6" t="s">
        <v>69</v>
      </c>
      <c r="AK300" s="9">
        <v>3.5491999999999999</v>
      </c>
      <c r="AL300" s="9">
        <v>4.4999999999999998E-2</v>
      </c>
      <c r="AM300" s="6" t="s">
        <v>2331</v>
      </c>
      <c r="AN300" s="9">
        <v>-0.2797</v>
      </c>
      <c r="AO300" s="6" t="s">
        <v>2145</v>
      </c>
      <c r="AP300" s="6" t="s">
        <v>505</v>
      </c>
      <c r="AQ300" s="9">
        <v>0.1067</v>
      </c>
      <c r="AR300" s="6" t="s">
        <v>1454</v>
      </c>
      <c r="AS300" s="6" t="s">
        <v>410</v>
      </c>
      <c r="AT300" s="6" t="s">
        <v>1213</v>
      </c>
      <c r="AU300" s="6" t="s">
        <v>94</v>
      </c>
      <c r="AV300" s="8">
        <v>3320380000</v>
      </c>
      <c r="AW300" s="8">
        <v>734833000</v>
      </c>
      <c r="AX300" s="8">
        <v>388751000</v>
      </c>
      <c r="AY300" s="8">
        <v>346082000</v>
      </c>
      <c r="AZ300" s="8">
        <v>2702190000</v>
      </c>
      <c r="BA300" s="8">
        <v>1187040000</v>
      </c>
      <c r="BB300" s="8">
        <v>3142500000</v>
      </c>
      <c r="BC300" s="8">
        <v>828794000</v>
      </c>
      <c r="BD300" s="8">
        <v>248498000</v>
      </c>
      <c r="BE300" s="8">
        <v>68940000</v>
      </c>
      <c r="BF300" s="8">
        <v>307024000</v>
      </c>
      <c r="BG300" s="8">
        <v>53592000</v>
      </c>
      <c r="BH300" s="11">
        <f>BF300/L300</f>
        <v>0.28414467108429275</v>
      </c>
      <c r="BI300" s="8">
        <f>BF300-AY300</f>
        <v>-39058000</v>
      </c>
      <c r="BJ300" s="11">
        <f>(Table1[[#This Row],[Cotação]]/Table1[[#This Row],[Min 52 sem 
]])-1</f>
        <v>0.41635687732342008</v>
      </c>
    </row>
    <row r="301" spans="1:62" hidden="1" x14ac:dyDescent="0.25">
      <c r="A301" s="6" t="str">
        <f>IFERROR(VLOOKUP(Table1[[#This Row],[Papel]],carteira!A:B,2,0),"")</f>
        <v/>
      </c>
      <c r="B301" s="5" t="s">
        <v>1093</v>
      </c>
      <c r="C301" s="6">
        <v>37.020000000000003</v>
      </c>
      <c r="D301" s="6" t="s">
        <v>466</v>
      </c>
      <c r="E301" s="7">
        <v>44638</v>
      </c>
      <c r="F301" s="6" t="s">
        <v>1094</v>
      </c>
      <c r="G301" s="6">
        <v>26.06</v>
      </c>
      <c r="H301" s="6" t="s">
        <v>142</v>
      </c>
      <c r="I301" s="6">
        <v>49.11</v>
      </c>
      <c r="J301" s="6" t="s">
        <v>162</v>
      </c>
      <c r="K301" s="8">
        <v>236430</v>
      </c>
      <c r="L301" s="8">
        <v>715090000</v>
      </c>
      <c r="M301" s="7">
        <v>44561</v>
      </c>
      <c r="N301" s="8">
        <v>679661000</v>
      </c>
      <c r="O301" s="8">
        <v>19316300</v>
      </c>
      <c r="P301" s="6" t="s">
        <v>1095</v>
      </c>
      <c r="Q301" s="6">
        <v>4.09</v>
      </c>
      <c r="R301" s="6">
        <v>9.0399999999999991</v>
      </c>
      <c r="S301" s="9">
        <v>6.3799999999999996E-2</v>
      </c>
      <c r="T301" s="6">
        <v>0.96</v>
      </c>
      <c r="U301" s="6">
        <v>38.700000000000003</v>
      </c>
      <c r="V301" s="9">
        <v>-2.7300000000000001E-2</v>
      </c>
      <c r="W301" s="6" t="s">
        <v>1096</v>
      </c>
      <c r="X301" s="6" t="s">
        <v>1084</v>
      </c>
      <c r="Y301" s="9">
        <v>0.33260000000000001</v>
      </c>
      <c r="Z301" s="6" t="s">
        <v>904</v>
      </c>
      <c r="AA301" s="6" t="s">
        <v>1085</v>
      </c>
      <c r="AB301" s="9">
        <v>-1.17E-2</v>
      </c>
      <c r="AC301" s="6" t="s">
        <v>19</v>
      </c>
      <c r="AD301" s="6" t="s">
        <v>1086</v>
      </c>
      <c r="AE301" s="9">
        <v>0.1042</v>
      </c>
      <c r="AF301" s="6" t="s">
        <v>1097</v>
      </c>
      <c r="AG301" s="9">
        <v>0.111</v>
      </c>
      <c r="AH301" s="9">
        <v>0.24399999999999999</v>
      </c>
      <c r="AI301" s="6" t="s">
        <v>1098</v>
      </c>
      <c r="AJ301" s="6" t="s">
        <v>69</v>
      </c>
      <c r="AK301" s="9">
        <v>0.30199999999999999</v>
      </c>
      <c r="AL301" s="9">
        <v>3.6999999999999998E-2</v>
      </c>
      <c r="AM301" s="6" t="s">
        <v>1088</v>
      </c>
      <c r="AN301" s="9">
        <v>-0.1061</v>
      </c>
      <c r="AO301" s="6" t="s">
        <v>1099</v>
      </c>
      <c r="AP301" s="6" t="s">
        <v>1090</v>
      </c>
      <c r="AQ301" s="9">
        <v>0.72319999999999995</v>
      </c>
      <c r="AR301" s="6" t="s">
        <v>1100</v>
      </c>
      <c r="AS301" s="6" t="s">
        <v>29</v>
      </c>
      <c r="AT301" s="6" t="s">
        <v>702</v>
      </c>
      <c r="AU301" s="6" t="s">
        <v>1092</v>
      </c>
      <c r="AV301" s="8">
        <v>1084720000</v>
      </c>
      <c r="AW301" s="6">
        <v>0</v>
      </c>
      <c r="AX301" s="8">
        <v>35429000</v>
      </c>
      <c r="AY301" s="8">
        <v>-35429000</v>
      </c>
      <c r="AZ301" s="8">
        <v>528449000</v>
      </c>
      <c r="BA301" s="8">
        <v>747610000</v>
      </c>
      <c r="BB301" s="8">
        <v>613658000</v>
      </c>
      <c r="BC301" s="8">
        <v>189008000</v>
      </c>
      <c r="BD301" s="8">
        <v>120056000</v>
      </c>
      <c r="BE301" s="8">
        <v>38453900</v>
      </c>
      <c r="BF301" s="8">
        <v>174651000</v>
      </c>
      <c r="BG301" s="8">
        <v>21137000</v>
      </c>
      <c r="BH301" s="11">
        <f>BF301/L301</f>
        <v>0.24423638982505699</v>
      </c>
      <c r="BI301" s="8">
        <f>BF301-AY301</f>
        <v>210080000</v>
      </c>
      <c r="BJ301" s="11">
        <f>(Table1[[#This Row],[Cotação]]/Table1[[#This Row],[Min 52 sem 
]])-1</f>
        <v>0.42056792018419054</v>
      </c>
    </row>
    <row r="302" spans="1:62" hidden="1" x14ac:dyDescent="0.25">
      <c r="A302" s="6" t="str">
        <f>IFERROR(VLOOKUP(Table1[[#This Row],[Papel]],carteira!A:B,2,0),"")</f>
        <v/>
      </c>
      <c r="B302" s="5" t="s">
        <v>2880</v>
      </c>
      <c r="C302" s="6">
        <v>47.91</v>
      </c>
      <c r="D302" s="6" t="s">
        <v>2</v>
      </c>
      <c r="E302" s="7">
        <v>44638</v>
      </c>
      <c r="F302" s="6" t="s">
        <v>2881</v>
      </c>
      <c r="G302" s="6">
        <v>33.68</v>
      </c>
      <c r="H302" s="6" t="s">
        <v>87</v>
      </c>
      <c r="I302" s="6">
        <v>53.59</v>
      </c>
      <c r="J302" s="6" t="s">
        <v>88</v>
      </c>
      <c r="K302" s="8">
        <v>95980700</v>
      </c>
      <c r="L302" s="8">
        <v>10177200000</v>
      </c>
      <c r="M302" s="7">
        <v>44561</v>
      </c>
      <c r="N302" s="8">
        <v>12625100000</v>
      </c>
      <c r="O302" s="8">
        <v>212423000</v>
      </c>
      <c r="P302" s="6" t="s">
        <v>2882</v>
      </c>
      <c r="Q302" s="6">
        <v>9.58</v>
      </c>
      <c r="R302" s="6">
        <v>5</v>
      </c>
      <c r="S302" s="9">
        <v>8.9599999999999999E-2</v>
      </c>
      <c r="T302" s="6">
        <v>2.89</v>
      </c>
      <c r="U302" s="6">
        <v>16.59</v>
      </c>
      <c r="V302" s="9">
        <v>9.8900000000000002E-2</v>
      </c>
      <c r="W302" s="6" t="s">
        <v>97</v>
      </c>
      <c r="X302" s="6" t="s">
        <v>2883</v>
      </c>
      <c r="Y302" s="9">
        <v>0.30299999999999999</v>
      </c>
      <c r="Z302" s="6" t="s">
        <v>533</v>
      </c>
      <c r="AA302" s="6" t="s">
        <v>1272</v>
      </c>
      <c r="AB302" s="9">
        <v>0.17030000000000001</v>
      </c>
      <c r="AC302" s="6" t="s">
        <v>1501</v>
      </c>
      <c r="AD302" s="6" t="s">
        <v>1010</v>
      </c>
      <c r="AE302" s="9">
        <v>0.67520000000000002</v>
      </c>
      <c r="AF302" s="6" t="s">
        <v>2884</v>
      </c>
      <c r="AG302" s="9">
        <v>0.13900000000000001</v>
      </c>
      <c r="AH302" s="9">
        <v>0.14630000000000001</v>
      </c>
      <c r="AI302" s="6" t="s">
        <v>2885</v>
      </c>
      <c r="AJ302" s="6" t="s">
        <v>48</v>
      </c>
      <c r="AK302" s="9">
        <v>0.2419</v>
      </c>
      <c r="AL302" s="9">
        <v>0.02</v>
      </c>
      <c r="AM302" s="6" t="s">
        <v>1434</v>
      </c>
      <c r="AN302" s="9">
        <v>0.64770000000000005</v>
      </c>
      <c r="AO302" s="6" t="s">
        <v>595</v>
      </c>
      <c r="AP302" s="6" t="s">
        <v>151</v>
      </c>
      <c r="AQ302" s="9">
        <v>1.0033000000000001</v>
      </c>
      <c r="AR302" s="6" t="s">
        <v>2886</v>
      </c>
      <c r="AS302" s="6" t="s">
        <v>1161</v>
      </c>
      <c r="AT302" s="6" t="s">
        <v>2204</v>
      </c>
      <c r="AU302" s="6" t="s">
        <v>180</v>
      </c>
      <c r="AV302" s="8">
        <v>12866300000</v>
      </c>
      <c r="AW302" s="8">
        <v>2587760000</v>
      </c>
      <c r="AX302" s="8">
        <v>139780000</v>
      </c>
      <c r="AY302" s="8">
        <v>2447980000</v>
      </c>
      <c r="AZ302" s="8">
        <v>5109410000</v>
      </c>
      <c r="BA302" s="8">
        <v>3524750000</v>
      </c>
      <c r="BB302" s="8">
        <v>6324370000</v>
      </c>
      <c r="BC302" s="8">
        <v>1927600000</v>
      </c>
      <c r="BD302" s="8">
        <v>1793640000</v>
      </c>
      <c r="BE302" s="8">
        <v>388942000</v>
      </c>
      <c r="BF302" s="8">
        <v>1062120000</v>
      </c>
      <c r="BG302" s="8">
        <v>179520000</v>
      </c>
      <c r="BH302" s="11">
        <f>BF302/L302</f>
        <v>0.10436269307864639</v>
      </c>
      <c r="BI302" s="8">
        <f>BF302-AY302</f>
        <v>-1385860000</v>
      </c>
      <c r="BJ302" s="11">
        <f>(Table1[[#This Row],[Cotação]]/Table1[[#This Row],[Min 52 sem 
]])-1</f>
        <v>0.42250593824228022</v>
      </c>
    </row>
    <row r="303" spans="1:62" hidden="1" x14ac:dyDescent="0.25">
      <c r="A303" s="6" t="str">
        <f>IFERROR(VLOOKUP(Table1[[#This Row],[Papel]],carteira!A:B,2,0),"")</f>
        <v/>
      </c>
      <c r="B303" s="5" t="s">
        <v>2819</v>
      </c>
      <c r="C303" s="6">
        <v>45.16</v>
      </c>
      <c r="D303" s="6" t="s">
        <v>2</v>
      </c>
      <c r="E303" s="7">
        <v>44638</v>
      </c>
      <c r="F303" s="6" t="s">
        <v>2820</v>
      </c>
      <c r="G303" s="6">
        <v>31.69</v>
      </c>
      <c r="H303" s="6" t="s">
        <v>280</v>
      </c>
      <c r="I303" s="6">
        <v>45.16</v>
      </c>
      <c r="J303" s="6" t="s">
        <v>280</v>
      </c>
      <c r="K303" s="8">
        <v>107556000</v>
      </c>
      <c r="L303" s="8">
        <v>30867300000</v>
      </c>
      <c r="M303" s="7">
        <v>44469</v>
      </c>
      <c r="N303" s="8">
        <v>44637300000</v>
      </c>
      <c r="O303" s="8">
        <v>683510000</v>
      </c>
      <c r="P303" s="6" t="s">
        <v>5</v>
      </c>
      <c r="Q303" s="6">
        <v>12.01</v>
      </c>
      <c r="R303" s="6">
        <v>3.76</v>
      </c>
      <c r="S303" s="9">
        <v>9.06E-2</v>
      </c>
      <c r="T303" s="6">
        <v>1.26</v>
      </c>
      <c r="U303" s="6">
        <v>35.85</v>
      </c>
      <c r="V303" s="9">
        <v>0.19339999999999999</v>
      </c>
      <c r="W303" s="6" t="s">
        <v>196</v>
      </c>
      <c r="X303" s="6" t="s">
        <v>1273</v>
      </c>
      <c r="Y303" s="9">
        <v>7.8600000000000003E-2</v>
      </c>
      <c r="Z303" s="6" t="s">
        <v>1225</v>
      </c>
      <c r="AA303" s="6" t="s">
        <v>1088</v>
      </c>
      <c r="AB303" s="9">
        <v>0.1239</v>
      </c>
      <c r="AC303" s="6" t="s">
        <v>722</v>
      </c>
      <c r="AD303" s="6" t="s">
        <v>600</v>
      </c>
      <c r="AE303" s="9">
        <v>-8.8700000000000001E-2</v>
      </c>
      <c r="AF303" s="6" t="s">
        <v>2821</v>
      </c>
      <c r="AG303" s="9">
        <v>8.5000000000000006E-2</v>
      </c>
      <c r="AH303" s="9">
        <v>-0.24690000000000001</v>
      </c>
      <c r="AI303" s="6" t="s">
        <v>2411</v>
      </c>
      <c r="AJ303" s="6" t="s">
        <v>1181</v>
      </c>
      <c r="AK303" s="9">
        <v>0.96299999999999997</v>
      </c>
      <c r="AL303" s="9">
        <v>8.9999999999999993E-3</v>
      </c>
      <c r="AM303" s="6" t="s">
        <v>866</v>
      </c>
      <c r="AN303" s="9">
        <v>-5.9400000000000001E-2</v>
      </c>
      <c r="AO303" s="6" t="s">
        <v>2636</v>
      </c>
      <c r="AP303" s="6" t="s">
        <v>321</v>
      </c>
      <c r="AQ303" s="9">
        <v>0.249</v>
      </c>
      <c r="AR303" s="6" t="s">
        <v>2822</v>
      </c>
      <c r="AS303" s="6" t="s">
        <v>1161</v>
      </c>
      <c r="AT303" s="6" t="s">
        <v>588</v>
      </c>
      <c r="AU303" s="6" t="s">
        <v>1149</v>
      </c>
      <c r="AV303" s="8">
        <v>53076400000</v>
      </c>
      <c r="AW303" s="8">
        <v>17917700000</v>
      </c>
      <c r="AX303" s="8">
        <v>4147640000</v>
      </c>
      <c r="AY303" s="8">
        <v>13770000000</v>
      </c>
      <c r="AZ303" s="8">
        <v>7061470000</v>
      </c>
      <c r="BA303" s="8">
        <v>24505800000</v>
      </c>
      <c r="BB303" s="8">
        <v>19311400000</v>
      </c>
      <c r="BC303" s="8">
        <v>5153920000</v>
      </c>
      <c r="BD303" s="8">
        <v>4514310000</v>
      </c>
      <c r="BE303" s="8">
        <v>1220420000</v>
      </c>
      <c r="BF303" s="8">
        <v>2569970000</v>
      </c>
      <c r="BG303" s="8">
        <v>468531000</v>
      </c>
      <c r="BH303" s="11">
        <f>BF303/L303</f>
        <v>8.3258658839613447E-2</v>
      </c>
      <c r="BI303" s="8">
        <f>BF303-AY303</f>
        <v>-11200030000</v>
      </c>
      <c r="BJ303" s="11">
        <f>(Table1[[#This Row],[Cotação]]/Table1[[#This Row],[Min 52 sem 
]])-1</f>
        <v>0.42505522246765515</v>
      </c>
    </row>
    <row r="304" spans="1:62" hidden="1" x14ac:dyDescent="0.25">
      <c r="A304" s="6" t="str">
        <f>IFERROR(VLOOKUP(Table1[[#This Row],[Papel]],carteira!A:B,2,0),"")</f>
        <v/>
      </c>
      <c r="B304" s="5" t="s">
        <v>1163</v>
      </c>
      <c r="C304" s="6">
        <v>32.229999999999997</v>
      </c>
      <c r="D304" s="6" t="s">
        <v>34</v>
      </c>
      <c r="E304" s="7">
        <v>44638</v>
      </c>
      <c r="F304" s="6" t="s">
        <v>1164</v>
      </c>
      <c r="G304" s="6">
        <v>22.54</v>
      </c>
      <c r="H304" s="6" t="s">
        <v>72</v>
      </c>
      <c r="I304" s="6">
        <v>32.229999999999997</v>
      </c>
      <c r="J304" s="6" t="s">
        <v>72</v>
      </c>
      <c r="K304" s="8">
        <v>82528500</v>
      </c>
      <c r="L304" s="8">
        <v>37137200000</v>
      </c>
      <c r="M304" s="7">
        <v>44561</v>
      </c>
      <c r="N304" s="8">
        <v>56767200000</v>
      </c>
      <c r="O304" s="8">
        <v>1152250000</v>
      </c>
      <c r="P304" s="6" t="s">
        <v>495</v>
      </c>
      <c r="Q304" s="6">
        <v>7.82</v>
      </c>
      <c r="R304" s="6">
        <v>4.12</v>
      </c>
      <c r="S304" s="9">
        <v>6.5100000000000005E-2</v>
      </c>
      <c r="T304" s="6">
        <v>2.4500000000000002</v>
      </c>
      <c r="U304" s="6">
        <v>13.14</v>
      </c>
      <c r="V304" s="9">
        <v>8.2600000000000007E-2</v>
      </c>
      <c r="W304" s="6" t="s">
        <v>1165</v>
      </c>
      <c r="X304" s="6" t="s">
        <v>1166</v>
      </c>
      <c r="Y304" s="9">
        <v>0.20319999999999999</v>
      </c>
      <c r="Z304" s="6" t="s">
        <v>94</v>
      </c>
      <c r="AA304" s="6" t="s">
        <v>1167</v>
      </c>
      <c r="AB304" s="9">
        <v>0.20130000000000001</v>
      </c>
      <c r="AC304" s="6" t="s">
        <v>1123</v>
      </c>
      <c r="AD304" s="6" t="s">
        <v>1168</v>
      </c>
      <c r="AE304" s="9">
        <v>-5.9700000000000003E-2</v>
      </c>
      <c r="AF304" s="6" t="s">
        <v>1169</v>
      </c>
      <c r="AG304" s="9">
        <v>0.112</v>
      </c>
      <c r="AH304" s="9">
        <v>-3.15E-2</v>
      </c>
      <c r="AI304" s="6" t="s">
        <v>1170</v>
      </c>
      <c r="AJ304" s="6" t="s">
        <v>1171</v>
      </c>
      <c r="AK304" s="9">
        <v>0.25219999999999998</v>
      </c>
      <c r="AL304" s="9">
        <v>0.115</v>
      </c>
      <c r="AM304" s="6" t="s">
        <v>7</v>
      </c>
      <c r="AN304" s="9">
        <v>0.50849999999999995</v>
      </c>
      <c r="AO304" s="6" t="s">
        <v>1172</v>
      </c>
      <c r="AP304" s="6" t="s">
        <v>454</v>
      </c>
      <c r="AQ304" s="9">
        <v>-0.22739999999999999</v>
      </c>
      <c r="AR304" s="6" t="s">
        <v>1173</v>
      </c>
      <c r="AS304" s="6" t="s">
        <v>1158</v>
      </c>
      <c r="AT304" s="6" t="s">
        <v>1174</v>
      </c>
      <c r="AU304" s="6" t="s">
        <v>567</v>
      </c>
      <c r="AV304" s="8">
        <v>66119900000</v>
      </c>
      <c r="AW304" s="8">
        <v>22415900000</v>
      </c>
      <c r="AX304" s="8">
        <v>2785810000</v>
      </c>
      <c r="AY304" s="8">
        <v>19630100000</v>
      </c>
      <c r="AZ304" s="8">
        <v>15552500000</v>
      </c>
      <c r="BA304" s="8">
        <v>15146200000</v>
      </c>
      <c r="BB304" s="8">
        <v>39210100000</v>
      </c>
      <c r="BC304" s="8">
        <v>10919300000</v>
      </c>
      <c r="BD304" s="8">
        <v>7379110000</v>
      </c>
      <c r="BE304" s="8">
        <v>2110390000</v>
      </c>
      <c r="BF304" s="8">
        <v>4748050000</v>
      </c>
      <c r="BG304" s="8">
        <v>1292090000</v>
      </c>
      <c r="BH304" s="11">
        <f>BF304/L304</f>
        <v>0.12785158816496667</v>
      </c>
      <c r="BI304" s="8">
        <f>BF304-AY304</f>
        <v>-14882050000</v>
      </c>
      <c r="BJ304" s="11">
        <f>(Table1[[#This Row],[Cotação]]/Table1[[#This Row],[Min 52 sem 
]])-1</f>
        <v>0.42990239574090494</v>
      </c>
    </row>
    <row r="305" spans="1:62" hidden="1" x14ac:dyDescent="0.25">
      <c r="A305" s="6" t="str">
        <f>IFERROR(VLOOKUP(Table1[[#This Row],[Papel]],carteira!A:B,2,0),"")</f>
        <v/>
      </c>
      <c r="B305" s="5" t="s">
        <v>2022</v>
      </c>
      <c r="C305" s="6">
        <v>10.75</v>
      </c>
      <c r="D305" s="6" t="s">
        <v>2</v>
      </c>
      <c r="E305" s="7">
        <v>44638</v>
      </c>
      <c r="F305" s="6" t="s">
        <v>2023</v>
      </c>
      <c r="G305" s="6">
        <v>7.5</v>
      </c>
      <c r="H305" s="6" t="s">
        <v>584</v>
      </c>
      <c r="I305" s="6">
        <v>11.35</v>
      </c>
      <c r="J305" s="6" t="s">
        <v>2024</v>
      </c>
      <c r="K305" s="8">
        <v>8237510</v>
      </c>
      <c r="L305" s="8">
        <v>3167990000</v>
      </c>
      <c r="M305" s="7">
        <v>44561</v>
      </c>
      <c r="N305" s="8">
        <v>4060760000</v>
      </c>
      <c r="O305" s="8">
        <v>294697000</v>
      </c>
      <c r="P305" s="6" t="s">
        <v>2025</v>
      </c>
      <c r="Q305" s="6">
        <v>9.15</v>
      </c>
      <c r="R305" s="6">
        <v>1.17</v>
      </c>
      <c r="S305" s="9">
        <v>-4.5999999999999999E-3</v>
      </c>
      <c r="T305" s="6">
        <v>2.39</v>
      </c>
      <c r="U305" s="6">
        <v>4.51</v>
      </c>
      <c r="V305" s="9">
        <v>1.03E-2</v>
      </c>
      <c r="W305" s="6" t="s">
        <v>2026</v>
      </c>
      <c r="X305" s="6" t="s">
        <v>2027</v>
      </c>
      <c r="Y305" s="9">
        <v>0.49280000000000002</v>
      </c>
      <c r="Z305" s="6" t="s">
        <v>1734</v>
      </c>
      <c r="AA305" s="6" t="s">
        <v>2028</v>
      </c>
      <c r="AB305" s="9">
        <v>2.9700000000000001E-2</v>
      </c>
      <c r="AC305" s="6" t="s">
        <v>383</v>
      </c>
      <c r="AD305" s="6" t="s">
        <v>892</v>
      </c>
      <c r="AE305" s="9">
        <v>0.18679999999999999</v>
      </c>
      <c r="AF305" s="6" t="s">
        <v>2029</v>
      </c>
      <c r="AG305" s="9">
        <v>0.188</v>
      </c>
      <c r="AH305" s="9">
        <v>0</v>
      </c>
      <c r="AI305" s="6" t="s">
        <v>2030</v>
      </c>
      <c r="AJ305" s="6" t="s">
        <v>2031</v>
      </c>
      <c r="AK305" s="9">
        <v>0</v>
      </c>
      <c r="AL305" s="9">
        <v>2.7E-2</v>
      </c>
      <c r="AM305" s="6" t="s">
        <v>1586</v>
      </c>
      <c r="AN305" s="9">
        <v>0</v>
      </c>
      <c r="AO305" s="6" t="s">
        <v>1026</v>
      </c>
      <c r="AP305" s="6" t="s">
        <v>690</v>
      </c>
      <c r="AQ305" s="9">
        <v>0</v>
      </c>
      <c r="AR305" s="6" t="s">
        <v>1038</v>
      </c>
      <c r="AS305" s="6" t="s">
        <v>818</v>
      </c>
      <c r="AT305" s="6" t="s">
        <v>29</v>
      </c>
      <c r="AU305" s="6" t="s">
        <v>435</v>
      </c>
      <c r="AV305" s="8">
        <v>3768740000</v>
      </c>
      <c r="AW305" s="8">
        <v>1748710000</v>
      </c>
      <c r="AX305" s="8">
        <v>855940000</v>
      </c>
      <c r="AY305" s="8">
        <v>892768000</v>
      </c>
      <c r="AZ305" s="8">
        <v>1790350000</v>
      </c>
      <c r="BA305" s="8">
        <v>1328170000</v>
      </c>
      <c r="BB305" s="8">
        <v>1390510000</v>
      </c>
      <c r="BC305" s="8">
        <v>360353000</v>
      </c>
      <c r="BD305" s="8">
        <v>708589000</v>
      </c>
      <c r="BE305" s="8">
        <v>182994000</v>
      </c>
      <c r="BF305" s="8">
        <v>346102000</v>
      </c>
      <c r="BG305" s="8">
        <v>169475000</v>
      </c>
      <c r="BH305" s="11">
        <f>BF305/L305</f>
        <v>0.10924971354076243</v>
      </c>
      <c r="BI305" s="8">
        <f>BF305-AY305</f>
        <v>-546666000</v>
      </c>
      <c r="BJ305" s="11">
        <f>(Table1[[#This Row],[Cotação]]/Table1[[#This Row],[Min 52 sem 
]])-1</f>
        <v>0.43333333333333335</v>
      </c>
    </row>
    <row r="306" spans="1:62" hidden="1" x14ac:dyDescent="0.25">
      <c r="A306" s="6" t="str">
        <f>IFERROR(VLOOKUP(Table1[[#This Row],[Papel]],carteira!A:B,2,0),"")</f>
        <v/>
      </c>
      <c r="B306" s="5" t="s">
        <v>1367</v>
      </c>
      <c r="C306" s="6">
        <v>9.8000000000000007</v>
      </c>
      <c r="D306" s="6" t="s">
        <v>34</v>
      </c>
      <c r="E306" s="7">
        <v>44638</v>
      </c>
      <c r="F306" s="6" t="s">
        <v>1368</v>
      </c>
      <c r="G306" s="6">
        <v>6.82</v>
      </c>
      <c r="H306" s="6" t="s">
        <v>815</v>
      </c>
      <c r="I306" s="6">
        <v>17.3</v>
      </c>
      <c r="J306" s="6" t="s">
        <v>816</v>
      </c>
      <c r="K306" s="8">
        <v>2945700</v>
      </c>
      <c r="L306" s="8">
        <v>921337000</v>
      </c>
      <c r="M306" s="7">
        <v>44469</v>
      </c>
      <c r="N306" s="8">
        <v>1072250000</v>
      </c>
      <c r="O306" s="8">
        <v>94014000</v>
      </c>
      <c r="P306" s="6" t="s">
        <v>1369</v>
      </c>
      <c r="Q306" s="6">
        <v>4.68</v>
      </c>
      <c r="R306" s="6">
        <v>2.1</v>
      </c>
      <c r="S306" s="9">
        <v>8.4099999999999994E-2</v>
      </c>
      <c r="T306" s="6">
        <v>2.02</v>
      </c>
      <c r="U306" s="6">
        <v>4.8600000000000003</v>
      </c>
      <c r="V306" s="9">
        <v>2.3E-2</v>
      </c>
      <c r="W306" s="6" t="s">
        <v>1370</v>
      </c>
      <c r="X306" s="6" t="s">
        <v>664</v>
      </c>
      <c r="Y306" s="9">
        <v>0.3009</v>
      </c>
      <c r="Z306" s="6" t="s">
        <v>410</v>
      </c>
      <c r="AA306" s="6" t="s">
        <v>1371</v>
      </c>
      <c r="AB306" s="9">
        <v>-5.8599999999999999E-2</v>
      </c>
      <c r="AC306" s="6" t="s">
        <v>285</v>
      </c>
      <c r="AD306" s="6" t="s">
        <v>880</v>
      </c>
      <c r="AE306" s="9">
        <v>0.44869999999999999</v>
      </c>
      <c r="AF306" s="6" t="s">
        <v>1372</v>
      </c>
      <c r="AG306" s="9">
        <v>0.15</v>
      </c>
      <c r="AH306" s="9">
        <v>1.7902</v>
      </c>
      <c r="AI306" s="6" t="s">
        <v>1373</v>
      </c>
      <c r="AJ306" s="6" t="s">
        <v>170</v>
      </c>
      <c r="AK306" s="9">
        <v>3.3136999999999999</v>
      </c>
      <c r="AL306" s="9">
        <v>2.9000000000000001E-2</v>
      </c>
      <c r="AM306" s="6" t="s">
        <v>1374</v>
      </c>
      <c r="AN306" s="9">
        <v>-0.4244</v>
      </c>
      <c r="AO306" s="6" t="s">
        <v>1375</v>
      </c>
      <c r="AP306" s="6" t="s">
        <v>1020</v>
      </c>
      <c r="AQ306" s="9">
        <v>-0.30520000000000003</v>
      </c>
      <c r="AR306" s="6" t="s">
        <v>1376</v>
      </c>
      <c r="AS306" s="6" t="s">
        <v>381</v>
      </c>
      <c r="AT306" s="6" t="s">
        <v>7</v>
      </c>
      <c r="AU306" s="6" t="s">
        <v>1121</v>
      </c>
      <c r="AV306" s="8">
        <v>1190090000</v>
      </c>
      <c r="AW306" s="8">
        <v>210583000</v>
      </c>
      <c r="AX306" s="8">
        <v>59666000</v>
      </c>
      <c r="AY306" s="8">
        <v>150917000</v>
      </c>
      <c r="AZ306" s="8">
        <v>644638000</v>
      </c>
      <c r="BA306" s="8">
        <v>456531000</v>
      </c>
      <c r="BB306" s="8">
        <v>1493930000</v>
      </c>
      <c r="BC306" s="8">
        <v>453562000</v>
      </c>
      <c r="BD306" s="8">
        <v>178251000</v>
      </c>
      <c r="BE306" s="8">
        <v>67389000</v>
      </c>
      <c r="BF306" s="8">
        <v>196992000</v>
      </c>
      <c r="BG306" s="8">
        <v>68083000</v>
      </c>
      <c r="BH306" s="11">
        <f>BF306/L306</f>
        <v>0.21381101594747634</v>
      </c>
      <c r="BI306" s="8">
        <f>BF306-AY306</f>
        <v>46075000</v>
      </c>
      <c r="BJ306" s="11">
        <f>(Table1[[#This Row],[Cotação]]/Table1[[#This Row],[Min 52 sem 
]])-1</f>
        <v>0.43695014662756604</v>
      </c>
    </row>
    <row r="307" spans="1:62" hidden="1" x14ac:dyDescent="0.25">
      <c r="A307" s="6" t="str">
        <f>IFERROR(VLOOKUP(Table1[[#This Row],[Papel]],carteira!A:B,2,0),"")</f>
        <v/>
      </c>
      <c r="B307" s="5" t="s">
        <v>1487</v>
      </c>
      <c r="C307" s="6">
        <v>13.7</v>
      </c>
      <c r="D307" s="6" t="s">
        <v>2</v>
      </c>
      <c r="E307" s="7">
        <v>44638</v>
      </c>
      <c r="F307" s="6" t="s">
        <v>1488</v>
      </c>
      <c r="G307" s="6">
        <v>9.5</v>
      </c>
      <c r="H307" s="6" t="s">
        <v>1489</v>
      </c>
      <c r="I307" s="6">
        <v>22.79</v>
      </c>
      <c r="J307" s="6" t="s">
        <v>1490</v>
      </c>
      <c r="K307" s="8">
        <v>2433960</v>
      </c>
      <c r="L307" s="8">
        <v>1917780000</v>
      </c>
      <c r="M307" s="7">
        <v>44469</v>
      </c>
      <c r="N307" s="8">
        <v>1933000000</v>
      </c>
      <c r="O307" s="8">
        <v>139984000</v>
      </c>
      <c r="P307" s="6" t="s">
        <v>1491</v>
      </c>
      <c r="Q307" s="6">
        <v>-50.78</v>
      </c>
      <c r="R307" s="6">
        <v>-0.27</v>
      </c>
      <c r="S307" s="9">
        <v>-0.14380000000000001</v>
      </c>
      <c r="T307" s="6">
        <v>2.5499999999999998</v>
      </c>
      <c r="U307" s="6">
        <v>5.36</v>
      </c>
      <c r="V307" s="9">
        <v>-0.20810000000000001</v>
      </c>
      <c r="W307" s="6" t="s">
        <v>1492</v>
      </c>
      <c r="X307" s="6" t="s">
        <v>1493</v>
      </c>
      <c r="Y307" s="9">
        <v>-7.9299999999999995E-2</v>
      </c>
      <c r="Z307" s="6" t="s">
        <v>1494</v>
      </c>
      <c r="AA307" s="6" t="s">
        <v>1495</v>
      </c>
      <c r="AB307" s="9">
        <v>0.37</v>
      </c>
      <c r="AC307" s="6" t="s">
        <v>129</v>
      </c>
      <c r="AD307" s="6" t="s">
        <v>1496</v>
      </c>
      <c r="AE307" s="9">
        <v>-0.42859999999999998</v>
      </c>
      <c r="AF307" s="6" t="s">
        <v>356</v>
      </c>
      <c r="AG307" s="9">
        <v>-1.9E-2</v>
      </c>
      <c r="AH307" s="9">
        <v>0</v>
      </c>
      <c r="AI307" s="6" t="s">
        <v>1497</v>
      </c>
      <c r="AJ307" s="6" t="s">
        <v>1498</v>
      </c>
      <c r="AK307" s="9">
        <v>0</v>
      </c>
      <c r="AL307" s="9">
        <v>0</v>
      </c>
      <c r="AM307" s="6" t="s">
        <v>276</v>
      </c>
      <c r="AN307" s="9">
        <v>0</v>
      </c>
      <c r="AO307" s="6" t="s">
        <v>1499</v>
      </c>
      <c r="AP307" s="6" t="s">
        <v>1275</v>
      </c>
      <c r="AQ307" s="9">
        <v>0</v>
      </c>
      <c r="AR307" s="6" t="s">
        <v>1500</v>
      </c>
      <c r="AS307" s="6" t="s">
        <v>1501</v>
      </c>
      <c r="AT307" s="6" t="s">
        <v>29</v>
      </c>
      <c r="AU307" s="6" t="s">
        <v>147</v>
      </c>
      <c r="AV307" s="8">
        <v>1560090000</v>
      </c>
      <c r="AW307" s="8">
        <v>594348000</v>
      </c>
      <c r="AX307" s="8">
        <v>579128000</v>
      </c>
      <c r="AY307" s="8">
        <v>15220000</v>
      </c>
      <c r="AZ307" s="8">
        <v>689416000</v>
      </c>
      <c r="BA307" s="8">
        <v>750727000</v>
      </c>
      <c r="BB307" s="8">
        <v>347924000</v>
      </c>
      <c r="BC307" s="8">
        <v>112456000</v>
      </c>
      <c r="BD307" s="8">
        <v>-30099000</v>
      </c>
      <c r="BE307" s="8">
        <v>12994000</v>
      </c>
      <c r="BF307" s="8">
        <v>-37766000</v>
      </c>
      <c r="BG307" s="8">
        <v>6473000</v>
      </c>
      <c r="BH307" s="11">
        <f>BF307/L307</f>
        <v>-1.9692561190543231E-2</v>
      </c>
      <c r="BI307" s="8">
        <f>BF307-AY307</f>
        <v>-52986000</v>
      </c>
      <c r="BJ307" s="11">
        <f>(Table1[[#This Row],[Cotação]]/Table1[[#This Row],[Min 52 sem 
]])-1</f>
        <v>0.44210526315789456</v>
      </c>
    </row>
    <row r="308" spans="1:62" hidden="1" x14ac:dyDescent="0.25">
      <c r="A308" s="6" t="str">
        <f>IFERROR(VLOOKUP(Table1[[#This Row],[Papel]],carteira!A:B,2,0),"")</f>
        <v/>
      </c>
      <c r="B308" s="5" t="s">
        <v>830</v>
      </c>
      <c r="C308" s="6">
        <v>46.98</v>
      </c>
      <c r="D308" s="6" t="s">
        <v>831</v>
      </c>
      <c r="E308" s="7">
        <v>44638</v>
      </c>
      <c r="F308" s="6" t="s">
        <v>832</v>
      </c>
      <c r="G308" s="6">
        <v>32.450000000000003</v>
      </c>
      <c r="H308" s="6" t="s">
        <v>815</v>
      </c>
      <c r="I308" s="6">
        <v>62.09</v>
      </c>
      <c r="J308" s="6" t="s">
        <v>816</v>
      </c>
      <c r="K308" s="8">
        <v>167885000</v>
      </c>
      <c r="L308" s="8">
        <v>37452800000</v>
      </c>
      <c r="M308" s="7">
        <v>44561</v>
      </c>
      <c r="N308" s="8">
        <v>60314500000</v>
      </c>
      <c r="O308" s="8">
        <v>797208000</v>
      </c>
      <c r="P308" s="6" t="s">
        <v>833</v>
      </c>
      <c r="Q308" s="6">
        <v>2.68</v>
      </c>
      <c r="R308" s="6">
        <v>17.54</v>
      </c>
      <c r="S308" s="9">
        <v>-1.5699999999999999E-2</v>
      </c>
      <c r="T308" s="6">
        <v>4.76</v>
      </c>
      <c r="U308" s="6">
        <v>9.8699999999999992</v>
      </c>
      <c r="V308" s="9">
        <v>-6.0999999999999999E-2</v>
      </c>
      <c r="W308" s="6" t="s">
        <v>158</v>
      </c>
      <c r="X308" s="6" t="s">
        <v>819</v>
      </c>
      <c r="Y308" s="9">
        <v>0.41770000000000002</v>
      </c>
      <c r="Z308" s="6" t="s">
        <v>589</v>
      </c>
      <c r="AA308" s="6" t="s">
        <v>820</v>
      </c>
      <c r="AB308" s="9">
        <v>-0.18479999999999999</v>
      </c>
      <c r="AC308" s="6" t="s">
        <v>205</v>
      </c>
      <c r="AD308" s="6" t="s">
        <v>821</v>
      </c>
      <c r="AE308" s="9">
        <v>1.7630999999999999</v>
      </c>
      <c r="AF308" s="6" t="s">
        <v>834</v>
      </c>
      <c r="AG308" s="9">
        <v>0.29399999999999998</v>
      </c>
      <c r="AH308" s="9">
        <v>-0.2104</v>
      </c>
      <c r="AI308" s="6" t="s">
        <v>835</v>
      </c>
      <c r="AJ308" s="6" t="s">
        <v>513</v>
      </c>
      <c r="AK308" s="9">
        <v>-0.35239999999999999</v>
      </c>
      <c r="AL308" s="9">
        <v>0.16</v>
      </c>
      <c r="AM308" s="6" t="s">
        <v>824</v>
      </c>
      <c r="AN308" s="9">
        <v>0.15279999999999999</v>
      </c>
      <c r="AO308" s="6" t="s">
        <v>836</v>
      </c>
      <c r="AP308" s="6" t="s">
        <v>347</v>
      </c>
      <c r="AQ308" s="9">
        <v>0.29720000000000002</v>
      </c>
      <c r="AR308" s="6" t="s">
        <v>269</v>
      </c>
      <c r="AS308" s="6" t="s">
        <v>827</v>
      </c>
      <c r="AT308" s="6" t="s">
        <v>828</v>
      </c>
      <c r="AU308" s="6" t="s">
        <v>829</v>
      </c>
      <c r="AV308" s="8">
        <v>92564400000</v>
      </c>
      <c r="AW308" s="8">
        <v>35035100000</v>
      </c>
      <c r="AX308" s="8">
        <v>12173400000</v>
      </c>
      <c r="AY308" s="8">
        <v>22861700000</v>
      </c>
      <c r="AZ308" s="8">
        <v>39293400000</v>
      </c>
      <c r="BA308" s="8">
        <v>7865820000</v>
      </c>
      <c r="BB308" s="8">
        <v>105625000000</v>
      </c>
      <c r="BC308" s="8">
        <v>28212100000</v>
      </c>
      <c r="BD308" s="8">
        <v>27182600000</v>
      </c>
      <c r="BE308" s="8">
        <v>5252450000</v>
      </c>
      <c r="BF308" s="8">
        <v>13984900000</v>
      </c>
      <c r="BG308" s="8">
        <v>530342000</v>
      </c>
      <c r="BH308" s="11">
        <f>BF308/L308</f>
        <v>0.37340065362269309</v>
      </c>
      <c r="BI308" s="8">
        <f>BF308-AY308</f>
        <v>-8876800000</v>
      </c>
      <c r="BJ308" s="11">
        <f>(Table1[[#This Row],[Cotação]]/Table1[[#This Row],[Min 52 sem 
]])-1</f>
        <v>0.4477657935285051</v>
      </c>
    </row>
    <row r="309" spans="1:62" hidden="1" x14ac:dyDescent="0.25">
      <c r="A309" s="6" t="str">
        <f>IFERROR(VLOOKUP(Table1[[#This Row],[Papel]],carteira!A:B,2,0),"")</f>
        <v/>
      </c>
      <c r="B309" s="5" t="s">
        <v>2303</v>
      </c>
      <c r="C309" s="6">
        <v>12.25</v>
      </c>
      <c r="D309" s="6" t="s">
        <v>228</v>
      </c>
      <c r="E309" s="7">
        <v>44638</v>
      </c>
      <c r="F309" s="6" t="s">
        <v>2304</v>
      </c>
      <c r="G309" s="6">
        <v>8.35</v>
      </c>
      <c r="H309" s="6" t="s">
        <v>25</v>
      </c>
      <c r="I309" s="6">
        <v>18.829999999999998</v>
      </c>
      <c r="J309" s="6" t="s">
        <v>26</v>
      </c>
      <c r="K309" s="8">
        <v>8556260</v>
      </c>
      <c r="L309" s="8">
        <v>2875480000</v>
      </c>
      <c r="M309" s="7">
        <v>44561</v>
      </c>
      <c r="N309" s="6" t="s">
        <v>27</v>
      </c>
      <c r="O309" s="8">
        <v>704200000</v>
      </c>
      <c r="P309" s="6" t="s">
        <v>2305</v>
      </c>
      <c r="Q309" s="6">
        <v>18.36</v>
      </c>
      <c r="R309" s="6">
        <v>0.67</v>
      </c>
      <c r="S309" s="9">
        <v>-4.2200000000000001E-2</v>
      </c>
      <c r="T309" s="6">
        <v>2.2799999999999998</v>
      </c>
      <c r="U309" s="6">
        <v>5.37</v>
      </c>
      <c r="V309" s="9">
        <v>-9.7900000000000001E-2</v>
      </c>
      <c r="W309" s="6" t="s">
        <v>29</v>
      </c>
      <c r="X309" s="6" t="s">
        <v>29</v>
      </c>
      <c r="Y309" s="9">
        <v>-0.33169999999999999</v>
      </c>
      <c r="Z309" s="6" t="s">
        <v>29</v>
      </c>
      <c r="AA309" s="6" t="s">
        <v>29</v>
      </c>
      <c r="AB309" s="9">
        <v>0.1343</v>
      </c>
      <c r="AC309" s="6" t="s">
        <v>29</v>
      </c>
      <c r="AD309" s="6" t="s">
        <v>30</v>
      </c>
      <c r="AE309" s="9">
        <v>-0.4108</v>
      </c>
      <c r="AF309" s="6" t="s">
        <v>29</v>
      </c>
      <c r="AG309" s="9">
        <v>0</v>
      </c>
      <c r="AH309" s="9">
        <v>0</v>
      </c>
      <c r="AI309" s="6" t="s">
        <v>29</v>
      </c>
      <c r="AJ309" s="6" t="s">
        <v>29</v>
      </c>
      <c r="AK309" s="9">
        <v>0</v>
      </c>
      <c r="AL309" s="9">
        <v>1.7000000000000001E-2</v>
      </c>
      <c r="AM309" s="6" t="s">
        <v>1168</v>
      </c>
      <c r="AN309" s="9">
        <v>0</v>
      </c>
      <c r="AO309" s="6" t="s">
        <v>29</v>
      </c>
      <c r="AP309" s="6" t="s">
        <v>29</v>
      </c>
      <c r="AQ309" s="9">
        <v>0</v>
      </c>
      <c r="AR309" s="6" t="s">
        <v>29</v>
      </c>
      <c r="AS309" s="6" t="s">
        <v>29</v>
      </c>
      <c r="AT309" s="6" t="s">
        <v>2306</v>
      </c>
      <c r="AU309" s="6" t="s">
        <v>29</v>
      </c>
      <c r="AV309" s="8">
        <v>6975750000</v>
      </c>
      <c r="AW309" s="8">
        <v>3606970000</v>
      </c>
      <c r="AX309" s="8">
        <v>960620000</v>
      </c>
      <c r="AY309" s="8">
        <v>1260560000</v>
      </c>
      <c r="AZ309" s="8">
        <v>402707000</v>
      </c>
      <c r="BA309" s="8">
        <v>123014000</v>
      </c>
      <c r="BB309" s="8">
        <v>64427000</v>
      </c>
      <c r="BC309" s="8">
        <v>23713000</v>
      </c>
      <c r="BD309" s="8">
        <v>156622000</v>
      </c>
      <c r="BE309" s="8">
        <v>19035000</v>
      </c>
      <c r="BH309" s="11">
        <f>BF309/L309</f>
        <v>0</v>
      </c>
      <c r="BI309" s="8">
        <f>BF309-AY309</f>
        <v>-1260560000</v>
      </c>
      <c r="BJ309" s="11">
        <f>(Table1[[#This Row],[Cotação]]/Table1[[#This Row],[Min 52 sem 
]])-1</f>
        <v>0.46706586826347318</v>
      </c>
    </row>
    <row r="310" spans="1:62" hidden="1" x14ac:dyDescent="0.25">
      <c r="A310" s="6" t="str">
        <f>IFERROR(VLOOKUP(Table1[[#This Row],[Papel]],carteira!A:B,2,0),"")</f>
        <v/>
      </c>
      <c r="B310" s="5" t="s">
        <v>3240</v>
      </c>
      <c r="C310" s="6">
        <v>10.220000000000001</v>
      </c>
      <c r="D310" s="6" t="s">
        <v>2</v>
      </c>
      <c r="E310" s="7">
        <v>44638</v>
      </c>
      <c r="F310" s="6" t="s">
        <v>3241</v>
      </c>
      <c r="G310" s="6">
        <v>6.93</v>
      </c>
      <c r="H310" s="6" t="s">
        <v>194</v>
      </c>
      <c r="I310" s="6">
        <v>11.87</v>
      </c>
      <c r="J310" s="6" t="s">
        <v>194</v>
      </c>
      <c r="K310" s="8">
        <v>7135360</v>
      </c>
      <c r="L310" s="8">
        <v>842895000</v>
      </c>
      <c r="M310" s="7">
        <v>44561</v>
      </c>
      <c r="N310" s="8">
        <v>1673680000</v>
      </c>
      <c r="O310" s="8">
        <v>82475000</v>
      </c>
      <c r="P310" s="6" t="s">
        <v>1751</v>
      </c>
      <c r="Q310" s="6">
        <v>14.12</v>
      </c>
      <c r="R310" s="6">
        <v>0.72</v>
      </c>
      <c r="S310" s="9">
        <v>5.8999999999999999E-3</v>
      </c>
      <c r="T310" s="6">
        <v>0.67</v>
      </c>
      <c r="U310" s="6">
        <v>15.26</v>
      </c>
      <c r="V310" s="9">
        <v>-3.7699999999999997E-2</v>
      </c>
      <c r="W310" s="6" t="s">
        <v>2144</v>
      </c>
      <c r="X310" s="6" t="s">
        <v>1584</v>
      </c>
      <c r="Y310" s="9">
        <v>0.35930000000000001</v>
      </c>
      <c r="Z310" s="6" t="s">
        <v>1254</v>
      </c>
      <c r="AA310" s="6" t="s">
        <v>1174</v>
      </c>
      <c r="AB310" s="9">
        <v>0.22500000000000001</v>
      </c>
      <c r="AC310" s="6" t="s">
        <v>157</v>
      </c>
      <c r="AD310" s="6" t="s">
        <v>2422</v>
      </c>
      <c r="AE310" s="9">
        <v>-3.09E-2</v>
      </c>
      <c r="AF310" s="6" t="s">
        <v>545</v>
      </c>
      <c r="AG310" s="9">
        <v>6.4000000000000001E-2</v>
      </c>
      <c r="AH310" s="9">
        <v>-0.44700000000000001</v>
      </c>
      <c r="AI310" s="6" t="s">
        <v>3242</v>
      </c>
      <c r="AJ310" s="6" t="s">
        <v>1443</v>
      </c>
      <c r="AK310" s="9">
        <v>-1.9099999999999999E-2</v>
      </c>
      <c r="AL310" s="9">
        <v>28.271000000000001</v>
      </c>
      <c r="AM310" s="6" t="s">
        <v>552</v>
      </c>
      <c r="AN310" s="9">
        <v>2.18E-2</v>
      </c>
      <c r="AO310" s="6" t="s">
        <v>1315</v>
      </c>
      <c r="AP310" s="6" t="s">
        <v>1949</v>
      </c>
      <c r="AQ310" s="9">
        <v>-0.1401</v>
      </c>
      <c r="AR310" s="6" t="s">
        <v>3243</v>
      </c>
      <c r="AS310" s="6" t="s">
        <v>389</v>
      </c>
      <c r="AT310" s="6" t="s">
        <v>1443</v>
      </c>
      <c r="AU310" s="6" t="s">
        <v>1145</v>
      </c>
      <c r="AV310" s="8">
        <v>3097780000</v>
      </c>
      <c r="AW310" s="8">
        <v>1266620000</v>
      </c>
      <c r="AX310" s="8">
        <v>435836000</v>
      </c>
      <c r="AY310" s="8">
        <v>830786000</v>
      </c>
      <c r="AZ310" s="8">
        <v>1326690000</v>
      </c>
      <c r="BA310" s="8">
        <v>1258800000</v>
      </c>
      <c r="BB310" s="8">
        <v>2198000000</v>
      </c>
      <c r="BC310" s="8">
        <v>583747000</v>
      </c>
      <c r="BD310" s="8">
        <v>198636000</v>
      </c>
      <c r="BE310" s="8">
        <v>63248000</v>
      </c>
      <c r="BF310" s="8">
        <v>59687000</v>
      </c>
      <c r="BG310" s="8">
        <v>29991000</v>
      </c>
      <c r="BH310" s="11">
        <f>BF310/L310</f>
        <v>7.081190421108205E-2</v>
      </c>
      <c r="BI310" s="8">
        <f>BF310-AY310</f>
        <v>-771099000</v>
      </c>
      <c r="BJ310" s="11">
        <f>(Table1[[#This Row],[Cotação]]/Table1[[#This Row],[Min 52 sem 
]])-1</f>
        <v>0.47474747474747492</v>
      </c>
    </row>
    <row r="311" spans="1:62" hidden="1" x14ac:dyDescent="0.25">
      <c r="A311" s="6" t="str">
        <f>IFERROR(VLOOKUP(Table1[[#This Row],[Papel]],carteira!A:B,2,0),"")</f>
        <v/>
      </c>
      <c r="B311" s="5" t="s">
        <v>2887</v>
      </c>
      <c r="C311" s="6">
        <v>21.07</v>
      </c>
      <c r="D311" s="6" t="s">
        <v>2</v>
      </c>
      <c r="E311" s="7">
        <v>44638</v>
      </c>
      <c r="F311" s="6" t="s">
        <v>2888</v>
      </c>
      <c r="G311" s="6">
        <v>14.25</v>
      </c>
      <c r="H311" s="6" t="s">
        <v>124</v>
      </c>
      <c r="I311" s="6">
        <v>32.200000000000003</v>
      </c>
      <c r="J311" s="6" t="s">
        <v>2889</v>
      </c>
      <c r="K311" s="8">
        <v>26483100</v>
      </c>
      <c r="L311" s="8">
        <v>12352100000</v>
      </c>
      <c r="M311" s="7">
        <v>44561</v>
      </c>
      <c r="N311" s="8">
        <v>12223000000</v>
      </c>
      <c r="O311" s="8">
        <v>586242000</v>
      </c>
      <c r="P311" s="6" t="s">
        <v>2890</v>
      </c>
      <c r="Q311" s="6">
        <v>-19.47</v>
      </c>
      <c r="R311" s="6">
        <v>-1.08</v>
      </c>
      <c r="S311" s="9">
        <v>0.1389</v>
      </c>
      <c r="T311" s="6">
        <v>2.81</v>
      </c>
      <c r="U311" s="6">
        <v>7.5</v>
      </c>
      <c r="V311" s="9">
        <v>0.18840000000000001</v>
      </c>
      <c r="W311" s="6" t="s">
        <v>2891</v>
      </c>
      <c r="X311" s="6" t="s">
        <v>116</v>
      </c>
      <c r="Y311" s="9">
        <v>-0.32029999999999997</v>
      </c>
      <c r="Z311" s="6" t="s">
        <v>1559</v>
      </c>
      <c r="AA311" s="6" t="s">
        <v>2892</v>
      </c>
      <c r="AB311" s="9">
        <v>0.31690000000000002</v>
      </c>
      <c r="AC311" s="6" t="s">
        <v>893</v>
      </c>
      <c r="AD311" s="6" t="s">
        <v>2893</v>
      </c>
      <c r="AE311" s="9">
        <v>-0.4839</v>
      </c>
      <c r="AF311" s="6" t="s">
        <v>218</v>
      </c>
      <c r="AG311" s="9">
        <v>-0.03</v>
      </c>
      <c r="AH311" s="9">
        <v>0</v>
      </c>
      <c r="AI311" s="6" t="s">
        <v>2894</v>
      </c>
      <c r="AJ311" s="6" t="s">
        <v>2895</v>
      </c>
      <c r="AK311" s="9">
        <v>0</v>
      </c>
      <c r="AL311" s="9">
        <v>0</v>
      </c>
      <c r="AM311" s="6" t="s">
        <v>2896</v>
      </c>
      <c r="AN311" s="9">
        <v>0</v>
      </c>
      <c r="AO311" s="6" t="s">
        <v>2003</v>
      </c>
      <c r="AP311" s="6" t="s">
        <v>1199</v>
      </c>
      <c r="AQ311" s="9">
        <v>0</v>
      </c>
      <c r="AR311" s="6" t="s">
        <v>2897</v>
      </c>
      <c r="AS311" s="6" t="s">
        <v>1973</v>
      </c>
      <c r="AT311" s="6" t="s">
        <v>1447</v>
      </c>
      <c r="AU311" s="6" t="s">
        <v>444</v>
      </c>
      <c r="AV311" s="8">
        <v>11654500000</v>
      </c>
      <c r="AW311" s="8">
        <v>3590490000</v>
      </c>
      <c r="AX311" s="8">
        <v>3719630000</v>
      </c>
      <c r="AY311" s="8">
        <v>-129135000</v>
      </c>
      <c r="AZ311" s="8">
        <v>4169950000</v>
      </c>
      <c r="BA311" s="8">
        <v>4396510000</v>
      </c>
      <c r="BB311" s="8">
        <v>1706850000</v>
      </c>
      <c r="BC311" s="8">
        <v>546443000</v>
      </c>
      <c r="BD311" s="8">
        <v>-348098000</v>
      </c>
      <c r="BE311" s="8">
        <v>-64736000</v>
      </c>
      <c r="BF311" s="8">
        <v>-634581000</v>
      </c>
      <c r="BG311" s="8">
        <v>-137359000</v>
      </c>
      <c r="BH311" s="11">
        <f>BF311/L311</f>
        <v>-5.1374341205139208E-2</v>
      </c>
      <c r="BI311" s="8">
        <f>BF311-AY311</f>
        <v>-505446000</v>
      </c>
      <c r="BJ311" s="11">
        <f>(Table1[[#This Row],[Cotação]]/Table1[[#This Row],[Min 52 sem 
]])-1</f>
        <v>0.47859649122807024</v>
      </c>
    </row>
    <row r="312" spans="1:62" hidden="1" x14ac:dyDescent="0.25">
      <c r="A312" s="6" t="str">
        <f>IFERROR(VLOOKUP(Table1[[#This Row],[Papel]],carteira!A:B,2,0),"")</f>
        <v/>
      </c>
      <c r="B312" s="5" t="s">
        <v>732</v>
      </c>
      <c r="C312" s="6">
        <v>14.6</v>
      </c>
      <c r="D312" s="6" t="s">
        <v>34</v>
      </c>
      <c r="E312" s="7">
        <v>44638</v>
      </c>
      <c r="F312" s="6" t="s">
        <v>733</v>
      </c>
      <c r="G312" s="6">
        <v>9.84</v>
      </c>
      <c r="H312" s="6" t="s">
        <v>25</v>
      </c>
      <c r="I312" s="6">
        <v>21.08</v>
      </c>
      <c r="J312" s="6" t="s">
        <v>26</v>
      </c>
      <c r="K312" s="8">
        <v>235911</v>
      </c>
      <c r="L312" s="8">
        <v>167989000000</v>
      </c>
      <c r="M312" s="7">
        <v>44561</v>
      </c>
      <c r="N312" s="6" t="s">
        <v>27</v>
      </c>
      <c r="O312" s="8">
        <v>11506100000</v>
      </c>
      <c r="P312" s="6" t="s">
        <v>734</v>
      </c>
      <c r="Q312" s="6">
        <v>26.69</v>
      </c>
      <c r="R312" s="6">
        <v>0.55000000000000004</v>
      </c>
      <c r="S312" s="9">
        <v>-5.8099999999999999E-2</v>
      </c>
      <c r="T312" s="6">
        <v>4.49</v>
      </c>
      <c r="U312" s="6">
        <v>3.25</v>
      </c>
      <c r="V312" s="9">
        <v>-7.2400000000000006E-2</v>
      </c>
      <c r="W312" s="6" t="s">
        <v>29</v>
      </c>
      <c r="X312" s="6" t="s">
        <v>29</v>
      </c>
      <c r="Y312" s="9">
        <v>0.32590000000000002</v>
      </c>
      <c r="Z312" s="6" t="s">
        <v>29</v>
      </c>
      <c r="AA312" s="6" t="s">
        <v>29</v>
      </c>
      <c r="AB312" s="9">
        <v>0.14219999999999999</v>
      </c>
      <c r="AC312" s="6" t="s">
        <v>29</v>
      </c>
      <c r="AD312" s="6" t="s">
        <v>30</v>
      </c>
      <c r="AE312" s="9">
        <v>0.13300000000000001</v>
      </c>
      <c r="AF312" s="6" t="s">
        <v>29</v>
      </c>
      <c r="AG312" s="9">
        <v>0</v>
      </c>
      <c r="AH312" s="9">
        <v>0.14940000000000001</v>
      </c>
      <c r="AI312" s="6" t="s">
        <v>29</v>
      </c>
      <c r="AJ312" s="6" t="s">
        <v>29</v>
      </c>
      <c r="AK312" s="9">
        <v>3.9687999999999999</v>
      </c>
      <c r="AL312" s="9">
        <v>8.9999999999999993E-3</v>
      </c>
      <c r="AM312" s="6" t="s">
        <v>730</v>
      </c>
      <c r="AN312" s="9">
        <v>7.0499999999999993E-2</v>
      </c>
      <c r="AO312" s="6" t="s">
        <v>29</v>
      </c>
      <c r="AP312" s="6" t="s">
        <v>29</v>
      </c>
      <c r="AQ312" s="9">
        <v>0.92820000000000003</v>
      </c>
      <c r="AR312" s="6" t="s">
        <v>29</v>
      </c>
      <c r="AS312" s="6" t="s">
        <v>29</v>
      </c>
      <c r="AT312" s="6" t="s">
        <v>731</v>
      </c>
      <c r="AU312" s="6" t="s">
        <v>29</v>
      </c>
      <c r="AV312" s="8">
        <v>318202000000</v>
      </c>
      <c r="AW312" s="8">
        <v>88991100000</v>
      </c>
      <c r="AX312" s="8">
        <v>55494700000</v>
      </c>
      <c r="AY312" s="8">
        <v>37379700000</v>
      </c>
      <c r="AZ312" s="8">
        <v>5659230000</v>
      </c>
      <c r="BA312" s="8">
        <v>1810010000</v>
      </c>
      <c r="BB312" s="8">
        <v>3329690000</v>
      </c>
      <c r="BC312" s="8">
        <v>780569000</v>
      </c>
      <c r="BD312" s="8">
        <v>6294480000</v>
      </c>
      <c r="BE312" s="8">
        <v>957391000</v>
      </c>
      <c r="BH312" s="11">
        <f>BF312/L312</f>
        <v>0</v>
      </c>
      <c r="BI312" s="8">
        <f>BF312-AY312</f>
        <v>-37379700000</v>
      </c>
      <c r="BJ312" s="11">
        <f>(Table1[[#This Row],[Cotação]]/Table1[[#This Row],[Min 52 sem 
]])-1</f>
        <v>0.4837398373983739</v>
      </c>
    </row>
    <row r="313" spans="1:62" hidden="1" x14ac:dyDescent="0.25">
      <c r="A313" s="6" t="str">
        <f>IFERROR(VLOOKUP(Table1[[#This Row],[Papel]],carteira!A:B,2,0),"")</f>
        <v/>
      </c>
      <c r="B313" s="5" t="s">
        <v>2228</v>
      </c>
      <c r="C313" s="6">
        <v>16.11</v>
      </c>
      <c r="D313" s="6" t="s">
        <v>2</v>
      </c>
      <c r="E313" s="7">
        <v>44638</v>
      </c>
      <c r="F313" s="6" t="s">
        <v>2229</v>
      </c>
      <c r="G313" s="6">
        <v>10.85</v>
      </c>
      <c r="H313" s="6" t="s">
        <v>4</v>
      </c>
      <c r="I313" s="6">
        <v>21.55</v>
      </c>
      <c r="J313" s="6" t="s">
        <v>4</v>
      </c>
      <c r="K313" s="8">
        <v>9727180</v>
      </c>
      <c r="L313" s="8">
        <v>6159330000</v>
      </c>
      <c r="M313" s="7">
        <v>44469</v>
      </c>
      <c r="N313" s="8">
        <v>5064130000</v>
      </c>
      <c r="O313" s="8">
        <v>382330000</v>
      </c>
      <c r="P313" s="6" t="s">
        <v>2230</v>
      </c>
      <c r="Q313" s="6">
        <v>0</v>
      </c>
      <c r="R313" s="6">
        <v>0</v>
      </c>
      <c r="S313" s="9">
        <v>2.35E-2</v>
      </c>
      <c r="T313" s="6">
        <v>4.0199999999999996</v>
      </c>
      <c r="U313" s="6">
        <v>4.01</v>
      </c>
      <c r="V313" s="9">
        <v>2.2200000000000001E-2</v>
      </c>
      <c r="W313" s="6" t="s">
        <v>29</v>
      </c>
      <c r="X313" s="6" t="s">
        <v>29</v>
      </c>
      <c r="Y313" s="9">
        <v>-4.1099999999999998E-2</v>
      </c>
      <c r="Z313" s="6" t="s">
        <v>29</v>
      </c>
      <c r="AA313" s="6" t="s">
        <v>29</v>
      </c>
      <c r="AB313" s="9">
        <v>0.1933</v>
      </c>
      <c r="AC313" s="6" t="s">
        <v>207</v>
      </c>
      <c r="AD313" s="6" t="s">
        <v>29</v>
      </c>
      <c r="AE313" s="9">
        <v>-0.19639999999999999</v>
      </c>
      <c r="AF313" s="6" t="s">
        <v>2231</v>
      </c>
      <c r="AG313" s="9">
        <v>0</v>
      </c>
      <c r="AH313" s="9">
        <v>0</v>
      </c>
      <c r="AI313" s="6" t="s">
        <v>2232</v>
      </c>
      <c r="AJ313" s="6" t="s">
        <v>29</v>
      </c>
      <c r="AK313" s="9">
        <v>0</v>
      </c>
      <c r="AL313" s="9">
        <v>0</v>
      </c>
      <c r="AM313" s="6" t="s">
        <v>29</v>
      </c>
      <c r="AN313" s="9">
        <v>0</v>
      </c>
      <c r="AO313" s="6" t="s">
        <v>29</v>
      </c>
      <c r="AP313" s="6" t="s">
        <v>2233</v>
      </c>
      <c r="AQ313" s="9">
        <v>0</v>
      </c>
      <c r="AR313" s="6" t="s">
        <v>29</v>
      </c>
      <c r="AS313" s="6" t="s">
        <v>84</v>
      </c>
      <c r="AT313" s="6" t="s">
        <v>29</v>
      </c>
      <c r="AU313" s="6" t="s">
        <v>29</v>
      </c>
      <c r="AV313" s="8">
        <v>2504340000</v>
      </c>
      <c r="AW313" s="8">
        <v>258249000</v>
      </c>
      <c r="AX313" s="8">
        <v>1353460000</v>
      </c>
      <c r="AY313" s="8">
        <v>-1095210000</v>
      </c>
      <c r="AZ313" s="8">
        <v>1712880000</v>
      </c>
      <c r="BA313" s="8">
        <v>1531620000</v>
      </c>
      <c r="BB313" s="6">
        <v>0</v>
      </c>
      <c r="BC313" s="8">
        <v>240402000</v>
      </c>
      <c r="BD313" s="6">
        <v>0</v>
      </c>
      <c r="BE313" s="8">
        <v>59351000</v>
      </c>
      <c r="BF313" s="6">
        <v>0</v>
      </c>
      <c r="BG313" s="8">
        <v>43634000</v>
      </c>
      <c r="BH313" s="11">
        <f>BF313/L313</f>
        <v>0</v>
      </c>
      <c r="BI313" s="8">
        <f>BF313-AY313</f>
        <v>1095210000</v>
      </c>
      <c r="BJ313" s="11">
        <f>(Table1[[#This Row],[Cotação]]/Table1[[#This Row],[Min 52 sem 
]])-1</f>
        <v>0.48479262672811063</v>
      </c>
    </row>
    <row r="314" spans="1:62" hidden="1" x14ac:dyDescent="0.25">
      <c r="A314" s="6" t="str">
        <f>IFERROR(VLOOKUP(Table1[[#This Row],[Papel]],carteira!A:B,2,0),"")</f>
        <v/>
      </c>
      <c r="B314" s="5" t="s">
        <v>3244</v>
      </c>
      <c r="C314" s="6">
        <v>10.1</v>
      </c>
      <c r="D314" s="6" t="s">
        <v>34</v>
      </c>
      <c r="E314" s="7">
        <v>44638</v>
      </c>
      <c r="F314" s="6" t="s">
        <v>3245</v>
      </c>
      <c r="G314" s="6">
        <v>6.79</v>
      </c>
      <c r="H314" s="6" t="s">
        <v>162</v>
      </c>
      <c r="I314" s="6">
        <v>10.86</v>
      </c>
      <c r="J314" s="6" t="s">
        <v>163</v>
      </c>
      <c r="K314" s="8">
        <v>4761070</v>
      </c>
      <c r="L314" s="8">
        <v>2482140000</v>
      </c>
      <c r="M314" s="7">
        <v>44561</v>
      </c>
      <c r="N314" s="8">
        <v>2728750000</v>
      </c>
      <c r="O314" s="8">
        <v>245756000</v>
      </c>
      <c r="P314" s="6" t="s">
        <v>3246</v>
      </c>
      <c r="Q314" s="6">
        <v>7.91</v>
      </c>
      <c r="R314" s="6">
        <v>1.28</v>
      </c>
      <c r="S314" s="9">
        <v>0.14119999999999999</v>
      </c>
      <c r="T314" s="6">
        <v>1.83</v>
      </c>
      <c r="U314" s="6">
        <v>5.52</v>
      </c>
      <c r="V314" s="9">
        <v>0.12470000000000001</v>
      </c>
      <c r="W314" s="6" t="s">
        <v>3247</v>
      </c>
      <c r="X314" s="6" t="s">
        <v>812</v>
      </c>
      <c r="Y314" s="9">
        <v>0.40300000000000002</v>
      </c>
      <c r="Z314" s="6" t="s">
        <v>151</v>
      </c>
      <c r="AA314" s="6" t="s">
        <v>707</v>
      </c>
      <c r="AB314" s="9">
        <v>0.105</v>
      </c>
      <c r="AC314" s="6" t="s">
        <v>274</v>
      </c>
      <c r="AD314" s="6" t="s">
        <v>730</v>
      </c>
      <c r="AE314" s="9">
        <v>0.18859999999999999</v>
      </c>
      <c r="AF314" s="6" t="s">
        <v>3248</v>
      </c>
      <c r="AG314" s="9">
        <v>0.12</v>
      </c>
      <c r="AH314" s="9">
        <v>-0.13150000000000001</v>
      </c>
      <c r="AI314" s="6" t="s">
        <v>3249</v>
      </c>
      <c r="AJ314" s="6" t="s">
        <v>600</v>
      </c>
      <c r="AK314" s="9">
        <v>0.29580000000000001</v>
      </c>
      <c r="AL314" s="9">
        <v>3.5000000000000003E-2</v>
      </c>
      <c r="AM314" s="6" t="s">
        <v>3250</v>
      </c>
      <c r="AN314" s="9">
        <v>-0.2198</v>
      </c>
      <c r="AO314" s="6" t="s">
        <v>3008</v>
      </c>
      <c r="AP314" s="6" t="s">
        <v>685</v>
      </c>
      <c r="AQ314" s="9">
        <v>2.7759</v>
      </c>
      <c r="AR314" s="6" t="s">
        <v>3251</v>
      </c>
      <c r="AS314" s="6" t="s">
        <v>157</v>
      </c>
      <c r="AT314" s="6" t="s">
        <v>588</v>
      </c>
      <c r="AU314" s="6" t="s">
        <v>1613</v>
      </c>
      <c r="AV314" s="8">
        <v>1995240000</v>
      </c>
      <c r="AW314" s="8">
        <v>361250000</v>
      </c>
      <c r="AX314" s="8">
        <v>114635000</v>
      </c>
      <c r="AY314" s="8">
        <v>246615000</v>
      </c>
      <c r="AZ314" s="8">
        <v>1299300000</v>
      </c>
      <c r="BA314" s="8">
        <v>1356220000</v>
      </c>
      <c r="BB314" s="8">
        <v>1867180000</v>
      </c>
      <c r="BC314" s="8">
        <v>620005000</v>
      </c>
      <c r="BD314" s="8">
        <v>239882000</v>
      </c>
      <c r="BE314" s="8">
        <v>97704000</v>
      </c>
      <c r="BF314" s="8">
        <v>313831000</v>
      </c>
      <c r="BG314" s="8">
        <v>81201000</v>
      </c>
      <c r="BH314" s="11">
        <f>BF314/L314</f>
        <v>0.12643565632881304</v>
      </c>
      <c r="BI314" s="8">
        <f>BF314-AY314</f>
        <v>67216000</v>
      </c>
      <c r="BJ314" s="11">
        <f>(Table1[[#This Row],[Cotação]]/Table1[[#This Row],[Min 52 sem 
]])-1</f>
        <v>0.48748159057437412</v>
      </c>
    </row>
    <row r="315" spans="1:62" hidden="1" x14ac:dyDescent="0.25">
      <c r="A315" s="6" t="str">
        <f>IFERROR(VLOOKUP(Table1[[#This Row],[Papel]],carteira!A:B,2,0),"")</f>
        <v/>
      </c>
      <c r="B315" s="5" t="s">
        <v>2034</v>
      </c>
      <c r="C315" s="6">
        <v>37.32</v>
      </c>
      <c r="D315" s="6" t="s">
        <v>2</v>
      </c>
      <c r="E315" s="7">
        <v>44638</v>
      </c>
      <c r="F315" s="6" t="s">
        <v>2035</v>
      </c>
      <c r="G315" s="6">
        <v>25.03</v>
      </c>
      <c r="H315" s="6" t="s">
        <v>584</v>
      </c>
      <c r="I315" s="6">
        <v>38.68</v>
      </c>
      <c r="J315" s="6" t="s">
        <v>585</v>
      </c>
      <c r="K315" s="8">
        <v>431965000</v>
      </c>
      <c r="L315" s="8">
        <v>88592700000</v>
      </c>
      <c r="M315" s="7">
        <v>44469</v>
      </c>
      <c r="N315" s="8">
        <v>148474000000</v>
      </c>
      <c r="O315" s="8">
        <v>2373870000</v>
      </c>
      <c r="P315" s="6" t="s">
        <v>2036</v>
      </c>
      <c r="Q315" s="6">
        <v>4.91</v>
      </c>
      <c r="R315" s="6">
        <v>7.6</v>
      </c>
      <c r="S315" s="9">
        <v>3.9800000000000002E-2</v>
      </c>
      <c r="T315" s="6">
        <v>1.9</v>
      </c>
      <c r="U315" s="6">
        <v>19.61</v>
      </c>
      <c r="V315" s="9">
        <v>2.81E-2</v>
      </c>
      <c r="W315" s="6" t="s">
        <v>2037</v>
      </c>
      <c r="X315" s="6" t="s">
        <v>392</v>
      </c>
      <c r="Y315" s="9">
        <v>0.53220000000000001</v>
      </c>
      <c r="Z315" s="6" t="s">
        <v>157</v>
      </c>
      <c r="AA315" s="6" t="s">
        <v>1443</v>
      </c>
      <c r="AB315" s="9">
        <v>-1.66E-2</v>
      </c>
      <c r="AC315" s="6" t="s">
        <v>21</v>
      </c>
      <c r="AD315" s="6" t="s">
        <v>1873</v>
      </c>
      <c r="AE315" s="9">
        <v>0.75760000000000005</v>
      </c>
      <c r="AF315" s="6" t="s">
        <v>2038</v>
      </c>
      <c r="AG315" s="9">
        <v>0.13700000000000001</v>
      </c>
      <c r="AH315" s="9">
        <v>-6.4600000000000005E-2</v>
      </c>
      <c r="AI315" s="6" t="s">
        <v>1509</v>
      </c>
      <c r="AJ315" s="6" t="s">
        <v>480</v>
      </c>
      <c r="AK315" s="9">
        <v>1.226</v>
      </c>
      <c r="AL315" s="9">
        <v>8.5999999999999993E-2</v>
      </c>
      <c r="AM315" s="6" t="s">
        <v>2039</v>
      </c>
      <c r="AN315" s="9">
        <v>0.1875</v>
      </c>
      <c r="AO315" s="6" t="s">
        <v>2040</v>
      </c>
      <c r="AP315" s="6" t="s">
        <v>2041</v>
      </c>
      <c r="AQ315" s="9">
        <v>-0.12859999999999999</v>
      </c>
      <c r="AR315" s="6" t="s">
        <v>2042</v>
      </c>
      <c r="AS315" s="6" t="s">
        <v>8</v>
      </c>
      <c r="AT315" s="6" t="s">
        <v>153</v>
      </c>
      <c r="AU315" s="6" t="s">
        <v>1314</v>
      </c>
      <c r="AV315" s="8">
        <v>196027000000</v>
      </c>
      <c r="AW315" s="8">
        <v>84360300000</v>
      </c>
      <c r="AX315" s="8">
        <v>24479000000</v>
      </c>
      <c r="AY315" s="8">
        <v>59881200000</v>
      </c>
      <c r="AZ315" s="8">
        <v>79367900000</v>
      </c>
      <c r="BA315" s="8">
        <v>46554500000</v>
      </c>
      <c r="BB315" s="8">
        <v>329563000000</v>
      </c>
      <c r="BC315" s="8">
        <v>92625300000</v>
      </c>
      <c r="BD315" s="8">
        <v>26838900000</v>
      </c>
      <c r="BE315" s="8">
        <v>10806400000</v>
      </c>
      <c r="BF315" s="8">
        <v>18032900000</v>
      </c>
      <c r="BG315" s="8">
        <v>7585570000</v>
      </c>
      <c r="BH315" s="11">
        <f>BF315/L315</f>
        <v>0.2035483736244634</v>
      </c>
      <c r="BI315" s="8">
        <f>BF315-AY315</f>
        <v>-41848300000</v>
      </c>
      <c r="BJ315" s="11">
        <f>(Table1[[#This Row],[Cotação]]/Table1[[#This Row],[Min 52 sem 
]])-1</f>
        <v>0.49101078705553336</v>
      </c>
    </row>
    <row r="316" spans="1:62" hidden="1" x14ac:dyDescent="0.25">
      <c r="A316" s="6" t="str">
        <f>IFERROR(VLOOKUP(Table1[[#This Row],[Papel]],carteira!A:B,2,0),"")</f>
        <v/>
      </c>
      <c r="B316" s="5" t="s">
        <v>1205</v>
      </c>
      <c r="C316" s="6">
        <v>20.87</v>
      </c>
      <c r="D316" s="6" t="s">
        <v>2</v>
      </c>
      <c r="E316" s="7">
        <v>44638</v>
      </c>
      <c r="F316" s="6" t="s">
        <v>1206</v>
      </c>
      <c r="G316" s="6">
        <v>13.96</v>
      </c>
      <c r="H316" s="6" t="s">
        <v>376</v>
      </c>
      <c r="I316" s="6">
        <v>22.94</v>
      </c>
      <c r="J316" s="6" t="s">
        <v>377</v>
      </c>
      <c r="K316" s="8">
        <v>103553000</v>
      </c>
      <c r="L316" s="8">
        <v>41434000000</v>
      </c>
      <c r="M316" s="7">
        <v>44561</v>
      </c>
      <c r="N316" s="8">
        <v>43472000000</v>
      </c>
      <c r="O316" s="8">
        <v>1985340000</v>
      </c>
      <c r="P316" s="6" t="s">
        <v>1207</v>
      </c>
      <c r="Q316" s="6">
        <v>13.18</v>
      </c>
      <c r="R316" s="6">
        <v>1.58</v>
      </c>
      <c r="S316" s="9">
        <v>9.5500000000000002E-2</v>
      </c>
      <c r="T316" s="6">
        <v>2.4300000000000002</v>
      </c>
      <c r="U316" s="6">
        <v>8.6</v>
      </c>
      <c r="V316" s="9">
        <v>0.19939999999999999</v>
      </c>
      <c r="W316" s="6" t="s">
        <v>1208</v>
      </c>
      <c r="X316" s="6" t="s">
        <v>503</v>
      </c>
      <c r="Y316" s="9">
        <v>0.15670000000000001</v>
      </c>
      <c r="Z316" s="6" t="s">
        <v>54</v>
      </c>
      <c r="AA316" s="6" t="s">
        <v>781</v>
      </c>
      <c r="AB316" s="9">
        <v>0.36849999999999999</v>
      </c>
      <c r="AC316" s="6" t="s">
        <v>936</v>
      </c>
      <c r="AD316" s="6" t="s">
        <v>532</v>
      </c>
      <c r="AE316" s="9">
        <v>-0.17879999999999999</v>
      </c>
      <c r="AF316" s="6" t="s">
        <v>1209</v>
      </c>
      <c r="AG316" s="9">
        <v>7.5999999999999998E-2</v>
      </c>
      <c r="AH316" s="9">
        <v>-0.16070000000000001</v>
      </c>
      <c r="AI316" s="6" t="s">
        <v>1210</v>
      </c>
      <c r="AJ316" s="6" t="s">
        <v>31</v>
      </c>
      <c r="AK316" s="9">
        <v>0.30449999999999999</v>
      </c>
      <c r="AL316" s="9">
        <v>4.2999999999999997E-2</v>
      </c>
      <c r="AM316" s="6" t="s">
        <v>1211</v>
      </c>
      <c r="AN316" s="9">
        <v>0.21029999999999999</v>
      </c>
      <c r="AO316" s="6" t="s">
        <v>905</v>
      </c>
      <c r="AP316" s="6" t="s">
        <v>893</v>
      </c>
      <c r="AQ316" s="9">
        <v>2.35E-2</v>
      </c>
      <c r="AR316" s="6" t="s">
        <v>1212</v>
      </c>
      <c r="AS316" s="6" t="s">
        <v>54</v>
      </c>
      <c r="AT316" s="6" t="s">
        <v>1213</v>
      </c>
      <c r="AU316" s="6" t="s">
        <v>818</v>
      </c>
      <c r="AV316" s="8">
        <v>58924000000</v>
      </c>
      <c r="AW316" s="8">
        <v>9030000000</v>
      </c>
      <c r="AX316" s="8">
        <v>6992000000</v>
      </c>
      <c r="AY316" s="8">
        <v>2038000000</v>
      </c>
      <c r="AZ316" s="8">
        <v>30838000000</v>
      </c>
      <c r="BA316" s="8">
        <v>17079000000</v>
      </c>
      <c r="BB316" s="8">
        <v>77751000000</v>
      </c>
      <c r="BC316" s="8">
        <v>21864000000</v>
      </c>
      <c r="BD316" s="8">
        <v>4492000000</v>
      </c>
      <c r="BE316" s="8">
        <v>920000000</v>
      </c>
      <c r="BF316" s="8">
        <v>3144000000</v>
      </c>
      <c r="BG316" s="8">
        <v>1017000000</v>
      </c>
      <c r="BH316" s="11">
        <f>BF316/L316</f>
        <v>7.5879712313558917E-2</v>
      </c>
      <c r="BI316" s="8">
        <f>BF316-AY316</f>
        <v>1106000000</v>
      </c>
      <c r="BJ316" s="11">
        <f>(Table1[[#This Row],[Cotação]]/Table1[[#This Row],[Min 52 sem 
]])-1</f>
        <v>0.4949856733524356</v>
      </c>
    </row>
    <row r="317" spans="1:62" hidden="1" x14ac:dyDescent="0.25">
      <c r="A317" s="6" t="str">
        <f>IFERROR(VLOOKUP(Table1[[#This Row],[Papel]],carteira!A:B,2,0),"")</f>
        <v/>
      </c>
      <c r="B317" s="5" t="s">
        <v>2958</v>
      </c>
      <c r="C317" s="6">
        <v>11.17</v>
      </c>
      <c r="D317" s="6" t="s">
        <v>466</v>
      </c>
      <c r="E317" s="7">
        <v>44638</v>
      </c>
      <c r="F317" s="6" t="s">
        <v>2959</v>
      </c>
      <c r="G317" s="6">
        <v>7.47</v>
      </c>
      <c r="H317" s="6" t="s">
        <v>335</v>
      </c>
      <c r="I317" s="6">
        <v>11.94</v>
      </c>
      <c r="J317" s="6" t="s">
        <v>580</v>
      </c>
      <c r="K317" s="8">
        <v>739654</v>
      </c>
      <c r="L317" s="8">
        <v>14270100000</v>
      </c>
      <c r="M317" s="7">
        <v>44561</v>
      </c>
      <c r="N317" s="8">
        <v>-88318000</v>
      </c>
      <c r="O317" s="8">
        <v>1277530000</v>
      </c>
      <c r="P317" s="6" t="s">
        <v>2791</v>
      </c>
      <c r="Q317" s="6">
        <v>42.91</v>
      </c>
      <c r="R317" s="6">
        <v>0.26</v>
      </c>
      <c r="S317" s="9">
        <v>-2.0199999999999999E-2</v>
      </c>
      <c r="T317" s="6">
        <v>1.75</v>
      </c>
      <c r="U317" s="6">
        <v>6.37</v>
      </c>
      <c r="V317" s="9">
        <v>0.31719999999999998</v>
      </c>
      <c r="W317" s="6" t="s">
        <v>2960</v>
      </c>
      <c r="X317" s="6" t="s">
        <v>148</v>
      </c>
      <c r="Y317" s="9">
        <v>7.8200000000000006E-2</v>
      </c>
      <c r="Z317" s="6" t="s">
        <v>936</v>
      </c>
      <c r="AA317" s="6" t="s">
        <v>1841</v>
      </c>
      <c r="AB317" s="9">
        <v>0.2356</v>
      </c>
      <c r="AC317" s="6" t="s">
        <v>180</v>
      </c>
      <c r="AD317" s="6" t="s">
        <v>1355</v>
      </c>
      <c r="AE317" s="9">
        <v>-0.27329999999999999</v>
      </c>
      <c r="AF317" s="6" t="s">
        <v>329</v>
      </c>
      <c r="AG317" s="9">
        <v>-8.9999999999999993E-3</v>
      </c>
      <c r="AH317" s="9">
        <v>-0.20100000000000001</v>
      </c>
      <c r="AI317" s="6" t="s">
        <v>2961</v>
      </c>
      <c r="AJ317" s="6" t="s">
        <v>2302</v>
      </c>
      <c r="AK317" s="9">
        <v>1.3460000000000001</v>
      </c>
      <c r="AL317" s="9">
        <v>7.0000000000000001E-3</v>
      </c>
      <c r="AM317" s="6" t="s">
        <v>1875</v>
      </c>
      <c r="AN317" s="9">
        <v>0.2949</v>
      </c>
      <c r="AO317" s="6" t="s">
        <v>936</v>
      </c>
      <c r="AP317" s="6" t="s">
        <v>2951</v>
      </c>
      <c r="AQ317" s="9">
        <v>-0.37959999999999999</v>
      </c>
      <c r="AR317" s="6" t="s">
        <v>103</v>
      </c>
      <c r="AS317" s="6" t="s">
        <v>205</v>
      </c>
      <c r="AT317" s="6" t="s">
        <v>305</v>
      </c>
      <c r="AU317" s="6" t="s">
        <v>936</v>
      </c>
      <c r="AV317" s="8">
        <v>29064900000</v>
      </c>
      <c r="AW317" s="8">
        <v>3267300000</v>
      </c>
      <c r="AX317" s="8">
        <v>17625700000</v>
      </c>
      <c r="AY317" s="8">
        <v>-14358400000</v>
      </c>
      <c r="AZ317" s="8">
        <v>19699100000</v>
      </c>
      <c r="BA317" s="8">
        <v>8135840000</v>
      </c>
      <c r="BB317" s="8">
        <v>20362900000</v>
      </c>
      <c r="BC317" s="8">
        <v>5209030000</v>
      </c>
      <c r="BD317" s="8">
        <v>-272382000</v>
      </c>
      <c r="BE317" s="8">
        <v>-294878000</v>
      </c>
      <c r="BF317" s="8">
        <v>332546000</v>
      </c>
      <c r="BG317" s="8">
        <v>-31005000</v>
      </c>
      <c r="BH317" s="11">
        <f>BF317/L317</f>
        <v>2.330369093419107E-2</v>
      </c>
      <c r="BI317" s="8">
        <f>BF317-AY317</f>
        <v>14690946000</v>
      </c>
      <c r="BJ317" s="11">
        <f>(Table1[[#This Row],[Cotação]]/Table1[[#This Row],[Min 52 sem 
]])-1</f>
        <v>0.49531459170013381</v>
      </c>
    </row>
    <row r="318" spans="1:62" hidden="1" x14ac:dyDescent="0.25">
      <c r="A318" s="6" t="str">
        <f>IFERROR(VLOOKUP(Table1[[#This Row],[Papel]],carteira!A:B,2,0),"")</f>
        <v/>
      </c>
      <c r="B318" s="5" t="s">
        <v>1114</v>
      </c>
      <c r="C318" s="6">
        <v>18.84</v>
      </c>
      <c r="D318" s="6" t="s">
        <v>160</v>
      </c>
      <c r="E318" s="7">
        <v>44638</v>
      </c>
      <c r="F318" s="6" t="s">
        <v>1115</v>
      </c>
      <c r="G318" s="6">
        <v>12.43</v>
      </c>
      <c r="H318" s="6" t="s">
        <v>72</v>
      </c>
      <c r="I318" s="6">
        <v>18.84</v>
      </c>
      <c r="J318" s="6" t="s">
        <v>72</v>
      </c>
      <c r="K318" s="8">
        <v>6459270</v>
      </c>
      <c r="L318" s="8">
        <v>31902900000</v>
      </c>
      <c r="M318" s="7">
        <v>44469</v>
      </c>
      <c r="N318" s="8">
        <v>40087900000</v>
      </c>
      <c r="O318" s="8">
        <v>1693360000</v>
      </c>
      <c r="P318" s="6" t="s">
        <v>1116</v>
      </c>
      <c r="Q318" s="6">
        <v>7.74</v>
      </c>
      <c r="R318" s="6">
        <v>2.4300000000000002</v>
      </c>
      <c r="S318" s="9">
        <v>0.10630000000000001</v>
      </c>
      <c r="T318" s="6">
        <v>1.57</v>
      </c>
      <c r="U318" s="6">
        <v>11.97</v>
      </c>
      <c r="V318" s="9">
        <v>0.1082</v>
      </c>
      <c r="W318" s="6" t="s">
        <v>1117</v>
      </c>
      <c r="X318" s="6" t="s">
        <v>503</v>
      </c>
      <c r="Y318" s="9">
        <v>0.5101</v>
      </c>
      <c r="Z318" s="6" t="s">
        <v>1118</v>
      </c>
      <c r="AA318" s="6" t="s">
        <v>828</v>
      </c>
      <c r="AB318" s="9">
        <v>1.7299999999999999E-2</v>
      </c>
      <c r="AC318" s="6" t="s">
        <v>975</v>
      </c>
      <c r="AD318" s="6" t="s">
        <v>368</v>
      </c>
      <c r="AE318" s="9">
        <v>0.36180000000000001</v>
      </c>
      <c r="AF318" s="6" t="s">
        <v>1119</v>
      </c>
      <c r="AG318" s="9">
        <v>9.6000000000000002E-2</v>
      </c>
      <c r="AH318" s="9">
        <v>0.125</v>
      </c>
      <c r="AI318" s="6" t="s">
        <v>1120</v>
      </c>
      <c r="AJ318" s="6" t="s">
        <v>481</v>
      </c>
      <c r="AK318" s="9">
        <v>8.0299999999999996E-2</v>
      </c>
      <c r="AL318" s="9">
        <v>6.2E-2</v>
      </c>
      <c r="AM318" s="6" t="s">
        <v>174</v>
      </c>
      <c r="AN318" s="9">
        <v>1.3744000000000001</v>
      </c>
      <c r="AO318" s="6" t="s">
        <v>275</v>
      </c>
      <c r="AP318" s="6" t="s">
        <v>1121</v>
      </c>
      <c r="AQ318" s="9">
        <v>-0.18820000000000001</v>
      </c>
      <c r="AR318" s="6" t="s">
        <v>1122</v>
      </c>
      <c r="AS318" s="6" t="s">
        <v>1123</v>
      </c>
      <c r="AT318" s="6" t="s">
        <v>929</v>
      </c>
      <c r="AU318" s="6" t="s">
        <v>722</v>
      </c>
      <c r="AV318" s="8">
        <v>53116700000</v>
      </c>
      <c r="AW318" s="8">
        <v>11351300000</v>
      </c>
      <c r="AX318" s="8">
        <v>3166260000</v>
      </c>
      <c r="AY318" s="8">
        <v>8184990000</v>
      </c>
      <c r="AZ318" s="8">
        <v>13256900000</v>
      </c>
      <c r="BA318" s="8">
        <v>20262200000</v>
      </c>
      <c r="BB318" s="8">
        <v>30854000000</v>
      </c>
      <c r="BC318" s="8">
        <v>9524670000</v>
      </c>
      <c r="BD318" s="8">
        <v>5116180000</v>
      </c>
      <c r="BE318" s="8">
        <v>1463060000</v>
      </c>
      <c r="BF318" s="8">
        <v>4121680000</v>
      </c>
      <c r="BG318" s="8">
        <v>421051000</v>
      </c>
      <c r="BH318" s="11">
        <f>BF318/L318</f>
        <v>0.12919452463569142</v>
      </c>
      <c r="BI318" s="8">
        <f>BF318-AY318</f>
        <v>-4063310000</v>
      </c>
      <c r="BJ318" s="11">
        <f>(Table1[[#This Row],[Cotação]]/Table1[[#This Row],[Min 52 sem 
]])-1</f>
        <v>0.51568785197103773</v>
      </c>
    </row>
    <row r="319" spans="1:62" hidden="1" x14ac:dyDescent="0.25">
      <c r="A319" s="6" t="str">
        <f>IFERROR(VLOOKUP(Table1[[#This Row],[Papel]],carteira!A:B,2,0),"")</f>
        <v/>
      </c>
      <c r="B319" s="5" t="s">
        <v>813</v>
      </c>
      <c r="C319" s="6">
        <v>44.9</v>
      </c>
      <c r="D319" s="6" t="s">
        <v>160</v>
      </c>
      <c r="E319" s="7">
        <v>44638</v>
      </c>
      <c r="F319" s="6" t="s">
        <v>814</v>
      </c>
      <c r="G319" s="6">
        <v>29.62</v>
      </c>
      <c r="H319" s="6" t="s">
        <v>815</v>
      </c>
      <c r="I319" s="6">
        <v>58.15</v>
      </c>
      <c r="J319" s="6" t="s">
        <v>816</v>
      </c>
      <c r="K319" s="8">
        <v>687629</v>
      </c>
      <c r="L319" s="8">
        <v>35794600000</v>
      </c>
      <c r="M319" s="7">
        <v>44561</v>
      </c>
      <c r="N319" s="8">
        <v>58656300000</v>
      </c>
      <c r="O319" s="8">
        <v>797208000</v>
      </c>
      <c r="P319" s="6" t="s">
        <v>817</v>
      </c>
      <c r="Q319" s="6">
        <v>2.56</v>
      </c>
      <c r="R319" s="6">
        <v>17.54</v>
      </c>
      <c r="S319" s="9">
        <v>-3.4599999999999999E-2</v>
      </c>
      <c r="T319" s="6">
        <v>4.55</v>
      </c>
      <c r="U319" s="6">
        <v>9.8699999999999992</v>
      </c>
      <c r="V319" s="9">
        <v>-4.5499999999999999E-2</v>
      </c>
      <c r="W319" s="6" t="s">
        <v>818</v>
      </c>
      <c r="X319" s="6" t="s">
        <v>819</v>
      </c>
      <c r="Y319" s="9">
        <v>0.49120000000000003</v>
      </c>
      <c r="Z319" s="6" t="s">
        <v>372</v>
      </c>
      <c r="AA319" s="6" t="s">
        <v>820</v>
      </c>
      <c r="AB319" s="9">
        <v>-0.20880000000000001</v>
      </c>
      <c r="AC319" s="6" t="s">
        <v>295</v>
      </c>
      <c r="AD319" s="6" t="s">
        <v>821</v>
      </c>
      <c r="AE319" s="9">
        <v>1.5461</v>
      </c>
      <c r="AF319" s="6" t="s">
        <v>822</v>
      </c>
      <c r="AG319" s="9">
        <v>0.29399999999999998</v>
      </c>
      <c r="AH319" s="9">
        <v>-0.20039999999999999</v>
      </c>
      <c r="AI319" s="6" t="s">
        <v>823</v>
      </c>
      <c r="AJ319" s="6" t="s">
        <v>513</v>
      </c>
      <c r="AK319" s="9">
        <v>-0.28820000000000001</v>
      </c>
      <c r="AL319" s="9">
        <v>0.16800000000000001</v>
      </c>
      <c r="AM319" s="6" t="s">
        <v>824</v>
      </c>
      <c r="AN319" s="9">
        <v>0.09</v>
      </c>
      <c r="AO319" s="6" t="s">
        <v>825</v>
      </c>
      <c r="AP319" s="6" t="s">
        <v>347</v>
      </c>
      <c r="AQ319" s="9">
        <v>0.52990000000000004</v>
      </c>
      <c r="AR319" s="6" t="s">
        <v>826</v>
      </c>
      <c r="AS319" s="6" t="s">
        <v>827</v>
      </c>
      <c r="AT319" s="6" t="s">
        <v>828</v>
      </c>
      <c r="AU319" s="6" t="s">
        <v>829</v>
      </c>
      <c r="AV319" s="8">
        <v>92564400000</v>
      </c>
      <c r="AW319" s="8">
        <v>35035100000</v>
      </c>
      <c r="AX319" s="8">
        <v>12173400000</v>
      </c>
      <c r="AY319" s="8">
        <v>22861700000</v>
      </c>
      <c r="AZ319" s="8">
        <v>39293400000</v>
      </c>
      <c r="BA319" s="8">
        <v>7865820000</v>
      </c>
      <c r="BB319" s="8">
        <v>105625000000</v>
      </c>
      <c r="BC319" s="8">
        <v>28212100000</v>
      </c>
      <c r="BD319" s="8">
        <v>27182600000</v>
      </c>
      <c r="BE319" s="8">
        <v>5252450000</v>
      </c>
      <c r="BF319" s="8">
        <v>13984900000</v>
      </c>
      <c r="BG319" s="8">
        <v>530342000</v>
      </c>
      <c r="BH319" s="11">
        <f>BF319/L319</f>
        <v>0.39069859699507747</v>
      </c>
      <c r="BI319" s="8">
        <f>BF319-AY319</f>
        <v>-8876800000</v>
      </c>
      <c r="BJ319" s="11">
        <f>(Table1[[#This Row],[Cotação]]/Table1[[#This Row],[Min 52 sem 
]])-1</f>
        <v>0.51586765698852122</v>
      </c>
    </row>
    <row r="320" spans="1:62" hidden="1" x14ac:dyDescent="0.25">
      <c r="A320" s="6" t="str">
        <f>IFERROR(VLOOKUP(Table1[[#This Row],[Papel]],carteira!A:B,2,0),"")</f>
        <v/>
      </c>
      <c r="B320" s="5" t="s">
        <v>2321</v>
      </c>
      <c r="C320" s="6">
        <v>21.32</v>
      </c>
      <c r="D320" s="6" t="s">
        <v>2</v>
      </c>
      <c r="E320" s="7">
        <v>44638</v>
      </c>
      <c r="F320" s="6" t="s">
        <v>2322</v>
      </c>
      <c r="G320" s="6">
        <v>14.03</v>
      </c>
      <c r="H320" s="6" t="s">
        <v>584</v>
      </c>
      <c r="I320" s="6">
        <v>26.22</v>
      </c>
      <c r="J320" s="6" t="s">
        <v>585</v>
      </c>
      <c r="K320" s="8">
        <v>137435000</v>
      </c>
      <c r="L320" s="8">
        <v>14740000000</v>
      </c>
      <c r="M320" s="7">
        <v>44561</v>
      </c>
      <c r="N320" s="8">
        <v>37308000000</v>
      </c>
      <c r="O320" s="8">
        <v>691370000</v>
      </c>
      <c r="P320" s="6" t="s">
        <v>2323</v>
      </c>
      <c r="Q320" s="6">
        <v>3.39</v>
      </c>
      <c r="R320" s="6">
        <v>6.28</v>
      </c>
      <c r="S320" s="9">
        <v>-3.8300000000000001E-2</v>
      </c>
      <c r="T320" s="6">
        <v>3.76</v>
      </c>
      <c r="U320" s="6">
        <v>5.67</v>
      </c>
      <c r="V320" s="9">
        <v>-4.5199999999999997E-2</v>
      </c>
      <c r="W320" s="6" t="s">
        <v>829</v>
      </c>
      <c r="X320" s="6" t="s">
        <v>1671</v>
      </c>
      <c r="Y320" s="9">
        <v>0.54510000000000003</v>
      </c>
      <c r="Z320" s="6" t="s">
        <v>84</v>
      </c>
      <c r="AA320" s="6" t="s">
        <v>1444</v>
      </c>
      <c r="AB320" s="9">
        <v>-3.4000000000000002E-2</v>
      </c>
      <c r="AC320" s="6" t="s">
        <v>149</v>
      </c>
      <c r="AD320" s="6" t="s">
        <v>1104</v>
      </c>
      <c r="AE320" s="9">
        <v>0.73060000000000003</v>
      </c>
      <c r="AF320" s="6" t="s">
        <v>1467</v>
      </c>
      <c r="AG320" s="9">
        <v>0.27</v>
      </c>
      <c r="AH320" s="9">
        <v>0.46279999999999999</v>
      </c>
      <c r="AI320" s="6" t="s">
        <v>2324</v>
      </c>
      <c r="AJ320" s="6" t="s">
        <v>731</v>
      </c>
      <c r="AK320" s="9">
        <v>0.82410000000000005</v>
      </c>
      <c r="AL320" s="9">
        <v>0.13600000000000001</v>
      </c>
      <c r="AM320" s="6" t="s">
        <v>2325</v>
      </c>
      <c r="AN320" s="9">
        <v>-0.25409999999999999</v>
      </c>
      <c r="AO320" s="6" t="s">
        <v>538</v>
      </c>
      <c r="AP320" s="6" t="s">
        <v>829</v>
      </c>
      <c r="AQ320" s="9">
        <v>0.14380000000000001</v>
      </c>
      <c r="AR320" s="6" t="s">
        <v>96</v>
      </c>
      <c r="AS320" s="6" t="s">
        <v>2326</v>
      </c>
      <c r="AT320" s="6" t="s">
        <v>2327</v>
      </c>
      <c r="AU320" s="6" t="s">
        <v>545</v>
      </c>
      <c r="AV320" s="8">
        <v>48003300000</v>
      </c>
      <c r="AW320" s="8">
        <v>30968300000</v>
      </c>
      <c r="AX320" s="8">
        <v>8400260000</v>
      </c>
      <c r="AY320" s="8">
        <v>22568000000</v>
      </c>
      <c r="AZ320" s="8">
        <v>19514300000</v>
      </c>
      <c r="BA320" s="8">
        <v>3916920000</v>
      </c>
      <c r="BB320" s="8">
        <v>85388500000</v>
      </c>
      <c r="BC320" s="8">
        <v>23941200000</v>
      </c>
      <c r="BD320" s="8">
        <v>12980900000</v>
      </c>
      <c r="BE320" s="8">
        <v>3750450000</v>
      </c>
      <c r="BF320" s="8">
        <v>4342000000</v>
      </c>
      <c r="BG320" s="8">
        <v>649745000</v>
      </c>
      <c r="BH320" s="11">
        <f>BF320/L320</f>
        <v>0.29457259158751697</v>
      </c>
      <c r="BI320" s="8">
        <f>BF320-AY320</f>
        <v>-18226000000</v>
      </c>
      <c r="BJ320" s="11">
        <f>(Table1[[#This Row],[Cotação]]/Table1[[#This Row],[Min 52 sem 
]])-1</f>
        <v>0.51960085531004996</v>
      </c>
    </row>
    <row r="321" spans="1:62" hidden="1" x14ac:dyDescent="0.25">
      <c r="A321" s="6" t="str">
        <f>IFERROR(VLOOKUP(Table1[[#This Row],[Papel]],carteira!A:B,2,0),"")</f>
        <v/>
      </c>
      <c r="B321" s="5" t="s">
        <v>2945</v>
      </c>
      <c r="C321" s="6">
        <v>34.51</v>
      </c>
      <c r="D321" s="6" t="s">
        <v>228</v>
      </c>
      <c r="E321" s="7">
        <v>44638</v>
      </c>
      <c r="F321" s="6" t="s">
        <v>2946</v>
      </c>
      <c r="G321" s="6">
        <v>22.54</v>
      </c>
      <c r="H321" s="6" t="s">
        <v>335</v>
      </c>
      <c r="I321" s="6">
        <v>37.020000000000003</v>
      </c>
      <c r="J321" s="6" t="s">
        <v>580</v>
      </c>
      <c r="K321" s="8">
        <v>174543000</v>
      </c>
      <c r="L321" s="8">
        <v>14695900000</v>
      </c>
      <c r="M321" s="7">
        <v>44561</v>
      </c>
      <c r="N321" s="8">
        <v>337527000</v>
      </c>
      <c r="O321" s="8">
        <v>1277530000</v>
      </c>
      <c r="P321" s="6" t="s">
        <v>2947</v>
      </c>
      <c r="Q321" s="6">
        <v>44.19</v>
      </c>
      <c r="R321" s="6">
        <v>0.78</v>
      </c>
      <c r="S321" s="9">
        <v>-1.9599999999999999E-2</v>
      </c>
      <c r="T321" s="6">
        <v>1.81</v>
      </c>
      <c r="U321" s="6">
        <v>19.11</v>
      </c>
      <c r="V321" s="9">
        <v>0.3402</v>
      </c>
      <c r="W321" s="6" t="s">
        <v>2948</v>
      </c>
      <c r="X321" s="6" t="s">
        <v>148</v>
      </c>
      <c r="Y321" s="9">
        <v>1.34E-2</v>
      </c>
      <c r="Z321" s="6" t="s">
        <v>648</v>
      </c>
      <c r="AA321" s="6" t="s">
        <v>1841</v>
      </c>
      <c r="AB321" s="9">
        <v>0.25540000000000002</v>
      </c>
      <c r="AC321" s="6" t="s">
        <v>313</v>
      </c>
      <c r="AD321" s="6" t="s">
        <v>1355</v>
      </c>
      <c r="AE321" s="9">
        <v>-0.3357</v>
      </c>
      <c r="AF321" s="6" t="s">
        <v>771</v>
      </c>
      <c r="AG321" s="9">
        <v>-8.9999999999999993E-3</v>
      </c>
      <c r="AH321" s="9">
        <v>-0.2137</v>
      </c>
      <c r="AI321" s="6" t="s">
        <v>2949</v>
      </c>
      <c r="AJ321" s="6" t="s">
        <v>2302</v>
      </c>
      <c r="AK321" s="9">
        <v>1.1516</v>
      </c>
      <c r="AL321" s="9">
        <v>7.0000000000000001E-3</v>
      </c>
      <c r="AM321" s="6" t="s">
        <v>1875</v>
      </c>
      <c r="AN321" s="9">
        <v>0.57050000000000001</v>
      </c>
      <c r="AO321" s="6" t="s">
        <v>2950</v>
      </c>
      <c r="AP321" s="6" t="s">
        <v>2951</v>
      </c>
      <c r="AQ321" s="9">
        <v>0.249</v>
      </c>
      <c r="AR321" s="6" t="s">
        <v>2952</v>
      </c>
      <c r="AS321" s="6" t="s">
        <v>205</v>
      </c>
      <c r="AT321" s="6" t="s">
        <v>305</v>
      </c>
      <c r="AU321" s="6" t="s">
        <v>936</v>
      </c>
      <c r="AV321" s="8">
        <v>29064900000</v>
      </c>
      <c r="AW321" s="8">
        <v>3267300000</v>
      </c>
      <c r="AX321" s="8">
        <v>17625700000</v>
      </c>
      <c r="AY321" s="8">
        <v>-14358400000</v>
      </c>
      <c r="AZ321" s="8">
        <v>19699100000</v>
      </c>
      <c r="BA321" s="8">
        <v>8135840000</v>
      </c>
      <c r="BB321" s="8">
        <v>20362900000</v>
      </c>
      <c r="BC321" s="8">
        <v>5209030000</v>
      </c>
      <c r="BD321" s="8">
        <v>-272382000</v>
      </c>
      <c r="BE321" s="8">
        <v>-294878000</v>
      </c>
      <c r="BF321" s="8">
        <v>332546000</v>
      </c>
      <c r="BG321" s="8">
        <v>-31005000</v>
      </c>
      <c r="BH321" s="11">
        <f>BF321/L321</f>
        <v>2.2628488217802244E-2</v>
      </c>
      <c r="BI321" s="8">
        <f>BF321-AY321</f>
        <v>14690946000</v>
      </c>
      <c r="BJ321" s="11">
        <f>(Table1[[#This Row],[Cotação]]/Table1[[#This Row],[Min 52 sem 
]])-1</f>
        <v>0.53105590062111796</v>
      </c>
    </row>
    <row r="322" spans="1:62" hidden="1" x14ac:dyDescent="0.25">
      <c r="A322" s="6" t="str">
        <f>IFERROR(VLOOKUP(Table1[[#This Row],[Papel]],carteira!A:B,2,0),"")</f>
        <v/>
      </c>
      <c r="B322" s="5" t="s">
        <v>582</v>
      </c>
      <c r="C322" s="6">
        <v>11.61</v>
      </c>
      <c r="D322" s="6" t="s">
        <v>2</v>
      </c>
      <c r="E322" s="7">
        <v>44638</v>
      </c>
      <c r="F322" s="6" t="s">
        <v>583</v>
      </c>
      <c r="G322" s="6">
        <v>7.53</v>
      </c>
      <c r="H322" s="6" t="s">
        <v>584</v>
      </c>
      <c r="I322" s="6">
        <v>11.86</v>
      </c>
      <c r="J322" s="6" t="s">
        <v>585</v>
      </c>
      <c r="K322" s="8">
        <v>75981700</v>
      </c>
      <c r="L322" s="8">
        <v>7050560000</v>
      </c>
      <c r="M322" s="7">
        <v>44561</v>
      </c>
      <c r="N322" s="8">
        <v>13153300000</v>
      </c>
      <c r="O322" s="8">
        <v>607283000</v>
      </c>
      <c r="P322" s="6" t="s">
        <v>586</v>
      </c>
      <c r="Q322" s="6">
        <v>11.77</v>
      </c>
      <c r="R322" s="6">
        <v>0.99</v>
      </c>
      <c r="S322" s="9">
        <v>7.3999999999999996E-2</v>
      </c>
      <c r="T322" s="6">
        <v>10.78</v>
      </c>
      <c r="U322" s="6">
        <v>1.08</v>
      </c>
      <c r="V322" s="9">
        <v>0.17510000000000001</v>
      </c>
      <c r="W322" s="6" t="s">
        <v>587</v>
      </c>
      <c r="X322" s="6" t="s">
        <v>168</v>
      </c>
      <c r="Y322" s="9">
        <v>0.33639999999999998</v>
      </c>
      <c r="Z322" s="6" t="s">
        <v>464</v>
      </c>
      <c r="AA322" s="6" t="s">
        <v>588</v>
      </c>
      <c r="AB322" s="9">
        <v>9.5299999999999996E-2</v>
      </c>
      <c r="AC322" s="6" t="s">
        <v>589</v>
      </c>
      <c r="AD322" s="6" t="s">
        <v>590</v>
      </c>
      <c r="AE322" s="9">
        <v>0.15590000000000001</v>
      </c>
      <c r="AF322" s="6" t="s">
        <v>370</v>
      </c>
      <c r="AG322" s="9">
        <v>0.10100000000000001</v>
      </c>
      <c r="AH322" s="9">
        <v>-0.18690000000000001</v>
      </c>
      <c r="AI322" s="6" t="s">
        <v>591</v>
      </c>
      <c r="AJ322" s="6" t="s">
        <v>154</v>
      </c>
      <c r="AK322" s="9">
        <v>1.5731999999999999</v>
      </c>
      <c r="AL322" s="9">
        <v>8.4000000000000005E-2</v>
      </c>
      <c r="AM322" s="6" t="s">
        <v>592</v>
      </c>
      <c r="AN322" s="9">
        <v>-0.53149999999999997</v>
      </c>
      <c r="AO322" s="6" t="s">
        <v>593</v>
      </c>
      <c r="AP322" s="6" t="s">
        <v>594</v>
      </c>
      <c r="AQ322" s="9">
        <v>-7.9500000000000001E-2</v>
      </c>
      <c r="AR322" s="6" t="s">
        <v>595</v>
      </c>
      <c r="AS322" s="6" t="s">
        <v>596</v>
      </c>
      <c r="AT322" s="6" t="s">
        <v>416</v>
      </c>
      <c r="AU322" s="6" t="s">
        <v>597</v>
      </c>
      <c r="AV322" s="8">
        <v>20069500000</v>
      </c>
      <c r="AW322" s="8">
        <v>13404700000</v>
      </c>
      <c r="AX322" s="8">
        <v>7302010000</v>
      </c>
      <c r="AY322" s="8">
        <v>6102700000</v>
      </c>
      <c r="AZ322" s="8">
        <v>13767100000</v>
      </c>
      <c r="BA322" s="8">
        <v>654131000</v>
      </c>
      <c r="BB322" s="8">
        <v>26965400000</v>
      </c>
      <c r="BC322" s="8">
        <v>7505930000</v>
      </c>
      <c r="BD322" s="8">
        <v>2020870000</v>
      </c>
      <c r="BE322" s="8">
        <v>635642000</v>
      </c>
      <c r="BF322" s="8">
        <v>598879000</v>
      </c>
      <c r="BG322" s="8">
        <v>150289000</v>
      </c>
      <c r="BH322" s="11">
        <f>BF322/L322</f>
        <v>8.4940628829483042E-2</v>
      </c>
      <c r="BI322" s="8">
        <f>BF322-AY322</f>
        <v>-5503821000</v>
      </c>
      <c r="BJ322" s="11">
        <f>(Table1[[#This Row],[Cotação]]/Table1[[#This Row],[Min 52 sem 
]])-1</f>
        <v>0.54183266932270913</v>
      </c>
    </row>
    <row r="323" spans="1:62" hidden="1" x14ac:dyDescent="0.25">
      <c r="A323" s="6" t="str">
        <f>IFERROR(VLOOKUP(Table1[[#This Row],[Papel]],carteira!A:B,2,0),"")</f>
        <v/>
      </c>
      <c r="B323" s="5" t="s">
        <v>2953</v>
      </c>
      <c r="C323" s="6">
        <v>12</v>
      </c>
      <c r="D323" s="6" t="s">
        <v>247</v>
      </c>
      <c r="E323" s="7">
        <v>44638</v>
      </c>
      <c r="F323" s="6" t="s">
        <v>2954</v>
      </c>
      <c r="G323" s="6">
        <v>7.76</v>
      </c>
      <c r="H323" s="6" t="s">
        <v>335</v>
      </c>
      <c r="I323" s="6">
        <v>14.13</v>
      </c>
      <c r="J323" s="6" t="s">
        <v>580</v>
      </c>
      <c r="K323" s="8">
        <v>459588</v>
      </c>
      <c r="L323" s="8">
        <v>15330400000</v>
      </c>
      <c r="M323" s="7">
        <v>44561</v>
      </c>
      <c r="N323" s="8">
        <v>972035000</v>
      </c>
      <c r="O323" s="8">
        <v>1277530000</v>
      </c>
      <c r="P323" s="6" t="s">
        <v>2635</v>
      </c>
      <c r="Q323" s="6">
        <v>46.1</v>
      </c>
      <c r="R323" s="6">
        <v>0.26</v>
      </c>
      <c r="S323" s="9">
        <v>-1.6400000000000001E-2</v>
      </c>
      <c r="T323" s="6">
        <v>1.88</v>
      </c>
      <c r="U323" s="6">
        <v>6.37</v>
      </c>
      <c r="V323" s="9">
        <v>0.37930000000000003</v>
      </c>
      <c r="W323" s="6" t="s">
        <v>2955</v>
      </c>
      <c r="X323" s="6" t="s">
        <v>148</v>
      </c>
      <c r="Y323" s="9">
        <v>-8.7800000000000003E-2</v>
      </c>
      <c r="Z323" s="6" t="s">
        <v>176</v>
      </c>
      <c r="AA323" s="6" t="s">
        <v>1841</v>
      </c>
      <c r="AB323" s="9">
        <v>0.26979999999999998</v>
      </c>
      <c r="AC323" s="6" t="s">
        <v>54</v>
      </c>
      <c r="AD323" s="6" t="s">
        <v>1355</v>
      </c>
      <c r="AE323" s="9">
        <v>-0.42820000000000003</v>
      </c>
      <c r="AF323" s="6" t="s">
        <v>1061</v>
      </c>
      <c r="AG323" s="9">
        <v>-8.9999999999999993E-3</v>
      </c>
      <c r="AH323" s="9">
        <v>-0.24690000000000001</v>
      </c>
      <c r="AI323" s="6" t="s">
        <v>2956</v>
      </c>
      <c r="AJ323" s="6" t="s">
        <v>2302</v>
      </c>
      <c r="AK323" s="9">
        <v>1.1085</v>
      </c>
      <c r="AL323" s="9">
        <v>6.0000000000000001E-3</v>
      </c>
      <c r="AM323" s="6" t="s">
        <v>1875</v>
      </c>
      <c r="AN323" s="9">
        <v>1.0611999999999999</v>
      </c>
      <c r="AO323" s="6" t="s">
        <v>2957</v>
      </c>
      <c r="AP323" s="6" t="s">
        <v>2951</v>
      </c>
      <c r="AQ323" s="9">
        <v>-0.50260000000000005</v>
      </c>
      <c r="AR323" s="6" t="s">
        <v>307</v>
      </c>
      <c r="AS323" s="6" t="s">
        <v>205</v>
      </c>
      <c r="AT323" s="6" t="s">
        <v>305</v>
      </c>
      <c r="AU323" s="6" t="s">
        <v>936</v>
      </c>
      <c r="AV323" s="8">
        <v>29064900000</v>
      </c>
      <c r="AW323" s="8">
        <v>3267300000</v>
      </c>
      <c r="AX323" s="8">
        <v>17625700000</v>
      </c>
      <c r="AY323" s="8">
        <v>-14358400000</v>
      </c>
      <c r="AZ323" s="8">
        <v>19699100000</v>
      </c>
      <c r="BA323" s="8">
        <v>8135840000</v>
      </c>
      <c r="BB323" s="8">
        <v>20362900000</v>
      </c>
      <c r="BC323" s="8">
        <v>5209030000</v>
      </c>
      <c r="BD323" s="8">
        <v>-272382000</v>
      </c>
      <c r="BE323" s="8">
        <v>-294878000</v>
      </c>
      <c r="BF323" s="8">
        <v>332546000</v>
      </c>
      <c r="BG323" s="8">
        <v>-31005000</v>
      </c>
      <c r="BH323" s="11">
        <f>BF323/L323</f>
        <v>2.1691932369670718E-2</v>
      </c>
      <c r="BI323" s="8">
        <f>BF323-AY323</f>
        <v>14690946000</v>
      </c>
      <c r="BJ323" s="11">
        <f>(Table1[[#This Row],[Cotação]]/Table1[[#This Row],[Min 52 sem 
]])-1</f>
        <v>0.54639175257731964</v>
      </c>
    </row>
    <row r="324" spans="1:62" hidden="1" x14ac:dyDescent="0.25">
      <c r="A324" s="6" t="str">
        <f>IFERROR(VLOOKUP(Table1[[#This Row],[Papel]],carteira!A:B,2,0),"")</f>
        <v/>
      </c>
      <c r="B324" s="5" t="s">
        <v>2615</v>
      </c>
      <c r="C324" s="6">
        <v>25.91</v>
      </c>
      <c r="D324" s="6" t="s">
        <v>34</v>
      </c>
      <c r="E324" s="7">
        <v>44638</v>
      </c>
      <c r="F324" s="6" t="s">
        <v>2616</v>
      </c>
      <c r="G324" s="6">
        <v>16.75</v>
      </c>
      <c r="H324" s="6" t="s">
        <v>1234</v>
      </c>
      <c r="I324" s="6">
        <v>28.46</v>
      </c>
      <c r="J324" s="6" t="s">
        <v>1235</v>
      </c>
      <c r="K324" s="8">
        <v>644487000</v>
      </c>
      <c r="L324" s="8">
        <v>22869400000</v>
      </c>
      <c r="M324" s="7">
        <v>44561</v>
      </c>
      <c r="N324" s="8">
        <v>22119800000</v>
      </c>
      <c r="O324" s="8">
        <v>882646000</v>
      </c>
      <c r="P324" s="6" t="s">
        <v>743</v>
      </c>
      <c r="Q324" s="6">
        <v>17.16</v>
      </c>
      <c r="R324" s="6">
        <v>1.51</v>
      </c>
      <c r="S324" s="9">
        <v>3.5000000000000001E-3</v>
      </c>
      <c r="T324" s="6">
        <v>3.45</v>
      </c>
      <c r="U324" s="6">
        <v>7.5</v>
      </c>
      <c r="V324" s="9">
        <v>6.2799999999999995E-2</v>
      </c>
      <c r="W324" s="6" t="s">
        <v>2447</v>
      </c>
      <c r="X324" s="6" t="s">
        <v>2617</v>
      </c>
      <c r="Y324" s="9">
        <v>0.46879999999999999</v>
      </c>
      <c r="Z324" s="6" t="s">
        <v>1130</v>
      </c>
      <c r="AA324" s="6" t="s">
        <v>2618</v>
      </c>
      <c r="AB324" s="9">
        <v>0.2535</v>
      </c>
      <c r="AC324" s="6" t="s">
        <v>825</v>
      </c>
      <c r="AD324" s="6" t="s">
        <v>819</v>
      </c>
      <c r="AE324" s="9">
        <v>0.47239999999999999</v>
      </c>
      <c r="AF324" s="6" t="s">
        <v>2619</v>
      </c>
      <c r="AG324" s="9">
        <v>0.18</v>
      </c>
      <c r="AH324" s="9">
        <v>1.1231</v>
      </c>
      <c r="AI324" s="6" t="s">
        <v>2620</v>
      </c>
      <c r="AJ324" s="6" t="s">
        <v>2621</v>
      </c>
      <c r="AK324" s="9">
        <v>2.3325999999999998</v>
      </c>
      <c r="AL324" s="9">
        <v>0</v>
      </c>
      <c r="AM324" s="6" t="s">
        <v>1671</v>
      </c>
      <c r="AN324" s="9">
        <v>0.2127</v>
      </c>
      <c r="AO324" s="6" t="s">
        <v>1596</v>
      </c>
      <c r="AP324" s="6" t="s">
        <v>786</v>
      </c>
      <c r="AQ324" s="9">
        <v>2.5106999999999999</v>
      </c>
      <c r="AR324" s="6" t="s">
        <v>2622</v>
      </c>
      <c r="AS324" s="6" t="s">
        <v>567</v>
      </c>
      <c r="AT324" s="6" t="s">
        <v>2623</v>
      </c>
      <c r="AU324" s="6" t="s">
        <v>1149</v>
      </c>
      <c r="AV324" s="8">
        <v>12221400000</v>
      </c>
      <c r="AW324" s="8">
        <v>3901290000</v>
      </c>
      <c r="AX324" s="8">
        <v>4650870000</v>
      </c>
      <c r="AY324" s="8">
        <v>-749573000</v>
      </c>
      <c r="AZ324" s="8">
        <v>6106290000</v>
      </c>
      <c r="BA324" s="8">
        <v>6620250000</v>
      </c>
      <c r="BB324" s="8">
        <v>4396000000</v>
      </c>
      <c r="BC324" s="8">
        <v>1778310000</v>
      </c>
      <c r="BD324" s="8">
        <v>2197010000</v>
      </c>
      <c r="BE324" s="8">
        <v>960423000</v>
      </c>
      <c r="BF324" s="8">
        <v>1333050000</v>
      </c>
      <c r="BG324" s="8">
        <v>880832000</v>
      </c>
      <c r="BH324" s="11">
        <f>BF324/L324</f>
        <v>5.8289679659282709E-2</v>
      </c>
      <c r="BI324" s="8">
        <f>BF324-AY324</f>
        <v>2082623000</v>
      </c>
      <c r="BJ324" s="11">
        <f>(Table1[[#This Row],[Cotação]]/Table1[[#This Row],[Min 52 sem 
]])-1</f>
        <v>0.54686567164179101</v>
      </c>
    </row>
    <row r="325" spans="1:62" hidden="1" x14ac:dyDescent="0.25">
      <c r="A325" s="6" t="str">
        <f>IFERROR(VLOOKUP(Table1[[#This Row],[Papel]],carteira!A:B,2,0),"")</f>
        <v/>
      </c>
      <c r="B325" s="5" t="s">
        <v>1649</v>
      </c>
      <c r="C325" s="6">
        <v>51</v>
      </c>
      <c r="D325" s="6" t="s">
        <v>34</v>
      </c>
      <c r="E325" s="7">
        <v>44638</v>
      </c>
      <c r="F325" s="6" t="s">
        <v>1650</v>
      </c>
      <c r="G325" s="6">
        <v>32.94</v>
      </c>
      <c r="H325" s="6" t="s">
        <v>1266</v>
      </c>
      <c r="I325" s="6">
        <v>60.43</v>
      </c>
      <c r="J325" s="6" t="s">
        <v>1267</v>
      </c>
      <c r="K325" s="8">
        <v>22504</v>
      </c>
      <c r="L325" s="8">
        <v>4504320000</v>
      </c>
      <c r="M325" s="7">
        <v>44561</v>
      </c>
      <c r="N325" s="8">
        <v>4307400000</v>
      </c>
      <c r="O325" s="8">
        <v>88320000</v>
      </c>
      <c r="P325" s="6" t="s">
        <v>1369</v>
      </c>
      <c r="Q325" s="6">
        <v>7.01</v>
      </c>
      <c r="R325" s="6">
        <v>7.28</v>
      </c>
      <c r="S325" s="9">
        <v>2.7400000000000001E-2</v>
      </c>
      <c r="T325" s="6">
        <v>1.9</v>
      </c>
      <c r="U325" s="6">
        <v>26.83</v>
      </c>
      <c r="V325" s="9">
        <v>3.9300000000000002E-2</v>
      </c>
      <c r="W325" s="6" t="s">
        <v>1651</v>
      </c>
      <c r="X325" s="6" t="s">
        <v>1652</v>
      </c>
      <c r="Y325" s="9">
        <v>0.47670000000000001</v>
      </c>
      <c r="Z325" s="6" t="s">
        <v>1653</v>
      </c>
      <c r="AA325" s="6" t="s">
        <v>1431</v>
      </c>
      <c r="AB325" s="9">
        <v>-0.10440000000000001</v>
      </c>
      <c r="AC325" s="6" t="s">
        <v>151</v>
      </c>
      <c r="AD325" s="6" t="s">
        <v>1654</v>
      </c>
      <c r="AE325" s="9">
        <v>0.84199999999999997</v>
      </c>
      <c r="AF325" s="6" t="s">
        <v>779</v>
      </c>
      <c r="AG325" s="9">
        <v>0.247</v>
      </c>
      <c r="AH325" s="9">
        <v>-3.5999999999999997E-2</v>
      </c>
      <c r="AI325" s="6" t="s">
        <v>1655</v>
      </c>
      <c r="AJ325" s="6" t="s">
        <v>7</v>
      </c>
      <c r="AK325" s="9">
        <v>0.4209</v>
      </c>
      <c r="AL325" s="9">
        <v>1.6E-2</v>
      </c>
      <c r="AM325" s="6" t="s">
        <v>1656</v>
      </c>
      <c r="AN325" s="9">
        <v>0.34</v>
      </c>
      <c r="AO325" s="6" t="s">
        <v>1657</v>
      </c>
      <c r="AP325" s="6" t="s">
        <v>1484</v>
      </c>
      <c r="AQ325" s="9">
        <v>0.81159999999999999</v>
      </c>
      <c r="AR325" s="6" t="s">
        <v>1152</v>
      </c>
      <c r="AS325" s="6" t="s">
        <v>84</v>
      </c>
      <c r="AT325" s="6" t="s">
        <v>1071</v>
      </c>
      <c r="AU325" s="6" t="s">
        <v>936</v>
      </c>
      <c r="AV325" s="8">
        <v>3396580000</v>
      </c>
      <c r="AW325" s="8">
        <v>405319000</v>
      </c>
      <c r="AX325" s="8">
        <v>602242000</v>
      </c>
      <c r="AY325" s="8">
        <v>-196923000</v>
      </c>
      <c r="AZ325" s="8">
        <v>1401850000</v>
      </c>
      <c r="BA325" s="8">
        <v>2369220000</v>
      </c>
      <c r="BB325" s="8">
        <v>2389480000</v>
      </c>
      <c r="BC325" s="8">
        <v>682141000</v>
      </c>
      <c r="BD325" s="8">
        <v>838671000</v>
      </c>
      <c r="BE325" s="8">
        <v>298149000</v>
      </c>
      <c r="BF325" s="8">
        <v>642878000</v>
      </c>
      <c r="BG325" s="8">
        <v>236524000</v>
      </c>
      <c r="BH325" s="11">
        <f>BF325/L325</f>
        <v>0.14272476200625178</v>
      </c>
      <c r="BI325" s="8">
        <f>BF325-AY325</f>
        <v>839801000</v>
      </c>
      <c r="BJ325" s="11">
        <f>(Table1[[#This Row],[Cotação]]/Table1[[#This Row],[Min 52 sem 
]])-1</f>
        <v>0.54826958105646639</v>
      </c>
    </row>
    <row r="326" spans="1:62" hidden="1" x14ac:dyDescent="0.25">
      <c r="A326" s="6" t="str">
        <f>IFERROR(VLOOKUP(Table1[[#This Row],[Papel]],carteira!A:B,2,0),"")</f>
        <v/>
      </c>
      <c r="B326" s="5" t="s">
        <v>2267</v>
      </c>
      <c r="C326" s="6">
        <v>13.35</v>
      </c>
      <c r="D326" s="6" t="s">
        <v>182</v>
      </c>
      <c r="E326" s="7">
        <v>44638</v>
      </c>
      <c r="F326" s="6" t="s">
        <v>2268</v>
      </c>
      <c r="G326" s="6">
        <v>8.5</v>
      </c>
      <c r="H326" s="6" t="s">
        <v>1266</v>
      </c>
      <c r="I326" s="6">
        <v>26.21</v>
      </c>
      <c r="J326" s="6" t="s">
        <v>2269</v>
      </c>
      <c r="K326" s="8">
        <v>32056</v>
      </c>
      <c r="L326" s="8">
        <v>77205900</v>
      </c>
      <c r="M326" s="7">
        <v>44469</v>
      </c>
      <c r="N326" s="8">
        <v>733431000</v>
      </c>
      <c r="O326" s="8">
        <v>5783210</v>
      </c>
      <c r="P326" s="6" t="s">
        <v>2270</v>
      </c>
      <c r="Q326" s="6">
        <v>0.37</v>
      </c>
      <c r="R326" s="6">
        <v>36.380000000000003</v>
      </c>
      <c r="S326" s="9">
        <v>-7.4000000000000003E-3</v>
      </c>
      <c r="T326" s="6">
        <v>-0.28000000000000003</v>
      </c>
      <c r="U326" s="6">
        <v>-46.97</v>
      </c>
      <c r="V326" s="9">
        <v>-1.11E-2</v>
      </c>
      <c r="W326" s="6" t="s">
        <v>312</v>
      </c>
      <c r="X326" s="6" t="s">
        <v>668</v>
      </c>
      <c r="Y326" s="9">
        <v>0.33500000000000002</v>
      </c>
      <c r="Z326" s="6" t="s">
        <v>988</v>
      </c>
      <c r="AA326" s="6" t="s">
        <v>289</v>
      </c>
      <c r="AB326" s="9">
        <v>-9.1800000000000007E-2</v>
      </c>
      <c r="AC326" s="6" t="s">
        <v>1292</v>
      </c>
      <c r="AD326" s="6" t="s">
        <v>1015</v>
      </c>
      <c r="AE326" s="9">
        <v>0.76049999999999995</v>
      </c>
      <c r="AF326" s="6" t="s">
        <v>589</v>
      </c>
      <c r="AG326" s="9">
        <v>0.16700000000000001</v>
      </c>
      <c r="AH326" s="9">
        <v>4.7999999999999996E-3</v>
      </c>
      <c r="AI326" s="6" t="s">
        <v>2271</v>
      </c>
      <c r="AJ326" s="6" t="s">
        <v>1547</v>
      </c>
      <c r="AK326" s="9">
        <v>0.57689999999999997</v>
      </c>
      <c r="AL326" s="9">
        <v>0</v>
      </c>
      <c r="AM326" s="6" t="s">
        <v>2272</v>
      </c>
      <c r="AN326" s="9">
        <v>0.27910000000000001</v>
      </c>
      <c r="AO326" s="6" t="s">
        <v>2273</v>
      </c>
      <c r="AP326" s="6" t="s">
        <v>1747</v>
      </c>
      <c r="AQ326" s="9">
        <v>9.8699999999999996E-2</v>
      </c>
      <c r="AR326" s="6" t="s">
        <v>897</v>
      </c>
      <c r="AS326" s="6" t="s">
        <v>724</v>
      </c>
      <c r="AT326" s="6" t="s">
        <v>928</v>
      </c>
      <c r="AU326" s="6" t="s">
        <v>1039</v>
      </c>
      <c r="AV326" s="8">
        <v>595332000</v>
      </c>
      <c r="AW326" s="8">
        <v>747482000</v>
      </c>
      <c r="AX326" s="8">
        <v>91257000</v>
      </c>
      <c r="AY326" s="8">
        <v>656225000</v>
      </c>
      <c r="AZ326" s="8">
        <v>371820000</v>
      </c>
      <c r="BA326" s="8">
        <v>-271646000</v>
      </c>
      <c r="BB326" s="8">
        <v>815676000</v>
      </c>
      <c r="BC326" s="8">
        <v>237692000</v>
      </c>
      <c r="BD326" s="8">
        <v>99571000</v>
      </c>
      <c r="BE326" s="8">
        <v>30620000</v>
      </c>
      <c r="BF326" s="8">
        <v>210368000</v>
      </c>
      <c r="BG326" s="8">
        <v>-6461000</v>
      </c>
      <c r="BH326" s="11">
        <f>BF326/L326</f>
        <v>2.7247658533868524</v>
      </c>
      <c r="BI326" s="8">
        <f>BF326-AY326</f>
        <v>-445857000</v>
      </c>
      <c r="BJ326" s="11">
        <f>(Table1[[#This Row],[Cotação]]/Table1[[#This Row],[Min 52 sem 
]])-1</f>
        <v>0.57058823529411762</v>
      </c>
    </row>
    <row r="327" spans="1:62" hidden="1" x14ac:dyDescent="0.25">
      <c r="A327" s="6" t="str">
        <f>IFERROR(VLOOKUP(Table1[[#This Row],[Papel]],carteira!A:B,2,0),"")</f>
        <v/>
      </c>
      <c r="B327" s="5" t="s">
        <v>3173</v>
      </c>
      <c r="C327" s="6">
        <v>96.09</v>
      </c>
      <c r="D327" s="6" t="s">
        <v>2</v>
      </c>
      <c r="E327" s="7">
        <v>44638</v>
      </c>
      <c r="F327" s="6" t="s">
        <v>3174</v>
      </c>
      <c r="G327" s="6">
        <v>60.02</v>
      </c>
      <c r="H327" s="6" t="s">
        <v>741</v>
      </c>
      <c r="I327" s="6">
        <v>102.32</v>
      </c>
      <c r="J327" s="6" t="s">
        <v>742</v>
      </c>
      <c r="K327" s="8">
        <v>2885110000</v>
      </c>
      <c r="L327" s="8">
        <v>480358000000</v>
      </c>
      <c r="M327" s="7">
        <v>44561</v>
      </c>
      <c r="N327" s="8">
        <v>490830000000</v>
      </c>
      <c r="O327" s="8">
        <v>4999040000</v>
      </c>
      <c r="P327" s="6" t="s">
        <v>3175</v>
      </c>
      <c r="Q327" s="6">
        <v>3.96</v>
      </c>
      <c r="R327" s="6">
        <v>24.25</v>
      </c>
      <c r="S327" s="9">
        <v>8.14E-2</v>
      </c>
      <c r="T327" s="6">
        <v>2.5</v>
      </c>
      <c r="U327" s="6">
        <v>38.49</v>
      </c>
      <c r="V327" s="9">
        <v>0.16270000000000001</v>
      </c>
      <c r="W327" s="6" t="s">
        <v>1311</v>
      </c>
      <c r="X327" s="6" t="s">
        <v>3176</v>
      </c>
      <c r="Y327" s="9">
        <v>0.16819999999999999</v>
      </c>
      <c r="Z327" s="6" t="s">
        <v>310</v>
      </c>
      <c r="AA327" s="6" t="s">
        <v>3177</v>
      </c>
      <c r="AB327" s="9">
        <v>0.28000000000000003</v>
      </c>
      <c r="AC327" s="6" t="s">
        <v>121</v>
      </c>
      <c r="AD327" s="6" t="s">
        <v>3178</v>
      </c>
      <c r="AE327" s="9">
        <v>4.7300000000000002E-2</v>
      </c>
      <c r="AF327" s="6" t="s">
        <v>3179</v>
      </c>
      <c r="AG327" s="9">
        <v>0.34799999999999998</v>
      </c>
      <c r="AH327" s="9">
        <v>0.70469999999999999</v>
      </c>
      <c r="AI327" s="6" t="s">
        <v>3180</v>
      </c>
      <c r="AJ327" s="6" t="s">
        <v>2902</v>
      </c>
      <c r="AK327" s="9">
        <v>6.8500000000000005E-2</v>
      </c>
      <c r="AL327" s="9">
        <v>0.154</v>
      </c>
      <c r="AM327" s="6" t="s">
        <v>3181</v>
      </c>
      <c r="AN327" s="9">
        <v>0.31109999999999999</v>
      </c>
      <c r="AO327" s="6" t="s">
        <v>690</v>
      </c>
      <c r="AP327" s="6" t="s">
        <v>155</v>
      </c>
      <c r="AQ327" s="9">
        <v>0.66669999999999996</v>
      </c>
      <c r="AR327" s="6" t="s">
        <v>353</v>
      </c>
      <c r="AS327" s="6" t="s">
        <v>205</v>
      </c>
      <c r="AT327" s="6" t="s">
        <v>2143</v>
      </c>
      <c r="AU327" s="6" t="s">
        <v>567</v>
      </c>
      <c r="AV327" s="8">
        <v>499128000000</v>
      </c>
      <c r="AW327" s="8">
        <v>76909000000</v>
      </c>
      <c r="AX327" s="8">
        <v>66437000000</v>
      </c>
      <c r="AY327" s="8">
        <v>10472000000</v>
      </c>
      <c r="AZ327" s="8">
        <v>124800000000</v>
      </c>
      <c r="BA327" s="8">
        <v>192403000000</v>
      </c>
      <c r="BB327" s="8">
        <v>293524000000</v>
      </c>
      <c r="BC327" s="8">
        <v>70115300000</v>
      </c>
      <c r="BD327" s="8">
        <v>173656000000</v>
      </c>
      <c r="BE327" s="8">
        <v>38641800000</v>
      </c>
      <c r="BF327" s="8">
        <v>121228000000</v>
      </c>
      <c r="BG327" s="8">
        <v>30365800000</v>
      </c>
      <c r="BH327" s="11">
        <f>BF327/L327</f>
        <v>0.25237010729497583</v>
      </c>
      <c r="BI327" s="8">
        <f>BF327-AY327</f>
        <v>110756000000</v>
      </c>
      <c r="BJ327" s="11">
        <f>(Table1[[#This Row],[Cotação]]/Table1[[#This Row],[Min 52 sem 
]])-1</f>
        <v>0.60096634455181608</v>
      </c>
    </row>
    <row r="328" spans="1:62" hidden="1" x14ac:dyDescent="0.25">
      <c r="A328" s="6" t="str">
        <f>IFERROR(VLOOKUP(Table1[[#This Row],[Papel]],carteira!A:B,2,0),"")</f>
        <v/>
      </c>
      <c r="B328" s="5" t="s">
        <v>2721</v>
      </c>
      <c r="C328" s="6">
        <v>22.05</v>
      </c>
      <c r="D328" s="6" t="s">
        <v>2</v>
      </c>
      <c r="E328" s="7">
        <v>44638</v>
      </c>
      <c r="F328" s="6" t="s">
        <v>2722</v>
      </c>
      <c r="G328" s="6">
        <v>13.56</v>
      </c>
      <c r="H328" s="6" t="s">
        <v>1234</v>
      </c>
      <c r="I328" s="6">
        <v>22.59</v>
      </c>
      <c r="J328" s="6" t="s">
        <v>1235</v>
      </c>
      <c r="K328" s="8">
        <v>19549700</v>
      </c>
      <c r="L328" s="8">
        <v>5480200000</v>
      </c>
      <c r="M328" s="7">
        <v>44469</v>
      </c>
      <c r="N328" s="8">
        <v>5111680000</v>
      </c>
      <c r="O328" s="8">
        <v>248535000</v>
      </c>
      <c r="P328" s="6" t="s">
        <v>2723</v>
      </c>
      <c r="Q328" s="6">
        <v>0</v>
      </c>
      <c r="R328" s="6">
        <v>0</v>
      </c>
      <c r="S328" s="9">
        <v>6.7299999999999999E-2</v>
      </c>
      <c r="T328" s="6">
        <v>2.96</v>
      </c>
      <c r="U328" s="6">
        <v>7.44</v>
      </c>
      <c r="V328" s="9">
        <v>7.6700000000000004E-2</v>
      </c>
      <c r="W328" s="6" t="s">
        <v>29</v>
      </c>
      <c r="X328" s="6" t="s">
        <v>29</v>
      </c>
      <c r="Y328" s="9">
        <v>0.41260000000000002</v>
      </c>
      <c r="Z328" s="6" t="s">
        <v>29</v>
      </c>
      <c r="AA328" s="6" t="s">
        <v>29</v>
      </c>
      <c r="AB328" s="9">
        <v>0.17910000000000001</v>
      </c>
      <c r="AC328" s="6" t="s">
        <v>1670</v>
      </c>
      <c r="AD328" s="6" t="s">
        <v>29</v>
      </c>
      <c r="AE328" s="9">
        <v>0.19800000000000001</v>
      </c>
      <c r="AF328" s="6" t="s">
        <v>2724</v>
      </c>
      <c r="AG328" s="9">
        <v>0</v>
      </c>
      <c r="AH328" s="9">
        <v>0</v>
      </c>
      <c r="AI328" s="6" t="s">
        <v>2725</v>
      </c>
      <c r="AJ328" s="6" t="s">
        <v>29</v>
      </c>
      <c r="AK328" s="9">
        <v>0</v>
      </c>
      <c r="AL328" s="9">
        <v>0</v>
      </c>
      <c r="AM328" s="6" t="s">
        <v>29</v>
      </c>
      <c r="AN328" s="9">
        <v>0</v>
      </c>
      <c r="AO328" s="6" t="s">
        <v>29</v>
      </c>
      <c r="AP328" s="6" t="s">
        <v>1512</v>
      </c>
      <c r="AQ328" s="9">
        <v>0</v>
      </c>
      <c r="AR328" s="6" t="s">
        <v>29</v>
      </c>
      <c r="AS328" s="6" t="s">
        <v>973</v>
      </c>
      <c r="AT328" s="6" t="s">
        <v>29</v>
      </c>
      <c r="AU328" s="6" t="s">
        <v>29</v>
      </c>
      <c r="AV328" s="8">
        <v>3312560000</v>
      </c>
      <c r="AW328" s="8">
        <v>787959000</v>
      </c>
      <c r="AX328" s="8">
        <v>1156480000</v>
      </c>
      <c r="AY328" s="8">
        <v>-368516000</v>
      </c>
      <c r="AZ328" s="8">
        <v>1376260000</v>
      </c>
      <c r="BA328" s="8">
        <v>1849310000</v>
      </c>
      <c r="BB328" s="6">
        <v>0</v>
      </c>
      <c r="BC328" s="8">
        <v>260344000</v>
      </c>
      <c r="BD328" s="6">
        <v>0</v>
      </c>
      <c r="BE328" s="8">
        <v>69826000</v>
      </c>
      <c r="BF328" s="6">
        <v>0</v>
      </c>
      <c r="BG328" s="8">
        <v>22926000</v>
      </c>
      <c r="BH328" s="11">
        <f>BF328/L328</f>
        <v>0</v>
      </c>
      <c r="BI328" s="8">
        <f>BF328-AY328</f>
        <v>368516000</v>
      </c>
      <c r="BJ328" s="11">
        <f>(Table1[[#This Row],[Cotação]]/Table1[[#This Row],[Min 52 sem 
]])-1</f>
        <v>0.62610619469026552</v>
      </c>
    </row>
    <row r="329" spans="1:62" hidden="1" x14ac:dyDescent="0.25">
      <c r="A329" s="6" t="str">
        <f>IFERROR(VLOOKUP(Table1[[#This Row],[Papel]],carteira!A:B,2,0),"")</f>
        <v/>
      </c>
      <c r="B329" s="5" t="s">
        <v>2538</v>
      </c>
      <c r="C329" s="6">
        <v>30.61</v>
      </c>
      <c r="D329" s="6" t="s">
        <v>466</v>
      </c>
      <c r="E329" s="7">
        <v>44638</v>
      </c>
      <c r="F329" s="6" t="s">
        <v>2539</v>
      </c>
      <c r="G329" s="6">
        <v>18.649999999999999</v>
      </c>
      <c r="H329" s="6" t="s">
        <v>1234</v>
      </c>
      <c r="I329" s="6">
        <v>34.67</v>
      </c>
      <c r="J329" s="6" t="s">
        <v>1235</v>
      </c>
      <c r="K329" s="8">
        <v>2544640000</v>
      </c>
      <c r="L329" s="8">
        <v>399292000000</v>
      </c>
      <c r="M329" s="7">
        <v>44561</v>
      </c>
      <c r="N329" s="8">
        <v>665070000000</v>
      </c>
      <c r="O329" s="8">
        <v>13044500000</v>
      </c>
      <c r="P329" s="6" t="s">
        <v>999</v>
      </c>
      <c r="Q329" s="6">
        <v>3.74</v>
      </c>
      <c r="R329" s="6">
        <v>8.18</v>
      </c>
      <c r="S329" s="9">
        <v>-9.9699999999999997E-2</v>
      </c>
      <c r="T329" s="6">
        <v>1.03</v>
      </c>
      <c r="U329" s="6">
        <v>29.69</v>
      </c>
      <c r="V329" s="9">
        <v>-7.2400000000000006E-2</v>
      </c>
      <c r="W329" s="6" t="s">
        <v>231</v>
      </c>
      <c r="X329" s="6" t="s">
        <v>1946</v>
      </c>
      <c r="Y329" s="9">
        <v>0.61060000000000003</v>
      </c>
      <c r="Z329" s="6" t="s">
        <v>1382</v>
      </c>
      <c r="AA329" s="6" t="s">
        <v>2535</v>
      </c>
      <c r="AB329" s="9">
        <v>7.5899999999999995E-2</v>
      </c>
      <c r="AC329" s="6" t="s">
        <v>482</v>
      </c>
      <c r="AD329" s="6" t="s">
        <v>657</v>
      </c>
      <c r="AE329" s="9">
        <v>0.2276</v>
      </c>
      <c r="AF329" s="6" t="s">
        <v>2199</v>
      </c>
      <c r="AG329" s="9">
        <v>0.19600000000000001</v>
      </c>
      <c r="AH329" s="9">
        <v>-6.0999999999999999E-2</v>
      </c>
      <c r="AI329" s="6" t="s">
        <v>1706</v>
      </c>
      <c r="AJ329" s="6" t="s">
        <v>418</v>
      </c>
      <c r="AK329" s="9">
        <v>0.36870000000000003</v>
      </c>
      <c r="AL329" s="9">
        <v>0.185</v>
      </c>
      <c r="AM329" s="6" t="s">
        <v>2143</v>
      </c>
      <c r="AN329" s="9">
        <v>0.45910000000000001</v>
      </c>
      <c r="AO329" s="6" t="s">
        <v>1277</v>
      </c>
      <c r="AP329" s="6" t="s">
        <v>637</v>
      </c>
      <c r="AQ329" s="9">
        <v>9.8400000000000001E-2</v>
      </c>
      <c r="AR329" s="6" t="s">
        <v>587</v>
      </c>
      <c r="AS329" s="6" t="s">
        <v>875</v>
      </c>
      <c r="AT329" s="6" t="s">
        <v>702</v>
      </c>
      <c r="AU329" s="6" t="s">
        <v>76</v>
      </c>
      <c r="AV329" s="8">
        <v>972951000000</v>
      </c>
      <c r="AW329" s="8">
        <v>327818000000</v>
      </c>
      <c r="AX329" s="8">
        <v>62040000000</v>
      </c>
      <c r="AY329" s="8">
        <v>265778000000</v>
      </c>
      <c r="AZ329" s="8">
        <v>168247000000</v>
      </c>
      <c r="BA329" s="8">
        <v>387329000000</v>
      </c>
      <c r="BB329" s="8">
        <v>452668000000</v>
      </c>
      <c r="BC329" s="8">
        <v>134190000000</v>
      </c>
      <c r="BD329" s="8">
        <v>190491000000</v>
      </c>
      <c r="BE329" s="8">
        <v>51237000000</v>
      </c>
      <c r="BF329" s="8">
        <v>106668000000</v>
      </c>
      <c r="BG329" s="8">
        <v>31504000000</v>
      </c>
      <c r="BH329" s="11">
        <f>BF329/L329</f>
        <v>0.26714284283181233</v>
      </c>
      <c r="BI329" s="8">
        <f>BF329-AY329</f>
        <v>-159110000000</v>
      </c>
      <c r="BJ329" s="11">
        <f>(Table1[[#This Row],[Cotação]]/Table1[[#This Row],[Min 52 sem 
]])-1</f>
        <v>0.64128686327077755</v>
      </c>
    </row>
    <row r="330" spans="1:62" hidden="1" x14ac:dyDescent="0.25">
      <c r="A330" s="6" t="str">
        <f>IFERROR(VLOOKUP(Table1[[#This Row],[Papel]],carteira!A:B,2,0),"")</f>
        <v/>
      </c>
      <c r="B330" s="5" t="s">
        <v>3010</v>
      </c>
      <c r="C330" s="6">
        <v>1.58</v>
      </c>
      <c r="D330" s="6" t="s">
        <v>34</v>
      </c>
      <c r="E330" s="7">
        <v>44638</v>
      </c>
      <c r="F330" s="6" t="s">
        <v>3011</v>
      </c>
      <c r="G330" s="6">
        <v>0.95</v>
      </c>
      <c r="H330" s="6" t="s">
        <v>447</v>
      </c>
      <c r="I330" s="6">
        <v>7.83</v>
      </c>
      <c r="J330" s="6" t="s">
        <v>3012</v>
      </c>
      <c r="K330" s="8">
        <v>25956</v>
      </c>
      <c r="L330" s="8">
        <v>10459600</v>
      </c>
      <c r="M330" s="7">
        <v>44561</v>
      </c>
      <c r="N330" s="8">
        <v>44281600</v>
      </c>
      <c r="O330" s="8">
        <v>6620000</v>
      </c>
      <c r="P330" s="6" t="s">
        <v>3013</v>
      </c>
      <c r="Q330" s="6">
        <v>-16.5</v>
      </c>
      <c r="R330" s="6">
        <v>-0.1</v>
      </c>
      <c r="S330" s="9">
        <v>1.9400000000000001E-2</v>
      </c>
      <c r="T330" s="6">
        <v>-18.100000000000001</v>
      </c>
      <c r="U330" s="6">
        <v>-0.09</v>
      </c>
      <c r="V330" s="9">
        <v>-8.14E-2</v>
      </c>
      <c r="W330" s="6" t="s">
        <v>3014</v>
      </c>
      <c r="X330" s="6" t="s">
        <v>29</v>
      </c>
      <c r="Y330" s="9">
        <v>-0.15049999999999999</v>
      </c>
      <c r="Z330" s="6" t="s">
        <v>29</v>
      </c>
      <c r="AA330" s="6" t="s">
        <v>29</v>
      </c>
      <c r="AB330" s="9">
        <v>-0.15959999999999999</v>
      </c>
      <c r="AC330" s="6" t="s">
        <v>52</v>
      </c>
      <c r="AD330" s="6" t="s">
        <v>30</v>
      </c>
      <c r="AE330" s="9">
        <v>-0.2034</v>
      </c>
      <c r="AF330" s="6" t="s">
        <v>1301</v>
      </c>
      <c r="AG330" s="9">
        <v>-8.9999999999999993E-3</v>
      </c>
      <c r="AH330" s="9">
        <v>0.57330000000000003</v>
      </c>
      <c r="AI330" s="6" t="s">
        <v>402</v>
      </c>
      <c r="AJ330" s="6" t="s">
        <v>1508</v>
      </c>
      <c r="AK330" s="9">
        <v>2.7400000000000001E-2</v>
      </c>
      <c r="AL330" s="9">
        <v>0</v>
      </c>
      <c r="AM330" s="6" t="s">
        <v>3015</v>
      </c>
      <c r="AN330" s="9">
        <v>-0.47099999999999997</v>
      </c>
      <c r="AO330" s="6" t="s">
        <v>3016</v>
      </c>
      <c r="AP330" s="6" t="s">
        <v>109</v>
      </c>
      <c r="AQ330" s="9">
        <v>0.87760000000000005</v>
      </c>
      <c r="AR330" s="6" t="s">
        <v>3017</v>
      </c>
      <c r="AS330" s="6" t="s">
        <v>3018</v>
      </c>
      <c r="AT330" s="6" t="s">
        <v>3019</v>
      </c>
      <c r="AU330" s="6" t="s">
        <v>29</v>
      </c>
      <c r="AV330" s="8">
        <v>236228000</v>
      </c>
      <c r="AW330" s="8">
        <v>33829000</v>
      </c>
      <c r="AX330" s="8">
        <v>7000</v>
      </c>
      <c r="AY330" s="8">
        <v>33822000</v>
      </c>
      <c r="AZ330" s="8">
        <v>39894000</v>
      </c>
      <c r="BA330" s="8">
        <v>-578000</v>
      </c>
      <c r="BB330" s="6">
        <v>0</v>
      </c>
      <c r="BC330" s="6">
        <v>0</v>
      </c>
      <c r="BD330" s="8">
        <v>-2151000</v>
      </c>
      <c r="BE330" s="8">
        <v>-1260000</v>
      </c>
      <c r="BF330" s="8">
        <v>-634000</v>
      </c>
      <c r="BG330" s="8">
        <v>-863000</v>
      </c>
      <c r="BH330" s="11">
        <f>BF330/L330</f>
        <v>-6.0614172626104246E-2</v>
      </c>
      <c r="BI330" s="8">
        <f>BF330-AY330</f>
        <v>-34456000</v>
      </c>
      <c r="BJ330" s="11">
        <f>(Table1[[#This Row],[Cotação]]/Table1[[#This Row],[Min 52 sem 
]])-1</f>
        <v>0.66315789473684217</v>
      </c>
    </row>
    <row r="331" spans="1:62" hidden="1" x14ac:dyDescent="0.25">
      <c r="A331" s="6" t="str">
        <f>IFERROR(VLOOKUP(Table1[[#This Row],[Papel]],carteira!A:B,2,0),"")</f>
        <v/>
      </c>
      <c r="B331" s="5" t="s">
        <v>1437</v>
      </c>
      <c r="C331" s="6">
        <v>6.92</v>
      </c>
      <c r="D331" s="6" t="s">
        <v>466</v>
      </c>
      <c r="E331" s="7">
        <v>44638</v>
      </c>
      <c r="F331" s="6" t="s">
        <v>1438</v>
      </c>
      <c r="G331" s="6">
        <v>4.1500000000000004</v>
      </c>
      <c r="H331" s="6" t="s">
        <v>57</v>
      </c>
      <c r="I331" s="6">
        <v>7.55</v>
      </c>
      <c r="J331" s="6" t="s">
        <v>58</v>
      </c>
      <c r="K331" s="8">
        <v>183127</v>
      </c>
      <c r="L331" s="8">
        <v>155700000</v>
      </c>
      <c r="M331" s="7">
        <v>44469</v>
      </c>
      <c r="N331" s="8">
        <v>247592000</v>
      </c>
      <c r="O331" s="8">
        <v>22500000</v>
      </c>
      <c r="P331" s="6" t="s">
        <v>1439</v>
      </c>
      <c r="Q331" s="6">
        <v>5.28</v>
      </c>
      <c r="R331" s="6">
        <v>1.31</v>
      </c>
      <c r="S331" s="9">
        <v>-1.5599999999999999E-2</v>
      </c>
      <c r="T331" s="6">
        <v>0.8</v>
      </c>
      <c r="U331" s="6">
        <v>8.64</v>
      </c>
      <c r="V331" s="9">
        <v>-2.2599999999999999E-2</v>
      </c>
      <c r="W331" s="6" t="s">
        <v>1440</v>
      </c>
      <c r="X331" s="6" t="s">
        <v>1441</v>
      </c>
      <c r="Y331" s="9">
        <v>0.66669999999999996</v>
      </c>
      <c r="Z331" s="6" t="s">
        <v>381</v>
      </c>
      <c r="AA331" s="6" t="s">
        <v>531</v>
      </c>
      <c r="AB331" s="9">
        <v>4.1000000000000002E-2</v>
      </c>
      <c r="AC331" s="6" t="s">
        <v>103</v>
      </c>
      <c r="AD331" s="6" t="s">
        <v>535</v>
      </c>
      <c r="AE331" s="9">
        <v>0.55410000000000004</v>
      </c>
      <c r="AF331" s="6" t="s">
        <v>242</v>
      </c>
      <c r="AG331" s="9">
        <v>7.1999999999999995E-2</v>
      </c>
      <c r="AH331" s="9">
        <v>-0.1855</v>
      </c>
      <c r="AI331" s="6" t="s">
        <v>1442</v>
      </c>
      <c r="AJ331" s="6" t="s">
        <v>1443</v>
      </c>
      <c r="AK331" s="9">
        <v>0.5746</v>
      </c>
      <c r="AL331" s="9">
        <v>0.182</v>
      </c>
      <c r="AM331" s="6" t="s">
        <v>1444</v>
      </c>
      <c r="AN331" s="9">
        <v>0.3639</v>
      </c>
      <c r="AO331" s="6" t="s">
        <v>1445</v>
      </c>
      <c r="AP331" s="6" t="s">
        <v>454</v>
      </c>
      <c r="AQ331" s="9">
        <v>2.3891</v>
      </c>
      <c r="AR331" s="6" t="s">
        <v>1446</v>
      </c>
      <c r="AS331" s="6" t="s">
        <v>1323</v>
      </c>
      <c r="AT331" s="6" t="s">
        <v>1447</v>
      </c>
      <c r="AU331" s="6" t="s">
        <v>936</v>
      </c>
      <c r="AV331" s="8">
        <v>481008000</v>
      </c>
      <c r="AW331" s="8">
        <v>117763000</v>
      </c>
      <c r="AX331" s="8">
        <v>25871000</v>
      </c>
      <c r="AY331" s="8">
        <v>91892000</v>
      </c>
      <c r="AZ331" s="8">
        <v>217605000</v>
      </c>
      <c r="BA331" s="8">
        <v>194506000</v>
      </c>
      <c r="BB331" s="8">
        <v>338330000</v>
      </c>
      <c r="BC331" s="8">
        <v>115198000</v>
      </c>
      <c r="BD331" s="8">
        <v>34405000</v>
      </c>
      <c r="BE331" s="8">
        <v>15454000</v>
      </c>
      <c r="BF331" s="8">
        <v>29510000</v>
      </c>
      <c r="BG331" s="8">
        <v>12281000</v>
      </c>
      <c r="BH331" s="11">
        <f>BF331/L331</f>
        <v>0.18953114964675657</v>
      </c>
      <c r="BI331" s="8">
        <f>BF331-AY331</f>
        <v>-62382000</v>
      </c>
      <c r="BJ331" s="11">
        <f>(Table1[[#This Row],[Cotação]]/Table1[[#This Row],[Min 52 sem 
]])-1</f>
        <v>0.66746987951807224</v>
      </c>
    </row>
    <row r="332" spans="1:62" hidden="1" x14ac:dyDescent="0.25">
      <c r="A332" s="6" t="str">
        <f>IFERROR(VLOOKUP(Table1[[#This Row],[Papel]],carteira!A:B,2,0),"")</f>
        <v/>
      </c>
      <c r="B332" s="5" t="s">
        <v>1658</v>
      </c>
      <c r="C332" s="6">
        <v>50.65</v>
      </c>
      <c r="D332" s="6" t="s">
        <v>466</v>
      </c>
      <c r="E332" s="7">
        <v>44638</v>
      </c>
      <c r="F332" s="6" t="s">
        <v>1659</v>
      </c>
      <c r="G332" s="6">
        <v>30.17</v>
      </c>
      <c r="H332" s="6" t="s">
        <v>1266</v>
      </c>
      <c r="I332" s="6">
        <v>58.78</v>
      </c>
      <c r="J332" s="6" t="s">
        <v>1267</v>
      </c>
      <c r="K332" s="8">
        <v>22746700</v>
      </c>
      <c r="L332" s="8">
        <v>4473410000</v>
      </c>
      <c r="M332" s="7">
        <v>44561</v>
      </c>
      <c r="N332" s="8">
        <v>4276490000</v>
      </c>
      <c r="O332" s="8">
        <v>88320000</v>
      </c>
      <c r="P332" s="6" t="s">
        <v>1660</v>
      </c>
      <c r="Q332" s="6">
        <v>6.96</v>
      </c>
      <c r="R332" s="6">
        <v>7.28</v>
      </c>
      <c r="S332" s="9">
        <v>0.1462</v>
      </c>
      <c r="T332" s="6">
        <v>1.89</v>
      </c>
      <c r="U332" s="6">
        <v>26.83</v>
      </c>
      <c r="V332" s="9">
        <v>0.1641</v>
      </c>
      <c r="W332" s="6" t="s">
        <v>1661</v>
      </c>
      <c r="X332" s="6" t="s">
        <v>1652</v>
      </c>
      <c r="Y332" s="9">
        <v>0.69720000000000004</v>
      </c>
      <c r="Z332" s="6" t="s">
        <v>825</v>
      </c>
      <c r="AA332" s="6" t="s">
        <v>1431</v>
      </c>
      <c r="AB332" s="9">
        <v>3.8699999999999998E-2</v>
      </c>
      <c r="AC332" s="6" t="s">
        <v>818</v>
      </c>
      <c r="AD332" s="6" t="s">
        <v>1654</v>
      </c>
      <c r="AE332" s="9">
        <v>1.5932999999999999</v>
      </c>
      <c r="AF332" s="6" t="s">
        <v>1662</v>
      </c>
      <c r="AG332" s="9">
        <v>0.247</v>
      </c>
      <c r="AH332" s="9">
        <v>-4.7000000000000002E-3</v>
      </c>
      <c r="AI332" s="6" t="s">
        <v>1663</v>
      </c>
      <c r="AJ332" s="6" t="s">
        <v>7</v>
      </c>
      <c r="AK332" s="9">
        <v>3.6299999999999999E-2</v>
      </c>
      <c r="AL332" s="9">
        <v>1.7999999999999999E-2</v>
      </c>
      <c r="AM332" s="6" t="s">
        <v>1656</v>
      </c>
      <c r="AN332" s="9">
        <v>6.08E-2</v>
      </c>
      <c r="AO332" s="6" t="s">
        <v>1664</v>
      </c>
      <c r="AP332" s="6" t="s">
        <v>1484</v>
      </c>
      <c r="AQ332" s="9">
        <v>1.8922000000000001</v>
      </c>
      <c r="AR332" s="6" t="s">
        <v>1665</v>
      </c>
      <c r="AS332" s="6" t="s">
        <v>84</v>
      </c>
      <c r="AT332" s="6" t="s">
        <v>1071</v>
      </c>
      <c r="AU332" s="6" t="s">
        <v>936</v>
      </c>
      <c r="AV332" s="8">
        <v>3396580000</v>
      </c>
      <c r="AW332" s="8">
        <v>405319000</v>
      </c>
      <c r="AX332" s="8">
        <v>602242000</v>
      </c>
      <c r="AY332" s="8">
        <v>-196923000</v>
      </c>
      <c r="AZ332" s="8">
        <v>1401850000</v>
      </c>
      <c r="BA332" s="8">
        <v>2369220000</v>
      </c>
      <c r="BB332" s="8">
        <v>2389480000</v>
      </c>
      <c r="BC332" s="8">
        <v>682141000</v>
      </c>
      <c r="BD332" s="8">
        <v>838671000</v>
      </c>
      <c r="BE332" s="8">
        <v>298149000</v>
      </c>
      <c r="BF332" s="8">
        <v>642878000</v>
      </c>
      <c r="BG332" s="8">
        <v>236524000</v>
      </c>
      <c r="BH332" s="11">
        <f>BF332/L332</f>
        <v>0.14371094981233556</v>
      </c>
      <c r="BI332" s="8">
        <f>BF332-AY332</f>
        <v>839801000</v>
      </c>
      <c r="BJ332" s="11">
        <f>(Table1[[#This Row],[Cotação]]/Table1[[#This Row],[Min 52 sem 
]])-1</f>
        <v>0.67882001988730511</v>
      </c>
    </row>
    <row r="333" spans="1:62" hidden="1" x14ac:dyDescent="0.25">
      <c r="A333" s="6" t="str">
        <f>IFERROR(VLOOKUP(Table1[[#This Row],[Papel]],carteira!A:B,2,0),"")</f>
        <v/>
      </c>
      <c r="B333" s="5" t="s">
        <v>85</v>
      </c>
      <c r="C333" s="6">
        <v>33.5</v>
      </c>
      <c r="D333" s="6" t="s">
        <v>2</v>
      </c>
      <c r="E333" s="7">
        <v>44638</v>
      </c>
      <c r="F333" s="6" t="s">
        <v>86</v>
      </c>
      <c r="G333" s="6">
        <v>19.760000000000002</v>
      </c>
      <c r="H333" s="6" t="s">
        <v>87</v>
      </c>
      <c r="I333" s="6">
        <v>34.909999999999997</v>
      </c>
      <c r="J333" s="6" t="s">
        <v>88</v>
      </c>
      <c r="K333" s="8">
        <v>27956100</v>
      </c>
      <c r="L333" s="8">
        <v>3429630000</v>
      </c>
      <c r="M333" s="7">
        <v>44561</v>
      </c>
      <c r="N333" s="8">
        <v>3317020000</v>
      </c>
      <c r="O333" s="8">
        <v>102377000</v>
      </c>
      <c r="P333" s="6" t="s">
        <v>89</v>
      </c>
      <c r="Q333" s="6">
        <v>4.97</v>
      </c>
      <c r="R333" s="6">
        <v>6.74</v>
      </c>
      <c r="S333" s="9">
        <v>1.9800000000000002E-2</v>
      </c>
      <c r="T333" s="6">
        <v>1.4</v>
      </c>
      <c r="U333" s="6">
        <v>23.95</v>
      </c>
      <c r="V333" s="9">
        <v>0.13139999999999999</v>
      </c>
      <c r="W333" s="6" t="s">
        <v>90</v>
      </c>
      <c r="X333" s="6" t="s">
        <v>91</v>
      </c>
      <c r="Y333" s="9">
        <v>0.62749999999999995</v>
      </c>
      <c r="Z333" s="6" t="s">
        <v>92</v>
      </c>
      <c r="AA333" s="6" t="s">
        <v>93</v>
      </c>
      <c r="AB333" s="9">
        <v>0.1636</v>
      </c>
      <c r="AC333" s="6" t="s">
        <v>94</v>
      </c>
      <c r="AD333" s="6" t="s">
        <v>95</v>
      </c>
      <c r="AE333" s="9">
        <v>0.2666</v>
      </c>
      <c r="AF333" s="6" t="s">
        <v>96</v>
      </c>
      <c r="AG333" s="9">
        <v>0.222</v>
      </c>
      <c r="AH333" s="9">
        <v>0.35749999999999998</v>
      </c>
      <c r="AI333" s="6" t="s">
        <v>97</v>
      </c>
      <c r="AJ333" s="6" t="s">
        <v>98</v>
      </c>
      <c r="AK333" s="9">
        <v>0.28510000000000002</v>
      </c>
      <c r="AL333" s="9">
        <v>7.8E-2</v>
      </c>
      <c r="AM333" s="6" t="s">
        <v>99</v>
      </c>
      <c r="AN333" s="9">
        <v>0.31669999999999998</v>
      </c>
      <c r="AO333" s="6" t="s">
        <v>100</v>
      </c>
      <c r="AP333" s="6" t="s">
        <v>101</v>
      </c>
      <c r="AQ333" s="9">
        <v>0.1648</v>
      </c>
      <c r="AR333" s="6" t="s">
        <v>102</v>
      </c>
      <c r="AS333" s="6" t="s">
        <v>103</v>
      </c>
      <c r="AT333" s="6" t="s">
        <v>104</v>
      </c>
      <c r="AU333" s="6" t="s">
        <v>54</v>
      </c>
      <c r="AV333" s="8">
        <v>3629170000</v>
      </c>
      <c r="AW333" s="8">
        <v>787099000</v>
      </c>
      <c r="AX333" s="8">
        <v>899711000</v>
      </c>
      <c r="AY333" s="8">
        <v>-112612000</v>
      </c>
      <c r="AZ333" s="8">
        <v>1782400000</v>
      </c>
      <c r="BA333" s="8">
        <v>2451480000</v>
      </c>
      <c r="BB333" s="8">
        <v>1905370000</v>
      </c>
      <c r="BC333" s="8">
        <v>600950000</v>
      </c>
      <c r="BD333" s="8">
        <v>806377000</v>
      </c>
      <c r="BE333" s="8">
        <v>372338000</v>
      </c>
      <c r="BF333" s="8">
        <v>690192000</v>
      </c>
      <c r="BG333" s="8">
        <v>299337000</v>
      </c>
      <c r="BH333" s="11">
        <f>BF333/L333</f>
        <v>0.20124386595638596</v>
      </c>
      <c r="BI333" s="8">
        <f>BF333-AY333</f>
        <v>802804000</v>
      </c>
      <c r="BJ333" s="11">
        <f>(Table1[[#This Row],[Cotação]]/Table1[[#This Row],[Min 52 sem 
]])-1</f>
        <v>0.69534412955465563</v>
      </c>
    </row>
    <row r="334" spans="1:62" hidden="1" x14ac:dyDescent="0.25">
      <c r="A334" s="6" t="str">
        <f>IFERROR(VLOOKUP(Table1[[#This Row],[Papel]],carteira!A:B,2,0),"")</f>
        <v/>
      </c>
      <c r="B334" s="5" t="s">
        <v>1995</v>
      </c>
      <c r="C334" s="6">
        <v>32.68</v>
      </c>
      <c r="D334" s="6" t="s">
        <v>2</v>
      </c>
      <c r="E334" s="7">
        <v>44638</v>
      </c>
      <c r="F334" s="6" t="s">
        <v>1996</v>
      </c>
      <c r="G334" s="6">
        <v>18.850000000000001</v>
      </c>
      <c r="H334" s="6" t="s">
        <v>1997</v>
      </c>
      <c r="I334" s="6">
        <v>33.369999999999997</v>
      </c>
      <c r="J334" s="6" t="s">
        <v>1997</v>
      </c>
      <c r="K334" s="8">
        <v>41140100</v>
      </c>
      <c r="L334" s="8">
        <v>10706300000</v>
      </c>
      <c r="M334" s="7">
        <v>44561</v>
      </c>
      <c r="N334" s="8">
        <v>10215000000</v>
      </c>
      <c r="O334" s="8">
        <v>327611000</v>
      </c>
      <c r="P334" s="6" t="s">
        <v>1998</v>
      </c>
      <c r="Q334" s="6">
        <v>29.38</v>
      </c>
      <c r="R334" s="6">
        <v>1.1100000000000001</v>
      </c>
      <c r="S334" s="9">
        <v>-1.5100000000000001E-2</v>
      </c>
      <c r="T334" s="6">
        <v>5.63</v>
      </c>
      <c r="U334" s="6">
        <v>5.8</v>
      </c>
      <c r="V334" s="9">
        <v>3.4200000000000001E-2</v>
      </c>
      <c r="W334" s="6" t="s">
        <v>1999</v>
      </c>
      <c r="X334" s="6" t="s">
        <v>2000</v>
      </c>
      <c r="Y334" s="9">
        <v>0.73870000000000002</v>
      </c>
      <c r="Z334" s="6" t="s">
        <v>1638</v>
      </c>
      <c r="AA334" s="6" t="s">
        <v>266</v>
      </c>
      <c r="AB334" s="9">
        <v>0.17469999999999999</v>
      </c>
      <c r="AC334" s="6" t="s">
        <v>787</v>
      </c>
      <c r="AD334" s="6" t="s">
        <v>365</v>
      </c>
      <c r="AE334" s="9">
        <v>0.42459999999999998</v>
      </c>
      <c r="AF334" s="6" t="s">
        <v>1681</v>
      </c>
      <c r="AG334" s="9">
        <v>0.104</v>
      </c>
      <c r="AH334" s="9">
        <v>0</v>
      </c>
      <c r="AI334" s="6" t="s">
        <v>1684</v>
      </c>
      <c r="AJ334" s="6" t="s">
        <v>2001</v>
      </c>
      <c r="AK334" s="9">
        <v>0</v>
      </c>
      <c r="AL334" s="9">
        <v>0.01</v>
      </c>
      <c r="AM334" s="6" t="s">
        <v>1548</v>
      </c>
      <c r="AN334" s="9">
        <v>0</v>
      </c>
      <c r="AO334" s="6" t="s">
        <v>2002</v>
      </c>
      <c r="AP334" s="6" t="s">
        <v>1337</v>
      </c>
      <c r="AQ334" s="9">
        <v>0</v>
      </c>
      <c r="AR334" s="6" t="s">
        <v>2003</v>
      </c>
      <c r="AS334" s="6" t="s">
        <v>323</v>
      </c>
      <c r="AT334" s="6" t="s">
        <v>1346</v>
      </c>
      <c r="AU334" s="6" t="s">
        <v>373</v>
      </c>
      <c r="AV334" s="8">
        <v>3555800000</v>
      </c>
      <c r="AW334" s="8">
        <v>453987000</v>
      </c>
      <c r="AX334" s="8">
        <v>945269000</v>
      </c>
      <c r="AY334" s="8">
        <v>-491282000</v>
      </c>
      <c r="AZ334" s="8">
        <v>2955290000</v>
      </c>
      <c r="BA334" s="8">
        <v>1900430000</v>
      </c>
      <c r="BB334" s="8">
        <v>3087170000</v>
      </c>
      <c r="BC334" s="8">
        <v>906785000</v>
      </c>
      <c r="BD334" s="8">
        <v>370207000</v>
      </c>
      <c r="BE334" s="8">
        <v>109611000</v>
      </c>
      <c r="BF334" s="8">
        <v>364443000</v>
      </c>
      <c r="BG334" s="8">
        <v>100423000</v>
      </c>
      <c r="BH334" s="11">
        <f>BF334/L334</f>
        <v>3.4040051184816414E-2</v>
      </c>
      <c r="BI334" s="8">
        <f>BF334-AY334</f>
        <v>855725000</v>
      </c>
      <c r="BJ334" s="11">
        <f>(Table1[[#This Row],[Cotação]]/Table1[[#This Row],[Min 52 sem 
]])-1</f>
        <v>0.73368700265251974</v>
      </c>
    </row>
    <row r="335" spans="1:62" hidden="1" x14ac:dyDescent="0.25">
      <c r="A335" s="6" t="str">
        <f>IFERROR(VLOOKUP(Table1[[#This Row],[Papel]],carteira!A:B,2,0),"")</f>
        <v/>
      </c>
      <c r="B335" s="5" t="s">
        <v>2177</v>
      </c>
      <c r="C335" s="6">
        <v>25.27</v>
      </c>
      <c r="D335" s="6" t="s">
        <v>2</v>
      </c>
      <c r="E335" s="7">
        <v>44638</v>
      </c>
      <c r="F335" s="6" t="s">
        <v>2178</v>
      </c>
      <c r="G335" s="6">
        <v>14.42</v>
      </c>
      <c r="H335" s="6" t="s">
        <v>476</v>
      </c>
      <c r="I335" s="6">
        <v>26.2</v>
      </c>
      <c r="J335" s="6" t="s">
        <v>1901</v>
      </c>
      <c r="K335" s="8">
        <v>11077900</v>
      </c>
      <c r="L335" s="8">
        <v>2674610000</v>
      </c>
      <c r="M335" s="7">
        <v>44561</v>
      </c>
      <c r="N335" s="8">
        <v>3561970000</v>
      </c>
      <c r="O335" s="8">
        <v>105841000</v>
      </c>
      <c r="P335" s="6" t="s">
        <v>2179</v>
      </c>
      <c r="Q335" s="6">
        <v>27.43</v>
      </c>
      <c r="R335" s="6">
        <v>0.92</v>
      </c>
      <c r="S335" s="9">
        <v>1.2800000000000001E-2</v>
      </c>
      <c r="T335" s="6">
        <v>5.88</v>
      </c>
      <c r="U335" s="6">
        <v>4.3</v>
      </c>
      <c r="V335" s="9">
        <v>-2.0500000000000001E-2</v>
      </c>
      <c r="W335" s="6" t="s">
        <v>2180</v>
      </c>
      <c r="X335" s="6" t="s">
        <v>1313</v>
      </c>
      <c r="Y335" s="9">
        <v>0.61260000000000003</v>
      </c>
      <c r="Z335" s="6" t="s">
        <v>1583</v>
      </c>
      <c r="AA335" s="6" t="s">
        <v>368</v>
      </c>
      <c r="AB335" s="9">
        <v>7.0800000000000002E-2</v>
      </c>
      <c r="AC335" s="6" t="s">
        <v>1410</v>
      </c>
      <c r="AD335" s="6" t="s">
        <v>2181</v>
      </c>
      <c r="AE335" s="9">
        <v>0.45860000000000001</v>
      </c>
      <c r="AF335" s="6" t="s">
        <v>2182</v>
      </c>
      <c r="AG335" s="9">
        <v>7.6999999999999999E-2</v>
      </c>
      <c r="AH335" s="9">
        <v>-0.22969999999999999</v>
      </c>
      <c r="AI335" s="6" t="s">
        <v>1202</v>
      </c>
      <c r="AJ335" s="6" t="s">
        <v>1818</v>
      </c>
      <c r="AK335" s="9">
        <v>1.6795</v>
      </c>
      <c r="AL335" s="9">
        <v>0</v>
      </c>
      <c r="AM335" s="6" t="s">
        <v>2183</v>
      </c>
      <c r="AN335" s="9">
        <v>1.5573999999999999</v>
      </c>
      <c r="AO335" s="6" t="s">
        <v>1390</v>
      </c>
      <c r="AP335" s="6" t="s">
        <v>283</v>
      </c>
      <c r="AQ335" s="9">
        <v>0.34360000000000002</v>
      </c>
      <c r="AR335" s="6" t="s">
        <v>1764</v>
      </c>
      <c r="AS335" s="6" t="s">
        <v>2184</v>
      </c>
      <c r="AT335" s="6" t="s">
        <v>716</v>
      </c>
      <c r="AU335" s="6" t="s">
        <v>1092</v>
      </c>
      <c r="AV335" s="8">
        <v>2438460000</v>
      </c>
      <c r="AW335" s="8">
        <v>1493910000</v>
      </c>
      <c r="AX335" s="8">
        <v>606541000</v>
      </c>
      <c r="AY335" s="8">
        <v>887368000</v>
      </c>
      <c r="AZ335" s="8">
        <v>964697000</v>
      </c>
      <c r="BA335" s="8">
        <v>455181000</v>
      </c>
      <c r="BB335" s="8">
        <v>1397040000</v>
      </c>
      <c r="BC335" s="8">
        <v>387938000</v>
      </c>
      <c r="BD335" s="8">
        <v>187666000</v>
      </c>
      <c r="BE335" s="8">
        <v>55559000</v>
      </c>
      <c r="BF335" s="8">
        <v>97490000</v>
      </c>
      <c r="BG335" s="8">
        <v>21009000</v>
      </c>
      <c r="BH335" s="11">
        <f>BF335/L335</f>
        <v>3.6450174044066239E-2</v>
      </c>
      <c r="BI335" s="8">
        <f>BF335-AY335</f>
        <v>-789878000</v>
      </c>
      <c r="BJ335" s="11">
        <f>(Table1[[#This Row],[Cotação]]/Table1[[#This Row],[Min 52 sem 
]])-1</f>
        <v>0.75242718446601931</v>
      </c>
    </row>
    <row r="336" spans="1:62" hidden="1" x14ac:dyDescent="0.25">
      <c r="A336" s="6" t="str">
        <f>IFERROR(VLOOKUP(Table1[[#This Row],[Papel]],carteira!A:B,2,0),"")</f>
        <v/>
      </c>
      <c r="B336" s="5" t="s">
        <v>2898</v>
      </c>
      <c r="C336" s="6">
        <v>47.5</v>
      </c>
      <c r="D336" s="6" t="s">
        <v>2</v>
      </c>
      <c r="E336" s="7">
        <v>44638</v>
      </c>
      <c r="F336" s="6" t="s">
        <v>2899</v>
      </c>
      <c r="G336" s="6">
        <v>27.01</v>
      </c>
      <c r="H336" s="6" t="s">
        <v>584</v>
      </c>
      <c r="I336" s="6">
        <v>47.5</v>
      </c>
      <c r="J336" s="6" t="s">
        <v>2024</v>
      </c>
      <c r="K336" s="8">
        <v>75134700</v>
      </c>
      <c r="L336" s="8">
        <v>16815500000</v>
      </c>
      <c r="M336" s="7">
        <v>44561</v>
      </c>
      <c r="N336" s="8">
        <v>21910900000</v>
      </c>
      <c r="O336" s="8">
        <v>354011000</v>
      </c>
      <c r="P336" s="6" t="s">
        <v>2900</v>
      </c>
      <c r="Q336" s="6">
        <v>11.5</v>
      </c>
      <c r="R336" s="6">
        <v>4.13</v>
      </c>
      <c r="S336" s="9">
        <v>0.18659999999999999</v>
      </c>
      <c r="T336" s="6">
        <v>3.47</v>
      </c>
      <c r="U336" s="6">
        <v>13.68</v>
      </c>
      <c r="V336" s="9">
        <v>0.21240000000000001</v>
      </c>
      <c r="W336" s="6" t="s">
        <v>2901</v>
      </c>
      <c r="X336" s="6" t="s">
        <v>2902</v>
      </c>
      <c r="Y336" s="9">
        <v>0.67320000000000002</v>
      </c>
      <c r="Z336" s="6" t="s">
        <v>1460</v>
      </c>
      <c r="AA336" s="6" t="s">
        <v>655</v>
      </c>
      <c r="AB336" s="9">
        <v>0.37919999999999998</v>
      </c>
      <c r="AC336" s="6" t="s">
        <v>904</v>
      </c>
      <c r="AD336" s="6" t="s">
        <v>1656</v>
      </c>
      <c r="AE336" s="9">
        <v>0.34</v>
      </c>
      <c r="AF336" s="6" t="s">
        <v>2384</v>
      </c>
      <c r="AG336" s="9">
        <v>0.127</v>
      </c>
      <c r="AH336" s="9">
        <v>0.18210000000000001</v>
      </c>
      <c r="AI336" s="6" t="s">
        <v>2903</v>
      </c>
      <c r="AJ336" s="6" t="s">
        <v>928</v>
      </c>
      <c r="AK336" s="9">
        <v>0.34239999999999998</v>
      </c>
      <c r="AL336" s="9">
        <v>4.9000000000000002E-2</v>
      </c>
      <c r="AM336" s="6" t="s">
        <v>2621</v>
      </c>
      <c r="AN336" s="9">
        <v>-3.2800000000000003E-2</v>
      </c>
      <c r="AO336" s="6" t="s">
        <v>1885</v>
      </c>
      <c r="AP336" s="6" t="s">
        <v>2388</v>
      </c>
      <c r="AQ336" s="9">
        <v>1.95E-2</v>
      </c>
      <c r="AR336" s="6" t="s">
        <v>1236</v>
      </c>
      <c r="AS336" s="6" t="s">
        <v>699</v>
      </c>
      <c r="AT336" s="6" t="s">
        <v>1151</v>
      </c>
      <c r="AU336" s="6" t="s">
        <v>435</v>
      </c>
      <c r="AV336" s="8">
        <v>14398300000</v>
      </c>
      <c r="AW336" s="8">
        <v>6598340000</v>
      </c>
      <c r="AX336" s="8">
        <v>1502940000</v>
      </c>
      <c r="AY336" s="8">
        <v>5095400000</v>
      </c>
      <c r="AZ336" s="8">
        <v>4633130000</v>
      </c>
      <c r="BA336" s="8">
        <v>4842160000</v>
      </c>
      <c r="BB336" s="8">
        <v>5390670000</v>
      </c>
      <c r="BC336" s="8">
        <v>1531730000</v>
      </c>
      <c r="BD336" s="8">
        <v>1833920000</v>
      </c>
      <c r="BE336" s="8">
        <v>616581000</v>
      </c>
      <c r="BF336" s="8">
        <v>1462800000</v>
      </c>
      <c r="BG336" s="8">
        <v>696938000</v>
      </c>
      <c r="BH336" s="11">
        <f>BF336/L336</f>
        <v>8.6991168862061791E-2</v>
      </c>
      <c r="BI336" s="8">
        <f>BF336-AY336</f>
        <v>-3632600000</v>
      </c>
      <c r="BJ336" s="11">
        <f>(Table1[[#This Row],[Cotação]]/Table1[[#This Row],[Min 52 sem 
]])-1</f>
        <v>0.75860792299148461</v>
      </c>
    </row>
    <row r="337" spans="1:62" hidden="1" x14ac:dyDescent="0.25">
      <c r="A337" s="6" t="str">
        <f>IFERROR(VLOOKUP(Table1[[#This Row],[Papel]],carteira!A:B,2,0),"")</f>
        <v/>
      </c>
      <c r="B337" s="5" t="s">
        <v>2074</v>
      </c>
      <c r="C337" s="6">
        <v>53.86</v>
      </c>
      <c r="D337" s="6" t="s">
        <v>34</v>
      </c>
      <c r="E337" s="7">
        <v>44638</v>
      </c>
      <c r="F337" s="6" t="s">
        <v>2075</v>
      </c>
      <c r="G337" s="6">
        <v>30.55</v>
      </c>
      <c r="H337" s="6" t="s">
        <v>57</v>
      </c>
      <c r="I337" s="6">
        <v>58.8</v>
      </c>
      <c r="J337" s="6" t="s">
        <v>58</v>
      </c>
      <c r="K337" s="8">
        <v>14867700</v>
      </c>
      <c r="L337" s="8">
        <v>1613270000</v>
      </c>
      <c r="M337" s="7">
        <v>44561</v>
      </c>
      <c r="N337" s="8">
        <v>1542820000</v>
      </c>
      <c r="O337" s="8">
        <v>29953000</v>
      </c>
      <c r="P337" s="6" t="s">
        <v>2076</v>
      </c>
      <c r="Q337" s="6">
        <v>10.43</v>
      </c>
      <c r="R337" s="6">
        <v>5.16</v>
      </c>
      <c r="S337" s="9">
        <v>5.0700000000000002E-2</v>
      </c>
      <c r="T337" s="6">
        <v>3.49</v>
      </c>
      <c r="U337" s="6">
        <v>15.41</v>
      </c>
      <c r="V337" s="9">
        <v>0.1221</v>
      </c>
      <c r="W337" s="6" t="s">
        <v>2077</v>
      </c>
      <c r="X337" s="6" t="s">
        <v>2078</v>
      </c>
      <c r="Y337" s="9">
        <v>0.56369999999999998</v>
      </c>
      <c r="Z337" s="6" t="s">
        <v>818</v>
      </c>
      <c r="AA337" s="6" t="s">
        <v>828</v>
      </c>
      <c r="AB337" s="9">
        <v>0.37609999999999999</v>
      </c>
      <c r="AC337" s="6" t="s">
        <v>2079</v>
      </c>
      <c r="AD337" s="6" t="s">
        <v>69</v>
      </c>
      <c r="AE337" s="9">
        <v>0.32319999999999999</v>
      </c>
      <c r="AF337" s="6" t="s">
        <v>721</v>
      </c>
      <c r="AG337" s="9">
        <v>0.2</v>
      </c>
      <c r="AH337" s="9">
        <v>0.312</v>
      </c>
      <c r="AI337" s="6" t="s">
        <v>2080</v>
      </c>
      <c r="AJ337" s="6" t="s">
        <v>197</v>
      </c>
      <c r="AK337" s="9">
        <v>0.99660000000000004</v>
      </c>
      <c r="AL337" s="9">
        <v>0.2</v>
      </c>
      <c r="AM337" s="6" t="s">
        <v>1139</v>
      </c>
      <c r="AN337" s="9">
        <v>-0.2361</v>
      </c>
      <c r="AO337" s="6" t="s">
        <v>2081</v>
      </c>
      <c r="AP337" s="6" t="s">
        <v>1121</v>
      </c>
      <c r="AQ337" s="9">
        <v>0.122</v>
      </c>
      <c r="AR337" s="6" t="s">
        <v>2082</v>
      </c>
      <c r="AS337" s="6" t="s">
        <v>1292</v>
      </c>
      <c r="AT337" s="6" t="s">
        <v>44</v>
      </c>
      <c r="AU337" s="6" t="s">
        <v>454</v>
      </c>
      <c r="AV337" s="8">
        <v>1018400000</v>
      </c>
      <c r="AW337" s="8">
        <v>61366000</v>
      </c>
      <c r="AX337" s="8">
        <v>131818000</v>
      </c>
      <c r="AY337" s="8">
        <v>-70452000</v>
      </c>
      <c r="AZ337" s="8">
        <v>622329000</v>
      </c>
      <c r="BA337" s="8">
        <v>461630000</v>
      </c>
      <c r="BB337" s="8">
        <v>1226180000</v>
      </c>
      <c r="BC337" s="8">
        <v>416878000</v>
      </c>
      <c r="BD337" s="8">
        <v>203622000</v>
      </c>
      <c r="BE337" s="8">
        <v>106280000</v>
      </c>
      <c r="BF337" s="8">
        <v>154635000</v>
      </c>
      <c r="BG337" s="8">
        <v>84471000</v>
      </c>
      <c r="BH337" s="11">
        <f>BF337/L337</f>
        <v>9.5851903277194769E-2</v>
      </c>
      <c r="BI337" s="8">
        <f>BF337-AY337</f>
        <v>225087000</v>
      </c>
      <c r="BJ337" s="11">
        <f>(Table1[[#This Row],[Cotação]]/Table1[[#This Row],[Min 52 sem 
]])-1</f>
        <v>0.7630114566284778</v>
      </c>
    </row>
    <row r="338" spans="1:62" hidden="1" x14ac:dyDescent="0.25">
      <c r="A338" s="6" t="str">
        <f>IFERROR(VLOOKUP(Table1[[#This Row],[Papel]],carteira!A:B,2,0),"")</f>
        <v/>
      </c>
      <c r="B338" s="5" t="s">
        <v>2532</v>
      </c>
      <c r="C338" s="6">
        <v>33.159999999999997</v>
      </c>
      <c r="D338" s="6" t="s">
        <v>34</v>
      </c>
      <c r="E338" s="7">
        <v>44638</v>
      </c>
      <c r="F338" s="6" t="s">
        <v>2533</v>
      </c>
      <c r="G338" s="6">
        <v>18.5</v>
      </c>
      <c r="H338" s="6" t="s">
        <v>1234</v>
      </c>
      <c r="I338" s="6">
        <v>37.520000000000003</v>
      </c>
      <c r="J338" s="6" t="s">
        <v>1235</v>
      </c>
      <c r="K338" s="8">
        <v>721142000</v>
      </c>
      <c r="L338" s="8">
        <v>432556000000</v>
      </c>
      <c r="M338" s="7">
        <v>44561</v>
      </c>
      <c r="N338" s="8">
        <v>698334000000</v>
      </c>
      <c r="O338" s="8">
        <v>13044500000</v>
      </c>
      <c r="P338" s="6" t="s">
        <v>2534</v>
      </c>
      <c r="Q338" s="6">
        <v>4.0599999999999996</v>
      </c>
      <c r="R338" s="6">
        <v>8.18</v>
      </c>
      <c r="S338" s="9">
        <v>-8.8300000000000003E-2</v>
      </c>
      <c r="T338" s="6">
        <v>1.1200000000000001</v>
      </c>
      <c r="U338" s="6">
        <v>29.69</v>
      </c>
      <c r="V338" s="9">
        <v>-7.5600000000000001E-2</v>
      </c>
      <c r="W338" s="6" t="s">
        <v>293</v>
      </c>
      <c r="X338" s="6" t="s">
        <v>1946</v>
      </c>
      <c r="Y338" s="9">
        <v>0.7581</v>
      </c>
      <c r="Z338" s="6" t="s">
        <v>121</v>
      </c>
      <c r="AA338" s="6" t="s">
        <v>2535</v>
      </c>
      <c r="AB338" s="9">
        <v>8.0100000000000005E-2</v>
      </c>
      <c r="AC338" s="6" t="s">
        <v>406</v>
      </c>
      <c r="AD338" s="6" t="s">
        <v>657</v>
      </c>
      <c r="AE338" s="9">
        <v>0.29599999999999999</v>
      </c>
      <c r="AF338" s="6" t="s">
        <v>2536</v>
      </c>
      <c r="AG338" s="9">
        <v>0.19600000000000001</v>
      </c>
      <c r="AH338" s="9">
        <v>-8.9300000000000004E-2</v>
      </c>
      <c r="AI338" s="6" t="s">
        <v>948</v>
      </c>
      <c r="AJ338" s="6" t="s">
        <v>418</v>
      </c>
      <c r="AK338" s="9">
        <v>0.27750000000000002</v>
      </c>
      <c r="AL338" s="9">
        <v>0.17</v>
      </c>
      <c r="AM338" s="6" t="s">
        <v>2143</v>
      </c>
      <c r="AN338" s="9">
        <v>0.51539999999999997</v>
      </c>
      <c r="AO338" s="6" t="s">
        <v>2537</v>
      </c>
      <c r="AP338" s="6" t="s">
        <v>637</v>
      </c>
      <c r="AQ338" s="9">
        <v>2.29E-2</v>
      </c>
      <c r="AR338" s="6" t="s">
        <v>1230</v>
      </c>
      <c r="AS338" s="6" t="s">
        <v>875</v>
      </c>
      <c r="AT338" s="6" t="s">
        <v>702</v>
      </c>
      <c r="AU338" s="6" t="s">
        <v>76</v>
      </c>
      <c r="AV338" s="8">
        <v>972951000000</v>
      </c>
      <c r="AW338" s="8">
        <v>327818000000</v>
      </c>
      <c r="AX338" s="8">
        <v>62040000000</v>
      </c>
      <c r="AY338" s="8">
        <v>265778000000</v>
      </c>
      <c r="AZ338" s="8">
        <v>168247000000</v>
      </c>
      <c r="BA338" s="8">
        <v>387329000000</v>
      </c>
      <c r="BB338" s="8">
        <v>452668000000</v>
      </c>
      <c r="BC338" s="8">
        <v>134190000000</v>
      </c>
      <c r="BD338" s="8">
        <v>190491000000</v>
      </c>
      <c r="BE338" s="8">
        <v>51237000000</v>
      </c>
      <c r="BF338" s="8">
        <v>106668000000</v>
      </c>
      <c r="BG338" s="8">
        <v>31504000000</v>
      </c>
      <c r="BH338" s="11">
        <f>BF338/L338</f>
        <v>0.24659928425452426</v>
      </c>
      <c r="BI338" s="8">
        <f>BF338-AY338</f>
        <v>-159110000000</v>
      </c>
      <c r="BJ338" s="11">
        <f>(Table1[[#This Row],[Cotação]]/Table1[[#This Row],[Min 52 sem 
]])-1</f>
        <v>0.79243243243243233</v>
      </c>
    </row>
    <row r="339" spans="1:62" hidden="1" x14ac:dyDescent="0.25">
      <c r="A339" s="6" t="str">
        <f>IFERROR(VLOOKUP(Table1[[#This Row],[Papel]],carteira!A:B,2,0),"")</f>
        <v/>
      </c>
      <c r="B339" s="5" t="s">
        <v>739</v>
      </c>
      <c r="C339" s="6">
        <v>30.73</v>
      </c>
      <c r="D339" s="6" t="s">
        <v>160</v>
      </c>
      <c r="E339" s="7">
        <v>44638</v>
      </c>
      <c r="F339" s="6" t="s">
        <v>740</v>
      </c>
      <c r="G339" s="6">
        <v>17.09</v>
      </c>
      <c r="H339" s="6" t="s">
        <v>741</v>
      </c>
      <c r="I339" s="6">
        <v>30.73</v>
      </c>
      <c r="J339" s="6" t="s">
        <v>742</v>
      </c>
      <c r="K339" s="8">
        <v>5993530</v>
      </c>
      <c r="L339" s="8">
        <v>12079900000</v>
      </c>
      <c r="M339" s="7">
        <v>44469</v>
      </c>
      <c r="N339" s="8">
        <v>9524710000</v>
      </c>
      <c r="O339" s="8">
        <v>393097000</v>
      </c>
      <c r="P339" s="6" t="s">
        <v>743</v>
      </c>
      <c r="Q339" s="6">
        <v>2.2200000000000002</v>
      </c>
      <c r="R339" s="6">
        <v>13.85</v>
      </c>
      <c r="S339" s="9">
        <v>0.1653</v>
      </c>
      <c r="T339" s="6">
        <v>0.83</v>
      </c>
      <c r="U339" s="6">
        <v>37.01</v>
      </c>
      <c r="V339" s="9">
        <v>0.18099999999999999</v>
      </c>
      <c r="W339" s="6" t="s">
        <v>744</v>
      </c>
      <c r="X339" s="6" t="s">
        <v>29</v>
      </c>
      <c r="Y339" s="9">
        <v>0.63619999999999999</v>
      </c>
      <c r="Z339" s="6" t="s">
        <v>29</v>
      </c>
      <c r="AA339" s="6" t="s">
        <v>29</v>
      </c>
      <c r="AB339" s="9">
        <v>0.41089999999999999</v>
      </c>
      <c r="AC339" s="6" t="s">
        <v>17</v>
      </c>
      <c r="AD339" s="6" t="s">
        <v>30</v>
      </c>
      <c r="AE339" s="9">
        <v>0.1522</v>
      </c>
      <c r="AF339" s="6" t="s">
        <v>745</v>
      </c>
      <c r="AG339" s="9">
        <v>-2E-3</v>
      </c>
      <c r="AH339" s="9">
        <v>0.68279999999999996</v>
      </c>
      <c r="AI339" s="6" t="s">
        <v>746</v>
      </c>
      <c r="AJ339" s="6" t="s">
        <v>747</v>
      </c>
      <c r="AK339" s="9">
        <v>0.2712</v>
      </c>
      <c r="AL339" s="9">
        <v>0.316</v>
      </c>
      <c r="AM339" s="6" t="s">
        <v>748</v>
      </c>
      <c r="AN339" s="9">
        <v>0.2298</v>
      </c>
      <c r="AO339" s="6" t="s">
        <v>749</v>
      </c>
      <c r="AP339" s="6" t="s">
        <v>750</v>
      </c>
      <c r="AQ339" s="9">
        <v>1.1215999999999999</v>
      </c>
      <c r="AR339" s="6" t="s">
        <v>749</v>
      </c>
      <c r="AS339" s="6" t="s">
        <v>29</v>
      </c>
      <c r="AT339" s="6" t="s">
        <v>29</v>
      </c>
      <c r="AU339" s="6" t="s">
        <v>29</v>
      </c>
      <c r="AV339" s="8">
        <v>14587600000</v>
      </c>
      <c r="AW339" s="6">
        <v>0</v>
      </c>
      <c r="AX339" s="8">
        <v>2555160000</v>
      </c>
      <c r="AY339" s="8">
        <v>-2555160000</v>
      </c>
      <c r="AZ339" s="8">
        <v>2591810000</v>
      </c>
      <c r="BA339" s="8">
        <v>14547000000</v>
      </c>
      <c r="BB339" s="6">
        <v>0</v>
      </c>
      <c r="BC339" s="6">
        <v>0</v>
      </c>
      <c r="BD339" s="8">
        <v>-27575000</v>
      </c>
      <c r="BE339" s="8">
        <v>-8382000</v>
      </c>
      <c r="BF339" s="8">
        <v>5444250000</v>
      </c>
      <c r="BG339" s="8">
        <v>1175860000</v>
      </c>
      <c r="BH339" s="11">
        <f>BF339/L339</f>
        <v>0.45068667786984989</v>
      </c>
      <c r="BI339" s="8">
        <f>BF339-AY339</f>
        <v>7999410000</v>
      </c>
      <c r="BJ339" s="11">
        <f>(Table1[[#This Row],[Cotação]]/Table1[[#This Row],[Min 52 sem 
]])-1</f>
        <v>0.79812755997659446</v>
      </c>
    </row>
    <row r="340" spans="1:62" hidden="1" x14ac:dyDescent="0.25">
      <c r="A340" s="6" t="str">
        <f>IFERROR(VLOOKUP(Table1[[#This Row],[Papel]],carteira!A:B,2,0),"")</f>
        <v/>
      </c>
      <c r="B340" s="5" t="s">
        <v>427</v>
      </c>
      <c r="C340" s="6">
        <v>32.39</v>
      </c>
      <c r="D340" s="6" t="s">
        <v>2</v>
      </c>
      <c r="E340" s="7">
        <v>44638</v>
      </c>
      <c r="F340" s="6" t="s">
        <v>428</v>
      </c>
      <c r="G340" s="6">
        <v>18</v>
      </c>
      <c r="H340" s="6" t="s">
        <v>429</v>
      </c>
      <c r="I340" s="6">
        <v>32.869999999999997</v>
      </c>
      <c r="J340" s="6" t="s">
        <v>430</v>
      </c>
      <c r="K340" s="8">
        <v>63338</v>
      </c>
      <c r="L340" s="8">
        <v>726048000</v>
      </c>
      <c r="M340" s="7">
        <v>44469</v>
      </c>
      <c r="N340" s="8">
        <v>1494210000</v>
      </c>
      <c r="O340" s="8">
        <v>22415800</v>
      </c>
      <c r="P340" s="6" t="s">
        <v>126</v>
      </c>
      <c r="Q340" s="6">
        <v>-1.42</v>
      </c>
      <c r="R340" s="6">
        <v>-22.83</v>
      </c>
      <c r="S340" s="9">
        <v>1.1999999999999999E-3</v>
      </c>
      <c r="T340" s="6">
        <v>5.37</v>
      </c>
      <c r="U340" s="6">
        <v>6.04</v>
      </c>
      <c r="V340" s="9">
        <v>5.8999999999999999E-3</v>
      </c>
      <c r="W340" s="6" t="s">
        <v>431</v>
      </c>
      <c r="X340" s="6" t="s">
        <v>432</v>
      </c>
      <c r="Y340" s="9">
        <v>0.48580000000000001</v>
      </c>
      <c r="Z340" s="6" t="s">
        <v>433</v>
      </c>
      <c r="AA340" s="6" t="s">
        <v>434</v>
      </c>
      <c r="AB340" s="9">
        <v>0.15679999999999999</v>
      </c>
      <c r="AC340" s="6" t="s">
        <v>435</v>
      </c>
      <c r="AD340" s="6" t="s">
        <v>436</v>
      </c>
      <c r="AE340" s="9">
        <v>0.18640000000000001</v>
      </c>
      <c r="AF340" s="6" t="s">
        <v>437</v>
      </c>
      <c r="AG340" s="9">
        <v>-0.05</v>
      </c>
      <c r="AH340" s="9">
        <v>-0.19239999999999999</v>
      </c>
      <c r="AI340" s="6" t="s">
        <v>252</v>
      </c>
      <c r="AJ340" s="6" t="s">
        <v>438</v>
      </c>
      <c r="AK340" s="9">
        <v>0</v>
      </c>
      <c r="AL340" s="9">
        <v>0</v>
      </c>
      <c r="AM340" s="6" t="s">
        <v>439</v>
      </c>
      <c r="AN340" s="9">
        <v>0</v>
      </c>
      <c r="AO340" s="6" t="s">
        <v>440</v>
      </c>
      <c r="AP340" s="6" t="s">
        <v>441</v>
      </c>
      <c r="AQ340" s="9">
        <v>0</v>
      </c>
      <c r="AR340" s="6" t="s">
        <v>442</v>
      </c>
      <c r="AS340" s="6" t="s">
        <v>443</v>
      </c>
      <c r="AT340" s="6" t="s">
        <v>29</v>
      </c>
      <c r="AU340" s="6" t="s">
        <v>444</v>
      </c>
      <c r="AV340" s="8">
        <v>1971960000</v>
      </c>
      <c r="AW340" s="8">
        <v>939125000</v>
      </c>
      <c r="AX340" s="8">
        <v>170962000</v>
      </c>
      <c r="AY340" s="8">
        <v>768163000</v>
      </c>
      <c r="AZ340" s="8">
        <v>749627000</v>
      </c>
      <c r="BA340" s="8">
        <v>135329000</v>
      </c>
      <c r="BB340" s="8">
        <v>288995000</v>
      </c>
      <c r="BC340" s="8">
        <v>33036000</v>
      </c>
      <c r="BD340" s="8">
        <v>-98434000</v>
      </c>
      <c r="BE340" s="8">
        <v>-50853000</v>
      </c>
      <c r="BF340" s="8">
        <v>-511700000</v>
      </c>
      <c r="BG340" s="8">
        <v>-110094000</v>
      </c>
      <c r="BH340" s="11">
        <f>BF340/L340</f>
        <v>-0.70477433998854067</v>
      </c>
      <c r="BI340" s="8">
        <f>BF340-AY340</f>
        <v>-1279863000</v>
      </c>
      <c r="BJ340" s="11">
        <f>(Table1[[#This Row],[Cotação]]/Table1[[#This Row],[Min 52 sem 
]])-1</f>
        <v>0.7994444444444444</v>
      </c>
    </row>
    <row r="341" spans="1:62" hidden="1" x14ac:dyDescent="0.25">
      <c r="A341" s="6" t="str">
        <f>IFERROR(VLOOKUP(Table1[[#This Row],[Papel]],carteira!A:B,2,0),"")</f>
        <v/>
      </c>
      <c r="B341" s="5" t="s">
        <v>1514</v>
      </c>
      <c r="C341" s="6">
        <v>21.51</v>
      </c>
      <c r="D341" s="6" t="s">
        <v>34</v>
      </c>
      <c r="E341" s="7">
        <v>44638</v>
      </c>
      <c r="F341" s="6" t="s">
        <v>1515</v>
      </c>
      <c r="G341" s="6">
        <v>11.66</v>
      </c>
      <c r="H341" s="6" t="s">
        <v>1234</v>
      </c>
      <c r="I341" s="6">
        <v>22.96</v>
      </c>
      <c r="J341" s="6" t="s">
        <v>1235</v>
      </c>
      <c r="K341" s="8">
        <v>36465100</v>
      </c>
      <c r="L341" s="8">
        <v>5717510000</v>
      </c>
      <c r="M341" s="7">
        <v>44561</v>
      </c>
      <c r="N341" s="8">
        <v>3468720000</v>
      </c>
      <c r="O341" s="8">
        <v>265807000</v>
      </c>
      <c r="P341" s="6" t="s">
        <v>1516</v>
      </c>
      <c r="Q341" s="6">
        <v>3.96</v>
      </c>
      <c r="R341" s="6">
        <v>5.43</v>
      </c>
      <c r="S341" s="9">
        <v>0.2631</v>
      </c>
      <c r="T341" s="6">
        <v>1.37</v>
      </c>
      <c r="U341" s="6">
        <v>15.67</v>
      </c>
      <c r="V341" s="9">
        <v>0.29659999999999997</v>
      </c>
      <c r="W341" s="6" t="s">
        <v>1517</v>
      </c>
      <c r="X341" s="6" t="s">
        <v>1518</v>
      </c>
      <c r="Y341" s="9">
        <v>0.41670000000000001</v>
      </c>
      <c r="Z341" s="6" t="s">
        <v>1519</v>
      </c>
      <c r="AA341" s="6" t="s">
        <v>99</v>
      </c>
      <c r="AB341" s="9">
        <v>0.61609999999999998</v>
      </c>
      <c r="AC341" s="6" t="s">
        <v>875</v>
      </c>
      <c r="AD341" s="6" t="s">
        <v>1520</v>
      </c>
      <c r="AE341" s="9">
        <v>0.13780000000000001</v>
      </c>
      <c r="AF341" s="6" t="s">
        <v>1521</v>
      </c>
      <c r="AG341" s="9">
        <v>7.5999999999999998E-2</v>
      </c>
      <c r="AH341" s="9">
        <v>-0.15920000000000001</v>
      </c>
      <c r="AI341" s="6" t="s">
        <v>1522</v>
      </c>
      <c r="AJ341" s="6" t="s">
        <v>928</v>
      </c>
      <c r="AK341" s="9">
        <v>0.94650000000000001</v>
      </c>
      <c r="AL341" s="9">
        <v>8.9999999999999993E-3</v>
      </c>
      <c r="AM341" s="6" t="s">
        <v>1523</v>
      </c>
      <c r="AN341" s="9">
        <v>-2.3999999999999998E-3</v>
      </c>
      <c r="AO341" s="6" t="s">
        <v>685</v>
      </c>
      <c r="AP341" s="6" t="s">
        <v>1524</v>
      </c>
      <c r="AQ341" s="9">
        <v>1.0196000000000001</v>
      </c>
      <c r="AR341" s="6" t="s">
        <v>1525</v>
      </c>
      <c r="AS341" s="6" t="s">
        <v>1526</v>
      </c>
      <c r="AT341" s="6" t="s">
        <v>1527</v>
      </c>
      <c r="AU341" s="6" t="s">
        <v>157</v>
      </c>
      <c r="AV341" s="8">
        <v>6688920000</v>
      </c>
      <c r="AW341" s="8">
        <v>797206000</v>
      </c>
      <c r="AX341" s="8">
        <v>3045990000</v>
      </c>
      <c r="AY341" s="8">
        <v>-2248780000</v>
      </c>
      <c r="AZ341" s="8">
        <v>3991670000</v>
      </c>
      <c r="BA341" s="8">
        <v>4165910000</v>
      </c>
      <c r="BB341" s="8">
        <v>1804940000</v>
      </c>
      <c r="BC341" s="8">
        <v>686543000</v>
      </c>
      <c r="BD341" s="8">
        <v>509174000</v>
      </c>
      <c r="BE341" s="8">
        <v>171293000</v>
      </c>
      <c r="BF341" s="8">
        <v>1444560000</v>
      </c>
      <c r="BG341" s="8">
        <v>690691000</v>
      </c>
      <c r="BH341" s="11">
        <f>BF341/L341</f>
        <v>0.25265543916844918</v>
      </c>
      <c r="BI341" s="8">
        <f>BF341-AY341</f>
        <v>3693340000</v>
      </c>
      <c r="BJ341" s="11">
        <f>(Table1[[#This Row],[Cotação]]/Table1[[#This Row],[Min 52 sem 
]])-1</f>
        <v>0.84476843910806187</v>
      </c>
    </row>
    <row r="342" spans="1:62" hidden="1" x14ac:dyDescent="0.25">
      <c r="A342" s="6" t="str">
        <f>IFERROR(VLOOKUP(Table1[[#This Row],[Papel]],carteira!A:B,2,0),"")</f>
        <v/>
      </c>
      <c r="B342" s="5" t="s">
        <v>3034</v>
      </c>
      <c r="C342" s="6">
        <v>2.57</v>
      </c>
      <c r="D342" s="6" t="s">
        <v>2</v>
      </c>
      <c r="E342" s="7">
        <v>44638</v>
      </c>
      <c r="F342" s="6" t="s">
        <v>3035</v>
      </c>
      <c r="G342" s="6">
        <v>1.38</v>
      </c>
      <c r="H342" s="6" t="s">
        <v>162</v>
      </c>
      <c r="I342" s="6">
        <v>3.91</v>
      </c>
      <c r="J342" s="6" t="s">
        <v>3036</v>
      </c>
      <c r="K342" s="8">
        <v>3541990</v>
      </c>
      <c r="L342" s="8">
        <v>201760000</v>
      </c>
      <c r="M342" s="7">
        <v>44561</v>
      </c>
      <c r="N342" s="8">
        <v>238120000</v>
      </c>
      <c r="O342" s="8">
        <v>78506000</v>
      </c>
      <c r="P342" s="6" t="s">
        <v>3037</v>
      </c>
      <c r="Q342" s="6">
        <v>7.18</v>
      </c>
      <c r="R342" s="6">
        <v>0.36</v>
      </c>
      <c r="S342" s="9">
        <v>0.1898</v>
      </c>
      <c r="T342" s="6">
        <v>0.61</v>
      </c>
      <c r="U342" s="6">
        <v>4.1900000000000004</v>
      </c>
      <c r="V342" s="9">
        <v>6.2E-2</v>
      </c>
      <c r="W342" s="6" t="s">
        <v>145</v>
      </c>
      <c r="X342" s="6" t="s">
        <v>3038</v>
      </c>
      <c r="Y342" s="9">
        <v>0.66869999999999996</v>
      </c>
      <c r="Z342" s="6" t="s">
        <v>877</v>
      </c>
      <c r="AA342" s="6" t="s">
        <v>1071</v>
      </c>
      <c r="AB342" s="9">
        <v>0.15079999999999999</v>
      </c>
      <c r="AC342" s="6" t="s">
        <v>149</v>
      </c>
      <c r="AD342" s="6" t="s">
        <v>2400</v>
      </c>
      <c r="AE342" s="9">
        <v>0.78469999999999995</v>
      </c>
      <c r="AF342" s="6" t="s">
        <v>357</v>
      </c>
      <c r="AG342" s="9">
        <v>9.0999999999999998E-2</v>
      </c>
      <c r="AH342" s="9">
        <v>-0.63890000000000002</v>
      </c>
      <c r="AI342" s="6" t="s">
        <v>83</v>
      </c>
      <c r="AJ342" s="6" t="s">
        <v>80</v>
      </c>
      <c r="AK342" s="9">
        <v>0.46339999999999998</v>
      </c>
      <c r="AL342" s="9">
        <v>3.2000000000000001E-2</v>
      </c>
      <c r="AM342" s="6" t="s">
        <v>647</v>
      </c>
      <c r="AN342" s="9">
        <v>-0.307</v>
      </c>
      <c r="AO342" s="6" t="s">
        <v>3039</v>
      </c>
      <c r="AP342" s="6" t="s">
        <v>3040</v>
      </c>
      <c r="AQ342" s="9">
        <v>-2.1999999999999999E-2</v>
      </c>
      <c r="AR342" s="6" t="s">
        <v>2544</v>
      </c>
      <c r="AS342" s="6" t="s">
        <v>482</v>
      </c>
      <c r="AT342" s="6" t="s">
        <v>3041</v>
      </c>
      <c r="AU342" s="6" t="s">
        <v>180</v>
      </c>
      <c r="AV342" s="8">
        <v>642730000</v>
      </c>
      <c r="AW342" s="8">
        <v>133699000</v>
      </c>
      <c r="AX342" s="8">
        <v>97339000</v>
      </c>
      <c r="AY342" s="8">
        <v>36360000</v>
      </c>
      <c r="AZ342" s="8">
        <v>418279000</v>
      </c>
      <c r="BA342" s="8">
        <v>329014000</v>
      </c>
      <c r="BB342" s="8">
        <v>314402000</v>
      </c>
      <c r="BC342" s="8">
        <v>113910000</v>
      </c>
      <c r="BD342" s="8">
        <v>58252000</v>
      </c>
      <c r="BE342" s="8">
        <v>27327000</v>
      </c>
      <c r="BF342" s="8">
        <v>28081000</v>
      </c>
      <c r="BG342" s="8">
        <v>18085000</v>
      </c>
      <c r="BH342" s="11">
        <f>BF342/L342</f>
        <v>0.13918021411578113</v>
      </c>
      <c r="BI342" s="8">
        <f>BF342-AY342</f>
        <v>-8279000</v>
      </c>
      <c r="BJ342" s="11">
        <f>(Table1[[#This Row],[Cotação]]/Table1[[#This Row],[Min 52 sem 
]])-1</f>
        <v>0.8623188405797102</v>
      </c>
    </row>
    <row r="343" spans="1:62" hidden="1" x14ac:dyDescent="0.25">
      <c r="A343" s="6" t="str">
        <f>IFERROR(VLOOKUP(Table1[[#This Row],[Papel]],carteira!A:B,2,0),"")</f>
        <v/>
      </c>
      <c r="B343" s="5" t="s">
        <v>2185</v>
      </c>
      <c r="C343" s="6">
        <v>3.78</v>
      </c>
      <c r="D343" s="6" t="s">
        <v>2</v>
      </c>
      <c r="E343" s="7">
        <v>44638</v>
      </c>
      <c r="F343" s="6" t="s">
        <v>2186</v>
      </c>
      <c r="G343" s="6">
        <v>1.99</v>
      </c>
      <c r="H343" s="6" t="s">
        <v>211</v>
      </c>
      <c r="I343" s="6">
        <v>4.8899999999999997</v>
      </c>
      <c r="J343" s="6" t="s">
        <v>563</v>
      </c>
      <c r="K343" s="8">
        <v>5514300</v>
      </c>
      <c r="L343" s="8">
        <v>557756000</v>
      </c>
      <c r="M343" s="7">
        <v>44469</v>
      </c>
      <c r="N343" s="8">
        <v>428453000</v>
      </c>
      <c r="O343" s="8">
        <v>147555000</v>
      </c>
      <c r="P343" s="6" t="s">
        <v>2187</v>
      </c>
      <c r="Q343" s="6">
        <v>10.039999999999999</v>
      </c>
      <c r="R343" s="6">
        <v>0.38</v>
      </c>
      <c r="S343" s="9">
        <v>0.14549999999999999</v>
      </c>
      <c r="T343" s="6">
        <v>2.54</v>
      </c>
      <c r="U343" s="6">
        <v>1.49</v>
      </c>
      <c r="V343" s="9">
        <v>3.56E-2</v>
      </c>
      <c r="W343" s="6" t="s">
        <v>2188</v>
      </c>
      <c r="X343" s="6" t="s">
        <v>2189</v>
      </c>
      <c r="Y343" s="9">
        <v>8.6199999999999999E-2</v>
      </c>
      <c r="Z343" s="6" t="s">
        <v>433</v>
      </c>
      <c r="AA343" s="6" t="s">
        <v>1615</v>
      </c>
      <c r="AB343" s="9">
        <v>0.69510000000000005</v>
      </c>
      <c r="AC343" s="6" t="s">
        <v>1138</v>
      </c>
      <c r="AD343" s="6" t="s">
        <v>1550</v>
      </c>
      <c r="AE343" s="9">
        <v>-0.55220000000000002</v>
      </c>
      <c r="AF343" s="6" t="s">
        <v>2182</v>
      </c>
      <c r="AG343" s="9">
        <v>0.121</v>
      </c>
      <c r="AH343" s="9">
        <v>-0.47189999999999999</v>
      </c>
      <c r="AI343" s="6" t="s">
        <v>2190</v>
      </c>
      <c r="AJ343" s="6" t="s">
        <v>1863</v>
      </c>
      <c r="AK343" s="9">
        <v>0.50790000000000002</v>
      </c>
      <c r="AL343" s="9">
        <v>0</v>
      </c>
      <c r="AM343" s="6" t="s">
        <v>625</v>
      </c>
      <c r="AN343" s="9">
        <v>0.13059999999999999</v>
      </c>
      <c r="AO343" s="6" t="s">
        <v>1376</v>
      </c>
      <c r="AP343" s="6" t="s">
        <v>1755</v>
      </c>
      <c r="AQ343" s="9">
        <v>0.51490000000000002</v>
      </c>
      <c r="AR343" s="6" t="s">
        <v>2191</v>
      </c>
      <c r="AS343" s="6" t="s">
        <v>29</v>
      </c>
      <c r="AT343" s="6" t="s">
        <v>1383</v>
      </c>
      <c r="AU343" s="6" t="s">
        <v>313</v>
      </c>
      <c r="AV343" s="8">
        <v>439000000</v>
      </c>
      <c r="AW343" s="6">
        <v>0</v>
      </c>
      <c r="AX343" s="8">
        <v>129303000</v>
      </c>
      <c r="AY343" s="8">
        <v>-129303000</v>
      </c>
      <c r="AZ343" s="8">
        <v>178404000</v>
      </c>
      <c r="BA343" s="8">
        <v>219415000</v>
      </c>
      <c r="BB343" s="8">
        <v>221933000</v>
      </c>
      <c r="BC343" s="8">
        <v>58874000</v>
      </c>
      <c r="BD343" s="8">
        <v>53308000</v>
      </c>
      <c r="BE343" s="8">
        <v>12163000</v>
      </c>
      <c r="BF343" s="8">
        <v>55565000</v>
      </c>
      <c r="BG343" s="8">
        <v>41168000</v>
      </c>
      <c r="BH343" s="11">
        <f>BF343/L343</f>
        <v>9.9622415536542858E-2</v>
      </c>
      <c r="BI343" s="8">
        <f>BF343-AY343</f>
        <v>184868000</v>
      </c>
      <c r="BJ343" s="11">
        <f>(Table1[[#This Row],[Cotação]]/Table1[[#This Row],[Min 52 sem 
]])-1</f>
        <v>0.89949748743718594</v>
      </c>
    </row>
    <row r="344" spans="1:62" hidden="1" x14ac:dyDescent="0.25">
      <c r="A344" s="6" t="str">
        <f>IFERROR(VLOOKUP(Table1[[#This Row],[Papel]],carteira!A:B,2,0),"")</f>
        <v/>
      </c>
      <c r="B344" s="5" t="s">
        <v>751</v>
      </c>
      <c r="C344" s="6">
        <v>35.21</v>
      </c>
      <c r="D344" s="6" t="s">
        <v>182</v>
      </c>
      <c r="E344" s="7">
        <v>44638</v>
      </c>
      <c r="F344" s="6" t="s">
        <v>752</v>
      </c>
      <c r="G344" s="6">
        <v>18.52</v>
      </c>
      <c r="H344" s="6" t="s">
        <v>741</v>
      </c>
      <c r="I344" s="6">
        <v>35.67</v>
      </c>
      <c r="J344" s="6" t="s">
        <v>742</v>
      </c>
      <c r="K344" s="8">
        <v>145351000</v>
      </c>
      <c r="L344" s="8">
        <v>13840900000</v>
      </c>
      <c r="M344" s="7">
        <v>44469</v>
      </c>
      <c r="N344" s="8">
        <v>11285800000</v>
      </c>
      <c r="O344" s="8">
        <v>393097000</v>
      </c>
      <c r="P344" s="6" t="s">
        <v>753</v>
      </c>
      <c r="Q344" s="6">
        <v>2.54</v>
      </c>
      <c r="R344" s="6">
        <v>13.85</v>
      </c>
      <c r="S344" s="9">
        <v>0.16900000000000001</v>
      </c>
      <c r="T344" s="6">
        <v>0.95</v>
      </c>
      <c r="U344" s="6">
        <v>37.01</v>
      </c>
      <c r="V344" s="9">
        <v>0.21199999999999999</v>
      </c>
      <c r="W344" s="6" t="s">
        <v>754</v>
      </c>
      <c r="X344" s="6" t="s">
        <v>29</v>
      </c>
      <c r="Y344" s="9">
        <v>0.62549999999999994</v>
      </c>
      <c r="Z344" s="6" t="s">
        <v>29</v>
      </c>
      <c r="AA344" s="6" t="s">
        <v>29</v>
      </c>
      <c r="AB344" s="9">
        <v>0.40899999999999997</v>
      </c>
      <c r="AC344" s="6" t="s">
        <v>94</v>
      </c>
      <c r="AD344" s="6" t="s">
        <v>30</v>
      </c>
      <c r="AE344" s="9">
        <v>0.15529999999999999</v>
      </c>
      <c r="AF344" s="6" t="s">
        <v>755</v>
      </c>
      <c r="AG344" s="9">
        <v>-2E-3</v>
      </c>
      <c r="AH344" s="9">
        <v>0.73319999999999996</v>
      </c>
      <c r="AI344" s="6" t="s">
        <v>756</v>
      </c>
      <c r="AJ344" s="6" t="s">
        <v>747</v>
      </c>
      <c r="AK344" s="9">
        <v>0.27229999999999999</v>
      </c>
      <c r="AL344" s="9">
        <v>0.30299999999999999</v>
      </c>
      <c r="AM344" s="6" t="s">
        <v>748</v>
      </c>
      <c r="AN344" s="9">
        <v>0.1434</v>
      </c>
      <c r="AO344" s="6" t="s">
        <v>757</v>
      </c>
      <c r="AP344" s="6" t="s">
        <v>750</v>
      </c>
      <c r="AQ344" s="9">
        <v>1.0872999999999999</v>
      </c>
      <c r="AR344" s="6" t="s">
        <v>757</v>
      </c>
      <c r="AS344" s="6" t="s">
        <v>29</v>
      </c>
      <c r="AT344" s="6" t="s">
        <v>29</v>
      </c>
      <c r="AU344" s="6" t="s">
        <v>29</v>
      </c>
      <c r="AV344" s="8">
        <v>14587600000</v>
      </c>
      <c r="AW344" s="6">
        <v>0</v>
      </c>
      <c r="AX344" s="8">
        <v>2555160000</v>
      </c>
      <c r="AY344" s="8">
        <v>-2555160000</v>
      </c>
      <c r="AZ344" s="8">
        <v>2591810000</v>
      </c>
      <c r="BA344" s="8">
        <v>14547000000</v>
      </c>
      <c r="BB344" s="6">
        <v>0</v>
      </c>
      <c r="BC344" s="6">
        <v>0</v>
      </c>
      <c r="BD344" s="8">
        <v>-27575000</v>
      </c>
      <c r="BE344" s="8">
        <v>-8382000</v>
      </c>
      <c r="BF344" s="8">
        <v>5444250000</v>
      </c>
      <c r="BG344" s="8">
        <v>1175860000</v>
      </c>
      <c r="BH344" s="11">
        <f>BF344/L344</f>
        <v>0.39334508594094314</v>
      </c>
      <c r="BI344" s="8">
        <f>BF344-AY344</f>
        <v>7999410000</v>
      </c>
      <c r="BJ344" s="11">
        <f>(Table1[[#This Row],[Cotação]]/Table1[[#This Row],[Min 52 sem 
]])-1</f>
        <v>0.90118790496760259</v>
      </c>
    </row>
    <row r="345" spans="1:62" hidden="1" x14ac:dyDescent="0.25">
      <c r="A345" s="6" t="str">
        <f>IFERROR(VLOOKUP(Table1[[#This Row],[Papel]],carteira!A:B,2,0),"")</f>
        <v/>
      </c>
      <c r="B345" s="5" t="s">
        <v>3020</v>
      </c>
      <c r="C345" s="6">
        <v>1.24</v>
      </c>
      <c r="D345" s="6" t="s">
        <v>466</v>
      </c>
      <c r="E345" s="7">
        <v>44638</v>
      </c>
      <c r="F345" s="6" t="s">
        <v>3021</v>
      </c>
      <c r="G345" s="6">
        <v>0.65</v>
      </c>
      <c r="H345" s="6" t="s">
        <v>447</v>
      </c>
      <c r="I345" s="6">
        <v>6.28</v>
      </c>
      <c r="J345" s="6" t="s">
        <v>3012</v>
      </c>
      <c r="K345" s="8">
        <v>51245</v>
      </c>
      <c r="L345" s="8">
        <v>8208800</v>
      </c>
      <c r="M345" s="7">
        <v>44561</v>
      </c>
      <c r="N345" s="8">
        <v>42030800</v>
      </c>
      <c r="O345" s="8">
        <v>6620000</v>
      </c>
      <c r="P345" s="6" t="s">
        <v>1563</v>
      </c>
      <c r="Q345" s="6">
        <v>-12.95</v>
      </c>
      <c r="R345" s="6">
        <v>-0.1</v>
      </c>
      <c r="S345" s="9">
        <v>8.77E-2</v>
      </c>
      <c r="T345" s="6">
        <v>-14.2</v>
      </c>
      <c r="U345" s="6">
        <v>-0.09</v>
      </c>
      <c r="V345" s="9">
        <v>2.4799999999999999E-2</v>
      </c>
      <c r="W345" s="6" t="s">
        <v>3022</v>
      </c>
      <c r="X345" s="6" t="s">
        <v>29</v>
      </c>
      <c r="Y345" s="9">
        <v>-5.3400000000000003E-2</v>
      </c>
      <c r="Z345" s="6" t="s">
        <v>29</v>
      </c>
      <c r="AA345" s="6" t="s">
        <v>29</v>
      </c>
      <c r="AB345" s="9">
        <v>-0.1895</v>
      </c>
      <c r="AC345" s="6" t="s">
        <v>178</v>
      </c>
      <c r="AD345" s="6" t="s">
        <v>30</v>
      </c>
      <c r="AE345" s="9">
        <v>0.02</v>
      </c>
      <c r="AF345" s="6" t="s">
        <v>2743</v>
      </c>
      <c r="AG345" s="9">
        <v>-8.9999999999999993E-3</v>
      </c>
      <c r="AH345" s="9">
        <v>6.3799999999999996E-2</v>
      </c>
      <c r="AI345" s="6" t="s">
        <v>2499</v>
      </c>
      <c r="AJ345" s="6" t="s">
        <v>1508</v>
      </c>
      <c r="AK345" s="9">
        <v>-0.13500000000000001</v>
      </c>
      <c r="AL345" s="9">
        <v>0</v>
      </c>
      <c r="AM345" s="6" t="s">
        <v>3015</v>
      </c>
      <c r="AN345" s="9">
        <v>-0.42809999999999998</v>
      </c>
      <c r="AO345" s="6" t="s">
        <v>3023</v>
      </c>
      <c r="AP345" s="6" t="s">
        <v>109</v>
      </c>
      <c r="AQ345" s="9">
        <v>0.96550000000000002</v>
      </c>
      <c r="AR345" s="6" t="s">
        <v>3024</v>
      </c>
      <c r="AS345" s="6" t="s">
        <v>3018</v>
      </c>
      <c r="AT345" s="6" t="s">
        <v>3019</v>
      </c>
      <c r="AU345" s="6" t="s">
        <v>29</v>
      </c>
      <c r="AV345" s="8">
        <v>236228000</v>
      </c>
      <c r="AW345" s="8">
        <v>33829000</v>
      </c>
      <c r="AX345" s="8">
        <v>7000</v>
      </c>
      <c r="AY345" s="8">
        <v>33822000</v>
      </c>
      <c r="AZ345" s="8">
        <v>39894000</v>
      </c>
      <c r="BA345" s="8">
        <v>-578000</v>
      </c>
      <c r="BB345" s="6">
        <v>0</v>
      </c>
      <c r="BC345" s="6">
        <v>0</v>
      </c>
      <c r="BD345" s="8">
        <v>-2151000</v>
      </c>
      <c r="BE345" s="8">
        <v>-1260000</v>
      </c>
      <c r="BF345" s="8">
        <v>-634000</v>
      </c>
      <c r="BG345" s="8">
        <v>-863000</v>
      </c>
      <c r="BH345" s="11">
        <f>BF345/L345</f>
        <v>-7.7234187701003806E-2</v>
      </c>
      <c r="BI345" s="8">
        <f>BF345-AY345</f>
        <v>-34456000</v>
      </c>
      <c r="BJ345" s="11">
        <f>(Table1[[#This Row],[Cotação]]/Table1[[#This Row],[Min 52 sem 
]])-1</f>
        <v>0.90769230769230758</v>
      </c>
    </row>
    <row r="346" spans="1:62" hidden="1" x14ac:dyDescent="0.25">
      <c r="A346" s="6" t="str">
        <f>IFERROR(VLOOKUP(Table1[[#This Row],[Papel]],carteira!A:B,2,0),"")</f>
        <v/>
      </c>
      <c r="B346" s="5" t="s">
        <v>923</v>
      </c>
      <c r="C346" s="6">
        <v>19.87</v>
      </c>
      <c r="D346" s="6" t="s">
        <v>2</v>
      </c>
      <c r="E346" s="7">
        <v>44638</v>
      </c>
      <c r="F346" s="6" t="s">
        <v>924</v>
      </c>
      <c r="G346" s="6">
        <v>10.27</v>
      </c>
      <c r="H346" s="6" t="s">
        <v>741</v>
      </c>
      <c r="I346" s="6">
        <v>23.47</v>
      </c>
      <c r="J346" s="6" t="s">
        <v>742</v>
      </c>
      <c r="K346" s="8">
        <v>51902400</v>
      </c>
      <c r="L346" s="8">
        <v>11839200000</v>
      </c>
      <c r="M346" s="7">
        <v>44561</v>
      </c>
      <c r="N346" s="8">
        <v>13203300000</v>
      </c>
      <c r="O346" s="8">
        <v>595833000</v>
      </c>
      <c r="P346" s="6" t="s">
        <v>925</v>
      </c>
      <c r="Q346" s="6">
        <v>15.94</v>
      </c>
      <c r="R346" s="6">
        <v>1.25</v>
      </c>
      <c r="S346" s="9">
        <v>-4.4999999999999997E-3</v>
      </c>
      <c r="T346" s="6">
        <v>2.63</v>
      </c>
      <c r="U346" s="6">
        <v>7.55</v>
      </c>
      <c r="V346" s="9">
        <v>1.7899999999999999E-2</v>
      </c>
      <c r="W346" s="6" t="s">
        <v>926</v>
      </c>
      <c r="X346" s="6" t="s">
        <v>927</v>
      </c>
      <c r="Y346" s="9">
        <v>0.67120000000000002</v>
      </c>
      <c r="Z346" s="6" t="s">
        <v>799</v>
      </c>
      <c r="AA346" s="6" t="s">
        <v>928</v>
      </c>
      <c r="AB346" s="9">
        <v>0.45350000000000001</v>
      </c>
      <c r="AC346" s="6" t="s">
        <v>50</v>
      </c>
      <c r="AD346" s="6" t="s">
        <v>929</v>
      </c>
      <c r="AE346" s="9">
        <v>0.1497</v>
      </c>
      <c r="AF346" s="6" t="s">
        <v>930</v>
      </c>
      <c r="AG346" s="9">
        <v>0.104</v>
      </c>
      <c r="AH346" s="9">
        <v>0</v>
      </c>
      <c r="AI346" s="6" t="s">
        <v>931</v>
      </c>
      <c r="AJ346" s="6" t="s">
        <v>932</v>
      </c>
      <c r="AK346" s="9">
        <v>0</v>
      </c>
      <c r="AL346" s="9">
        <v>0</v>
      </c>
      <c r="AM346" s="6" t="s">
        <v>933</v>
      </c>
      <c r="AN346" s="9">
        <v>0</v>
      </c>
      <c r="AO346" s="6" t="s">
        <v>934</v>
      </c>
      <c r="AP346" s="6" t="s">
        <v>250</v>
      </c>
      <c r="AQ346" s="9">
        <v>0</v>
      </c>
      <c r="AR346" s="6" t="s">
        <v>935</v>
      </c>
      <c r="AS346" s="6" t="s">
        <v>936</v>
      </c>
      <c r="AT346" s="6" t="s">
        <v>937</v>
      </c>
      <c r="AU346" s="6" t="s">
        <v>936</v>
      </c>
      <c r="AV346" s="8">
        <v>11965200000</v>
      </c>
      <c r="AW346" s="8">
        <v>3150750000</v>
      </c>
      <c r="AX346" s="8">
        <v>1786700000</v>
      </c>
      <c r="AY346" s="8">
        <v>1364060000</v>
      </c>
      <c r="AZ346" s="8">
        <v>4454980000</v>
      </c>
      <c r="BA346" s="8">
        <v>4500800000</v>
      </c>
      <c r="BB346" s="8">
        <v>8423180000</v>
      </c>
      <c r="BC346" s="8">
        <v>2417230000</v>
      </c>
      <c r="BD346" s="8">
        <v>1243410000</v>
      </c>
      <c r="BE346" s="8">
        <v>358372000</v>
      </c>
      <c r="BF346" s="8">
        <v>742944000</v>
      </c>
      <c r="BG346" s="8">
        <v>556451000</v>
      </c>
      <c r="BH346" s="11">
        <f>BF346/L346</f>
        <v>6.2752888708696539E-2</v>
      </c>
      <c r="BI346" s="8">
        <f>BF346-AY346</f>
        <v>-621116000</v>
      </c>
      <c r="BJ346" s="11">
        <f>(Table1[[#This Row],[Cotação]]/Table1[[#This Row],[Min 52 sem 
]])-1</f>
        <v>0.93476144109055515</v>
      </c>
    </row>
    <row r="347" spans="1:62" hidden="1" x14ac:dyDescent="0.25">
      <c r="A347" s="6" t="str">
        <f>IFERROR(VLOOKUP(Table1[[#This Row],[Papel]],carteira!A:B,2,0),"")</f>
        <v/>
      </c>
      <c r="B347" s="5" t="s">
        <v>1579</v>
      </c>
      <c r="C347" s="6">
        <v>6.43</v>
      </c>
      <c r="D347" s="6" t="s">
        <v>34</v>
      </c>
      <c r="E347" s="7">
        <v>44638</v>
      </c>
      <c r="F347" s="6" t="s">
        <v>1580</v>
      </c>
      <c r="G347" s="6">
        <v>3.3</v>
      </c>
      <c r="H347" s="6" t="s">
        <v>72</v>
      </c>
      <c r="I347" s="6">
        <v>6.6</v>
      </c>
      <c r="J347" s="6" t="s">
        <v>72</v>
      </c>
      <c r="K347" s="8">
        <v>59020</v>
      </c>
      <c r="L347" s="8">
        <v>14204300000</v>
      </c>
      <c r="M347" s="7">
        <v>44469</v>
      </c>
      <c r="N347" s="8">
        <v>16303500000</v>
      </c>
      <c r="O347" s="8">
        <v>2209070000</v>
      </c>
      <c r="P347" s="6" t="s">
        <v>1581</v>
      </c>
      <c r="Q347" s="6">
        <v>15.11</v>
      </c>
      <c r="R347" s="6">
        <v>0.43</v>
      </c>
      <c r="S347" s="9">
        <v>-1.83E-2</v>
      </c>
      <c r="T347" s="6">
        <v>3.94</v>
      </c>
      <c r="U347" s="6">
        <v>1.63</v>
      </c>
      <c r="V347" s="9">
        <v>5.4100000000000002E-2</v>
      </c>
      <c r="W347" s="6" t="s">
        <v>1582</v>
      </c>
      <c r="X347" s="6" t="s">
        <v>945</v>
      </c>
      <c r="Y347" s="9">
        <v>1.0167999999999999</v>
      </c>
      <c r="Z347" s="6" t="s">
        <v>1583</v>
      </c>
      <c r="AA347" s="6" t="s">
        <v>1584</v>
      </c>
      <c r="AB347" s="9">
        <v>0.25340000000000001</v>
      </c>
      <c r="AC347" s="6" t="s">
        <v>1452</v>
      </c>
      <c r="AD347" s="6" t="s">
        <v>69</v>
      </c>
      <c r="AE347" s="9">
        <v>0.68710000000000004</v>
      </c>
      <c r="AF347" s="6" t="s">
        <v>443</v>
      </c>
      <c r="AG347" s="9">
        <v>0.13700000000000001</v>
      </c>
      <c r="AH347" s="9">
        <v>6.7199999999999996E-2</v>
      </c>
      <c r="AI347" s="6" t="s">
        <v>1585</v>
      </c>
      <c r="AJ347" s="6" t="s">
        <v>876</v>
      </c>
      <c r="AK347" s="9">
        <v>0.51570000000000005</v>
      </c>
      <c r="AL347" s="9">
        <v>4.8000000000000001E-2</v>
      </c>
      <c r="AM347" s="6" t="s">
        <v>1586</v>
      </c>
      <c r="AN347" s="9">
        <v>0.33529999999999999</v>
      </c>
      <c r="AO347" s="6" t="s">
        <v>1587</v>
      </c>
      <c r="AP347" s="6" t="s">
        <v>347</v>
      </c>
      <c r="AQ347" s="9">
        <v>-0.19700000000000001</v>
      </c>
      <c r="AR347" s="6" t="s">
        <v>772</v>
      </c>
      <c r="AS347" s="6" t="s">
        <v>1588</v>
      </c>
      <c r="AT347" s="6" t="s">
        <v>785</v>
      </c>
      <c r="AU347" s="6" t="s">
        <v>722</v>
      </c>
      <c r="AV347" s="8">
        <v>12794300000</v>
      </c>
      <c r="AW347" s="8">
        <v>4700550000</v>
      </c>
      <c r="AX347" s="8">
        <v>2601430000</v>
      </c>
      <c r="AY347" s="8">
        <v>2099120000</v>
      </c>
      <c r="AZ347" s="8">
        <v>5716610000</v>
      </c>
      <c r="BA347" s="8">
        <v>3607190000</v>
      </c>
      <c r="BB347" s="8">
        <v>7439240000</v>
      </c>
      <c r="BC347" s="8">
        <v>2450390000</v>
      </c>
      <c r="BD347" s="8">
        <v>1746730000</v>
      </c>
      <c r="BE347" s="8">
        <v>633364000</v>
      </c>
      <c r="BF347" s="8">
        <v>939845000</v>
      </c>
      <c r="BG347" s="8">
        <v>376681000</v>
      </c>
      <c r="BH347" s="11">
        <f>BF347/L347</f>
        <v>6.6166231352477775E-2</v>
      </c>
      <c r="BI347" s="8">
        <f>BF347-AY347</f>
        <v>-1159275000</v>
      </c>
      <c r="BJ347" s="11">
        <f>(Table1[[#This Row],[Cotação]]/Table1[[#This Row],[Min 52 sem 
]])-1</f>
        <v>0.94848484848484849</v>
      </c>
    </row>
    <row r="348" spans="1:62" hidden="1" x14ac:dyDescent="0.25">
      <c r="A348" s="6" t="str">
        <f>IFERROR(VLOOKUP(Table1[[#This Row],[Papel]],carteira!A:B,2,0),"")</f>
        <v/>
      </c>
      <c r="B348" s="5" t="s">
        <v>1</v>
      </c>
      <c r="C348" s="6">
        <v>17.399999999999999</v>
      </c>
      <c r="D348" s="6" t="s">
        <v>2</v>
      </c>
      <c r="E348" s="7">
        <v>44638</v>
      </c>
      <c r="F348" s="6" t="s">
        <v>3</v>
      </c>
      <c r="G348" s="6">
        <v>8.7200000000000006</v>
      </c>
      <c r="H348" s="6" t="s">
        <v>4</v>
      </c>
      <c r="I348" s="6">
        <v>18.649999999999999</v>
      </c>
      <c r="J348" s="6" t="s">
        <v>4</v>
      </c>
      <c r="K348" s="8">
        <v>10328600</v>
      </c>
      <c r="L348" s="8">
        <v>2058300000</v>
      </c>
      <c r="M348" s="7">
        <v>44561</v>
      </c>
      <c r="N348" s="8">
        <v>2708970000</v>
      </c>
      <c r="O348" s="8">
        <v>118293000</v>
      </c>
      <c r="P348" s="6" t="s">
        <v>5</v>
      </c>
      <c r="Q348" s="6">
        <v>-365.92</v>
      </c>
      <c r="R348" s="6">
        <v>-0.05</v>
      </c>
      <c r="S348" s="9">
        <v>2.6499999999999999E-2</v>
      </c>
      <c r="T348" s="6">
        <v>1.75</v>
      </c>
      <c r="U348" s="6">
        <v>9.94</v>
      </c>
      <c r="V348" s="9">
        <v>5.45E-2</v>
      </c>
      <c r="W348" s="6" t="s">
        <v>6</v>
      </c>
      <c r="X348" s="6" t="s">
        <v>7</v>
      </c>
      <c r="Y348" s="9">
        <v>0.82769999999999999</v>
      </c>
      <c r="Z348" s="6" t="s">
        <v>8</v>
      </c>
      <c r="AA348" s="6" t="s">
        <v>9</v>
      </c>
      <c r="AB348" s="9">
        <v>0.1623</v>
      </c>
      <c r="AC348" s="6" t="s">
        <v>10</v>
      </c>
      <c r="AD348" s="6" t="s">
        <v>11</v>
      </c>
      <c r="AE348" s="9">
        <v>0.34860000000000002</v>
      </c>
      <c r="AF348" s="6" t="s">
        <v>12</v>
      </c>
      <c r="AG348" s="9">
        <v>3.6999999999999998E-2</v>
      </c>
      <c r="AH348" s="9">
        <v>-0.38030000000000003</v>
      </c>
      <c r="AI348" s="6" t="s">
        <v>13</v>
      </c>
      <c r="AJ348" s="6" t="s">
        <v>14</v>
      </c>
      <c r="AK348" s="9">
        <v>0.37159999999999999</v>
      </c>
      <c r="AL348" s="9">
        <v>0</v>
      </c>
      <c r="AM348" s="6" t="s">
        <v>15</v>
      </c>
      <c r="AN348" s="9">
        <v>-0.10050000000000001</v>
      </c>
      <c r="AO348" s="6" t="s">
        <v>16</v>
      </c>
      <c r="AP348" s="6" t="s">
        <v>17</v>
      </c>
      <c r="AQ348" s="9">
        <v>1.38E-2</v>
      </c>
      <c r="AR348" s="6" t="s">
        <v>18</v>
      </c>
      <c r="AS348" s="6" t="s">
        <v>19</v>
      </c>
      <c r="AT348" s="6" t="s">
        <v>20</v>
      </c>
      <c r="AU348" s="6" t="s">
        <v>21</v>
      </c>
      <c r="AV348" s="8">
        <v>2542230000</v>
      </c>
      <c r="AW348" s="8">
        <v>777986000</v>
      </c>
      <c r="AX348" s="8">
        <v>127310000</v>
      </c>
      <c r="AY348" s="8">
        <v>650676000</v>
      </c>
      <c r="AZ348" s="8">
        <v>489288000</v>
      </c>
      <c r="BA348" s="8">
        <v>1175290000</v>
      </c>
      <c r="BB348" s="8">
        <v>1136570000</v>
      </c>
      <c r="BC348" s="8">
        <v>269703000</v>
      </c>
      <c r="BD348" s="8">
        <v>94108000</v>
      </c>
      <c r="BE348" s="8">
        <v>7171980</v>
      </c>
      <c r="BF348" s="8">
        <v>-5625000</v>
      </c>
      <c r="BG348" s="8">
        <v>-31327000</v>
      </c>
      <c r="BH348" s="11">
        <f>BF348/L348</f>
        <v>-2.7328377787494535E-3</v>
      </c>
      <c r="BI348" s="8">
        <f>BF348-AY348</f>
        <v>-656301000</v>
      </c>
      <c r="BJ348" s="11">
        <f>(Table1[[#This Row],[Cotação]]/Table1[[#This Row],[Min 52 sem 
]])-1</f>
        <v>0.99541284403669694</v>
      </c>
    </row>
    <row r="349" spans="1:62" hidden="1" x14ac:dyDescent="0.25">
      <c r="A349" s="6" t="str">
        <f>IFERROR(VLOOKUP(Table1[[#This Row],[Papel]],carteira!A:B,2,0),"")</f>
        <v/>
      </c>
      <c r="B349" s="5" t="s">
        <v>3162</v>
      </c>
      <c r="C349" s="6">
        <v>107.4</v>
      </c>
      <c r="D349" s="6" t="s">
        <v>868</v>
      </c>
      <c r="E349" s="7">
        <v>44638</v>
      </c>
      <c r="F349" s="6" t="s">
        <v>3163</v>
      </c>
      <c r="G349" s="6">
        <v>52.82</v>
      </c>
      <c r="H349" s="6" t="s">
        <v>815</v>
      </c>
      <c r="I349" s="6">
        <v>107.4</v>
      </c>
      <c r="J349" s="6" t="s">
        <v>1221</v>
      </c>
      <c r="K349" s="8">
        <v>50137900</v>
      </c>
      <c r="L349" s="8">
        <v>10142100000</v>
      </c>
      <c r="M349" s="7">
        <v>44561</v>
      </c>
      <c r="N349" s="8">
        <v>9994480000</v>
      </c>
      <c r="O349" s="8">
        <v>94433000</v>
      </c>
      <c r="P349" s="6" t="s">
        <v>2986</v>
      </c>
      <c r="Q349" s="6">
        <v>5.1100000000000003</v>
      </c>
      <c r="R349" s="6">
        <v>21.02</v>
      </c>
      <c r="S349" s="9">
        <v>0.13109999999999999</v>
      </c>
      <c r="T349" s="6">
        <v>4.43</v>
      </c>
      <c r="U349" s="6">
        <v>24.24</v>
      </c>
      <c r="V349" s="9">
        <v>0.13539999999999999</v>
      </c>
      <c r="W349" s="6" t="s">
        <v>3164</v>
      </c>
      <c r="X349" s="6" t="s">
        <v>2813</v>
      </c>
      <c r="Y349" s="9">
        <v>1.1194</v>
      </c>
      <c r="Z349" s="6" t="s">
        <v>533</v>
      </c>
      <c r="AA349" s="6" t="s">
        <v>3158</v>
      </c>
      <c r="AB349" s="9">
        <v>4.0300000000000002E-2</v>
      </c>
      <c r="AC349" s="6" t="s">
        <v>43</v>
      </c>
      <c r="AD349" s="6" t="s">
        <v>2430</v>
      </c>
      <c r="AE349" s="9">
        <v>1.3788</v>
      </c>
      <c r="AF349" s="6" t="s">
        <v>3165</v>
      </c>
      <c r="AG349" s="9">
        <v>0.35099999999999998</v>
      </c>
      <c r="AH349" s="9">
        <v>0.49270000000000003</v>
      </c>
      <c r="AI349" s="6" t="s">
        <v>3166</v>
      </c>
      <c r="AJ349" s="6" t="s">
        <v>2632</v>
      </c>
      <c r="AK349" s="9">
        <v>0.13869999999999999</v>
      </c>
      <c r="AL349" s="9">
        <v>0.14399999999999999</v>
      </c>
      <c r="AM349" s="6" t="s">
        <v>1826</v>
      </c>
      <c r="AN349" s="9">
        <v>1.7341</v>
      </c>
      <c r="AO349" s="6" t="s">
        <v>1366</v>
      </c>
      <c r="AP349" s="6" t="s">
        <v>2079</v>
      </c>
      <c r="AQ349" s="9">
        <v>2.7978999999999998</v>
      </c>
      <c r="AR349" s="6" t="s">
        <v>2053</v>
      </c>
      <c r="AS349" s="6" t="s">
        <v>877</v>
      </c>
      <c r="AT349" s="6" t="s">
        <v>380</v>
      </c>
      <c r="AU349" s="6" t="s">
        <v>389</v>
      </c>
      <c r="AV349" s="8">
        <v>6248210000</v>
      </c>
      <c r="AW349" s="8">
        <v>1474830000</v>
      </c>
      <c r="AX349" s="8">
        <v>1622450000</v>
      </c>
      <c r="AY349" s="8">
        <v>-147620000</v>
      </c>
      <c r="AZ349" s="8">
        <v>2842830000</v>
      </c>
      <c r="BA349" s="8">
        <v>2288740000</v>
      </c>
      <c r="BB349" s="8">
        <v>6289370000</v>
      </c>
      <c r="BC349" s="8">
        <v>2019360000</v>
      </c>
      <c r="BD349" s="8">
        <v>2196000000</v>
      </c>
      <c r="BE349" s="8">
        <v>721172000</v>
      </c>
      <c r="BF349" s="8">
        <v>1984760000</v>
      </c>
      <c r="BG349" s="8">
        <v>683964000</v>
      </c>
      <c r="BH349" s="11">
        <f>BF349/L349</f>
        <v>0.19569517161140199</v>
      </c>
      <c r="BI349" s="8">
        <f>BF349-AY349</f>
        <v>2132380000</v>
      </c>
      <c r="BJ349" s="11">
        <f>(Table1[[#This Row],[Cotação]]/Table1[[#This Row],[Min 52 sem 
]])-1</f>
        <v>1.0333207118515713</v>
      </c>
    </row>
    <row r="350" spans="1:62" hidden="1" x14ac:dyDescent="0.25">
      <c r="A350" s="6" t="str">
        <f>IFERROR(VLOOKUP(Table1[[#This Row],[Papel]],carteira!A:B,2,0),"")</f>
        <v/>
      </c>
      <c r="B350" s="5" t="s">
        <v>3155</v>
      </c>
      <c r="C350" s="6">
        <v>103.49</v>
      </c>
      <c r="D350" s="6" t="s">
        <v>34</v>
      </c>
      <c r="E350" s="7">
        <v>44638</v>
      </c>
      <c r="F350" s="6" t="s">
        <v>3156</v>
      </c>
      <c r="G350" s="6">
        <v>50.62</v>
      </c>
      <c r="H350" s="6" t="s">
        <v>815</v>
      </c>
      <c r="I350" s="6">
        <v>103.49</v>
      </c>
      <c r="J350" s="6" t="s">
        <v>1221</v>
      </c>
      <c r="K350" s="8">
        <v>2738780</v>
      </c>
      <c r="L350" s="8">
        <v>9772870000</v>
      </c>
      <c r="M350" s="7">
        <v>44561</v>
      </c>
      <c r="N350" s="8">
        <v>9625250000</v>
      </c>
      <c r="O350" s="8">
        <v>94433000</v>
      </c>
      <c r="P350" s="6" t="s">
        <v>3157</v>
      </c>
      <c r="Q350" s="6">
        <v>4.92</v>
      </c>
      <c r="R350" s="6">
        <v>21.02</v>
      </c>
      <c r="S350" s="9">
        <v>7.8E-2</v>
      </c>
      <c r="T350" s="6">
        <v>4.2699999999999996</v>
      </c>
      <c r="U350" s="6">
        <v>24.24</v>
      </c>
      <c r="V350" s="9">
        <v>0.11700000000000001</v>
      </c>
      <c r="W350" s="6" t="s">
        <v>827</v>
      </c>
      <c r="X350" s="6" t="s">
        <v>2813</v>
      </c>
      <c r="Y350" s="9">
        <v>1.0628</v>
      </c>
      <c r="Z350" s="6" t="s">
        <v>1949</v>
      </c>
      <c r="AA350" s="6" t="s">
        <v>3158</v>
      </c>
      <c r="AB350" s="9">
        <v>2.8E-3</v>
      </c>
      <c r="AC350" s="6" t="s">
        <v>347</v>
      </c>
      <c r="AD350" s="6" t="s">
        <v>2430</v>
      </c>
      <c r="AE350" s="9">
        <v>1.46</v>
      </c>
      <c r="AF350" s="6" t="s">
        <v>3159</v>
      </c>
      <c r="AG350" s="9">
        <v>0.35099999999999998</v>
      </c>
      <c r="AH350" s="9">
        <v>0.41189999999999999</v>
      </c>
      <c r="AI350" s="6" t="s">
        <v>3160</v>
      </c>
      <c r="AJ350" s="6" t="s">
        <v>2632</v>
      </c>
      <c r="AK350" s="9">
        <v>0.1212</v>
      </c>
      <c r="AL350" s="9">
        <v>0.13600000000000001</v>
      </c>
      <c r="AM350" s="6" t="s">
        <v>1826</v>
      </c>
      <c r="AN350" s="9">
        <v>1.6388</v>
      </c>
      <c r="AO350" s="6" t="s">
        <v>3161</v>
      </c>
      <c r="AP350" s="6" t="s">
        <v>2079</v>
      </c>
      <c r="AQ350" s="9">
        <v>2.2526000000000002</v>
      </c>
      <c r="AR350" s="6" t="s">
        <v>2645</v>
      </c>
      <c r="AS350" s="6" t="s">
        <v>877</v>
      </c>
      <c r="AT350" s="6" t="s">
        <v>380</v>
      </c>
      <c r="AU350" s="6" t="s">
        <v>389</v>
      </c>
      <c r="AV350" s="8">
        <v>6248210000</v>
      </c>
      <c r="AW350" s="8">
        <v>1474830000</v>
      </c>
      <c r="AX350" s="8">
        <v>1622450000</v>
      </c>
      <c r="AY350" s="8">
        <v>-147620000</v>
      </c>
      <c r="AZ350" s="8">
        <v>2842830000</v>
      </c>
      <c r="BA350" s="8">
        <v>2288740000</v>
      </c>
      <c r="BB350" s="8">
        <v>6289370000</v>
      </c>
      <c r="BC350" s="8">
        <v>2019360000</v>
      </c>
      <c r="BD350" s="8">
        <v>2196000000</v>
      </c>
      <c r="BE350" s="8">
        <v>721172000</v>
      </c>
      <c r="BF350" s="8">
        <v>1984760000</v>
      </c>
      <c r="BG350" s="8">
        <v>683964000</v>
      </c>
      <c r="BH350" s="11">
        <f>BF350/L350</f>
        <v>0.20308875488981232</v>
      </c>
      <c r="BI350" s="8">
        <f>BF350-AY350</f>
        <v>2132380000</v>
      </c>
      <c r="BJ350" s="11">
        <f>(Table1[[#This Row],[Cotação]]/Table1[[#This Row],[Min 52 sem 
]])-1</f>
        <v>1.0444488344527856</v>
      </c>
    </row>
    <row r="351" spans="1:62" hidden="1" x14ac:dyDescent="0.25">
      <c r="A351" s="6" t="str">
        <f>IFERROR(VLOOKUP(Table1[[#This Row],[Papel]],carteira!A:B,2,0),"")</f>
        <v/>
      </c>
      <c r="B351" s="5" t="s">
        <v>3042</v>
      </c>
      <c r="C351" s="6">
        <v>8.2899999999999991</v>
      </c>
      <c r="D351" s="6" t="s">
        <v>466</v>
      </c>
      <c r="E351" s="7">
        <v>44637</v>
      </c>
      <c r="F351" s="6" t="s">
        <v>3043</v>
      </c>
      <c r="G351" s="6">
        <v>8.2899999999999991</v>
      </c>
      <c r="H351" s="6" t="s">
        <v>162</v>
      </c>
      <c r="I351" s="6">
        <v>21.5</v>
      </c>
      <c r="J351" s="6" t="s">
        <v>985</v>
      </c>
      <c r="K351" s="8">
        <v>12924</v>
      </c>
      <c r="L351" s="8">
        <v>4169870</v>
      </c>
      <c r="M351" s="7">
        <v>44469</v>
      </c>
      <c r="N351" s="8">
        <v>575641000</v>
      </c>
      <c r="O351" s="8">
        <v>503000</v>
      </c>
      <c r="P351" s="6" t="s">
        <v>126</v>
      </c>
      <c r="Q351" s="6">
        <v>-0.03</v>
      </c>
      <c r="R351" s="6">
        <v>-239.89</v>
      </c>
      <c r="S351" s="9">
        <v>-1.1900000000000001E-2</v>
      </c>
      <c r="T351" s="6">
        <v>0</v>
      </c>
      <c r="U351" s="10">
        <v>-3534.53</v>
      </c>
      <c r="V351" s="9">
        <v>-2.1299999999999999E-2</v>
      </c>
      <c r="W351" s="6" t="s">
        <v>3044</v>
      </c>
      <c r="X351" s="6" t="s">
        <v>899</v>
      </c>
      <c r="Y351" s="9">
        <v>-0.56320000000000003</v>
      </c>
      <c r="Z351" s="6" t="s">
        <v>1204</v>
      </c>
      <c r="AA351" s="6" t="s">
        <v>432</v>
      </c>
      <c r="AB351" s="9">
        <v>-0.1618</v>
      </c>
      <c r="AC351" s="6" t="s">
        <v>801</v>
      </c>
      <c r="AD351" s="6" t="s">
        <v>3045</v>
      </c>
      <c r="AE351" s="9">
        <v>-0.29509999999999997</v>
      </c>
      <c r="AF351" s="6" t="s">
        <v>1401</v>
      </c>
      <c r="AG351" s="9">
        <v>0</v>
      </c>
      <c r="AH351" s="9">
        <v>1.1003000000000001</v>
      </c>
      <c r="AI351" s="6" t="s">
        <v>1401</v>
      </c>
      <c r="AJ351" s="6" t="s">
        <v>30</v>
      </c>
      <c r="AK351" s="9">
        <v>-0.16500000000000001</v>
      </c>
      <c r="AL351" s="9">
        <v>0</v>
      </c>
      <c r="AM351" s="6" t="s">
        <v>2215</v>
      </c>
      <c r="AN351" s="9">
        <v>0.1348</v>
      </c>
      <c r="AO351" s="6" t="s">
        <v>3046</v>
      </c>
      <c r="AP351" s="6" t="s">
        <v>52</v>
      </c>
      <c r="AQ351" s="9">
        <v>-0.1076</v>
      </c>
      <c r="AR351" s="6" t="s">
        <v>3047</v>
      </c>
      <c r="AS351" s="6" t="s">
        <v>2462</v>
      </c>
      <c r="AT351" s="6" t="s">
        <v>1174</v>
      </c>
      <c r="AU351" s="6" t="s">
        <v>332</v>
      </c>
      <c r="AV351" s="8">
        <v>1035480000</v>
      </c>
      <c r="AW351" s="8">
        <v>571737000</v>
      </c>
      <c r="AX351" s="8">
        <v>266000</v>
      </c>
      <c r="AY351" s="8">
        <v>571471000</v>
      </c>
      <c r="AZ351" s="8">
        <v>95716000</v>
      </c>
      <c r="BA351" s="8">
        <v>-1777870000</v>
      </c>
      <c r="BB351" s="8">
        <v>213739000</v>
      </c>
      <c r="BC351" s="8">
        <v>61822000</v>
      </c>
      <c r="BD351" s="8">
        <v>203000</v>
      </c>
      <c r="BE351" s="8">
        <v>983000</v>
      </c>
      <c r="BF351" s="8">
        <v>-120663000</v>
      </c>
      <c r="BG351" s="8">
        <v>-32685000</v>
      </c>
      <c r="BH351" s="11">
        <f>BF351/L351</f>
        <v>-28.936873331782525</v>
      </c>
      <c r="BI351" s="8">
        <f>BF351-AY351</f>
        <v>-692134000</v>
      </c>
      <c r="BJ351" s="6">
        <f>(Table1[[#This Row],[Cotação]]/Table1[[#This Row],[Min 52 sem 
]])-1</f>
        <v>0</v>
      </c>
    </row>
    <row r="352" spans="1:62" hidden="1" x14ac:dyDescent="0.25">
      <c r="A352" s="6" t="str">
        <f>IFERROR(VLOOKUP(Table1[[#This Row],[Papel]],carteira!A:B,2,0),"")</f>
        <v/>
      </c>
      <c r="B352" s="5" t="s">
        <v>983</v>
      </c>
      <c r="C352" s="6">
        <v>7</v>
      </c>
      <c r="D352" s="6" t="s">
        <v>34</v>
      </c>
      <c r="E352" s="7">
        <v>44635</v>
      </c>
      <c r="F352" s="6" t="s">
        <v>984</v>
      </c>
      <c r="G352" s="6">
        <v>6.5</v>
      </c>
      <c r="H352" s="6" t="s">
        <v>162</v>
      </c>
      <c r="I352" s="6">
        <v>11</v>
      </c>
      <c r="J352" s="6" t="s">
        <v>985</v>
      </c>
      <c r="K352" s="8">
        <v>10586</v>
      </c>
      <c r="L352" s="8">
        <v>70000000</v>
      </c>
      <c r="M352" s="7">
        <v>44469</v>
      </c>
      <c r="N352" s="8">
        <v>260447000</v>
      </c>
      <c r="O352" s="8">
        <v>10000000</v>
      </c>
      <c r="P352" s="6" t="s">
        <v>126</v>
      </c>
      <c r="Q352" s="6">
        <v>5.86</v>
      </c>
      <c r="R352" s="6">
        <v>1.19</v>
      </c>
      <c r="S352" s="9">
        <v>0</v>
      </c>
      <c r="T352" s="6">
        <v>0.5</v>
      </c>
      <c r="U352" s="6">
        <v>13.87</v>
      </c>
      <c r="V352" s="9">
        <v>-7.1000000000000004E-3</v>
      </c>
      <c r="W352" s="6" t="s">
        <v>986</v>
      </c>
      <c r="X352" s="6" t="s">
        <v>933</v>
      </c>
      <c r="Y352" s="9">
        <v>-0.31169999999999998</v>
      </c>
      <c r="Z352" s="6" t="s">
        <v>226</v>
      </c>
      <c r="AA352" s="6" t="s">
        <v>987</v>
      </c>
      <c r="AB352" s="9">
        <v>-2.64E-2</v>
      </c>
      <c r="AC352" s="6" t="s">
        <v>988</v>
      </c>
      <c r="AD352" s="6" t="s">
        <v>989</v>
      </c>
      <c r="AE352" s="9">
        <v>-0.377</v>
      </c>
      <c r="AF352" s="6" t="s">
        <v>990</v>
      </c>
      <c r="AG352" s="9">
        <v>7.5999999999999998E-2</v>
      </c>
      <c r="AH352" s="9">
        <v>0.28220000000000001</v>
      </c>
      <c r="AI352" s="6" t="s">
        <v>991</v>
      </c>
      <c r="AJ352" s="6" t="s">
        <v>992</v>
      </c>
      <c r="AK352" s="9">
        <v>0.32350000000000001</v>
      </c>
      <c r="AL352" s="9">
        <v>0</v>
      </c>
      <c r="AM352" s="6" t="s">
        <v>993</v>
      </c>
      <c r="AN352" s="9">
        <v>-0.38179999999999997</v>
      </c>
      <c r="AO352" s="6" t="s">
        <v>994</v>
      </c>
      <c r="AP352" s="6" t="s">
        <v>995</v>
      </c>
      <c r="AQ352" s="9">
        <v>1.1781999999999999</v>
      </c>
      <c r="AR352" s="6" t="s">
        <v>546</v>
      </c>
      <c r="AS352" s="6" t="s">
        <v>996</v>
      </c>
      <c r="AT352" s="6" t="s">
        <v>688</v>
      </c>
      <c r="AU352" s="6" t="s">
        <v>904</v>
      </c>
      <c r="AV352" s="8">
        <v>780903000</v>
      </c>
      <c r="AW352" s="8">
        <v>211272000</v>
      </c>
      <c r="AX352" s="8">
        <v>20825000</v>
      </c>
      <c r="AY352" s="8">
        <v>190447000</v>
      </c>
      <c r="AZ352" s="8">
        <v>384572000</v>
      </c>
      <c r="BA352" s="8">
        <v>138726000</v>
      </c>
      <c r="BB352" s="8">
        <v>910031000</v>
      </c>
      <c r="BC352" s="8">
        <v>266792000</v>
      </c>
      <c r="BD352" s="8">
        <v>59216000</v>
      </c>
      <c r="BE352" s="8">
        <v>14723000</v>
      </c>
      <c r="BF352" s="8">
        <v>11937000</v>
      </c>
      <c r="BG352" s="8">
        <v>1812000</v>
      </c>
      <c r="BH352" s="11">
        <f>BF352/L352</f>
        <v>0.17052857142857142</v>
      </c>
      <c r="BI352" s="8">
        <f>BF352-AY352</f>
        <v>-178510000</v>
      </c>
      <c r="BJ352" s="6">
        <f>(Table1[[#This Row],[Cotação]]/Table1[[#This Row],[Min 52 sem 
]])-1</f>
        <v>7.6923076923076872E-2</v>
      </c>
    </row>
    <row r="353" spans="1:62" hidden="1" x14ac:dyDescent="0.25">
      <c r="A353" s="6" t="str">
        <f>IFERROR(VLOOKUP(Table1[[#This Row],[Papel]],carteira!A:B,2,0),"")</f>
        <v/>
      </c>
      <c r="B353" s="5" t="s">
        <v>2405</v>
      </c>
      <c r="C353" s="6">
        <v>10.08</v>
      </c>
      <c r="D353" s="6" t="s">
        <v>34</v>
      </c>
      <c r="E353" s="7">
        <v>44628</v>
      </c>
      <c r="F353" s="6" t="s">
        <v>2406</v>
      </c>
      <c r="G353" s="6">
        <v>9.2899999999999991</v>
      </c>
      <c r="H353" s="6" t="s">
        <v>57</v>
      </c>
      <c r="I353" s="6">
        <v>26</v>
      </c>
      <c r="J353" s="6" t="s">
        <v>58</v>
      </c>
      <c r="K353" s="8">
        <v>9823</v>
      </c>
      <c r="L353" s="8">
        <v>66739700</v>
      </c>
      <c r="M353" s="7">
        <v>44469</v>
      </c>
      <c r="N353" s="8">
        <v>104352000</v>
      </c>
      <c r="O353" s="8">
        <v>6621000</v>
      </c>
      <c r="P353" s="6" t="s">
        <v>126</v>
      </c>
      <c r="Q353" s="6">
        <v>-67.14</v>
      </c>
      <c r="R353" s="6">
        <v>-0.15</v>
      </c>
      <c r="S353" s="9">
        <v>-0.16</v>
      </c>
      <c r="T353" s="6">
        <v>-0.47</v>
      </c>
      <c r="U353" s="6">
        <v>-21.28</v>
      </c>
      <c r="V353" s="9">
        <v>-0.2019</v>
      </c>
      <c r="W353" s="6" t="s">
        <v>2407</v>
      </c>
      <c r="X353" s="6" t="s">
        <v>2408</v>
      </c>
      <c r="Y353" s="9">
        <v>-0.56440000000000001</v>
      </c>
      <c r="Z353" s="6" t="s">
        <v>2409</v>
      </c>
      <c r="AA353" s="6" t="s">
        <v>1846</v>
      </c>
      <c r="AB353" s="9">
        <v>-0.20630000000000001</v>
      </c>
      <c r="AC353" s="6" t="s">
        <v>1775</v>
      </c>
      <c r="AD353" s="6" t="s">
        <v>2410</v>
      </c>
      <c r="AE353" s="9">
        <v>1.0190999999999999</v>
      </c>
      <c r="AF353" s="6" t="s">
        <v>2411</v>
      </c>
      <c r="AG353" s="9">
        <v>-0.06</v>
      </c>
      <c r="AH353" s="9">
        <v>0.30769999999999997</v>
      </c>
      <c r="AI353" s="6" t="s">
        <v>1112</v>
      </c>
      <c r="AJ353" s="6" t="s">
        <v>2412</v>
      </c>
      <c r="AK353" s="9">
        <v>2.5110000000000001</v>
      </c>
      <c r="AL353" s="9">
        <v>0</v>
      </c>
      <c r="AM353" s="6" t="s">
        <v>515</v>
      </c>
      <c r="AN353" s="9">
        <v>-0.77129999999999999</v>
      </c>
      <c r="AO353" s="6" t="s">
        <v>2413</v>
      </c>
      <c r="AP353" s="6" t="s">
        <v>178</v>
      </c>
      <c r="AQ353" s="9">
        <v>0</v>
      </c>
      <c r="AR353" s="6" t="s">
        <v>2413</v>
      </c>
      <c r="AS353" s="6" t="s">
        <v>2414</v>
      </c>
      <c r="AT353" s="6" t="s">
        <v>2415</v>
      </c>
      <c r="AU353" s="6" t="s">
        <v>1293</v>
      </c>
      <c r="AV353" s="8">
        <v>17555000</v>
      </c>
      <c r="AW353" s="8">
        <v>37631000</v>
      </c>
      <c r="AX353" s="8">
        <v>19000</v>
      </c>
      <c r="AY353" s="8">
        <v>37612000</v>
      </c>
      <c r="AZ353" s="8">
        <v>1481000</v>
      </c>
      <c r="BA353" s="8">
        <v>-140887000</v>
      </c>
      <c r="BB353" s="8">
        <v>1980000</v>
      </c>
      <c r="BC353" s="8">
        <v>558000</v>
      </c>
      <c r="BD353" s="8">
        <v>-1046000</v>
      </c>
      <c r="BE353" s="8">
        <v>-71000</v>
      </c>
      <c r="BF353" s="8">
        <v>-994000</v>
      </c>
      <c r="BG353" s="8">
        <v>-49000</v>
      </c>
      <c r="BH353" s="11">
        <f>BF353/L353</f>
        <v>-1.4893683969211728E-2</v>
      </c>
      <c r="BI353" s="8">
        <f>BF353-AY353</f>
        <v>-38606000</v>
      </c>
      <c r="BJ353" s="6">
        <f>(Table1[[#This Row],[Cotação]]/Table1[[#This Row],[Min 52 sem 
]])-1</f>
        <v>8.5037674919268058E-2</v>
      </c>
    </row>
    <row r="354" spans="1:62" hidden="1" x14ac:dyDescent="0.25">
      <c r="A354" s="6" t="str">
        <f>IFERROR(VLOOKUP(Table1[[#This Row],[Papel]],carteira!A:B,2,0),"")</f>
        <v/>
      </c>
      <c r="B354" s="5" t="s">
        <v>1041</v>
      </c>
      <c r="C354" s="6">
        <v>22.5</v>
      </c>
      <c r="D354" s="6" t="s">
        <v>966</v>
      </c>
      <c r="E354" s="7">
        <v>44636</v>
      </c>
      <c r="F354" s="6" t="s">
        <v>1042</v>
      </c>
      <c r="G354" s="6">
        <v>22.5</v>
      </c>
      <c r="H354" s="6" t="s">
        <v>72</v>
      </c>
      <c r="I354" s="6">
        <v>47.23</v>
      </c>
      <c r="J354" s="6" t="s">
        <v>72</v>
      </c>
      <c r="K354" s="8">
        <v>8713</v>
      </c>
      <c r="L354" s="8">
        <v>7368820000</v>
      </c>
      <c r="M354" s="7">
        <v>44469</v>
      </c>
      <c r="N354" s="8">
        <v>8900560000</v>
      </c>
      <c r="O354" s="8">
        <v>327503000</v>
      </c>
      <c r="P354" s="6" t="s">
        <v>126</v>
      </c>
      <c r="Q354" s="6">
        <v>3.53</v>
      </c>
      <c r="R354" s="6">
        <v>6.38</v>
      </c>
      <c r="S354" s="9">
        <v>-2.1700000000000001E-2</v>
      </c>
      <c r="T354" s="6">
        <v>0.98</v>
      </c>
      <c r="U354" s="6">
        <v>22.86</v>
      </c>
      <c r="V354" s="9">
        <v>-0.14349999999999999</v>
      </c>
      <c r="W354" s="6" t="s">
        <v>1043</v>
      </c>
      <c r="X354" s="6" t="s">
        <v>1031</v>
      </c>
      <c r="Y354" s="9">
        <v>-0.46050000000000002</v>
      </c>
      <c r="Z354" s="6" t="s">
        <v>916</v>
      </c>
      <c r="AA354" s="6" t="s">
        <v>1033</v>
      </c>
      <c r="AB354" s="9">
        <v>-0.32840000000000003</v>
      </c>
      <c r="AC354" s="6" t="s">
        <v>313</v>
      </c>
      <c r="AD354" s="6" t="s">
        <v>1035</v>
      </c>
      <c r="AE354" s="9">
        <v>-4.41E-2</v>
      </c>
      <c r="AF354" s="6" t="s">
        <v>1044</v>
      </c>
      <c r="AG354" s="9">
        <v>8.1000000000000003E-2</v>
      </c>
      <c r="AH354" s="9">
        <v>0.22509999999999999</v>
      </c>
      <c r="AI354" s="6" t="s">
        <v>1045</v>
      </c>
      <c r="AJ354" s="6" t="s">
        <v>647</v>
      </c>
      <c r="AK354" s="9">
        <v>0.71309999999999996</v>
      </c>
      <c r="AL354" s="9">
        <v>3.4000000000000002E-2</v>
      </c>
      <c r="AM354" s="6" t="s">
        <v>1037</v>
      </c>
      <c r="AN354" s="9">
        <v>8.2900000000000001E-2</v>
      </c>
      <c r="AO354" s="6" t="s">
        <v>1046</v>
      </c>
      <c r="AP354" s="6" t="s">
        <v>1039</v>
      </c>
      <c r="AQ354" s="9">
        <v>-4.7E-2</v>
      </c>
      <c r="AR354" s="6" t="s">
        <v>1047</v>
      </c>
      <c r="AS354" s="6" t="s">
        <v>464</v>
      </c>
      <c r="AT354" s="6" t="s">
        <v>173</v>
      </c>
      <c r="AU354" s="6" t="s">
        <v>444</v>
      </c>
      <c r="AV354" s="8">
        <v>14537400000</v>
      </c>
      <c r="AW354" s="8">
        <v>1929210000</v>
      </c>
      <c r="AX354" s="8">
        <v>397465000</v>
      </c>
      <c r="AY354" s="8">
        <v>1531740000</v>
      </c>
      <c r="AZ354" s="8">
        <v>1063180000</v>
      </c>
      <c r="BA354" s="8">
        <v>7485270000</v>
      </c>
      <c r="BB354" s="8">
        <v>2154760000</v>
      </c>
      <c r="BC354" s="8">
        <v>572063000</v>
      </c>
      <c r="BD354" s="8">
        <v>1184460000</v>
      </c>
      <c r="BE354" s="8">
        <v>794266000</v>
      </c>
      <c r="BF354" s="8">
        <v>2088670000</v>
      </c>
      <c r="BG354" s="8">
        <v>395323000</v>
      </c>
      <c r="BH354" s="11">
        <f>BF354/L354</f>
        <v>0.28344701051185944</v>
      </c>
      <c r="BI354" s="8">
        <f>BF354-AY354</f>
        <v>556930000</v>
      </c>
      <c r="BJ354" s="6">
        <f>(Table1[[#This Row],[Cotação]]/Table1[[#This Row],[Min 52 sem 
]])-1</f>
        <v>0</v>
      </c>
    </row>
    <row r="355" spans="1:62" hidden="1" x14ac:dyDescent="0.25">
      <c r="A355" s="6" t="str">
        <f>IFERROR(VLOOKUP(Table1[[#This Row],[Papel]],carteira!A:B,2,0),"")</f>
        <v/>
      </c>
      <c r="B355" s="5" t="s">
        <v>2200</v>
      </c>
      <c r="C355" s="6">
        <v>5.24</v>
      </c>
      <c r="D355" s="6" t="s">
        <v>2</v>
      </c>
      <c r="E355" s="7">
        <v>44638</v>
      </c>
      <c r="F355" s="6" t="s">
        <v>2201</v>
      </c>
      <c r="G355" s="6">
        <v>2.14</v>
      </c>
      <c r="H355" s="6" t="s">
        <v>1234</v>
      </c>
      <c r="I355" s="6">
        <v>11.3</v>
      </c>
      <c r="J355" s="6" t="s">
        <v>2202</v>
      </c>
      <c r="K355" s="8">
        <v>7840730</v>
      </c>
      <c r="L355" s="8">
        <v>153003000</v>
      </c>
      <c r="M355" s="7">
        <v>44469</v>
      </c>
      <c r="N355" s="8">
        <v>275164000</v>
      </c>
      <c r="O355" s="8">
        <v>29199000</v>
      </c>
      <c r="P355" s="6" t="s">
        <v>1335</v>
      </c>
      <c r="Q355" s="6">
        <v>1.58</v>
      </c>
      <c r="R355" s="6">
        <v>3.31</v>
      </c>
      <c r="S355" s="9">
        <v>-5.7000000000000002E-3</v>
      </c>
      <c r="T355" s="6">
        <v>1.1499999999999999</v>
      </c>
      <c r="U355" s="6">
        <v>4.5599999999999996</v>
      </c>
      <c r="V355" s="9">
        <v>1.7500000000000002E-2</v>
      </c>
      <c r="W355" s="6" t="s">
        <v>2203</v>
      </c>
      <c r="X355" s="6" t="s">
        <v>2204</v>
      </c>
      <c r="Y355" s="9">
        <v>1.5314000000000001</v>
      </c>
      <c r="Z355" s="6" t="s">
        <v>825</v>
      </c>
      <c r="AA355" s="6" t="s">
        <v>2205</v>
      </c>
      <c r="AB355" s="9">
        <v>-1.4999999999999999E-2</v>
      </c>
      <c r="AC355" s="6" t="s">
        <v>235</v>
      </c>
      <c r="AD355" s="6" t="s">
        <v>2206</v>
      </c>
      <c r="AE355" s="9">
        <v>1.1983999999999999</v>
      </c>
      <c r="AF355" s="6" t="s">
        <v>1068</v>
      </c>
      <c r="AG355" s="9">
        <v>-2.9000000000000001E-2</v>
      </c>
      <c r="AH355" s="9">
        <v>0.26040000000000002</v>
      </c>
      <c r="AI355" s="6" t="s">
        <v>2207</v>
      </c>
      <c r="AJ355" s="6" t="s">
        <v>1896</v>
      </c>
      <c r="AK355" s="9">
        <v>0.17069999999999999</v>
      </c>
      <c r="AL355" s="9">
        <v>0</v>
      </c>
      <c r="AM355" s="6" t="s">
        <v>2208</v>
      </c>
      <c r="AN355" s="9">
        <v>-0.36919999999999997</v>
      </c>
      <c r="AO355" s="6" t="s">
        <v>2209</v>
      </c>
      <c r="AP355" s="6" t="s">
        <v>1474</v>
      </c>
      <c r="AQ355" s="9">
        <v>-0.28370000000000001</v>
      </c>
      <c r="AR355" s="6" t="s">
        <v>2210</v>
      </c>
      <c r="AS355" s="6" t="s">
        <v>514</v>
      </c>
      <c r="AT355" s="6" t="s">
        <v>1905</v>
      </c>
      <c r="AU355" s="6" t="s">
        <v>1021</v>
      </c>
      <c r="AV355" s="8">
        <v>512858000</v>
      </c>
      <c r="AW355" s="8">
        <v>138513000</v>
      </c>
      <c r="AX355" s="8">
        <v>16352000</v>
      </c>
      <c r="AY355" s="8">
        <v>122161000</v>
      </c>
      <c r="AZ355" s="8">
        <v>254660000</v>
      </c>
      <c r="BA355" s="8">
        <v>133184000</v>
      </c>
      <c r="BB355" s="8">
        <v>81668000</v>
      </c>
      <c r="BC355" s="8">
        <v>23801000</v>
      </c>
      <c r="BD355" s="8">
        <v>-15105000</v>
      </c>
      <c r="BE355" s="8">
        <v>-862000</v>
      </c>
      <c r="BF355" s="8">
        <v>96736000</v>
      </c>
      <c r="BG355" s="8">
        <v>121000</v>
      </c>
      <c r="BH355" s="11">
        <f>BF355/L355</f>
        <v>0.63224904086847966</v>
      </c>
      <c r="BI355" s="8">
        <f>BF355-AY355</f>
        <v>-25425000</v>
      </c>
      <c r="BJ355" s="11">
        <f>(Table1[[#This Row],[Cotação]]/Table1[[#This Row],[Min 52 sem 
]])-1</f>
        <v>1.4485981308411215</v>
      </c>
    </row>
    <row r="356" spans="1:62" hidden="1" x14ac:dyDescent="0.25">
      <c r="A356" s="6" t="str">
        <f>IFERROR(VLOOKUP(Table1[[#This Row],[Papel]],carteira!A:B,2,0),"")</f>
        <v/>
      </c>
      <c r="B356" s="5" t="s">
        <v>1192</v>
      </c>
      <c r="C356" s="6">
        <v>16.8</v>
      </c>
      <c r="D356" s="6" t="s">
        <v>34</v>
      </c>
      <c r="E356" s="7">
        <v>44631</v>
      </c>
      <c r="F356" s="6" t="s">
        <v>1193</v>
      </c>
      <c r="G356" s="6">
        <v>15.49</v>
      </c>
      <c r="H356" s="6" t="s">
        <v>429</v>
      </c>
      <c r="I356" s="6">
        <v>27.98</v>
      </c>
      <c r="J356" s="6" t="s">
        <v>430</v>
      </c>
      <c r="K356" s="8">
        <v>6409</v>
      </c>
      <c r="L356" s="8">
        <v>40689600</v>
      </c>
      <c r="M356" s="7">
        <v>44469</v>
      </c>
      <c r="N356" s="8">
        <v>25107600</v>
      </c>
      <c r="O356" s="8">
        <v>2422000</v>
      </c>
      <c r="P356" s="6" t="s">
        <v>126</v>
      </c>
      <c r="Q356" s="6">
        <v>-2.2799999999999998</v>
      </c>
      <c r="R356" s="6">
        <v>-7.38</v>
      </c>
      <c r="S356" s="9">
        <v>8.9999999999999993E-3</v>
      </c>
      <c r="T356" s="6">
        <v>0.4</v>
      </c>
      <c r="U356" s="6">
        <v>42.32</v>
      </c>
      <c r="V356" s="9">
        <v>8.2500000000000004E-2</v>
      </c>
      <c r="W356" s="6" t="s">
        <v>1194</v>
      </c>
      <c r="X356" s="6" t="s">
        <v>1195</v>
      </c>
      <c r="Y356" s="9">
        <v>-0.3201</v>
      </c>
      <c r="Z356" s="6" t="s">
        <v>1196</v>
      </c>
      <c r="AA356" s="6" t="s">
        <v>1197</v>
      </c>
      <c r="AB356" s="9">
        <v>1.2E-2</v>
      </c>
      <c r="AC356" s="6" t="s">
        <v>589</v>
      </c>
      <c r="AD356" s="6" t="s">
        <v>1198</v>
      </c>
      <c r="AE356" s="9">
        <v>-0.4007</v>
      </c>
      <c r="AF356" s="6" t="s">
        <v>1199</v>
      </c>
      <c r="AG356" s="9">
        <v>-8.3000000000000004E-2</v>
      </c>
      <c r="AH356" s="9">
        <v>0.35920000000000002</v>
      </c>
      <c r="AI356" s="6" t="s">
        <v>1200</v>
      </c>
      <c r="AJ356" s="6" t="s">
        <v>1201</v>
      </c>
      <c r="AK356" s="9">
        <v>0.77439999999999998</v>
      </c>
      <c r="AL356" s="9">
        <v>0</v>
      </c>
      <c r="AM356" s="6" t="s">
        <v>645</v>
      </c>
      <c r="AN356" s="9">
        <v>-0.32600000000000001</v>
      </c>
      <c r="AO356" s="6" t="s">
        <v>1202</v>
      </c>
      <c r="AP356" s="6" t="s">
        <v>306</v>
      </c>
      <c r="AQ356" s="9">
        <v>4.2299999999999997E-2</v>
      </c>
      <c r="AR356" s="6" t="s">
        <v>1202</v>
      </c>
      <c r="AS356" s="6" t="s">
        <v>29</v>
      </c>
      <c r="AT356" s="6" t="s">
        <v>1203</v>
      </c>
      <c r="AU356" s="6" t="s">
        <v>1204</v>
      </c>
      <c r="AV356" s="8">
        <v>114844000</v>
      </c>
      <c r="AW356" s="6">
        <v>0</v>
      </c>
      <c r="AX356" s="8">
        <v>15582000</v>
      </c>
      <c r="AY356" s="8">
        <v>-15582000</v>
      </c>
      <c r="AZ356" s="8">
        <v>21731000</v>
      </c>
      <c r="BA356" s="8">
        <v>102494000</v>
      </c>
      <c r="BB356" s="8">
        <v>2074000</v>
      </c>
      <c r="BC356" s="8">
        <v>846000</v>
      </c>
      <c r="BD356" s="8">
        <v>-9555000</v>
      </c>
      <c r="BE356" s="8">
        <v>-2061000</v>
      </c>
      <c r="BF356" s="8">
        <v>-17870000</v>
      </c>
      <c r="BG356" s="8">
        <v>-1889000</v>
      </c>
      <c r="BH356" s="11">
        <f>BF356/L356</f>
        <v>-0.43917856159804963</v>
      </c>
      <c r="BI356" s="8">
        <f>BF356-AY356</f>
        <v>-2288000</v>
      </c>
      <c r="BJ356" s="6">
        <f>(Table1[[#This Row],[Cotação]]/Table1[[#This Row],[Min 52 sem 
]])-1</f>
        <v>8.4570690768237533E-2</v>
      </c>
    </row>
    <row r="357" spans="1:62" hidden="1" x14ac:dyDescent="0.25">
      <c r="A357" s="6" t="str">
        <f>IFERROR(VLOOKUP(Table1[[#This Row],[Papel]],carteira!A:B,2,0),"")</f>
        <v/>
      </c>
      <c r="B357" s="5" t="s">
        <v>1666</v>
      </c>
      <c r="C357" s="6">
        <v>15.21</v>
      </c>
      <c r="D357" s="6" t="s">
        <v>2</v>
      </c>
      <c r="E357" s="7">
        <v>44638</v>
      </c>
      <c r="F357" s="6" t="s">
        <v>1667</v>
      </c>
      <c r="G357" s="6">
        <v>6.18</v>
      </c>
      <c r="H357" s="6" t="s">
        <v>815</v>
      </c>
      <c r="I357" s="6">
        <v>46.77</v>
      </c>
      <c r="J357" s="6" t="s">
        <v>1668</v>
      </c>
      <c r="K357" s="8">
        <v>20740700</v>
      </c>
      <c r="L357" s="8">
        <v>819165000</v>
      </c>
      <c r="M357" s="7">
        <v>44469</v>
      </c>
      <c r="N357" s="8">
        <v>1314820000</v>
      </c>
      <c r="O357" s="8">
        <v>53857000</v>
      </c>
      <c r="P357" s="6" t="s">
        <v>1669</v>
      </c>
      <c r="Q357" s="6">
        <v>2.88</v>
      </c>
      <c r="R357" s="6">
        <v>5.28</v>
      </c>
      <c r="S357" s="9">
        <v>5.6300000000000003E-2</v>
      </c>
      <c r="T357" s="6">
        <v>9.0500000000000007</v>
      </c>
      <c r="U357" s="6">
        <v>1.68</v>
      </c>
      <c r="V357" s="9">
        <v>2.2200000000000001E-2</v>
      </c>
      <c r="W357" s="6" t="s">
        <v>1670</v>
      </c>
      <c r="X357" s="6" t="s">
        <v>1671</v>
      </c>
      <c r="Y357" s="9">
        <v>1.2976000000000001</v>
      </c>
      <c r="Z357" s="6" t="s">
        <v>323</v>
      </c>
      <c r="AA357" s="6" t="s">
        <v>1672</v>
      </c>
      <c r="AB357" s="9">
        <v>-0.17199999999999999</v>
      </c>
      <c r="AC357" s="6" t="s">
        <v>372</v>
      </c>
      <c r="AD357" s="6" t="s">
        <v>9</v>
      </c>
      <c r="AE357" s="9">
        <v>5.2061000000000002</v>
      </c>
      <c r="AF357" s="6" t="s">
        <v>1673</v>
      </c>
      <c r="AG357" s="9">
        <v>0.20300000000000001</v>
      </c>
      <c r="AH357" s="9">
        <v>-0.17449999999999999</v>
      </c>
      <c r="AI357" s="6" t="s">
        <v>948</v>
      </c>
      <c r="AJ357" s="6" t="s">
        <v>1674</v>
      </c>
      <c r="AK357" s="9">
        <v>-0.1978</v>
      </c>
      <c r="AL357" s="9">
        <v>0</v>
      </c>
      <c r="AM357" s="6" t="s">
        <v>1675</v>
      </c>
      <c r="AN357" s="9">
        <v>0.76470000000000005</v>
      </c>
      <c r="AO357" s="6" t="s">
        <v>433</v>
      </c>
      <c r="AP357" s="6" t="s">
        <v>243</v>
      </c>
      <c r="AQ357" s="9">
        <v>0.25</v>
      </c>
      <c r="AR357" s="6" t="s">
        <v>773</v>
      </c>
      <c r="AS357" s="6" t="s">
        <v>1676</v>
      </c>
      <c r="AT357" s="6" t="s">
        <v>1677</v>
      </c>
      <c r="AU357" s="6" t="s">
        <v>799</v>
      </c>
      <c r="AV357" s="8">
        <v>2444080000</v>
      </c>
      <c r="AW357" s="8">
        <v>506585000</v>
      </c>
      <c r="AX357" s="8">
        <v>10934000</v>
      </c>
      <c r="AY357" s="8">
        <v>495651000</v>
      </c>
      <c r="AZ357" s="8">
        <v>1566170000</v>
      </c>
      <c r="BA357" s="8">
        <v>90470000</v>
      </c>
      <c r="BB357" s="8">
        <v>3445400000</v>
      </c>
      <c r="BC357" s="8">
        <v>1314420000</v>
      </c>
      <c r="BD357" s="8">
        <v>496192000</v>
      </c>
      <c r="BE357" s="8">
        <v>248965000</v>
      </c>
      <c r="BF357" s="8">
        <v>284417000</v>
      </c>
      <c r="BG357" s="8">
        <v>101317000</v>
      </c>
      <c r="BH357" s="11">
        <f>BF357/L357</f>
        <v>0.34720355483937915</v>
      </c>
      <c r="BI357" s="8">
        <f>BF357-AY357</f>
        <v>-211234000</v>
      </c>
      <c r="BJ357" s="11">
        <f>(Table1[[#This Row],[Cotação]]/Table1[[#This Row],[Min 52 sem 
]])-1</f>
        <v>1.4611650485436898</v>
      </c>
    </row>
    <row r="358" spans="1:62" hidden="1" x14ac:dyDescent="0.25">
      <c r="A358" s="6" t="str">
        <f>IFERROR(VLOOKUP(Table1[[#This Row],[Papel]],carteira!A:B,2,0),"")</f>
        <v/>
      </c>
      <c r="B358" s="5" t="s">
        <v>540</v>
      </c>
      <c r="C358" s="6">
        <v>9.8000000000000007</v>
      </c>
      <c r="D358" s="6" t="s">
        <v>466</v>
      </c>
      <c r="E358" s="7">
        <v>44636</v>
      </c>
      <c r="F358" s="6" t="s">
        <v>541</v>
      </c>
      <c r="G358" s="6">
        <v>9.42</v>
      </c>
      <c r="H358" s="6" t="s">
        <v>527</v>
      </c>
      <c r="I358" s="6">
        <v>21.3</v>
      </c>
      <c r="J358" s="6" t="s">
        <v>527</v>
      </c>
      <c r="K358" s="8">
        <v>6345</v>
      </c>
      <c r="L358" s="8">
        <v>96040000</v>
      </c>
      <c r="M358" s="7">
        <v>44469</v>
      </c>
      <c r="N358" s="8">
        <v>79179000</v>
      </c>
      <c r="O358" s="8">
        <v>9800000</v>
      </c>
      <c r="P358" s="6" t="s">
        <v>126</v>
      </c>
      <c r="Q358" s="6">
        <v>12.73</v>
      </c>
      <c r="R358" s="6">
        <v>0.77</v>
      </c>
      <c r="S358" s="9">
        <v>-2.1000000000000001E-2</v>
      </c>
      <c r="T358" s="6">
        <v>0.8</v>
      </c>
      <c r="U358" s="6">
        <v>12.21</v>
      </c>
      <c r="V358" s="9">
        <v>-0.1009</v>
      </c>
      <c r="W358" s="6" t="s">
        <v>542</v>
      </c>
      <c r="X358" s="6" t="s">
        <v>530</v>
      </c>
      <c r="Y358" s="9">
        <v>-0.25990000000000002</v>
      </c>
      <c r="Z358" s="6" t="s">
        <v>543</v>
      </c>
      <c r="AA358" s="6" t="s">
        <v>531</v>
      </c>
      <c r="AB358" s="9">
        <v>-0.245</v>
      </c>
      <c r="AC358" s="6" t="s">
        <v>406</v>
      </c>
      <c r="AD358" s="6" t="s">
        <v>532</v>
      </c>
      <c r="AE358" s="9">
        <v>-0.17280000000000001</v>
      </c>
      <c r="AF358" s="6" t="s">
        <v>544</v>
      </c>
      <c r="AG358" s="9">
        <v>6.7000000000000004E-2</v>
      </c>
      <c r="AH358" s="9">
        <v>0.63539999999999996</v>
      </c>
      <c r="AI358" s="6" t="s">
        <v>545</v>
      </c>
      <c r="AJ358" s="6" t="s">
        <v>535</v>
      </c>
      <c r="AK358" s="9">
        <v>-0.29089999999999999</v>
      </c>
      <c r="AL358" s="9">
        <v>4.2000000000000003E-2</v>
      </c>
      <c r="AM358" s="6" t="s">
        <v>536</v>
      </c>
      <c r="AN358" s="9">
        <v>0.61070000000000002</v>
      </c>
      <c r="AO358" s="6" t="s">
        <v>546</v>
      </c>
      <c r="AP358" s="6" t="s">
        <v>538</v>
      </c>
      <c r="AQ358" s="9">
        <v>9.2999999999999999E-2</v>
      </c>
      <c r="AR358" s="6" t="s">
        <v>547</v>
      </c>
      <c r="AS358" s="6" t="s">
        <v>245</v>
      </c>
      <c r="AT358" s="6" t="s">
        <v>535</v>
      </c>
      <c r="AU358" s="6" t="s">
        <v>19</v>
      </c>
      <c r="AV358" s="8">
        <v>217381000</v>
      </c>
      <c r="AW358" s="8">
        <v>23825000</v>
      </c>
      <c r="AX358" s="8">
        <v>40686000</v>
      </c>
      <c r="AY358" s="8">
        <v>-16861000</v>
      </c>
      <c r="AZ358" s="8">
        <v>146536000</v>
      </c>
      <c r="BA358" s="8">
        <v>119668000</v>
      </c>
      <c r="BB358" s="8">
        <v>143188000</v>
      </c>
      <c r="BC358" s="8">
        <v>32327000</v>
      </c>
      <c r="BD358" s="8">
        <v>14649000</v>
      </c>
      <c r="BE358" s="8">
        <v>1075000</v>
      </c>
      <c r="BF358" s="8">
        <v>7546000</v>
      </c>
      <c r="BG358" s="8">
        <v>2095000</v>
      </c>
      <c r="BH358" s="11">
        <f>BF358/L358</f>
        <v>7.857142857142857E-2</v>
      </c>
      <c r="BI358" s="8">
        <f>BF358-AY358</f>
        <v>24407000</v>
      </c>
      <c r="BJ358" s="6">
        <f>(Table1[[#This Row],[Cotação]]/Table1[[#This Row],[Min 52 sem 
]])-1</f>
        <v>4.0339702760084917E-2</v>
      </c>
    </row>
    <row r="359" spans="1:62" hidden="1" x14ac:dyDescent="0.25">
      <c r="A359" s="6" t="str">
        <f>IFERROR(VLOOKUP(Table1[[#This Row],[Papel]],carteira!A:B,2,0),"")</f>
        <v/>
      </c>
      <c r="B359" s="5" t="s">
        <v>1057</v>
      </c>
      <c r="C359" s="6">
        <v>124</v>
      </c>
      <c r="D359" s="6" t="s">
        <v>34</v>
      </c>
      <c r="E359" s="7">
        <v>44636</v>
      </c>
      <c r="F359" s="6" t="s">
        <v>1058</v>
      </c>
      <c r="G359" s="6">
        <v>123.01</v>
      </c>
      <c r="H359" s="6" t="s">
        <v>1006</v>
      </c>
      <c r="I359" s="6">
        <v>167.69</v>
      </c>
      <c r="J359" s="6" t="s">
        <v>1006</v>
      </c>
      <c r="K359" s="8">
        <v>5927</v>
      </c>
      <c r="L359" s="8">
        <v>16432600000</v>
      </c>
      <c r="M359" s="7">
        <v>44561</v>
      </c>
      <c r="N359" s="8">
        <v>22491300000</v>
      </c>
      <c r="O359" s="8">
        <v>132521000</v>
      </c>
      <c r="P359" s="6" t="s">
        <v>126</v>
      </c>
      <c r="Q359" s="6">
        <v>7.75</v>
      </c>
      <c r="R359" s="6">
        <v>15.99</v>
      </c>
      <c r="S359" s="9">
        <v>8.0000000000000002E-3</v>
      </c>
      <c r="T359" s="6">
        <v>14.87</v>
      </c>
      <c r="U359" s="6">
        <v>8.34</v>
      </c>
      <c r="V359" s="9">
        <v>-8.8000000000000005E-3</v>
      </c>
      <c r="W359" s="6" t="s">
        <v>1059</v>
      </c>
      <c r="X359" s="6" t="s">
        <v>1060</v>
      </c>
      <c r="Y359" s="9">
        <v>-7.6999999999999999E-2</v>
      </c>
      <c r="Z359" s="6" t="s">
        <v>1061</v>
      </c>
      <c r="AA359" s="6" t="s">
        <v>1062</v>
      </c>
      <c r="AB359" s="9">
        <v>-0.16769999999999999</v>
      </c>
      <c r="AC359" s="6" t="s">
        <v>597</v>
      </c>
      <c r="AD359" s="6" t="s">
        <v>769</v>
      </c>
      <c r="AE359" s="9">
        <v>-7.7899999999999997E-2</v>
      </c>
      <c r="AF359" s="6" t="s">
        <v>1063</v>
      </c>
      <c r="AG359" s="9">
        <v>0.20799999999999999</v>
      </c>
      <c r="AH359" s="9">
        <v>0.27279999999999999</v>
      </c>
      <c r="AI359" s="6" t="s">
        <v>1064</v>
      </c>
      <c r="AJ359" s="6" t="s">
        <v>1065</v>
      </c>
      <c r="AK359" s="9">
        <v>1.7393000000000001</v>
      </c>
      <c r="AL359" s="9">
        <v>8.8999999999999996E-2</v>
      </c>
      <c r="AM359" s="6" t="s">
        <v>1066</v>
      </c>
      <c r="AN359" s="9">
        <v>0.2074</v>
      </c>
      <c r="AO359" s="6" t="s">
        <v>1067</v>
      </c>
      <c r="AP359" s="6" t="s">
        <v>1068</v>
      </c>
      <c r="AQ359" s="9">
        <v>0.60589999999999999</v>
      </c>
      <c r="AR359" s="6" t="s">
        <v>1069</v>
      </c>
      <c r="AS359" s="6" t="s">
        <v>1070</v>
      </c>
      <c r="AT359" s="6" t="s">
        <v>1071</v>
      </c>
      <c r="AU359" s="6" t="s">
        <v>94</v>
      </c>
      <c r="AV359" s="8">
        <v>12271500000</v>
      </c>
      <c r="AW359" s="8">
        <v>6950340000</v>
      </c>
      <c r="AX359" s="8">
        <v>891650000</v>
      </c>
      <c r="AY359" s="8">
        <v>6058690000</v>
      </c>
      <c r="AZ359" s="8">
        <v>4148730000</v>
      </c>
      <c r="BA359" s="8">
        <v>1105220000</v>
      </c>
      <c r="BB359" s="8">
        <v>11709700000</v>
      </c>
      <c r="BC359" s="8">
        <v>3535290000</v>
      </c>
      <c r="BD359" s="8">
        <v>2552740000</v>
      </c>
      <c r="BE359" s="8">
        <v>674368000</v>
      </c>
      <c r="BF359" s="8">
        <v>2119120000</v>
      </c>
      <c r="BG359" s="8">
        <v>411801000</v>
      </c>
      <c r="BH359" s="11">
        <f>BF359/L359</f>
        <v>0.12895829022796149</v>
      </c>
      <c r="BI359" s="8">
        <f>BF359-AY359</f>
        <v>-3939570000</v>
      </c>
      <c r="BJ359" s="6">
        <f>(Table1[[#This Row],[Cotação]]/Table1[[#This Row],[Min 52 sem 
]])-1</f>
        <v>8.0481261686040639E-3</v>
      </c>
    </row>
    <row r="360" spans="1:62" hidden="1" x14ac:dyDescent="0.25">
      <c r="A360" s="6" t="str">
        <f>IFERROR(VLOOKUP(Table1[[#This Row],[Papel]],carteira!A:B,2,0),"")</f>
        <v/>
      </c>
      <c r="B360" s="5" t="s">
        <v>2334</v>
      </c>
      <c r="C360" s="6">
        <v>40.25</v>
      </c>
      <c r="D360" s="6" t="s">
        <v>466</v>
      </c>
      <c r="E360" s="7">
        <v>44636</v>
      </c>
      <c r="F360" s="6" t="s">
        <v>2335</v>
      </c>
      <c r="G360" s="6">
        <v>32</v>
      </c>
      <c r="H360" s="6" t="s">
        <v>2336</v>
      </c>
      <c r="I360" s="6">
        <v>89.8</v>
      </c>
      <c r="J360" s="6" t="s">
        <v>2336</v>
      </c>
      <c r="K360" s="8">
        <v>4772</v>
      </c>
      <c r="L360" s="8">
        <v>9700250</v>
      </c>
      <c r="M360" s="7">
        <v>44469</v>
      </c>
      <c r="N360" s="8">
        <v>84085200</v>
      </c>
      <c r="O360" s="8">
        <v>241000</v>
      </c>
      <c r="P360" s="6" t="s">
        <v>126</v>
      </c>
      <c r="Q360" s="6">
        <v>-0.61</v>
      </c>
      <c r="R360" s="6">
        <v>-65.819999999999993</v>
      </c>
      <c r="S360" s="9">
        <v>0.23849999999999999</v>
      </c>
      <c r="T360" s="6">
        <v>-0.26</v>
      </c>
      <c r="U360" s="6">
        <v>-155.13999999999999</v>
      </c>
      <c r="V360" s="9">
        <v>0.25779999999999997</v>
      </c>
      <c r="W360" s="6" t="s">
        <v>252</v>
      </c>
      <c r="X360" s="6" t="s">
        <v>61</v>
      </c>
      <c r="Y360" s="9">
        <v>-0.22600000000000001</v>
      </c>
      <c r="Z360" s="6" t="s">
        <v>1292</v>
      </c>
      <c r="AA360" s="6" t="s">
        <v>2337</v>
      </c>
      <c r="AB360" s="9">
        <v>6.0000000000000001E-3</v>
      </c>
      <c r="AC360" s="6" t="s">
        <v>1293</v>
      </c>
      <c r="AD360" s="6" t="s">
        <v>2338</v>
      </c>
      <c r="AE360" s="9">
        <v>-0.30740000000000001</v>
      </c>
      <c r="AF360" s="6" t="s">
        <v>991</v>
      </c>
      <c r="AG360" s="9">
        <v>-0.16900000000000001</v>
      </c>
      <c r="AH360" s="9">
        <v>-0.20860000000000001</v>
      </c>
      <c r="AI360" s="6" t="s">
        <v>401</v>
      </c>
      <c r="AJ360" s="6" t="s">
        <v>972</v>
      </c>
      <c r="AK360" s="9">
        <v>-0.21079999999999999</v>
      </c>
      <c r="AL360" s="9">
        <v>0</v>
      </c>
      <c r="AM360" s="6" t="s">
        <v>2339</v>
      </c>
      <c r="AN360" s="9">
        <v>3.4925000000000002</v>
      </c>
      <c r="AO360" s="6" t="s">
        <v>2340</v>
      </c>
      <c r="AP360" s="6" t="s">
        <v>722</v>
      </c>
      <c r="AQ360" s="9">
        <v>-0.48230000000000001</v>
      </c>
      <c r="AR360" s="6" t="s">
        <v>2341</v>
      </c>
      <c r="AS360" s="6" t="s">
        <v>2342</v>
      </c>
      <c r="AT360" s="6" t="s">
        <v>2343</v>
      </c>
      <c r="AU360" s="6" t="s">
        <v>373</v>
      </c>
      <c r="AV360" s="8">
        <v>85304400</v>
      </c>
      <c r="AW360" s="8">
        <v>74783400</v>
      </c>
      <c r="AX360" s="8">
        <v>398414</v>
      </c>
      <c r="AY360" s="8">
        <v>74384900</v>
      </c>
      <c r="AZ360" s="8">
        <v>46685300</v>
      </c>
      <c r="BA360" s="8">
        <v>-37389400</v>
      </c>
      <c r="BB360" s="8">
        <v>74242300</v>
      </c>
      <c r="BC360" s="8">
        <v>6425070</v>
      </c>
      <c r="BD360" s="8">
        <v>-14439200</v>
      </c>
      <c r="BE360" s="8">
        <v>-4430660</v>
      </c>
      <c r="BF360" s="8">
        <v>-15863400</v>
      </c>
      <c r="BG360" s="8">
        <v>-9314300</v>
      </c>
      <c r="BH360" s="11">
        <f>BF360/L360</f>
        <v>-1.6353599134042938</v>
      </c>
      <c r="BI360" s="8">
        <f>BF360-AY360</f>
        <v>-90248300</v>
      </c>
      <c r="BJ360" s="6">
        <f>(Table1[[#This Row],[Cotação]]/Table1[[#This Row],[Min 52 sem 
]])-1</f>
        <v>0.2578125</v>
      </c>
    </row>
    <row r="361" spans="1:62" hidden="1" x14ac:dyDescent="0.25">
      <c r="A361" s="6" t="str">
        <f>IFERROR(VLOOKUP(Table1[[#This Row],[Papel]],carteira!A:B,2,0),"")</f>
        <v/>
      </c>
      <c r="B361" s="5" t="s">
        <v>837</v>
      </c>
      <c r="C361" s="6">
        <v>26.7</v>
      </c>
      <c r="D361" s="6" t="s">
        <v>838</v>
      </c>
      <c r="E361" s="7">
        <v>44627</v>
      </c>
      <c r="F361" s="6" t="s">
        <v>839</v>
      </c>
      <c r="G361" s="6">
        <v>19.84</v>
      </c>
      <c r="H361" s="6" t="s">
        <v>815</v>
      </c>
      <c r="I361" s="6">
        <v>43.22</v>
      </c>
      <c r="J361" s="6" t="s">
        <v>816</v>
      </c>
      <c r="K361" s="8">
        <v>3389</v>
      </c>
      <c r="L361" s="8">
        <v>21285500000</v>
      </c>
      <c r="M361" s="7">
        <v>44561</v>
      </c>
      <c r="N361" s="8">
        <v>44147100000</v>
      </c>
      <c r="O361" s="8">
        <v>797208000</v>
      </c>
      <c r="P361" s="6" t="s">
        <v>126</v>
      </c>
      <c r="Q361" s="6">
        <v>1.52</v>
      </c>
      <c r="R361" s="6">
        <v>17.54</v>
      </c>
      <c r="S361" s="9">
        <v>-0.11</v>
      </c>
      <c r="T361" s="6">
        <v>2.71</v>
      </c>
      <c r="U361" s="6">
        <v>9.8699999999999992</v>
      </c>
      <c r="V361" s="9">
        <v>-0.11</v>
      </c>
      <c r="W361" s="6" t="s">
        <v>312</v>
      </c>
      <c r="X361" s="6" t="s">
        <v>819</v>
      </c>
      <c r="Y361" s="9">
        <v>0.27679999999999999</v>
      </c>
      <c r="Z361" s="6" t="s">
        <v>245</v>
      </c>
      <c r="AA361" s="6" t="s">
        <v>820</v>
      </c>
      <c r="AB361" s="9">
        <v>-0.20050000000000001</v>
      </c>
      <c r="AC361" s="6" t="s">
        <v>267</v>
      </c>
      <c r="AD361" s="6" t="s">
        <v>821</v>
      </c>
      <c r="AE361" s="9">
        <v>0.88049999999999995</v>
      </c>
      <c r="AF361" s="6" t="s">
        <v>840</v>
      </c>
      <c r="AG361" s="9">
        <v>0.29399999999999998</v>
      </c>
      <c r="AH361" s="9">
        <v>-0.2467</v>
      </c>
      <c r="AI361" s="6" t="s">
        <v>841</v>
      </c>
      <c r="AJ361" s="6" t="s">
        <v>513</v>
      </c>
      <c r="AK361" s="9">
        <v>-0.48749999999999999</v>
      </c>
      <c r="AL361" s="9">
        <v>2.3E-2</v>
      </c>
      <c r="AM361" s="6" t="s">
        <v>824</v>
      </c>
      <c r="AN361" s="9">
        <v>0.06</v>
      </c>
      <c r="AO361" s="6" t="s">
        <v>799</v>
      </c>
      <c r="AP361" s="6" t="s">
        <v>347</v>
      </c>
      <c r="AQ361" s="9">
        <v>-8.2299999999999998E-2</v>
      </c>
      <c r="AR361" s="6" t="s">
        <v>43</v>
      </c>
      <c r="AS361" s="6" t="s">
        <v>827</v>
      </c>
      <c r="AT361" s="6" t="s">
        <v>828</v>
      </c>
      <c r="AU361" s="6" t="s">
        <v>829</v>
      </c>
      <c r="AV361" s="8">
        <v>92564400000</v>
      </c>
      <c r="AW361" s="8">
        <v>35035100000</v>
      </c>
      <c r="AX361" s="8">
        <v>12173400000</v>
      </c>
      <c r="AY361" s="8">
        <v>22861700000</v>
      </c>
      <c r="AZ361" s="8">
        <v>39293400000</v>
      </c>
      <c r="BA361" s="8">
        <v>7865820000</v>
      </c>
      <c r="BB361" s="8">
        <v>105625000000</v>
      </c>
      <c r="BC361" s="8">
        <v>28212100000</v>
      </c>
      <c r="BD361" s="8">
        <v>27182600000</v>
      </c>
      <c r="BE361" s="8">
        <v>5252450000</v>
      </c>
      <c r="BF361" s="8">
        <v>13984900000</v>
      </c>
      <c r="BG361" s="8">
        <v>530342000</v>
      </c>
      <c r="BH361" s="11">
        <f>BF361/L361</f>
        <v>0.65701533908059473</v>
      </c>
      <c r="BI361" s="8">
        <f>BF361-AY361</f>
        <v>-8876800000</v>
      </c>
      <c r="BJ361" s="6">
        <f>(Table1[[#This Row],[Cotação]]/Table1[[#This Row],[Min 52 sem 
]])-1</f>
        <v>0.34576612903225801</v>
      </c>
    </row>
    <row r="362" spans="1:62" hidden="1" x14ac:dyDescent="0.25">
      <c r="A362" s="6" t="str">
        <f>IFERROR(VLOOKUP(Table1[[#This Row],[Papel]],carteira!A:B,2,0),"")</f>
        <v/>
      </c>
      <c r="B362" s="5" t="s">
        <v>605</v>
      </c>
      <c r="C362" s="6">
        <v>30.03</v>
      </c>
      <c r="D362" s="6" t="s">
        <v>34</v>
      </c>
      <c r="E362" s="7">
        <v>44635</v>
      </c>
      <c r="F362" s="6" t="s">
        <v>606</v>
      </c>
      <c r="G362" s="6">
        <v>28.46</v>
      </c>
      <c r="H362" s="6" t="s">
        <v>25</v>
      </c>
      <c r="I362" s="6">
        <v>38.979999999999997</v>
      </c>
      <c r="J362" s="6" t="s">
        <v>26</v>
      </c>
      <c r="K362" s="8">
        <v>2804</v>
      </c>
      <c r="L362" s="8">
        <v>459009000</v>
      </c>
      <c r="M362" s="7">
        <v>44561</v>
      </c>
      <c r="N362" s="6" t="s">
        <v>27</v>
      </c>
      <c r="O362" s="8">
        <v>15285000</v>
      </c>
      <c r="P362" s="6" t="s">
        <v>126</v>
      </c>
      <c r="Q362" s="6">
        <v>5.48</v>
      </c>
      <c r="R362" s="6">
        <v>5.48</v>
      </c>
      <c r="S362" s="9">
        <v>1E-3</v>
      </c>
      <c r="T362" s="6">
        <v>0.82</v>
      </c>
      <c r="U362" s="6">
        <v>36.72</v>
      </c>
      <c r="V362" s="9">
        <v>2.9600000000000001E-2</v>
      </c>
      <c r="W362" s="6" t="s">
        <v>29</v>
      </c>
      <c r="X362" s="6" t="s">
        <v>29</v>
      </c>
      <c r="Y362" s="9">
        <v>-0.2019</v>
      </c>
      <c r="Z362" s="6" t="s">
        <v>29</v>
      </c>
      <c r="AA362" s="6" t="s">
        <v>29</v>
      </c>
      <c r="AB362" s="9">
        <v>-0.13669999999999999</v>
      </c>
      <c r="AC362" s="6" t="s">
        <v>29</v>
      </c>
      <c r="AD362" s="6" t="s">
        <v>30</v>
      </c>
      <c r="AE362" s="9">
        <v>-0.15379999999999999</v>
      </c>
      <c r="AF362" s="6" t="s">
        <v>29</v>
      </c>
      <c r="AG362" s="9">
        <v>0</v>
      </c>
      <c r="AH362" s="9">
        <v>-0.20169999999999999</v>
      </c>
      <c r="AI362" s="6" t="s">
        <v>29</v>
      </c>
      <c r="AJ362" s="6" t="s">
        <v>29</v>
      </c>
      <c r="AK362" s="9">
        <v>0.51600000000000001</v>
      </c>
      <c r="AL362" s="9">
        <v>4.3999999999999997E-2</v>
      </c>
      <c r="AM362" s="6" t="s">
        <v>556</v>
      </c>
      <c r="AN362" s="9">
        <v>-6.6E-3</v>
      </c>
      <c r="AO362" s="6" t="s">
        <v>29</v>
      </c>
      <c r="AP362" s="6" t="s">
        <v>29</v>
      </c>
      <c r="AQ362" s="9">
        <v>1.3637999999999999</v>
      </c>
      <c r="AR362" s="6" t="s">
        <v>29</v>
      </c>
      <c r="AS362" s="6" t="s">
        <v>29</v>
      </c>
      <c r="AT362" s="6" t="s">
        <v>384</v>
      </c>
      <c r="AU362" s="6" t="s">
        <v>29</v>
      </c>
      <c r="AV362" s="8">
        <v>7319530000</v>
      </c>
      <c r="AW362" s="8">
        <v>6104320000</v>
      </c>
      <c r="AX362" s="8">
        <v>2939600000</v>
      </c>
      <c r="AY362" s="8">
        <v>561322000</v>
      </c>
      <c r="AZ362" s="8">
        <v>427116000</v>
      </c>
      <c r="BA362" s="8">
        <v>96926000</v>
      </c>
      <c r="BB362" s="8">
        <v>129059000</v>
      </c>
      <c r="BC362" s="8">
        <v>32459000</v>
      </c>
      <c r="BD362" s="8">
        <v>83739000</v>
      </c>
      <c r="BE362" s="8">
        <v>11145000</v>
      </c>
      <c r="BH362" s="11">
        <f>BF362/L362</f>
        <v>0</v>
      </c>
      <c r="BI362" s="8">
        <f>BF362-AY362</f>
        <v>-561322000</v>
      </c>
      <c r="BJ362" s="6">
        <f>(Table1[[#This Row],[Cotação]]/Table1[[#This Row],[Min 52 sem 
]])-1</f>
        <v>5.5165144061841254E-2</v>
      </c>
    </row>
    <row r="363" spans="1:62" hidden="1" x14ac:dyDescent="0.25">
      <c r="A363" s="6" t="str">
        <f>IFERROR(VLOOKUP(Table1[[#This Row],[Papel]],carteira!A:B,2,0),"")</f>
        <v/>
      </c>
      <c r="B363" s="5" t="s">
        <v>2507</v>
      </c>
      <c r="C363" s="6">
        <v>75</v>
      </c>
      <c r="D363" s="6" t="s">
        <v>34</v>
      </c>
      <c r="E363" s="7">
        <v>44631</v>
      </c>
      <c r="F363" s="6" t="s">
        <v>2508</v>
      </c>
      <c r="G363" s="6">
        <v>30.53</v>
      </c>
      <c r="H363" s="6" t="s">
        <v>1266</v>
      </c>
      <c r="I363" s="6">
        <v>86</v>
      </c>
      <c r="J363" s="6" t="s">
        <v>2269</v>
      </c>
      <c r="K363" s="8">
        <v>2369</v>
      </c>
      <c r="L363" s="8">
        <v>1794900000</v>
      </c>
      <c r="M363" s="7">
        <v>44561</v>
      </c>
      <c r="N363" s="8">
        <v>1943770000</v>
      </c>
      <c r="O363" s="8">
        <v>23932000</v>
      </c>
      <c r="P363" s="6" t="s">
        <v>126</v>
      </c>
      <c r="Q363" s="6">
        <v>6.12</v>
      </c>
      <c r="R363" s="6">
        <v>12.26</v>
      </c>
      <c r="S363" s="9">
        <v>2.7000000000000001E-3</v>
      </c>
      <c r="T363" s="6">
        <v>2.1</v>
      </c>
      <c r="U363" s="6">
        <v>35.700000000000003</v>
      </c>
      <c r="V363" s="9">
        <v>2.7000000000000001E-3</v>
      </c>
      <c r="W363" s="6" t="s">
        <v>2509</v>
      </c>
      <c r="X363" s="6" t="s">
        <v>44</v>
      </c>
      <c r="Y363" s="9">
        <v>1.7039</v>
      </c>
      <c r="Z363" s="6" t="s">
        <v>543</v>
      </c>
      <c r="AA363" s="6" t="s">
        <v>932</v>
      </c>
      <c r="AB363" s="9">
        <v>6.6199999999999995E-2</v>
      </c>
      <c r="AC363" s="6" t="s">
        <v>907</v>
      </c>
      <c r="AD363" s="6" t="s">
        <v>481</v>
      </c>
      <c r="AE363" s="9">
        <v>2.3380000000000001</v>
      </c>
      <c r="AF363" s="6" t="s">
        <v>1673</v>
      </c>
      <c r="AG363" s="9">
        <v>0.17499999999999999</v>
      </c>
      <c r="AH363" s="9">
        <v>0.27429999999999999</v>
      </c>
      <c r="AI363" s="6" t="s">
        <v>2510</v>
      </c>
      <c r="AJ363" s="6" t="s">
        <v>2511</v>
      </c>
      <c r="AK363" s="9">
        <v>0.66669999999999996</v>
      </c>
      <c r="AL363" s="9">
        <v>2.4E-2</v>
      </c>
      <c r="AM363" s="6" t="s">
        <v>1792</v>
      </c>
      <c r="AN363" s="9">
        <v>0.31859999999999999</v>
      </c>
      <c r="AO363" s="6" t="s">
        <v>755</v>
      </c>
      <c r="AP363" s="6" t="s">
        <v>1524</v>
      </c>
      <c r="AQ363" s="9">
        <v>7.0900000000000005E-2</v>
      </c>
      <c r="AR363" s="6" t="s">
        <v>1408</v>
      </c>
      <c r="AS363" s="6" t="s">
        <v>1382</v>
      </c>
      <c r="AT363" s="6" t="s">
        <v>1316</v>
      </c>
      <c r="AU363" s="6" t="s">
        <v>597</v>
      </c>
      <c r="AV363" s="8">
        <v>1992070000</v>
      </c>
      <c r="AW363" s="8">
        <v>753103000</v>
      </c>
      <c r="AX363" s="8">
        <v>604230000</v>
      </c>
      <c r="AY363" s="8">
        <v>148873000</v>
      </c>
      <c r="AZ363" s="8">
        <v>1722880000</v>
      </c>
      <c r="BA363" s="8">
        <v>854351000</v>
      </c>
      <c r="BB363" s="8">
        <v>2668220000</v>
      </c>
      <c r="BC363" s="8">
        <v>625565000</v>
      </c>
      <c r="BD363" s="8">
        <v>348840000</v>
      </c>
      <c r="BE363" s="8">
        <v>34366000</v>
      </c>
      <c r="BF363" s="8">
        <v>293348000</v>
      </c>
      <c r="BG363" s="8">
        <v>19092000</v>
      </c>
      <c r="BH363" s="11">
        <f>BF363/L363</f>
        <v>0.16343417460582763</v>
      </c>
      <c r="BI363" s="8">
        <f>BF363-AY363</f>
        <v>144475000</v>
      </c>
      <c r="BJ363" s="6">
        <f>(Table1[[#This Row],[Cotação]]/Table1[[#This Row],[Min 52 sem 
]])-1</f>
        <v>1.4566000655093352</v>
      </c>
    </row>
    <row r="364" spans="1:62" hidden="1" x14ac:dyDescent="0.25">
      <c r="A364" s="6" t="str">
        <f>IFERROR(VLOOKUP(Table1[[#This Row],[Papel]],carteira!A:B,2,0),"")</f>
        <v/>
      </c>
      <c r="B364" s="5" t="s">
        <v>2370</v>
      </c>
      <c r="C364" s="6">
        <v>15.43</v>
      </c>
      <c r="D364" s="6" t="s">
        <v>466</v>
      </c>
      <c r="E364" s="7">
        <v>44638</v>
      </c>
      <c r="F364" s="6" t="s">
        <v>2371</v>
      </c>
      <c r="G364" s="6">
        <v>5.96</v>
      </c>
      <c r="H364" s="6" t="s">
        <v>1504</v>
      </c>
      <c r="I364" s="6">
        <v>40.39</v>
      </c>
      <c r="J364" s="6" t="s">
        <v>1691</v>
      </c>
      <c r="K364" s="8">
        <v>71219</v>
      </c>
      <c r="L364" s="8">
        <v>31754900</v>
      </c>
      <c r="M364" s="7">
        <v>44469</v>
      </c>
      <c r="N364" s="8">
        <v>86311900</v>
      </c>
      <c r="O364" s="8">
        <v>2058000</v>
      </c>
      <c r="P364" s="6" t="s">
        <v>623</v>
      </c>
      <c r="Q364" s="6">
        <v>0.19</v>
      </c>
      <c r="R364" s="6">
        <v>83.15</v>
      </c>
      <c r="S364" s="9">
        <v>3.2800000000000003E-2</v>
      </c>
      <c r="T364" s="6">
        <v>-0.66</v>
      </c>
      <c r="U364" s="6">
        <v>-23.33</v>
      </c>
      <c r="V364" s="9">
        <v>-3.9199999999999999E-2</v>
      </c>
      <c r="W364" s="6" t="s">
        <v>1587</v>
      </c>
      <c r="X364" s="6" t="s">
        <v>1250</v>
      </c>
      <c r="Y364" s="9">
        <v>1.5717000000000001</v>
      </c>
      <c r="Z364" s="6" t="s">
        <v>1157</v>
      </c>
      <c r="AA364" s="6" t="s">
        <v>324</v>
      </c>
      <c r="AB364" s="9">
        <v>-9.6600000000000005E-2</v>
      </c>
      <c r="AC364" s="6" t="s">
        <v>1157</v>
      </c>
      <c r="AD364" s="6" t="s">
        <v>2372</v>
      </c>
      <c r="AE364" s="9">
        <v>1.6276999999999999</v>
      </c>
      <c r="AF364" s="6" t="s">
        <v>2373</v>
      </c>
      <c r="AG364" s="9">
        <v>1.7999999999999999E-2</v>
      </c>
      <c r="AH364" s="9">
        <v>4.8399999999999999E-2</v>
      </c>
      <c r="AI364" s="6" t="s">
        <v>2374</v>
      </c>
      <c r="AJ364" s="6" t="s">
        <v>906</v>
      </c>
      <c r="AK364" s="9">
        <v>1.0946</v>
      </c>
      <c r="AL364" s="9">
        <v>0</v>
      </c>
      <c r="AM364" s="6" t="s">
        <v>2375</v>
      </c>
      <c r="AN364" s="9">
        <v>0.1086</v>
      </c>
      <c r="AO364" s="6" t="s">
        <v>2376</v>
      </c>
      <c r="AP364" s="6" t="s">
        <v>2279</v>
      </c>
      <c r="AQ364" s="9">
        <v>0.36220000000000002</v>
      </c>
      <c r="AR364" s="6" t="s">
        <v>2377</v>
      </c>
      <c r="AS364" s="6" t="s">
        <v>2378</v>
      </c>
      <c r="AT364" s="6" t="s">
        <v>322</v>
      </c>
      <c r="AU364" s="6" t="s">
        <v>50</v>
      </c>
      <c r="AV364" s="8">
        <v>230297000</v>
      </c>
      <c r="AW364" s="8">
        <v>54771000</v>
      </c>
      <c r="AX364" s="8">
        <v>214000</v>
      </c>
      <c r="AY364" s="8">
        <v>54557000</v>
      </c>
      <c r="AZ364" s="8">
        <v>96759000</v>
      </c>
      <c r="BA364" s="8">
        <v>-48018000</v>
      </c>
      <c r="BB364" s="8">
        <v>227762000</v>
      </c>
      <c r="BC364" s="8">
        <v>68550000</v>
      </c>
      <c r="BD364" s="8">
        <v>4055000</v>
      </c>
      <c r="BE364" s="8">
        <v>3642000</v>
      </c>
      <c r="BF364" s="8">
        <v>171119000</v>
      </c>
      <c r="BG364" s="8">
        <v>2124000</v>
      </c>
      <c r="BH364" s="11">
        <f>BF364/L364</f>
        <v>5.3887431545997622</v>
      </c>
      <c r="BI364" s="8">
        <f>BF364-AY364</f>
        <v>116562000</v>
      </c>
      <c r="BJ364" s="11">
        <f>(Table1[[#This Row],[Cotação]]/Table1[[#This Row],[Min 52 sem 
]])-1</f>
        <v>1.5889261744966441</v>
      </c>
    </row>
    <row r="365" spans="1:62" hidden="1" x14ac:dyDescent="0.25">
      <c r="A365" s="6" t="str">
        <f>IFERROR(VLOOKUP(Table1[[#This Row],[Papel]],carteira!A:B,2,0),"")</f>
        <v/>
      </c>
      <c r="B365" s="5" t="s">
        <v>1387</v>
      </c>
      <c r="C365" s="6">
        <v>1.22</v>
      </c>
      <c r="D365" s="6" t="s">
        <v>34</v>
      </c>
      <c r="E365" s="7">
        <v>44638</v>
      </c>
      <c r="F365" s="6" t="s">
        <v>1388</v>
      </c>
      <c r="G365" s="6">
        <v>0.44</v>
      </c>
      <c r="H365" s="6" t="s">
        <v>1234</v>
      </c>
      <c r="I365" s="6">
        <v>1.22</v>
      </c>
      <c r="J365" s="6" t="s">
        <v>1235</v>
      </c>
      <c r="K365" s="8">
        <v>19342900</v>
      </c>
      <c r="L365" s="8">
        <v>621816000</v>
      </c>
      <c r="M365" s="7">
        <v>44469</v>
      </c>
      <c r="N365" s="8">
        <v>607366000</v>
      </c>
      <c r="O365" s="8">
        <v>509685000</v>
      </c>
      <c r="P365" s="6" t="s">
        <v>1389</v>
      </c>
      <c r="Q365" s="6">
        <v>4.62</v>
      </c>
      <c r="R365" s="6">
        <v>0.26</v>
      </c>
      <c r="S365" s="9">
        <v>0.2979</v>
      </c>
      <c r="T365" s="6">
        <v>-0.9</v>
      </c>
      <c r="U365" s="6">
        <v>-1.36</v>
      </c>
      <c r="V365" s="9">
        <v>0.23230000000000001</v>
      </c>
      <c r="W365" s="6" t="s">
        <v>1390</v>
      </c>
      <c r="X365" s="6" t="s">
        <v>1391</v>
      </c>
      <c r="Y365" s="9">
        <v>0.35560000000000003</v>
      </c>
      <c r="Z365" s="6" t="s">
        <v>1392</v>
      </c>
      <c r="AA365" s="6" t="s">
        <v>1393</v>
      </c>
      <c r="AB365" s="9">
        <v>1.3462000000000001</v>
      </c>
      <c r="AC365" s="6" t="s">
        <v>1394</v>
      </c>
      <c r="AD365" s="6" t="s">
        <v>1395</v>
      </c>
      <c r="AE365" s="9">
        <v>-0.62590000000000001</v>
      </c>
      <c r="AF365" s="6" t="s">
        <v>1396</v>
      </c>
      <c r="AG365" s="9">
        <v>0.249</v>
      </c>
      <c r="AH365" s="9">
        <v>-0.51910000000000001</v>
      </c>
      <c r="AI365" s="6" t="s">
        <v>1397</v>
      </c>
      <c r="AJ365" s="6" t="s">
        <v>422</v>
      </c>
      <c r="AK365" s="9">
        <v>-0.70099999999999996</v>
      </c>
      <c r="AL365" s="9">
        <v>0</v>
      </c>
      <c r="AM365" s="6" t="s">
        <v>1398</v>
      </c>
      <c r="AN365" s="9">
        <v>-5.7700000000000001E-2</v>
      </c>
      <c r="AO365" s="6" t="s">
        <v>1399</v>
      </c>
      <c r="AP365" s="6" t="s">
        <v>482</v>
      </c>
      <c r="AQ365" s="9">
        <v>-0.51400000000000001</v>
      </c>
      <c r="AR365" s="6" t="s">
        <v>1400</v>
      </c>
      <c r="AS365" s="6" t="s">
        <v>1401</v>
      </c>
      <c r="AT365" s="6" t="s">
        <v>1402</v>
      </c>
      <c r="AU365" s="6" t="s">
        <v>1161</v>
      </c>
      <c r="AV365" s="8">
        <v>217615000</v>
      </c>
      <c r="AW365" s="8">
        <v>198000</v>
      </c>
      <c r="AX365" s="8">
        <v>14648000</v>
      </c>
      <c r="AY365" s="8">
        <v>-14450000</v>
      </c>
      <c r="AZ365" s="8">
        <v>84439000</v>
      </c>
      <c r="BA365" s="8">
        <v>-690833000</v>
      </c>
      <c r="BB365" s="8">
        <v>158487000</v>
      </c>
      <c r="BC365" s="8">
        <v>54928000</v>
      </c>
      <c r="BD365" s="8">
        <v>54158000</v>
      </c>
      <c r="BE365" s="8">
        <v>21309000</v>
      </c>
      <c r="BF365" s="8">
        <v>134639000</v>
      </c>
      <c r="BG365" s="8">
        <v>-74677000</v>
      </c>
      <c r="BH365" s="11">
        <f>BF365/L365</f>
        <v>0.21652546734082107</v>
      </c>
      <c r="BI365" s="8">
        <f>BF365-AY365</f>
        <v>149089000</v>
      </c>
      <c r="BJ365" s="11">
        <f>(Table1[[#This Row],[Cotação]]/Table1[[#This Row],[Min 52 sem 
]])-1</f>
        <v>1.7727272727272725</v>
      </c>
    </row>
    <row r="366" spans="1:62" hidden="1" x14ac:dyDescent="0.25">
      <c r="A366" s="6" t="str">
        <f>IFERROR(VLOOKUP(Table1[[#This Row],[Papel]],carteira!A:B,2,0),"")</f>
        <v/>
      </c>
      <c r="B366" s="5" t="s">
        <v>1956</v>
      </c>
      <c r="C366" s="6">
        <v>49</v>
      </c>
      <c r="D366" s="6" t="s">
        <v>34</v>
      </c>
      <c r="E366" s="7">
        <v>44638</v>
      </c>
      <c r="F366" s="6" t="s">
        <v>1957</v>
      </c>
      <c r="G366" s="6">
        <v>14.5</v>
      </c>
      <c r="H366" s="6" t="s">
        <v>211</v>
      </c>
      <c r="I366" s="6">
        <v>141.49</v>
      </c>
      <c r="J366" s="6" t="s">
        <v>211</v>
      </c>
      <c r="K366" s="8">
        <v>1278720</v>
      </c>
      <c r="L366" s="8">
        <v>61250000</v>
      </c>
      <c r="M366" s="7">
        <v>44377</v>
      </c>
      <c r="N366" s="8">
        <v>580702000</v>
      </c>
      <c r="O366" s="8">
        <v>1250000</v>
      </c>
      <c r="P366" s="6" t="s">
        <v>1958</v>
      </c>
      <c r="Q366" s="6">
        <v>-0.67</v>
      </c>
      <c r="R366" s="6">
        <v>-73.56</v>
      </c>
      <c r="S366" s="9">
        <v>0.61450000000000005</v>
      </c>
      <c r="T366" s="6">
        <v>-0.06</v>
      </c>
      <c r="U366" s="6">
        <v>-820.8</v>
      </c>
      <c r="V366" s="9">
        <v>0.55800000000000005</v>
      </c>
      <c r="W366" s="6" t="s">
        <v>1959</v>
      </c>
      <c r="X366" s="6" t="s">
        <v>1960</v>
      </c>
      <c r="Y366" s="9">
        <v>-0.58050000000000002</v>
      </c>
      <c r="Z366" s="6" t="s">
        <v>1906</v>
      </c>
      <c r="AA366" s="6" t="s">
        <v>1961</v>
      </c>
      <c r="AB366" s="9">
        <v>0.92159999999999997</v>
      </c>
      <c r="AC366" s="6" t="s">
        <v>76</v>
      </c>
      <c r="AD366" s="6" t="s">
        <v>1962</v>
      </c>
      <c r="AE366" s="9">
        <v>-0.745</v>
      </c>
      <c r="AF366" s="6" t="s">
        <v>1963</v>
      </c>
      <c r="AG366" s="9">
        <v>-0.72899999999999998</v>
      </c>
      <c r="AH366" s="9">
        <v>2.0769000000000002</v>
      </c>
      <c r="AI366" s="6" t="s">
        <v>402</v>
      </c>
      <c r="AJ366" s="6" t="s">
        <v>1964</v>
      </c>
      <c r="AK366" s="9">
        <v>0.9345</v>
      </c>
      <c r="AL366" s="9">
        <v>0</v>
      </c>
      <c r="AM366" s="6" t="s">
        <v>1174</v>
      </c>
      <c r="AN366" s="9">
        <v>0.46089999999999998</v>
      </c>
      <c r="AO366" s="6" t="s">
        <v>1965</v>
      </c>
      <c r="AP366" s="6" t="s">
        <v>178</v>
      </c>
      <c r="AQ366" s="9">
        <v>-0.1353</v>
      </c>
      <c r="AR366" s="6" t="s">
        <v>1966</v>
      </c>
      <c r="AS366" s="6" t="s">
        <v>1424</v>
      </c>
      <c r="AT366" s="6" t="s">
        <v>1300</v>
      </c>
      <c r="AU366" s="6" t="s">
        <v>52</v>
      </c>
      <c r="AV366" s="8">
        <v>129342000</v>
      </c>
      <c r="AW366" s="8">
        <v>524708000</v>
      </c>
      <c r="AX366" s="8">
        <v>5256000</v>
      </c>
      <c r="AY366" s="8">
        <v>519452000</v>
      </c>
      <c r="AZ366" s="8">
        <v>11436000</v>
      </c>
      <c r="BA366" s="8">
        <v>-1026000000</v>
      </c>
      <c r="BB366" s="8">
        <v>4986000</v>
      </c>
      <c r="BC366" s="8">
        <v>1537000</v>
      </c>
      <c r="BD366" s="8">
        <v>-94245000</v>
      </c>
      <c r="BE366" s="8">
        <v>-9607000</v>
      </c>
      <c r="BF366" s="8">
        <v>-91953000</v>
      </c>
      <c r="BG366" s="8">
        <v>-9235000</v>
      </c>
      <c r="BH366" s="11">
        <f>BF366/L366</f>
        <v>-1.5012734693877552</v>
      </c>
      <c r="BI366" s="8">
        <f>BF366-AY366</f>
        <v>-611405000</v>
      </c>
      <c r="BJ366" s="11">
        <f>(Table1[[#This Row],[Cotação]]/Table1[[#This Row],[Min 52 sem 
]])-1</f>
        <v>2.3793103448275863</v>
      </c>
    </row>
    <row r="367" spans="1:62" hidden="1" x14ac:dyDescent="0.25">
      <c r="A367" s="6" t="str">
        <f>IFERROR(VLOOKUP(Table1[[#This Row],[Papel]],carteira!A:B,2,0),"")</f>
        <v/>
      </c>
      <c r="B367" s="5" t="s">
        <v>1004</v>
      </c>
      <c r="C367" s="6">
        <v>79.89</v>
      </c>
      <c r="D367" s="6" t="s">
        <v>34</v>
      </c>
      <c r="E367" s="7">
        <v>44616</v>
      </c>
      <c r="F367" s="6" t="s">
        <v>1005</v>
      </c>
      <c r="G367" s="6">
        <v>56.88</v>
      </c>
      <c r="H367" s="6" t="s">
        <v>1006</v>
      </c>
      <c r="I367" s="6">
        <v>79.900000000000006</v>
      </c>
      <c r="J367" s="6" t="s">
        <v>1006</v>
      </c>
      <c r="K367" s="6">
        <v>390</v>
      </c>
      <c r="L367" s="8">
        <v>20742500000</v>
      </c>
      <c r="M367" s="7">
        <v>44561</v>
      </c>
      <c r="N367" s="8">
        <v>21738500000</v>
      </c>
      <c r="O367" s="8">
        <v>259638000</v>
      </c>
      <c r="P367" s="6" t="s">
        <v>126</v>
      </c>
      <c r="Q367" s="6">
        <v>43.68</v>
      </c>
      <c r="R367" s="6">
        <v>1.83</v>
      </c>
      <c r="S367" s="9">
        <v>0</v>
      </c>
      <c r="T367" s="6">
        <v>20.32</v>
      </c>
      <c r="U367" s="6">
        <v>3.93</v>
      </c>
      <c r="V367" s="9">
        <v>0.37769999999999998</v>
      </c>
      <c r="W367" s="6" t="s">
        <v>1007</v>
      </c>
      <c r="X367" s="6" t="s">
        <v>1008</v>
      </c>
      <c r="Y367" s="9">
        <v>0.25950000000000001</v>
      </c>
      <c r="Z367" s="6" t="s">
        <v>1009</v>
      </c>
      <c r="AA367" s="6" t="s">
        <v>1010</v>
      </c>
      <c r="AB367" s="9">
        <v>0.37740000000000001</v>
      </c>
      <c r="AC367" s="6" t="s">
        <v>1011</v>
      </c>
      <c r="AD367" s="6" t="s">
        <v>1012</v>
      </c>
      <c r="AE367" s="9">
        <v>5.1000000000000004E-3</v>
      </c>
      <c r="AF367" s="6" t="s">
        <v>1013</v>
      </c>
      <c r="AG367" s="9">
        <v>0.21099999999999999</v>
      </c>
      <c r="AH367" s="9">
        <v>0.28470000000000001</v>
      </c>
      <c r="AI367" s="6" t="s">
        <v>1014</v>
      </c>
      <c r="AJ367" s="6" t="s">
        <v>1015</v>
      </c>
      <c r="AK367" s="9">
        <v>0.50170000000000003</v>
      </c>
      <c r="AL367" s="9">
        <v>1.4999999999999999E-2</v>
      </c>
      <c r="AM367" s="6" t="s">
        <v>764</v>
      </c>
      <c r="AN367" s="9">
        <v>0.26889999999999997</v>
      </c>
      <c r="AO367" s="6" t="s">
        <v>1016</v>
      </c>
      <c r="AP367" s="6" t="s">
        <v>410</v>
      </c>
      <c r="AQ367" s="9">
        <v>5.8200000000000002E-2</v>
      </c>
      <c r="AR367" s="6" t="s">
        <v>1017</v>
      </c>
      <c r="AS367" s="6" t="s">
        <v>904</v>
      </c>
      <c r="AT367" s="6" t="s">
        <v>11</v>
      </c>
      <c r="AU367" s="6" t="s">
        <v>986</v>
      </c>
      <c r="AV367" s="8">
        <v>3739600000</v>
      </c>
      <c r="AW367" s="8">
        <v>1192900000</v>
      </c>
      <c r="AX367" s="8">
        <v>196873000</v>
      </c>
      <c r="AY367" s="8">
        <v>996026000</v>
      </c>
      <c r="AZ367" s="8">
        <v>903842000</v>
      </c>
      <c r="BA367" s="8">
        <v>1020780000</v>
      </c>
      <c r="BB367" s="8">
        <v>4413490000</v>
      </c>
      <c r="BC367" s="8">
        <v>1302120000</v>
      </c>
      <c r="BD367" s="8">
        <v>788949000</v>
      </c>
      <c r="BE367" s="8">
        <v>224479000</v>
      </c>
      <c r="BF367" s="8">
        <v>474824000</v>
      </c>
      <c r="BG367" s="8">
        <v>148518000</v>
      </c>
      <c r="BH367" s="11">
        <f>BF367/L367</f>
        <v>2.2891358322285164E-2</v>
      </c>
      <c r="BI367" s="8">
        <f>BF367-AY367</f>
        <v>-521202000</v>
      </c>
      <c r="BJ367" s="6">
        <f>(Table1[[#This Row],[Cotação]]/Table1[[#This Row],[Min 52 sem 
]])-1</f>
        <v>0.40453586497890281</v>
      </c>
    </row>
    <row r="368" spans="1:62" hidden="1" x14ac:dyDescent="0.25">
      <c r="A368" s="6" t="str">
        <f>IFERROR(VLOOKUP(Table1[[#This Row],[Papel]],carteira!A:B,2,0),"")</f>
        <v/>
      </c>
      <c r="B368" s="5" t="s">
        <v>790</v>
      </c>
      <c r="C368" s="6">
        <v>9.2899999999999991</v>
      </c>
      <c r="D368" s="6" t="s">
        <v>791</v>
      </c>
      <c r="E368" s="7">
        <v>44629</v>
      </c>
      <c r="F368" s="6" t="s">
        <v>792</v>
      </c>
      <c r="G368" s="6">
        <v>7.78</v>
      </c>
      <c r="H368" s="6" t="s">
        <v>335</v>
      </c>
      <c r="I368" s="6">
        <v>10</v>
      </c>
      <c r="J368" s="6" t="s">
        <v>580</v>
      </c>
      <c r="K368" s="6">
        <v>286</v>
      </c>
      <c r="L368" s="8">
        <v>684171000</v>
      </c>
      <c r="M368" s="7">
        <v>44561</v>
      </c>
      <c r="N368" s="8">
        <v>-763912000</v>
      </c>
      <c r="O368" s="8">
        <v>73646000</v>
      </c>
      <c r="P368" s="6" t="s">
        <v>126</v>
      </c>
      <c r="Q368" s="6">
        <v>31.91</v>
      </c>
      <c r="R368" s="6">
        <v>0.28999999999999998</v>
      </c>
      <c r="S368" s="9">
        <v>3.1099999999999999E-2</v>
      </c>
      <c r="T368" s="6">
        <v>0.55000000000000004</v>
      </c>
      <c r="U368" s="6">
        <v>16.97</v>
      </c>
      <c r="V368" s="9">
        <v>3.1099999999999999E-2</v>
      </c>
      <c r="W368" s="6" t="s">
        <v>793</v>
      </c>
      <c r="X368" s="6" t="s">
        <v>794</v>
      </c>
      <c r="Y368" s="9">
        <v>0.1305</v>
      </c>
      <c r="Z368" s="6" t="s">
        <v>795</v>
      </c>
      <c r="AA368" s="6" t="s">
        <v>796</v>
      </c>
      <c r="AB368" s="9">
        <v>-1.41E-2</v>
      </c>
      <c r="AC368" s="6" t="s">
        <v>147</v>
      </c>
      <c r="AD368" s="6" t="s">
        <v>797</v>
      </c>
      <c r="AE368" s="9">
        <v>0.2437</v>
      </c>
      <c r="AF368" s="6" t="s">
        <v>567</v>
      </c>
      <c r="AG368" s="9">
        <v>-0.17699999999999999</v>
      </c>
      <c r="AH368" s="9">
        <v>-0.2442</v>
      </c>
      <c r="AI368" s="6" t="s">
        <v>158</v>
      </c>
      <c r="AJ368" s="6" t="s">
        <v>798</v>
      </c>
      <c r="AK368" s="9">
        <v>1.9023000000000001</v>
      </c>
      <c r="AL368" s="9">
        <v>3.4000000000000002E-2</v>
      </c>
      <c r="AM368" s="6" t="s">
        <v>345</v>
      </c>
      <c r="AN368" s="9">
        <v>0.4521</v>
      </c>
      <c r="AO368" s="6" t="s">
        <v>799</v>
      </c>
      <c r="AP368" s="6" t="s">
        <v>67</v>
      </c>
      <c r="AQ368" s="9">
        <v>-0.11219999999999999</v>
      </c>
      <c r="AR368" s="6" t="s">
        <v>799</v>
      </c>
      <c r="AS368" s="6" t="s">
        <v>29</v>
      </c>
      <c r="AT368" s="6" t="s">
        <v>800</v>
      </c>
      <c r="AU368" s="6" t="s">
        <v>801</v>
      </c>
      <c r="AV368" s="8">
        <v>3076630000</v>
      </c>
      <c r="AW368" s="6">
        <v>0</v>
      </c>
      <c r="AX368" s="8">
        <v>1448080000</v>
      </c>
      <c r="AY368" s="8">
        <v>-1448080000</v>
      </c>
      <c r="AZ368" s="8">
        <v>1801880000</v>
      </c>
      <c r="BA368" s="8">
        <v>1249660000</v>
      </c>
      <c r="BB368" s="8">
        <v>4339000</v>
      </c>
      <c r="BC368" s="8">
        <v>1049000</v>
      </c>
      <c r="BD368" s="8">
        <v>-543057000</v>
      </c>
      <c r="BE368" s="8">
        <v>-160962000</v>
      </c>
      <c r="BF368" s="8">
        <v>21441000</v>
      </c>
      <c r="BG368" s="8">
        <v>3609000</v>
      </c>
      <c r="BH368" s="11">
        <f>BF368/L368</f>
        <v>3.1338656563929194E-2</v>
      </c>
      <c r="BI368" s="8">
        <f>BF368-AY368</f>
        <v>1469521000</v>
      </c>
      <c r="BJ368" s="6">
        <f>(Table1[[#This Row],[Cotação]]/Table1[[#This Row],[Min 52 sem 
]])-1</f>
        <v>0.19408740359897148</v>
      </c>
    </row>
    <row r="369" spans="1:62" hidden="1" x14ac:dyDescent="0.25">
      <c r="A369" s="6" t="str">
        <f>IFERROR(VLOOKUP(Table1[[#This Row],[Papel]],carteira!A:B,2,0),"")</f>
        <v/>
      </c>
      <c r="B369" s="5" t="s">
        <v>1279</v>
      </c>
      <c r="C369" s="6">
        <v>27.5</v>
      </c>
      <c r="D369" s="6" t="s">
        <v>34</v>
      </c>
      <c r="E369" s="7">
        <v>44592</v>
      </c>
      <c r="F369" s="6" t="s">
        <v>1280</v>
      </c>
      <c r="G369" s="6">
        <v>22.5</v>
      </c>
      <c r="H369" s="6" t="s">
        <v>162</v>
      </c>
      <c r="I369" s="6">
        <v>32.5</v>
      </c>
      <c r="J369" s="6" t="s">
        <v>985</v>
      </c>
      <c r="K369" s="6">
        <v>213</v>
      </c>
      <c r="L369" s="8">
        <v>170638000</v>
      </c>
      <c r="M369" s="7">
        <v>44469</v>
      </c>
      <c r="N369" s="8">
        <v>676850000</v>
      </c>
      <c r="O369" s="8">
        <v>6205000</v>
      </c>
      <c r="P369" s="6" t="s">
        <v>126</v>
      </c>
      <c r="Q369" s="6">
        <v>3.22</v>
      </c>
      <c r="R369" s="6">
        <v>8.5399999999999991</v>
      </c>
      <c r="S369" s="9">
        <v>0</v>
      </c>
      <c r="T369" s="6">
        <v>-1.1599999999999999</v>
      </c>
      <c r="U369" s="6">
        <v>-23.73</v>
      </c>
      <c r="V369" s="9">
        <v>0</v>
      </c>
      <c r="W369" s="6" t="s">
        <v>1281</v>
      </c>
      <c r="X369" s="6" t="s">
        <v>1282</v>
      </c>
      <c r="Y369" s="9">
        <v>7.8399999999999997E-2</v>
      </c>
      <c r="Z369" s="6" t="s">
        <v>372</v>
      </c>
      <c r="AA369" s="6" t="s">
        <v>1283</v>
      </c>
      <c r="AB369" s="9">
        <v>-0.112</v>
      </c>
      <c r="AC369" s="6" t="s">
        <v>109</v>
      </c>
      <c r="AD369" s="6" t="s">
        <v>788</v>
      </c>
      <c r="AE369" s="9">
        <v>0.19120000000000001</v>
      </c>
      <c r="AF369" s="6" t="s">
        <v>789</v>
      </c>
      <c r="AG369" s="9">
        <v>8.1000000000000003E-2</v>
      </c>
      <c r="AH369" s="9">
        <v>1.4074</v>
      </c>
      <c r="AI369" s="6" t="s">
        <v>1284</v>
      </c>
      <c r="AJ369" s="6" t="s">
        <v>929</v>
      </c>
      <c r="AK369" s="9">
        <v>1.2085999999999999</v>
      </c>
      <c r="AL369" s="9">
        <v>0</v>
      </c>
      <c r="AM369" s="6" t="s">
        <v>1285</v>
      </c>
      <c r="AN369" s="9">
        <v>2.9499999999999998E-2</v>
      </c>
      <c r="AO369" s="6" t="s">
        <v>1286</v>
      </c>
      <c r="AP369" s="6" t="s">
        <v>836</v>
      </c>
      <c r="AQ369" s="9">
        <v>-0.5</v>
      </c>
      <c r="AR369" s="6" t="s">
        <v>1287</v>
      </c>
      <c r="AS369" s="6" t="s">
        <v>1288</v>
      </c>
      <c r="AT369" s="6" t="s">
        <v>266</v>
      </c>
      <c r="AU369" s="6" t="s">
        <v>383</v>
      </c>
      <c r="AV369" s="8">
        <v>595949000</v>
      </c>
      <c r="AW369" s="8">
        <v>546642000</v>
      </c>
      <c r="AX369" s="8">
        <v>40429000</v>
      </c>
      <c r="AY369" s="8">
        <v>506213000</v>
      </c>
      <c r="AZ369" s="8">
        <v>412482000</v>
      </c>
      <c r="BA369" s="8">
        <v>-147222000</v>
      </c>
      <c r="BB369" s="8">
        <v>498691000</v>
      </c>
      <c r="BC369" s="8">
        <v>142511000</v>
      </c>
      <c r="BD369" s="8">
        <v>48534000</v>
      </c>
      <c r="BE369" s="8">
        <v>12916000</v>
      </c>
      <c r="BF369" s="8">
        <v>53010000</v>
      </c>
      <c r="BG369" s="8">
        <v>18622000</v>
      </c>
      <c r="BH369" s="11">
        <f>BF369/L369</f>
        <v>0.31065764952706898</v>
      </c>
      <c r="BI369" s="8">
        <f>BF369-AY369</f>
        <v>-453203000</v>
      </c>
      <c r="BJ369" s="6">
        <f>(Table1[[#This Row],[Cotação]]/Table1[[#This Row],[Min 52 sem 
]])-1</f>
        <v>0.22222222222222232</v>
      </c>
    </row>
    <row r="370" spans="1:62" hidden="1" x14ac:dyDescent="0.25">
      <c r="A370" s="6" t="str">
        <f>IFERROR(VLOOKUP(Table1[[#This Row],[Papel]],carteira!A:B,2,0),"")</f>
        <v/>
      </c>
      <c r="B370" s="5" t="s">
        <v>2032</v>
      </c>
      <c r="C370" s="6">
        <v>0</v>
      </c>
      <c r="D370" s="6" t="s">
        <v>34</v>
      </c>
      <c r="E370" s="6" t="s">
        <v>27</v>
      </c>
      <c r="F370" s="6" t="s">
        <v>2033</v>
      </c>
      <c r="G370" s="6">
        <v>0</v>
      </c>
      <c r="H370" s="6" t="s">
        <v>413</v>
      </c>
      <c r="I370" s="6">
        <v>0</v>
      </c>
      <c r="J370" s="6" t="s">
        <v>413</v>
      </c>
      <c r="K370" s="6">
        <v>0</v>
      </c>
      <c r="L370" s="6">
        <v>0</v>
      </c>
      <c r="M370" s="7">
        <v>44377</v>
      </c>
      <c r="N370" s="6" t="s">
        <v>27</v>
      </c>
      <c r="O370" s="8">
        <v>20077000</v>
      </c>
      <c r="P370" s="6" t="s">
        <v>126</v>
      </c>
      <c r="Q370" s="6">
        <v>0</v>
      </c>
      <c r="R370" s="6">
        <v>0</v>
      </c>
      <c r="S370" s="9">
        <v>0</v>
      </c>
      <c r="T370" s="6">
        <v>0</v>
      </c>
      <c r="U370" s="6">
        <v>0</v>
      </c>
      <c r="V370" s="9">
        <v>0</v>
      </c>
      <c r="W370" s="6" t="s">
        <v>29</v>
      </c>
      <c r="X370" s="6" t="s">
        <v>29</v>
      </c>
      <c r="Y370" s="9">
        <v>0</v>
      </c>
      <c r="Z370" s="6" t="s">
        <v>29</v>
      </c>
      <c r="AA370" s="6" t="s">
        <v>29</v>
      </c>
      <c r="AB370" s="9">
        <v>0</v>
      </c>
      <c r="AC370" s="6" t="s">
        <v>29</v>
      </c>
      <c r="AD370" s="6" t="s">
        <v>29</v>
      </c>
      <c r="AE370" s="9">
        <v>0</v>
      </c>
      <c r="AF370" s="6" t="s">
        <v>29</v>
      </c>
      <c r="AG370" s="9">
        <v>0</v>
      </c>
      <c r="AH370" s="9">
        <v>0</v>
      </c>
      <c r="AI370" s="6" t="s">
        <v>29</v>
      </c>
      <c r="AJ370" s="6" t="s">
        <v>29</v>
      </c>
      <c r="AK370" s="9">
        <v>0</v>
      </c>
      <c r="AL370" s="9">
        <v>0</v>
      </c>
      <c r="AM370" s="6" t="s">
        <v>29</v>
      </c>
      <c r="AN370" s="9">
        <v>0</v>
      </c>
      <c r="AO370" s="6" t="s">
        <v>29</v>
      </c>
      <c r="AP370" s="6" t="s">
        <v>29</v>
      </c>
      <c r="AQ370" s="9">
        <v>0</v>
      </c>
      <c r="AR370" s="6" t="s">
        <v>29</v>
      </c>
      <c r="AS370" s="6" t="s">
        <v>29</v>
      </c>
      <c r="AT370" s="6" t="s">
        <v>29</v>
      </c>
      <c r="AU370" s="6" t="s">
        <v>29</v>
      </c>
      <c r="AV370" s="8">
        <v>190086000</v>
      </c>
      <c r="AW370" s="8">
        <v>6552000</v>
      </c>
      <c r="AX370" s="8">
        <v>1000</v>
      </c>
      <c r="AY370" s="8">
        <v>6551000</v>
      </c>
      <c r="AZ370" s="8">
        <v>67000</v>
      </c>
      <c r="BA370" s="8">
        <v>58673000</v>
      </c>
      <c r="BB370" s="6">
        <v>0</v>
      </c>
      <c r="BC370" s="6">
        <v>0</v>
      </c>
      <c r="BD370" s="8">
        <v>-1618000</v>
      </c>
      <c r="BE370" s="8">
        <v>-93000</v>
      </c>
      <c r="BF370" s="6">
        <v>0</v>
      </c>
      <c r="BG370" s="6">
        <v>0</v>
      </c>
      <c r="BH370" s="11" t="e">
        <f>BF370/L370</f>
        <v>#DIV/0!</v>
      </c>
      <c r="BI370" s="8">
        <f>BF370-AY370</f>
        <v>-6551000</v>
      </c>
      <c r="BJ370" s="6" t="e">
        <f>(Table1[[#This Row],[Cotação]]/Table1[[#This Row],[Min 52 sem 
]])-1</f>
        <v>#DIV/0!</v>
      </c>
    </row>
    <row r="371" spans="1:62" hidden="1" x14ac:dyDescent="0.25">
      <c r="A371" s="6" t="str">
        <f>IFERROR(VLOOKUP(Table1[[#This Row],[Papel]],carteira!A:B,2,0),"")</f>
        <v/>
      </c>
      <c r="B371" s="5" t="s">
        <v>2121</v>
      </c>
      <c r="C371" s="6">
        <v>0</v>
      </c>
      <c r="D371" s="6" t="s">
        <v>2</v>
      </c>
      <c r="E371" s="6" t="s">
        <v>27</v>
      </c>
      <c r="F371" s="6" t="s">
        <v>2122</v>
      </c>
      <c r="G371" s="6">
        <v>0</v>
      </c>
      <c r="H371" s="6" t="s">
        <v>87</v>
      </c>
      <c r="I371" s="6">
        <v>0</v>
      </c>
      <c r="J371" s="6" t="s">
        <v>88</v>
      </c>
      <c r="K371" s="6">
        <v>0</v>
      </c>
      <c r="L371" s="6">
        <v>0</v>
      </c>
      <c r="M371" s="7">
        <v>44639</v>
      </c>
      <c r="N371" s="6" t="s">
        <v>27</v>
      </c>
      <c r="O371" s="8">
        <v>96227000</v>
      </c>
      <c r="P371" s="6" t="s">
        <v>126</v>
      </c>
      <c r="Q371" s="6">
        <v>0</v>
      </c>
      <c r="R371" s="6">
        <v>0</v>
      </c>
      <c r="S371" s="9">
        <v>0</v>
      </c>
      <c r="T371" s="6">
        <v>0</v>
      </c>
      <c r="U371" s="6">
        <v>0</v>
      </c>
      <c r="V371" s="9">
        <v>0</v>
      </c>
      <c r="W371" s="6" t="s">
        <v>29</v>
      </c>
      <c r="X371" s="6" t="s">
        <v>29</v>
      </c>
      <c r="Y371" s="9">
        <v>0</v>
      </c>
      <c r="Z371" s="6" t="s">
        <v>29</v>
      </c>
      <c r="AA371" s="6" t="s">
        <v>29</v>
      </c>
      <c r="AB371" s="9">
        <v>0</v>
      </c>
      <c r="AC371" s="6" t="s">
        <v>29</v>
      </c>
      <c r="AD371" s="6" t="s">
        <v>29</v>
      </c>
      <c r="AE371" s="9">
        <v>0</v>
      </c>
      <c r="AF371" s="6" t="s">
        <v>29</v>
      </c>
      <c r="AG371" s="9">
        <v>0</v>
      </c>
      <c r="AH371" s="9">
        <v>0</v>
      </c>
      <c r="AI371" s="6" t="s">
        <v>29</v>
      </c>
      <c r="AJ371" s="6" t="s">
        <v>29</v>
      </c>
      <c r="AK371" s="9">
        <v>0</v>
      </c>
      <c r="AL371" s="9">
        <v>0</v>
      </c>
      <c r="AM371" s="6" t="s">
        <v>29</v>
      </c>
      <c r="AN371" s="9">
        <v>0</v>
      </c>
      <c r="AO371" s="6" t="s">
        <v>29</v>
      </c>
      <c r="AP371" s="6" t="s">
        <v>29</v>
      </c>
      <c r="AQ371" s="9">
        <v>0</v>
      </c>
      <c r="AR371" s="6" t="s">
        <v>29</v>
      </c>
      <c r="AS371" s="6" t="s">
        <v>29</v>
      </c>
      <c r="AT371" s="6" t="s">
        <v>29</v>
      </c>
      <c r="AU371" s="6" t="s">
        <v>29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11" t="e">
        <f>BF371/L371</f>
        <v>#DIV/0!</v>
      </c>
      <c r="BI371" s="8">
        <f>BF371-AY371</f>
        <v>0</v>
      </c>
      <c r="BJ371" s="6" t="e">
        <f>(Table1[[#This Row],[Cotação]]/Table1[[#This Row],[Min 52 sem 
]])-1</f>
        <v>#DIV/0!</v>
      </c>
    </row>
    <row r="372" spans="1:62" hidden="1" x14ac:dyDescent="0.25">
      <c r="A372" s="6" t="str">
        <f>IFERROR(VLOOKUP(Table1[[#This Row],[Papel]],carteira!A:B,2,0),"")</f>
        <v/>
      </c>
      <c r="B372" s="5" t="s">
        <v>1967</v>
      </c>
      <c r="C372" s="6">
        <v>33.130000000000003</v>
      </c>
      <c r="D372" s="6" t="s">
        <v>2</v>
      </c>
      <c r="E372" s="7">
        <v>44519</v>
      </c>
      <c r="F372" s="6" t="s">
        <v>1968</v>
      </c>
      <c r="G372" s="6">
        <v>28.62</v>
      </c>
      <c r="H372" s="6" t="s">
        <v>211</v>
      </c>
      <c r="I372" s="6">
        <v>46.4</v>
      </c>
      <c r="J372" s="6" t="s">
        <v>211</v>
      </c>
      <c r="K372" s="6">
        <v>0</v>
      </c>
      <c r="L372" s="8">
        <v>5851160000</v>
      </c>
      <c r="M372" s="7">
        <v>44561</v>
      </c>
      <c r="N372" s="8">
        <v>7314810000</v>
      </c>
      <c r="O372" s="8">
        <v>176612000</v>
      </c>
      <c r="P372" s="6" t="s">
        <v>126</v>
      </c>
      <c r="Q372" s="6">
        <v>17.11</v>
      </c>
      <c r="R372" s="6">
        <v>1.94</v>
      </c>
      <c r="S372" s="9">
        <v>0</v>
      </c>
      <c r="T372" s="6">
        <v>1.72</v>
      </c>
      <c r="U372" s="6">
        <v>19.25</v>
      </c>
      <c r="V372" s="9">
        <v>0</v>
      </c>
      <c r="W372" s="6" t="s">
        <v>1969</v>
      </c>
      <c r="X372" s="6" t="s">
        <v>1970</v>
      </c>
      <c r="Y372" s="9">
        <v>-3.2000000000000001E-2</v>
      </c>
      <c r="Z372" s="6" t="s">
        <v>1971</v>
      </c>
      <c r="AA372" s="6" t="s">
        <v>1972</v>
      </c>
      <c r="AB372" s="9">
        <v>0</v>
      </c>
      <c r="AC372" s="6" t="s">
        <v>1973</v>
      </c>
      <c r="AD372" s="6" t="s">
        <v>1974</v>
      </c>
      <c r="AE372" s="9">
        <v>-0.1013</v>
      </c>
      <c r="AF372" s="6" t="s">
        <v>64</v>
      </c>
      <c r="AG372" s="9">
        <v>5.2999999999999999E-2</v>
      </c>
      <c r="AH372" s="9">
        <v>-0.2908</v>
      </c>
      <c r="AI372" s="6" t="s">
        <v>1975</v>
      </c>
      <c r="AJ372" s="6" t="s">
        <v>702</v>
      </c>
      <c r="AK372" s="9">
        <v>0.3004</v>
      </c>
      <c r="AL372" s="9">
        <v>8.9999999999999993E-3</v>
      </c>
      <c r="AM372" s="6" t="s">
        <v>949</v>
      </c>
      <c r="AN372" s="9">
        <v>7.5899999999999995E-2</v>
      </c>
      <c r="AO372" s="6" t="s">
        <v>1976</v>
      </c>
      <c r="AP372" s="6" t="s">
        <v>659</v>
      </c>
      <c r="AQ372" s="9">
        <v>0.50760000000000005</v>
      </c>
      <c r="AR372" s="6" t="s">
        <v>81</v>
      </c>
      <c r="AS372" s="6" t="s">
        <v>121</v>
      </c>
      <c r="AT372" s="6" t="s">
        <v>1879</v>
      </c>
      <c r="AU372" s="6" t="s">
        <v>1977</v>
      </c>
      <c r="AV372" s="8">
        <v>7137810000</v>
      </c>
      <c r="AW372" s="8">
        <v>3253790000</v>
      </c>
      <c r="AX372" s="8">
        <v>1790140000</v>
      </c>
      <c r="AY372" s="8">
        <v>1463660000</v>
      </c>
      <c r="AZ372" s="8">
        <v>2125970000</v>
      </c>
      <c r="BA372" s="8">
        <v>3399510000</v>
      </c>
      <c r="BB372" s="8">
        <v>856637000</v>
      </c>
      <c r="BC372" s="8">
        <v>311961000</v>
      </c>
      <c r="BD372" s="8">
        <v>378642000</v>
      </c>
      <c r="BE372" s="8">
        <v>169221000</v>
      </c>
      <c r="BF372" s="8">
        <v>341970000</v>
      </c>
      <c r="BG372" s="8">
        <v>81963000</v>
      </c>
      <c r="BH372" s="11">
        <f>BF372/L372</f>
        <v>5.8444821197847947E-2</v>
      </c>
      <c r="BI372" s="8">
        <f>BF372-AY372</f>
        <v>-1121690000</v>
      </c>
      <c r="BJ372" s="6">
        <f>(Table1[[#This Row],[Cotação]]/Table1[[#This Row],[Min 52 sem 
]])-1</f>
        <v>0.15758211041229919</v>
      </c>
    </row>
    <row r="373" spans="1:62" hidden="1" x14ac:dyDescent="0.25">
      <c r="A373" s="6" t="str">
        <f>IFERROR(VLOOKUP(Table1[[#This Row],[Papel]],carteira!A:B,2,0),"")</f>
        <v/>
      </c>
      <c r="B373" s="5" t="s">
        <v>1456</v>
      </c>
      <c r="C373" s="6">
        <v>400</v>
      </c>
      <c r="D373" s="6" t="s">
        <v>160</v>
      </c>
      <c r="E373" s="7">
        <v>44565</v>
      </c>
      <c r="F373" s="6" t="s">
        <v>1457</v>
      </c>
      <c r="G373" s="6">
        <v>236.29</v>
      </c>
      <c r="H373" s="6" t="s">
        <v>72</v>
      </c>
      <c r="I373" s="6">
        <v>400</v>
      </c>
      <c r="J373" s="6" t="s">
        <v>72</v>
      </c>
      <c r="K373" s="6">
        <v>0</v>
      </c>
      <c r="L373" s="8">
        <v>3863200000</v>
      </c>
      <c r="M373" s="7">
        <v>44561</v>
      </c>
      <c r="N373" s="8">
        <v>3692680000</v>
      </c>
      <c r="O373" s="8">
        <v>9658000</v>
      </c>
      <c r="P373" s="6" t="s">
        <v>126</v>
      </c>
      <c r="Q373" s="6">
        <v>45.14</v>
      </c>
      <c r="R373" s="6">
        <v>8.86</v>
      </c>
      <c r="S373" s="9">
        <v>0</v>
      </c>
      <c r="T373" s="6">
        <v>1.91</v>
      </c>
      <c r="U373" s="6">
        <v>209.39</v>
      </c>
      <c r="V373" s="9">
        <v>0</v>
      </c>
      <c r="W373" s="6" t="s">
        <v>1458</v>
      </c>
      <c r="X373" s="6" t="s">
        <v>1459</v>
      </c>
      <c r="Y373" s="9">
        <v>0.54600000000000004</v>
      </c>
      <c r="Z373" s="6" t="s">
        <v>1460</v>
      </c>
      <c r="AA373" s="6" t="s">
        <v>1461</v>
      </c>
      <c r="AB373" s="9">
        <v>6.6699999999999995E-2</v>
      </c>
      <c r="AC373" s="6" t="s">
        <v>383</v>
      </c>
      <c r="AD373" s="6" t="s">
        <v>115</v>
      </c>
      <c r="AE373" s="9">
        <v>0.53369999999999995</v>
      </c>
      <c r="AF373" s="6" t="s">
        <v>258</v>
      </c>
      <c r="AG373" s="9">
        <v>0.129</v>
      </c>
      <c r="AH373" s="9">
        <v>0.3427</v>
      </c>
      <c r="AI373" s="6" t="s">
        <v>1462</v>
      </c>
      <c r="AJ373" s="6" t="s">
        <v>47</v>
      </c>
      <c r="AK373" s="9">
        <v>1.0291999999999999</v>
      </c>
      <c r="AL373" s="9">
        <v>7.5999999999999998E-2</v>
      </c>
      <c r="AM373" s="6" t="s">
        <v>1463</v>
      </c>
      <c r="AN373" s="9">
        <v>0.39150000000000001</v>
      </c>
      <c r="AO373" s="6" t="s">
        <v>1464</v>
      </c>
      <c r="AP373" s="6" t="s">
        <v>635</v>
      </c>
      <c r="AQ373" s="9">
        <v>1.4145000000000001</v>
      </c>
      <c r="AR373" s="6" t="s">
        <v>1131</v>
      </c>
      <c r="AS373" s="6" t="s">
        <v>372</v>
      </c>
      <c r="AT373" s="6" t="s">
        <v>116</v>
      </c>
      <c r="AU373" s="6" t="s">
        <v>157</v>
      </c>
      <c r="AV373" s="8">
        <v>4586780000</v>
      </c>
      <c r="AW373" s="8">
        <v>684769000</v>
      </c>
      <c r="AX373" s="8">
        <v>855287000</v>
      </c>
      <c r="AY373" s="8">
        <v>-170518000</v>
      </c>
      <c r="AZ373" s="8">
        <v>1978650000</v>
      </c>
      <c r="BA373" s="8">
        <v>2022250000</v>
      </c>
      <c r="BB373" s="8">
        <v>1238110000</v>
      </c>
      <c r="BC373" s="8">
        <v>182294000</v>
      </c>
      <c r="BD373" s="8">
        <v>592251000</v>
      </c>
      <c r="BE373" s="8">
        <v>103937000</v>
      </c>
      <c r="BF373" s="8">
        <v>85587000</v>
      </c>
      <c r="BG373" s="8">
        <v>-333385000</v>
      </c>
      <c r="BH373" s="11">
        <f>BF373/L373</f>
        <v>2.2154431559329054E-2</v>
      </c>
      <c r="BI373" s="8">
        <f>BF373-AY373</f>
        <v>256105000</v>
      </c>
      <c r="BJ373" s="6">
        <f>(Table1[[#This Row],[Cotação]]/Table1[[#This Row],[Min 52 sem 
]])-1</f>
        <v>0.69283507554276524</v>
      </c>
    </row>
    <row r="374" spans="1:62" hidden="1" x14ac:dyDescent="0.25">
      <c r="A374" s="6" t="str">
        <f>IFERROR(VLOOKUP(Table1[[#This Row],[Papel]],carteira!A:B,2,0),"")</f>
        <v/>
      </c>
      <c r="B374" s="5" t="s">
        <v>670</v>
      </c>
      <c r="C374" s="6">
        <v>33.6</v>
      </c>
      <c r="D374" s="6" t="s">
        <v>671</v>
      </c>
      <c r="E374" s="7">
        <v>43797</v>
      </c>
      <c r="F374" s="6" t="s">
        <v>672</v>
      </c>
      <c r="G374" s="6">
        <v>0</v>
      </c>
      <c r="H374" s="6" t="s">
        <v>25</v>
      </c>
      <c r="I374" s="6">
        <v>0</v>
      </c>
      <c r="J374" s="6" t="s">
        <v>26</v>
      </c>
      <c r="K374" s="6">
        <v>0</v>
      </c>
      <c r="L374" s="8">
        <v>4899150000</v>
      </c>
      <c r="M374" s="7">
        <v>44561</v>
      </c>
      <c r="N374" s="6" t="s">
        <v>27</v>
      </c>
      <c r="O374" s="8">
        <v>583232000</v>
      </c>
      <c r="P374" s="6" t="s">
        <v>126</v>
      </c>
      <c r="Q374" s="6">
        <v>20.25</v>
      </c>
      <c r="R374" s="6">
        <v>1.66</v>
      </c>
      <c r="S374" s="9">
        <v>0</v>
      </c>
      <c r="T374" s="6">
        <v>1.27</v>
      </c>
      <c r="U374" s="6">
        <v>26.49</v>
      </c>
      <c r="V374" s="9">
        <v>0</v>
      </c>
      <c r="W374" s="6" t="s">
        <v>29</v>
      </c>
      <c r="X374" s="6" t="s">
        <v>29</v>
      </c>
      <c r="Y374" s="9">
        <v>0</v>
      </c>
      <c r="Z374" s="6" t="s">
        <v>29</v>
      </c>
      <c r="AA374" s="6" t="s">
        <v>29</v>
      </c>
      <c r="AB374" s="9">
        <v>0</v>
      </c>
      <c r="AC374" s="6" t="s">
        <v>29</v>
      </c>
      <c r="AD374" s="6" t="s">
        <v>30</v>
      </c>
      <c r="AE374" s="9">
        <v>0</v>
      </c>
      <c r="AF374" s="6" t="s">
        <v>29</v>
      </c>
      <c r="AG374" s="9">
        <v>0</v>
      </c>
      <c r="AH374" s="9">
        <v>0</v>
      </c>
      <c r="AI374" s="6" t="s">
        <v>29</v>
      </c>
      <c r="AJ374" s="6" t="s">
        <v>29</v>
      </c>
      <c r="AK374" s="9">
        <v>-0.26960000000000001</v>
      </c>
      <c r="AL374" s="9">
        <v>0</v>
      </c>
      <c r="AM374" s="6" t="s">
        <v>536</v>
      </c>
      <c r="AN374" s="9">
        <v>0</v>
      </c>
      <c r="AO374" s="6" t="s">
        <v>29</v>
      </c>
      <c r="AP374" s="6" t="s">
        <v>29</v>
      </c>
      <c r="AQ374" s="9">
        <v>0</v>
      </c>
      <c r="AR374" s="6" t="s">
        <v>29</v>
      </c>
      <c r="AS374" s="6" t="s">
        <v>29</v>
      </c>
      <c r="AT374" s="6" t="s">
        <v>673</v>
      </c>
      <c r="AU374" s="6" t="s">
        <v>29</v>
      </c>
      <c r="AV374" s="8">
        <v>36930500000</v>
      </c>
      <c r="AW374" s="8">
        <v>20227700000</v>
      </c>
      <c r="AX374" s="8">
        <v>13124700000</v>
      </c>
      <c r="AY374" s="8">
        <v>3862850000</v>
      </c>
      <c r="AZ374" s="8">
        <v>1895880000</v>
      </c>
      <c r="BA374" s="8">
        <v>420932000</v>
      </c>
      <c r="BB374" s="8">
        <v>76871000</v>
      </c>
      <c r="BC374" s="8">
        <v>21181000</v>
      </c>
      <c r="BD374" s="8">
        <v>241912000</v>
      </c>
      <c r="BE374" s="8">
        <v>48237000</v>
      </c>
      <c r="BH374" s="11">
        <f>BF374/L374</f>
        <v>0</v>
      </c>
      <c r="BI374" s="8">
        <f>BF374-AY374</f>
        <v>-3862850000</v>
      </c>
      <c r="BJ374" s="6" t="e">
        <f>(Table1[[#This Row],[Cotação]]/Table1[[#This Row],[Min 52 sem 
]])-1</f>
        <v>#DIV/0!</v>
      </c>
    </row>
    <row r="375" spans="1:62" hidden="1" x14ac:dyDescent="0.25">
      <c r="A375" s="6" t="str">
        <f>IFERROR(VLOOKUP(Table1[[#This Row],[Papel]],carteira!A:B,2,0),"")</f>
        <v/>
      </c>
      <c r="B375" s="5" t="s">
        <v>2465</v>
      </c>
      <c r="C375" s="6">
        <v>27.57</v>
      </c>
      <c r="D375" s="6" t="s">
        <v>2</v>
      </c>
      <c r="E375" s="7">
        <v>44553</v>
      </c>
      <c r="F375" s="6" t="s">
        <v>2466</v>
      </c>
      <c r="G375" s="6">
        <v>25.74</v>
      </c>
      <c r="H375" s="6" t="s">
        <v>72</v>
      </c>
      <c r="I375" s="6">
        <v>40.86</v>
      </c>
      <c r="J375" s="6" t="s">
        <v>72</v>
      </c>
      <c r="K375" s="6">
        <v>0</v>
      </c>
      <c r="L375" s="8">
        <v>5521550000</v>
      </c>
      <c r="M375" s="7">
        <v>44469</v>
      </c>
      <c r="N375" s="8">
        <v>10701900000</v>
      </c>
      <c r="O375" s="8">
        <v>200274000</v>
      </c>
      <c r="P375" s="6" t="s">
        <v>126</v>
      </c>
      <c r="Q375" s="6">
        <v>-32.03</v>
      </c>
      <c r="R375" s="6">
        <v>-0.86</v>
      </c>
      <c r="S375" s="9">
        <v>0</v>
      </c>
      <c r="T375" s="6">
        <v>1.59</v>
      </c>
      <c r="U375" s="6">
        <v>17.39</v>
      </c>
      <c r="V375" s="9">
        <v>0</v>
      </c>
      <c r="W375" s="6" t="s">
        <v>2467</v>
      </c>
      <c r="X375" s="6" t="s">
        <v>2468</v>
      </c>
      <c r="Y375" s="9">
        <v>-0.25019999999999998</v>
      </c>
      <c r="Z375" s="6" t="s">
        <v>916</v>
      </c>
      <c r="AA375" s="6" t="s">
        <v>2469</v>
      </c>
      <c r="AB375" s="9">
        <v>0</v>
      </c>
      <c r="AC375" s="6" t="s">
        <v>304</v>
      </c>
      <c r="AD375" s="6" t="s">
        <v>1981</v>
      </c>
      <c r="AE375" s="9">
        <v>-0.31690000000000002</v>
      </c>
      <c r="AF375" s="6" t="s">
        <v>2470</v>
      </c>
      <c r="AG375" s="9">
        <v>4.2999999999999997E-2</v>
      </c>
      <c r="AH375" s="9">
        <v>9.9599999999999994E-2</v>
      </c>
      <c r="AI375" s="6" t="s">
        <v>2471</v>
      </c>
      <c r="AJ375" s="6" t="s">
        <v>552</v>
      </c>
      <c r="AK375" s="9">
        <v>1.0916999999999999</v>
      </c>
      <c r="AL375" s="9">
        <v>0</v>
      </c>
      <c r="AM375" s="6" t="s">
        <v>2472</v>
      </c>
      <c r="AN375" s="9">
        <v>2.3E-3</v>
      </c>
      <c r="AO375" s="6" t="s">
        <v>2473</v>
      </c>
      <c r="AP375" s="6" t="s">
        <v>2104</v>
      </c>
      <c r="AQ375" s="9">
        <v>6.0900000000000003E-2</v>
      </c>
      <c r="AR375" s="6" t="s">
        <v>2474</v>
      </c>
      <c r="AS375" s="6" t="s">
        <v>408</v>
      </c>
      <c r="AT375" s="6" t="s">
        <v>2039</v>
      </c>
      <c r="AU375" s="6" t="s">
        <v>1021</v>
      </c>
      <c r="AV375" s="8">
        <v>10175700000</v>
      </c>
      <c r="AW375" s="8">
        <v>5786080000</v>
      </c>
      <c r="AX375" s="8">
        <v>605725000</v>
      </c>
      <c r="AY375" s="8">
        <v>5180350000</v>
      </c>
      <c r="AZ375" s="8">
        <v>1217700000</v>
      </c>
      <c r="BA375" s="8">
        <v>3483570000</v>
      </c>
      <c r="BB375" s="8">
        <v>1614810000</v>
      </c>
      <c r="BC375" s="8">
        <v>454853000</v>
      </c>
      <c r="BD375" s="8">
        <v>439678000</v>
      </c>
      <c r="BE375" s="8">
        <v>110811000</v>
      </c>
      <c r="BF375" s="8">
        <v>-172362000</v>
      </c>
      <c r="BG375" s="8">
        <v>-29370000</v>
      </c>
      <c r="BH375" s="11">
        <f>BF375/L375</f>
        <v>-3.1216234571814074E-2</v>
      </c>
      <c r="BI375" s="8">
        <f>BF375-AY375</f>
        <v>-5352712000</v>
      </c>
      <c r="BJ375" s="6">
        <f>(Table1[[#This Row],[Cotação]]/Table1[[#This Row],[Min 52 sem 
]])-1</f>
        <v>7.1095571095571186E-2</v>
      </c>
    </row>
    <row r="376" spans="1:62" hidden="1" x14ac:dyDescent="0.25">
      <c r="A376" s="6" t="str">
        <f>IFERROR(VLOOKUP(Table1[[#This Row],[Papel]],carteira!A:B,2,0),"")</f>
        <v/>
      </c>
      <c r="B376" s="5" t="s">
        <v>1708</v>
      </c>
      <c r="C376" s="6">
        <v>10.4</v>
      </c>
      <c r="D376" s="6" t="s">
        <v>1709</v>
      </c>
      <c r="E376" s="7">
        <v>44070</v>
      </c>
      <c r="F376" s="6" t="s">
        <v>1710</v>
      </c>
      <c r="G376" s="6">
        <v>9.8699999999999992</v>
      </c>
      <c r="H376" s="6" t="s">
        <v>622</v>
      </c>
      <c r="I376" s="6">
        <v>10.4</v>
      </c>
      <c r="J376" s="6" t="s">
        <v>622</v>
      </c>
      <c r="K376" s="6">
        <v>0</v>
      </c>
      <c r="L376" s="8">
        <v>1108870000</v>
      </c>
      <c r="M376" s="7">
        <v>44012</v>
      </c>
      <c r="N376" s="8">
        <v>1315840000</v>
      </c>
      <c r="O376" s="8">
        <v>106622000</v>
      </c>
      <c r="P376" s="6" t="s">
        <v>126</v>
      </c>
      <c r="Q376" s="6">
        <v>-14.97</v>
      </c>
      <c r="R376" s="6">
        <v>-0.69</v>
      </c>
      <c r="S376" s="9">
        <v>0</v>
      </c>
      <c r="T376" s="6">
        <v>1.32</v>
      </c>
      <c r="U376" s="6">
        <v>7.86</v>
      </c>
      <c r="V376" s="9">
        <v>0</v>
      </c>
      <c r="W376" s="6" t="s">
        <v>1711</v>
      </c>
      <c r="X376" s="6" t="s">
        <v>1712</v>
      </c>
      <c r="Y376" s="9">
        <v>6.1199999999999997E-2</v>
      </c>
      <c r="Z376" s="6" t="s">
        <v>996</v>
      </c>
      <c r="AA376" s="6" t="s">
        <v>65</v>
      </c>
      <c r="AB376" s="9">
        <v>0</v>
      </c>
      <c r="AC376" s="6" t="s">
        <v>1501</v>
      </c>
      <c r="AD376" s="6" t="s">
        <v>1713</v>
      </c>
      <c r="AE376" s="9">
        <v>4.6300000000000001E-2</v>
      </c>
      <c r="AF376" s="6" t="s">
        <v>1714</v>
      </c>
      <c r="AG376" s="9">
        <v>5.8000000000000003E-2</v>
      </c>
      <c r="AH376" s="9">
        <v>0.19900000000000001</v>
      </c>
      <c r="AI376" s="6" t="s">
        <v>1715</v>
      </c>
      <c r="AJ376" s="6" t="s">
        <v>702</v>
      </c>
      <c r="AK376" s="9">
        <v>-0.59760000000000002</v>
      </c>
      <c r="AL376" s="9">
        <v>0</v>
      </c>
      <c r="AM376" s="6" t="s">
        <v>1716</v>
      </c>
      <c r="AN376" s="9">
        <v>-0.24460000000000001</v>
      </c>
      <c r="AO376" s="6" t="s">
        <v>1717</v>
      </c>
      <c r="AP376" s="6" t="s">
        <v>329</v>
      </c>
      <c r="AQ376" s="9">
        <v>0</v>
      </c>
      <c r="AR376" s="6" t="s">
        <v>1717</v>
      </c>
      <c r="AS376" s="6" t="s">
        <v>149</v>
      </c>
      <c r="AT376" s="6" t="s">
        <v>1718</v>
      </c>
      <c r="AU376" s="6" t="s">
        <v>1034</v>
      </c>
      <c r="AV376" s="8">
        <v>1401470000</v>
      </c>
      <c r="AW376" s="8">
        <v>263755000</v>
      </c>
      <c r="AX376" s="8">
        <v>56787500</v>
      </c>
      <c r="AY376" s="8">
        <v>206967000</v>
      </c>
      <c r="AZ376" s="8">
        <v>626114000</v>
      </c>
      <c r="BA376" s="8">
        <v>838439000</v>
      </c>
      <c r="BB376" s="8">
        <v>730703000</v>
      </c>
      <c r="BC376" s="8">
        <v>194393000</v>
      </c>
      <c r="BD376" s="8">
        <v>81927400</v>
      </c>
      <c r="BE376" s="8">
        <v>15522100</v>
      </c>
      <c r="BF376" s="8">
        <v>-74069400</v>
      </c>
      <c r="BG376" s="8">
        <v>-7355130</v>
      </c>
      <c r="BH376" s="11">
        <f>BF376/L376</f>
        <v>-6.6797189932093035E-2</v>
      </c>
      <c r="BI376" s="8">
        <f>BF376-AY376</f>
        <v>-281036400</v>
      </c>
      <c r="BJ376" s="6">
        <f>(Table1[[#This Row],[Cotação]]/Table1[[#This Row],[Min 52 sem 
]])-1</f>
        <v>5.369807497467094E-2</v>
      </c>
    </row>
    <row r="377" spans="1:62" hidden="1" x14ac:dyDescent="0.25">
      <c r="A377" s="6" t="str">
        <f>IFERROR(VLOOKUP(Table1[[#This Row],[Papel]],carteira!A:B,2,0),"")</f>
        <v/>
      </c>
      <c r="B377" s="5" t="s">
        <v>122</v>
      </c>
      <c r="C377" s="6">
        <v>27.5</v>
      </c>
      <c r="D377" s="6" t="s">
        <v>34</v>
      </c>
      <c r="E377" s="7">
        <v>44566</v>
      </c>
      <c r="F377" s="6" t="s">
        <v>123</v>
      </c>
      <c r="G377" s="6">
        <v>20</v>
      </c>
      <c r="H377" s="6" t="s">
        <v>124</v>
      </c>
      <c r="I377" s="6">
        <v>28.9</v>
      </c>
      <c r="J377" s="6" t="s">
        <v>125</v>
      </c>
      <c r="K377" s="6">
        <v>0</v>
      </c>
      <c r="L377" s="8">
        <v>234960000</v>
      </c>
      <c r="M377" s="7">
        <v>44469</v>
      </c>
      <c r="N377" s="8">
        <v>228308000</v>
      </c>
      <c r="O377" s="8">
        <v>8544000</v>
      </c>
      <c r="P377" s="6" t="s">
        <v>126</v>
      </c>
      <c r="Q377" s="6">
        <v>-3.88</v>
      </c>
      <c r="R377" s="6">
        <v>-7.08</v>
      </c>
      <c r="S377" s="9">
        <v>0</v>
      </c>
      <c r="T377" s="6">
        <v>-4.8899999999999997</v>
      </c>
      <c r="U377" s="6">
        <v>-5.63</v>
      </c>
      <c r="V377" s="9">
        <v>0</v>
      </c>
      <c r="W377" s="6" t="s">
        <v>127</v>
      </c>
      <c r="X377" s="6" t="s">
        <v>128</v>
      </c>
      <c r="Y377" s="9">
        <v>0.25569999999999998</v>
      </c>
      <c r="Z377" s="6" t="s">
        <v>129</v>
      </c>
      <c r="AA377" s="6" t="s">
        <v>130</v>
      </c>
      <c r="AB377" s="9">
        <v>0</v>
      </c>
      <c r="AC377" s="6" t="s">
        <v>17</v>
      </c>
      <c r="AD377" s="6" t="s">
        <v>131</v>
      </c>
      <c r="AE377" s="9">
        <v>0.2051</v>
      </c>
      <c r="AF377" s="6" t="s">
        <v>132</v>
      </c>
      <c r="AG377" s="9">
        <v>-0.14099999999999999</v>
      </c>
      <c r="AH377" s="9">
        <v>-0.34250000000000003</v>
      </c>
      <c r="AI377" s="6" t="s">
        <v>133</v>
      </c>
      <c r="AJ377" s="6" t="s">
        <v>134</v>
      </c>
      <c r="AK377" s="9">
        <v>-0.44080000000000003</v>
      </c>
      <c r="AL377" s="9">
        <v>0</v>
      </c>
      <c r="AM377" s="6" t="s">
        <v>135</v>
      </c>
      <c r="AN377" s="9">
        <v>-0.25819999999999999</v>
      </c>
      <c r="AO377" s="6" t="s">
        <v>136</v>
      </c>
      <c r="AP377" s="6" t="s">
        <v>76</v>
      </c>
      <c r="AQ377" s="9">
        <v>0.4945</v>
      </c>
      <c r="AR377" s="6" t="s">
        <v>137</v>
      </c>
      <c r="AS377" s="6" t="s">
        <v>29</v>
      </c>
      <c r="AT377" s="6" t="s">
        <v>138</v>
      </c>
      <c r="AU377" s="6" t="s">
        <v>139</v>
      </c>
      <c r="AV377" s="8">
        <v>281956000</v>
      </c>
      <c r="AW377" s="6">
        <v>0</v>
      </c>
      <c r="AX377" s="8">
        <v>6652000</v>
      </c>
      <c r="AY377" s="8">
        <v>-6652000</v>
      </c>
      <c r="AZ377" s="8">
        <v>62756000</v>
      </c>
      <c r="BA377" s="8">
        <v>-48063000</v>
      </c>
      <c r="BB377" s="8">
        <v>191074000</v>
      </c>
      <c r="BC377" s="8">
        <v>48211000</v>
      </c>
      <c r="BD377" s="8">
        <v>-39746000</v>
      </c>
      <c r="BE377" s="8">
        <v>-1077000</v>
      </c>
      <c r="BF377" s="8">
        <v>-60533000</v>
      </c>
      <c r="BG377" s="8">
        <v>-5379000</v>
      </c>
      <c r="BH377" s="11">
        <f>BF377/L377</f>
        <v>-0.25763108614232211</v>
      </c>
      <c r="BI377" s="8">
        <f>BF377-AY377</f>
        <v>-53881000</v>
      </c>
      <c r="BJ377" s="6">
        <f>(Table1[[#This Row],[Cotação]]/Table1[[#This Row],[Min 52 sem 
]])-1</f>
        <v>0.375</v>
      </c>
    </row>
    <row r="378" spans="1:62" hidden="1" x14ac:dyDescent="0.25">
      <c r="A378" s="6" t="str">
        <f>IFERROR(VLOOKUP(Table1[[#This Row],[Papel]],carteira!A:B,2,0),"")</f>
        <v/>
      </c>
      <c r="BI378" s="8"/>
      <c r="BJ378" s="6" t="e">
        <f>(Table1[[#This Row],[Cotação]]/Table1[[#This Row],[Min 52 sem 
]])-1</f>
        <v>#DIV/0!</v>
      </c>
    </row>
    <row r="379" spans="1:62" hidden="1" x14ac:dyDescent="0.25">
      <c r="A379" s="6" t="str">
        <f>IFERROR(VLOOKUP(Table1[[#This Row],[Papel]],carteira!A:B,2,0),"")</f>
        <v/>
      </c>
      <c r="BI379" s="8"/>
      <c r="BJ379" s="6" t="e">
        <f>(Table1[[#This Row],[Cotação]]/Table1[[#This Row],[Min 52 sem 
]])-1</f>
        <v>#DIV/0!</v>
      </c>
    </row>
    <row r="380" spans="1:62" hidden="1" x14ac:dyDescent="0.25">
      <c r="A380" s="6" t="str">
        <f>IFERROR(VLOOKUP(Table1[[#This Row],[Papel]],carteira!A:B,2,0),"")</f>
        <v/>
      </c>
      <c r="BI380" s="8"/>
      <c r="BJ380" s="6" t="e">
        <f>(Table1[[#This Row],[Cotação]]/Table1[[#This Row],[Min 52 sem 
]])-1</f>
        <v>#DIV/0!</v>
      </c>
    </row>
    <row r="381" spans="1:62" hidden="1" x14ac:dyDescent="0.25">
      <c r="A381" s="6" t="str">
        <f>IFERROR(VLOOKUP(Table1[[#This Row],[Papel]],carteira!A:B,2,0),"")</f>
        <v/>
      </c>
      <c r="BI381" s="8"/>
      <c r="BJ381" s="6" t="e">
        <f>(Table1[[#This Row],[Cotação]]/Table1[[#This Row],[Min 52 sem 
]])-1</f>
        <v>#DIV/0!</v>
      </c>
    </row>
    <row r="382" spans="1:62" hidden="1" x14ac:dyDescent="0.25">
      <c r="A382" s="6" t="str">
        <f>IFERROR(VLOOKUP(Table1[[#This Row],[Papel]],carteira!A:B,2,0),"")</f>
        <v/>
      </c>
      <c r="BJ382" s="6" t="e">
        <f>(Table1[[#This Row],[Cotação]]/Table1[[#This Row],[Min 52 sem 
]])-1</f>
        <v>#DIV/0!</v>
      </c>
    </row>
    <row r="383" spans="1:62" hidden="1" x14ac:dyDescent="0.25">
      <c r="A383" s="6" t="str">
        <f>IFERROR(VLOOKUP(Table1[[#This Row],[Papel]],carteira!A:B,2,0),"")</f>
        <v/>
      </c>
      <c r="BJ383" s="6" t="e">
        <f>(Table1[[#This Row],[Cotação]]/Table1[[#This Row],[Min 52 sem 
]])-1</f>
        <v>#DIV/0!</v>
      </c>
    </row>
    <row r="384" spans="1:62" hidden="1" x14ac:dyDescent="0.25">
      <c r="A384" s="6" t="str">
        <f>IFERROR(VLOOKUP(Table1[[#This Row],[Papel]],carteira!A:B,2,0),"")</f>
        <v/>
      </c>
      <c r="BJ384" s="6" t="e">
        <f>(Table1[[#This Row],[Cotação]]/Table1[[#This Row],[Min 52 sem 
]])-1</f>
        <v>#DIV/0!</v>
      </c>
    </row>
    <row r="385" spans="1:1" hidden="1" x14ac:dyDescent="0.25">
      <c r="A385" s="6" t="str">
        <f>IFERROR(VLOOKUP(Table1[[#This Row],[Papel]],carteira!A:B,2,0),"")</f>
        <v/>
      </c>
    </row>
    <row r="386" spans="1:1" hidden="1" x14ac:dyDescent="0.25">
      <c r="A386" s="6" t="str">
        <f>IFERROR(VLOOKUP(Table1[[#This Row],[Papel]],carteira!A:B,2,0),"")</f>
        <v/>
      </c>
    </row>
    <row r="387" spans="1:1" hidden="1" x14ac:dyDescent="0.25">
      <c r="A387" s="6" t="str">
        <f>IFERROR(VLOOKUP(Table1[[#This Row],[Papel]],carteira!A:B,2,0),"")</f>
        <v/>
      </c>
    </row>
    <row r="388" spans="1:1" hidden="1" x14ac:dyDescent="0.25">
      <c r="A388" s="6" t="str">
        <f>IFERROR(VLOOKUP(Table1[[#This Row],[Papel]],carteira!A:B,2,0),"")</f>
        <v/>
      </c>
    </row>
    <row r="389" spans="1:1" hidden="1" x14ac:dyDescent="0.25">
      <c r="A389" s="6" t="str">
        <f>IFERROR(VLOOKUP(Table1[[#This Row],[Papel]],carteira!A:B,2,0),"")</f>
        <v/>
      </c>
    </row>
    <row r="390" spans="1:1" hidden="1" x14ac:dyDescent="0.25">
      <c r="A390" s="6" t="str">
        <f>IFERROR(VLOOKUP(Table1[[#This Row],[Papel]],carteira!A:B,2,0),"")</f>
        <v/>
      </c>
    </row>
    <row r="391" spans="1:1" hidden="1" x14ac:dyDescent="0.25">
      <c r="A391" s="6" t="str">
        <f>IFERROR(VLOOKUP(Table1[[#This Row],[Papel]],carteira!A:B,2,0),"")</f>
        <v/>
      </c>
    </row>
    <row r="392" spans="1:1" hidden="1" x14ac:dyDescent="0.25">
      <c r="A392" s="6" t="str">
        <f>IFERROR(VLOOKUP(Table1[[#This Row],[Papel]],carteira!A:B,2,0),"")</f>
        <v/>
      </c>
    </row>
    <row r="393" spans="1:1" hidden="1" x14ac:dyDescent="0.25">
      <c r="A393" s="6" t="str">
        <f>IFERROR(VLOOKUP(Table1[[#This Row],[Papel]],carteira!A:B,2,0),"")</f>
        <v/>
      </c>
    </row>
    <row r="394" spans="1:1" hidden="1" x14ac:dyDescent="0.25">
      <c r="A394" s="6" t="str">
        <f>IFERROR(VLOOKUP(Table1[[#This Row],[Papel]],carteira!A:B,2,0),"")</f>
        <v/>
      </c>
    </row>
    <row r="395" spans="1:1" hidden="1" x14ac:dyDescent="0.25">
      <c r="A395" s="6" t="str">
        <f>IFERROR(VLOOKUP(Table1[[#This Row],[Papel]],carteira!A:B,2,0),"")</f>
        <v/>
      </c>
    </row>
    <row r="396" spans="1:1" hidden="1" x14ac:dyDescent="0.25">
      <c r="A396" s="6" t="str">
        <f>IFERROR(VLOOKUP(Table1[[#This Row],[Papel]],carteira!A:B,2,0),"")</f>
        <v/>
      </c>
    </row>
    <row r="397" spans="1:1" hidden="1" x14ac:dyDescent="0.25">
      <c r="A397" s="6" t="str">
        <f>IFERROR(VLOOKUP(Table1[[#This Row],[Papel]],carteira!A:B,2,0),"")</f>
        <v/>
      </c>
    </row>
    <row r="398" spans="1:1" hidden="1" x14ac:dyDescent="0.25">
      <c r="A398" s="6" t="str">
        <f>IFERROR(VLOOKUP(Table1[[#This Row],[Papel]],carteira!A:B,2,0),"")</f>
        <v/>
      </c>
    </row>
    <row r="399" spans="1:1" hidden="1" x14ac:dyDescent="0.25">
      <c r="A399" s="6" t="str">
        <f>IFERROR(VLOOKUP(Table1[[#This Row],[Papel]],carteira!A:B,2,0),"")</f>
        <v/>
      </c>
    </row>
    <row r="400" spans="1:1" hidden="1" x14ac:dyDescent="0.25">
      <c r="A400" s="6" t="str">
        <f>IFERROR(VLOOKUP(Table1[[#This Row],[Papel]],carteira!A:B,2,0),"")</f>
        <v/>
      </c>
    </row>
  </sheetData>
  <autoFilter ref="A1:A1048576" xr:uid="{415D644A-8278-45F2-BED7-87886D9B4E43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4179-A945-47C2-B88F-33F62294427C}">
  <dimension ref="A1:B18"/>
  <sheetViews>
    <sheetView workbookViewId="0">
      <selection activeCell="B1" sqref="B1:B18"/>
    </sheetView>
  </sheetViews>
  <sheetFormatPr defaultRowHeight="15" x14ac:dyDescent="0.25"/>
  <sheetData>
    <row r="1" spans="1:2" ht="15.75" thickBot="1" x14ac:dyDescent="0.3">
      <c r="A1" s="14" t="s">
        <v>1154</v>
      </c>
      <c r="B1" t="s">
        <v>3363</v>
      </c>
    </row>
    <row r="2" spans="1:2" ht="15.75" thickBot="1" x14ac:dyDescent="0.3">
      <c r="A2" s="15" t="s">
        <v>639</v>
      </c>
      <c r="B2" t="s">
        <v>3363</v>
      </c>
    </row>
    <row r="3" spans="1:2" ht="15.75" thickBot="1" x14ac:dyDescent="0.3">
      <c r="A3" s="14" t="s">
        <v>1101</v>
      </c>
      <c r="B3" t="s">
        <v>3363</v>
      </c>
    </row>
    <row r="4" spans="1:2" ht="15.75" thickBot="1" x14ac:dyDescent="0.3">
      <c r="A4" s="15" t="s">
        <v>55</v>
      </c>
      <c r="B4" t="s">
        <v>3363</v>
      </c>
    </row>
    <row r="5" spans="1:2" ht="15.75" thickBot="1" x14ac:dyDescent="0.3">
      <c r="A5" s="14" t="s">
        <v>867</v>
      </c>
      <c r="B5" t="s">
        <v>3363</v>
      </c>
    </row>
    <row r="6" spans="1:2" ht="15.75" thickBot="1" x14ac:dyDescent="0.3">
      <c r="A6" s="15" t="s">
        <v>70</v>
      </c>
      <c r="B6" t="s">
        <v>3363</v>
      </c>
    </row>
    <row r="7" spans="1:2" ht="15.75" thickBot="1" x14ac:dyDescent="0.3">
      <c r="A7" s="14" t="s">
        <v>856</v>
      </c>
      <c r="B7" t="s">
        <v>3363</v>
      </c>
    </row>
    <row r="8" spans="1:2" ht="15.75" thickBot="1" x14ac:dyDescent="0.3">
      <c r="A8" s="15" t="s">
        <v>864</v>
      </c>
      <c r="B8" t="s">
        <v>3363</v>
      </c>
    </row>
    <row r="9" spans="1:2" ht="15.75" thickBot="1" x14ac:dyDescent="0.3">
      <c r="A9" s="14" t="s">
        <v>1682</v>
      </c>
      <c r="B9" t="s">
        <v>3363</v>
      </c>
    </row>
    <row r="10" spans="1:2" ht="15.75" thickBot="1" x14ac:dyDescent="0.3">
      <c r="A10" s="15" t="s">
        <v>2254</v>
      </c>
      <c r="B10" t="s">
        <v>3363</v>
      </c>
    </row>
    <row r="11" spans="1:2" ht="15.75" thickBot="1" x14ac:dyDescent="0.3">
      <c r="A11" s="14" t="s">
        <v>2808</v>
      </c>
      <c r="B11" t="s">
        <v>3363</v>
      </c>
    </row>
    <row r="12" spans="1:2" ht="15.75" thickBot="1" x14ac:dyDescent="0.3">
      <c r="A12" s="16" t="s">
        <v>2011</v>
      </c>
      <c r="B12" t="s">
        <v>3363</v>
      </c>
    </row>
    <row r="13" spans="1:2" ht="15.75" thickBot="1" x14ac:dyDescent="0.3">
      <c r="A13" s="14" t="s">
        <v>578</v>
      </c>
      <c r="B13" t="s">
        <v>3363</v>
      </c>
    </row>
    <row r="14" spans="1:2" ht="15.75" thickBot="1" x14ac:dyDescent="0.3">
      <c r="A14" s="15" t="s">
        <v>1465</v>
      </c>
      <c r="B14" t="s">
        <v>3363</v>
      </c>
    </row>
    <row r="15" spans="1:2" ht="15.75" thickBot="1" x14ac:dyDescent="0.3">
      <c r="A15" s="14" t="s">
        <v>2013</v>
      </c>
      <c r="B15" t="s">
        <v>3363</v>
      </c>
    </row>
    <row r="16" spans="1:2" ht="15.75" thickBot="1" x14ac:dyDescent="0.3">
      <c r="A16" s="15" t="s">
        <v>1528</v>
      </c>
      <c r="B16" t="s">
        <v>3363</v>
      </c>
    </row>
    <row r="17" spans="1:2" ht="15.75" thickBot="1" x14ac:dyDescent="0.3">
      <c r="A17" s="14" t="s">
        <v>2979</v>
      </c>
      <c r="B17" t="s">
        <v>3363</v>
      </c>
    </row>
    <row r="18" spans="1:2" ht="15.75" thickBot="1" x14ac:dyDescent="0.3">
      <c r="A18" s="15" t="s">
        <v>3259</v>
      </c>
      <c r="B18" t="s">
        <v>3363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2022-03-19T04:47:34Z</dcterms:created>
  <dcterms:modified xsi:type="dcterms:W3CDTF">2022-03-19T05:20:39Z</dcterms:modified>
</cp:coreProperties>
</file>