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74" firstSheet="0" activeTab="0"/>
  </bookViews>
  <sheets>
    <sheet name="Conso_energie_usage" sheetId="1" state="visible" r:id="rId2"/>
    <sheet name="Conso_energie" sheetId="2" state="visible" r:id="rId3"/>
    <sheet name="Conso_branche_energie_usage" sheetId="3" state="visible" r:id="rId4"/>
    <sheet name="Conso_chauff_syst_energie" sheetId="4" state="visible" r:id="rId5"/>
    <sheet name="RDT_CLIM" sheetId="5" state="visible" r:id="rId6"/>
    <sheet name="RDT_ECS" sheetId="6" state="visible" r:id="rId7"/>
    <sheet name="Bilan PAC-CET" sheetId="7" state="visible" r:id="rId8"/>
    <sheet name="Feuille8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<sst xmlns="http://schemas.openxmlformats.org/spreadsheetml/2006/main" count="2631" uniqueCount="127">
  <si>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</si>
  <si>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</si>
  <si>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</si>
  <si>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</si>
  <si>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</si>
  <si>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</si>
  <si>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</si>
  <si>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</si>
  <si>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</si>
  <si>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</si>
  <si>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S5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</si>
  <si>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</si>
  <si>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</si>
  <si>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</si>
  <si>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</si>
  <si>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</si>
  <si>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</si>
  <si>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</si>
  <si>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</si>
  <si>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</si>
  <si>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</si>
  <si>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</si>
  <si>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</si>
  <si>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</si>
  <si>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</si>
  <si>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</si>
  <si>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</si>
  <si>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</si>
  <si>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</si>
  <si>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</si>
  <si>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</si>
  <si>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</si>
  <si>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</si>
  <si>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</si>
  <si>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</si>
  <si>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</si>
  <si>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</si>
  <si>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</si>
  <si>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</si>
  <si>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</si>
  <si>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</si>
  <si>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</si>
  <si>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</si>
  <si>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</si>
  <si>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</si>
  <si>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</si>
  <si>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</si>
  <si>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</si>
  <si>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</si>
  <si>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</si>
  <si>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</si>
  <si>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</si>
  <si>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</si>
  <si>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</si>
  <si>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</si>
  <si>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</si>
  <si>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</si>
  <si>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</si>
  <si>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BESOINS</t>
  </si>
  <si>
    <t>RDT</t>
  </si>
  <si>
    <t>Autre système centralisé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</si>
  <si>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</si>
  <si>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</si>
  <si>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</si>
  <si>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</si>
  <si>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</si>
  <si>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</si>
  <si>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</si>
  <si>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</si>
  <si>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</si>
  <si>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</si>
  <si>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</si>
  <si>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</si>
  <si>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</si>
  <si>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</si>
  <si>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</si>
  <si>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</si>
  <si>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</si>
  <si>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</si>
  <si>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</si>
  <si>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</si>
  <si>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</si>
  <si>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</si>
  <si>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</si>
  <si>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</si>
  <si>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</si>
  <si>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</si>
  <si>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</si>
  <si>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</si>
  <si>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</si>
  <si>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</si>
  <si>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</si>
  <si>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</si>
  <si>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</si>
  <si>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</si>
  <si>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</si>
  <si>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</si>
  <si>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</si>
  <si>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</si>
  <si>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clim</t>
  </si>
  <si>
    <t>ECS élec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</si>
  <si>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</si>
  <si>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</si>
  <si>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</si>
  <si>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</si>
  <si>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</si>
  <si>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</si>
  <si>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</si>
  <si>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</si>
  <si>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</si>
  <si>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</si>
  <si>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</si>
  <si>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</si>
  <si>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</si>
  <si>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</si>
  <si>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</si>
  <si>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</si>
  <si>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</si>
  <si>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</si>
  <si>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</si>
  <si>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</si>
  <si>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</si>
  <si>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</si>
  <si>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</si>
  <si>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Evalutations hors modèles</t>
  </si>
  <si>
    <t>Consommation hors CEREN AMS</t>
  </si>
  <si>
    <t>Sorties Modèle CGDD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</si>
</sst>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%"/>
    <numFmt numFmtId="166" formatCode="0"/>
    <numFmt numFmtId="167" formatCode="0.0"/>
    <numFmt numFmtId="168" formatCode="0.00"/>
    <numFmt numFmtId="169" formatCode="0%"/>
    <numFmt numFmtId="170" formatCode="#,##0.0"/>
    <numFmt numFmtId="171" formatCode="&quot;VRAI&quot;;&quot;VRAI&quot;;&quot;FAUX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2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24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6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tru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XLConnect.Header" xfId="20" builtinId="54" customBuiltin="true"/>
    <cellStyle name="Excel Built-in Excel Built-in Excel Built-in Excel Built-in Excel Built-in XLConnect.String" xfId="21" builtinId="54" customBuiltin="true"/>
    <cellStyle name="Excel Built-in Excel Built-in Excel Built-in Excel Built-in Excel Built-in XLConnect.Numeric" xfId="22" builtinId="54" customBuiltin="true"/>
    <cellStyle name="Excel Built-in Excel Built-in Excel Built-in Excel Built-in XLConnect.String" xfId="23" builtinId="54" customBuiltin="true"/>
    <cellStyle name="Excel Built-in Excel Built-in Excel Built-in Excel Built-in Excel Built-in Excel Built-in Excel Built-in Excel Built-in Excel Built-in TableStyleLight1" xfId="24" builtinId="54" customBuiltin="true"/>
    <cellStyle name="Excel Built-in Excel Built-in Excel Built-in Excel Built-in Excel Built-in Excel Built-in Excel Built-in XLConnect.Numeric" xfId="25" builtinId="54" customBuiltin="true"/>
    <cellStyle name="Excel Built-in XLConnect.Header" xfId="26" builtinId="54" customBuiltin="true"/>
    <cellStyle name="Excel Built-in XLConnect.String" xfId="27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L3" activeCellId="0" sqref="L3"/>
    </sheetView>
  </sheetViews>
  <sheetFormatPr defaultRowHeight="12.75"/>
  <cols>
    <col collapsed="false" hidden="false" max="1" min="1" style="0" width="33.7142857142857"/>
    <col collapsed="false" hidden="false" max="2" min="2" style="0" width="19.7091836734694"/>
    <col collapsed="false" hidden="false" max="1025" min="3" style="0" width="11.5714285714286"/>
  </cols>
  <sheetData>
    <row r="1" customFormat="false" ht="13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0" t="s">
        <v>9</v>
      </c>
    </row>
    <row r="2" customFormat="false" ht="13.75" hidden="false" customHeight="false" outlineLevel="0" collapsed="false">
      <c r="A2" s="2" t="s">
        <v>10</v>
      </c>
      <c r="B2" s="2" t="s">
        <v>11</v>
      </c>
      <c r="C2" s="2" t="s">
        <v>12</v>
      </c>
      <c r="D2" s="3" t="n">
        <v>6.2282411058906</v>
      </c>
      <c r="E2" s="3" t="n">
        <v>7.8535256007164</v>
      </c>
      <c r="F2" s="3" t="n">
        <v>8.6799603545605</v>
      </c>
      <c r="G2" s="3" t="n">
        <v>9.3796587564655</v>
      </c>
      <c r="H2" s="3" t="n">
        <v>10.0318778316329</v>
      </c>
      <c r="I2" s="3" t="n">
        <v>11.8369220939199</v>
      </c>
      <c r="K2" s="4" t="s">
        <v>11</v>
      </c>
      <c r="L2" s="0" t="n">
        <f aca="false">SUMIFS($I$2:$I$56,$B$2:$B$56,K2)/SUMIFS($E$2:$E$56,$B$2:$B$56,K2)</f>
        <v>1.14961863087029</v>
      </c>
    </row>
    <row r="3" customFormat="false" ht="13.75" hidden="false" customHeight="false" outlineLevel="0" collapsed="false">
      <c r="A3" s="2" t="s">
        <v>10</v>
      </c>
      <c r="B3" s="2" t="s">
        <v>11</v>
      </c>
      <c r="C3" s="2" t="s">
        <v>13</v>
      </c>
      <c r="D3" s="3" t="n">
        <v>3.0083180403482</v>
      </c>
      <c r="E3" s="3" t="n">
        <v>2.5573264997597</v>
      </c>
      <c r="F3" s="3" t="n">
        <v>2.2364553796864</v>
      </c>
      <c r="G3" s="3" t="n">
        <v>1.9494415654109</v>
      </c>
      <c r="H3" s="3" t="n">
        <v>1.7040968732238</v>
      </c>
      <c r="I3" s="3" t="n">
        <v>1.0863603391394</v>
      </c>
      <c r="K3" s="4" t="s">
        <v>14</v>
      </c>
      <c r="L3" s="0" t="n">
        <f aca="false">SUMIFS($I$2:$I$56,$B$2:$B$56,K3)/SUMIFS($E$2:$E$56,$B$2:$B$56,K3)</f>
        <v>0.812458613680636</v>
      </c>
    </row>
    <row r="4" customFormat="false" ht="13.75" hidden="false" customHeight="false" outlineLevel="0" collapsed="false">
      <c r="A4" s="2" t="s">
        <v>10</v>
      </c>
      <c r="B4" s="2" t="s">
        <v>11</v>
      </c>
      <c r="C4" s="2" t="s">
        <v>15</v>
      </c>
      <c r="D4" s="3" t="n">
        <v>4.7065148885455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K4" s="4" t="s">
        <v>16</v>
      </c>
      <c r="L4" s="0" t="n">
        <f aca="false">SUMIFS($I$2:$I$56,$B$2:$B$56,K4)/SUMIFS($E$2:$E$56,$B$2:$B$56,K4)</f>
        <v>1.2993730370403</v>
      </c>
    </row>
    <row r="5" customFormat="false" ht="13.75" hidden="false" customHeight="false" outlineLevel="0" collapsed="false">
      <c r="A5" s="2" t="s">
        <v>10</v>
      </c>
      <c r="B5" s="2" t="s">
        <v>11</v>
      </c>
      <c r="C5" s="2" t="s">
        <v>17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K5" s="4" t="s">
        <v>18</v>
      </c>
      <c r="L5" s="0" t="n">
        <f aca="false">SUMIFS($I$2:$I$56,$B$2:$B$56,K5)/SUMIFS($E$2:$E$56,$B$2:$B$56,K5)</f>
        <v>0.399919831671957</v>
      </c>
    </row>
    <row r="6" customFormat="false" ht="27.55" hidden="false" customHeight="false" outlineLevel="0" collapsed="false">
      <c r="A6" s="2" t="s">
        <v>10</v>
      </c>
      <c r="B6" s="2" t="s">
        <v>11</v>
      </c>
      <c r="C6" s="2" t="s">
        <v>19</v>
      </c>
      <c r="D6" s="3" t="n">
        <v>1.5091894714376</v>
      </c>
      <c r="E6" s="3" t="n">
        <v>1.2867186048159</v>
      </c>
      <c r="F6" s="3" t="n">
        <v>1.1252186085894</v>
      </c>
      <c r="G6" s="3" t="n">
        <v>0.9779543604511</v>
      </c>
      <c r="H6" s="3" t="n">
        <v>0.8520006425455</v>
      </c>
      <c r="I6" s="3" t="n">
        <v>0.5244627856669</v>
      </c>
      <c r="K6" s="4" t="s">
        <v>20</v>
      </c>
      <c r="L6" s="0" t="n">
        <f aca="false">SUMIFS($I$2:$I$56,$B$2:$B$56,K6)/SUMIFS($E$2:$E$56,$B$2:$B$56,K6)</f>
        <v>1.05304851834969</v>
      </c>
    </row>
    <row r="7" customFormat="false" ht="13.75" hidden="false" customHeight="false" outlineLevel="0" collapsed="false">
      <c r="A7" s="2" t="s">
        <v>10</v>
      </c>
      <c r="B7" s="2" t="s">
        <v>14</v>
      </c>
      <c r="C7" s="2" t="s">
        <v>12</v>
      </c>
      <c r="D7" s="3" t="n">
        <v>4.9234734369342</v>
      </c>
      <c r="E7" s="3" t="n">
        <v>4.4720797253822</v>
      </c>
      <c r="F7" s="3" t="n">
        <v>4.1509296178601</v>
      </c>
      <c r="G7" s="3" t="n">
        <v>4.0427062879416</v>
      </c>
      <c r="H7" s="3" t="n">
        <v>3.8511611087451</v>
      </c>
      <c r="I7" s="3" t="n">
        <v>3.6333796939533</v>
      </c>
      <c r="K7" s="4" t="s">
        <v>21</v>
      </c>
      <c r="L7" s="0" t="n">
        <f aca="false">SUMIFS($I$2:$I$56,$B$2:$B$56,K7)/SUMIFS($E$2:$E$56,$B$2:$B$56,K7)</f>
        <v>1.1877860635126</v>
      </c>
    </row>
    <row r="8" customFormat="false" ht="13.75" hidden="false" customHeight="false" outlineLevel="0" collapsed="false">
      <c r="A8" s="2" t="s">
        <v>10</v>
      </c>
      <c r="B8" s="2" t="s">
        <v>14</v>
      </c>
      <c r="C8" s="2" t="s">
        <v>13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K8" s="4" t="s">
        <v>22</v>
      </c>
      <c r="L8" s="0" t="n">
        <f aca="false">SUMIFS($I$2:$I$56,$B$2:$B$56,K8)/SUMIFS($E$2:$E$56,$B$2:$B$56,K8)</f>
        <v>0.604174618033936</v>
      </c>
    </row>
    <row r="9" customFormat="false" ht="13.75" hidden="false" customHeight="false" outlineLevel="0" collapsed="false">
      <c r="A9" s="2" t="s">
        <v>10</v>
      </c>
      <c r="B9" s="2" t="s">
        <v>14</v>
      </c>
      <c r="C9" s="2" t="s">
        <v>15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K9" s="4" t="s">
        <v>23</v>
      </c>
      <c r="L9" s="0" t="n">
        <f aca="false">SUMIFS($I$2:$I$56,$B$2:$B$56,K9)/SUMIFS($E$2:$E$56,$B$2:$B$56,K9)</f>
        <v>0.688063861191926</v>
      </c>
    </row>
    <row r="10" customFormat="false" ht="27.55" hidden="false" customHeight="false" outlineLevel="0" collapsed="false">
      <c r="A10" s="2" t="s">
        <v>10</v>
      </c>
      <c r="B10" s="2" t="s">
        <v>14</v>
      </c>
      <c r="C10" s="2" t="s">
        <v>17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K10" s="4" t="s">
        <v>24</v>
      </c>
      <c r="L10" s="0" t="n">
        <f aca="false">SUMIFS($I$2:$I$56,$B$2:$B$56,K10)/SUMIFS($E$2:$E$56,$B$2:$B$56,K10)</f>
        <v>0.822680775929275</v>
      </c>
    </row>
    <row r="11" customFormat="false" ht="13.75" hidden="false" customHeight="false" outlineLevel="0" collapsed="false">
      <c r="A11" s="2" t="s">
        <v>10</v>
      </c>
      <c r="B11" s="2" t="s">
        <v>14</v>
      </c>
      <c r="C11" s="2" t="s">
        <v>19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K11" s="4" t="s">
        <v>25</v>
      </c>
      <c r="L11" s="0" t="n">
        <f aca="false">SUMIFS($I$2:$I$56,$B$2:$B$56,K11)/SUMIFS($E$2:$E$56,$B$2:$B$56,K11)</f>
        <v>1.07226000494801</v>
      </c>
    </row>
    <row r="12" customFormat="false" ht="13.75" hidden="false" customHeight="false" outlineLevel="0" collapsed="false">
      <c r="A12" s="2" t="s">
        <v>10</v>
      </c>
      <c r="B12" s="2" t="s">
        <v>16</v>
      </c>
      <c r="C12" s="2" t="s">
        <v>12</v>
      </c>
      <c r="D12" s="3" t="n">
        <v>11.735562645708</v>
      </c>
      <c r="E12" s="3" t="n">
        <v>13.2414453591309</v>
      </c>
      <c r="F12" s="3" t="n">
        <v>14.2800723952929</v>
      </c>
      <c r="G12" s="3" t="n">
        <v>15.3089190545237</v>
      </c>
      <c r="H12" s="3" t="n">
        <v>16.4172871033172</v>
      </c>
      <c r="I12" s="3" t="n">
        <v>17.2055770710971</v>
      </c>
      <c r="K12" s="4" t="s">
        <v>26</v>
      </c>
      <c r="L12" s="0" t="n">
        <f aca="false">SUMIFS($I$2:$I$56,$B$2:$B$56,K12)/SUMIFS($E$2:$E$56,$B$2:$B$56,K12)</f>
        <v>1.22936766026793</v>
      </c>
    </row>
    <row r="13" customFormat="false" ht="12.75" hidden="false" customHeight="false" outlineLevel="0" collapsed="false">
      <c r="A13" s="2" t="s">
        <v>10</v>
      </c>
      <c r="B13" s="2" t="s">
        <v>16</v>
      </c>
      <c r="C13" s="2" t="s">
        <v>13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</row>
    <row r="14" customFormat="false" ht="12.75" hidden="false" customHeight="false" outlineLevel="0" collapsed="false">
      <c r="A14" s="2" t="s">
        <v>10</v>
      </c>
      <c r="B14" s="2" t="s">
        <v>16</v>
      </c>
      <c r="C14" s="2" t="s">
        <v>15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</row>
    <row r="15" customFormat="false" ht="12.75" hidden="false" customHeight="false" outlineLevel="0" collapsed="false">
      <c r="A15" s="2" t="s">
        <v>10</v>
      </c>
      <c r="B15" s="2" t="s">
        <v>16</v>
      </c>
      <c r="C15" s="2" t="s">
        <v>17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</row>
    <row r="16" customFormat="false" ht="12.75" hidden="false" customHeight="false" outlineLevel="0" collapsed="false">
      <c r="A16" s="2" t="s">
        <v>10</v>
      </c>
      <c r="B16" s="2" t="s">
        <v>16</v>
      </c>
      <c r="C16" s="2" t="s">
        <v>19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</row>
    <row r="17" customFormat="false" ht="14" hidden="false" customHeight="false" outlineLevel="0" collapsed="false">
      <c r="A17" s="2" t="s">
        <v>10</v>
      </c>
      <c r="B17" s="2" t="s">
        <v>18</v>
      </c>
      <c r="C17" s="2" t="s">
        <v>12</v>
      </c>
      <c r="D17" s="3" t="n">
        <v>17.5361947250924</v>
      </c>
      <c r="E17" s="3" t="n">
        <v>17.5079440980342</v>
      </c>
      <c r="F17" s="3" t="n">
        <v>15.8152220463364</v>
      </c>
      <c r="G17" s="3" t="n">
        <v>15.3483433618561</v>
      </c>
      <c r="H17" s="3" t="n">
        <v>16.4660272976758</v>
      </c>
      <c r="I17" s="3" t="n">
        <v>15.5041238481157</v>
      </c>
    </row>
    <row r="18" customFormat="false" ht="12.75" hidden="false" customHeight="false" outlineLevel="0" collapsed="false">
      <c r="A18" s="2" t="s">
        <v>10</v>
      </c>
      <c r="B18" s="2" t="s">
        <v>18</v>
      </c>
      <c r="C18" s="2" t="s">
        <v>13</v>
      </c>
      <c r="D18" s="3" t="n">
        <v>53.180606341615</v>
      </c>
      <c r="E18" s="3" t="n">
        <v>57.1250919696712</v>
      </c>
      <c r="F18" s="3" t="n">
        <v>51.4635956499844</v>
      </c>
      <c r="G18" s="3" t="n">
        <v>42.3231539667186</v>
      </c>
      <c r="H18" s="3" t="n">
        <v>28.9079502881672</v>
      </c>
      <c r="I18" s="3" t="n">
        <v>1.1170258559482</v>
      </c>
    </row>
    <row r="19" customFormat="false" ht="12.75" hidden="false" customHeight="false" outlineLevel="0" collapsed="false">
      <c r="A19" s="2" t="s">
        <v>10</v>
      </c>
      <c r="B19" s="2" t="s">
        <v>18</v>
      </c>
      <c r="C19" s="2" t="s">
        <v>15</v>
      </c>
      <c r="D19" s="3" t="n">
        <v>28.490305846481</v>
      </c>
      <c r="E19" s="3" t="n">
        <v>18.6554796178151</v>
      </c>
      <c r="F19" s="3" t="n">
        <v>13.86745368866</v>
      </c>
      <c r="G19" s="3" t="n">
        <v>8.6512856160345</v>
      </c>
      <c r="H19" s="3" t="n">
        <v>4.2924827619094</v>
      </c>
      <c r="I19" s="3" t="n">
        <v>0.166946070087</v>
      </c>
    </row>
    <row r="20" customFormat="false" ht="12.75" hidden="false" customHeight="false" outlineLevel="0" collapsed="false">
      <c r="A20" s="2" t="s">
        <v>10</v>
      </c>
      <c r="B20" s="2" t="s">
        <v>18</v>
      </c>
      <c r="C20" s="2" t="s">
        <v>17</v>
      </c>
      <c r="D20" s="3" t="n">
        <v>8.233089168027</v>
      </c>
      <c r="E20" s="3" t="n">
        <v>6.2850142346544</v>
      </c>
      <c r="F20" s="3" t="n">
        <v>6.0399004868563</v>
      </c>
      <c r="G20" s="3" t="n">
        <v>8.4279227917918</v>
      </c>
      <c r="H20" s="3" t="n">
        <v>11.9820651984084</v>
      </c>
      <c r="I20" s="3" t="n">
        <v>22.5842394394528</v>
      </c>
    </row>
    <row r="21" customFormat="false" ht="12.75" hidden="false" customHeight="false" outlineLevel="0" collapsed="false">
      <c r="A21" s="2" t="s">
        <v>10</v>
      </c>
      <c r="B21" s="2" t="s">
        <v>18</v>
      </c>
      <c r="C21" s="2" t="s">
        <v>19</v>
      </c>
      <c r="D21" s="3" t="n">
        <v>3.453368760218</v>
      </c>
      <c r="E21" s="3" t="n">
        <v>2.8072705662898</v>
      </c>
      <c r="F21" s="3" t="n">
        <v>2.1796011694379</v>
      </c>
      <c r="G21" s="3" t="n">
        <v>1.6782519253299</v>
      </c>
      <c r="H21" s="3" t="n">
        <v>1.4796578273412</v>
      </c>
      <c r="I21" s="3" t="n">
        <v>1.5717772833835</v>
      </c>
    </row>
    <row r="22" customFormat="false" ht="12.75" hidden="false" customHeight="false" outlineLevel="0" collapsed="false">
      <c r="A22" s="2" t="s">
        <v>10</v>
      </c>
      <c r="B22" s="2" t="s">
        <v>20</v>
      </c>
      <c r="C22" s="2" t="s">
        <v>12</v>
      </c>
      <c r="D22" s="3" t="n">
        <v>5.5568311287433</v>
      </c>
      <c r="E22" s="3" t="n">
        <v>6.0527051229709</v>
      </c>
      <c r="F22" s="3" t="n">
        <v>6.277331105829</v>
      </c>
      <c r="G22" s="3" t="n">
        <v>6.1199933890269</v>
      </c>
      <c r="H22" s="3" t="n">
        <v>6.1775509123765</v>
      </c>
      <c r="I22" s="3" t="n">
        <v>6.3737921617521</v>
      </c>
    </row>
    <row r="23" customFormat="false" ht="12.75" hidden="false" customHeight="false" outlineLevel="0" collapsed="false">
      <c r="A23" s="2" t="s">
        <v>10</v>
      </c>
      <c r="B23" s="2" t="s">
        <v>20</v>
      </c>
      <c r="C23" s="2" t="s">
        <v>13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</row>
    <row r="24" customFormat="false" ht="12.75" hidden="false" customHeight="false" outlineLevel="0" collapsed="false">
      <c r="A24" s="2" t="s">
        <v>10</v>
      </c>
      <c r="B24" s="2" t="s">
        <v>20</v>
      </c>
      <c r="C24" s="2" t="s">
        <v>15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</row>
    <row r="25" customFormat="false" ht="12.75" hidden="false" customHeight="false" outlineLevel="0" collapsed="false">
      <c r="A25" s="2" t="s">
        <v>10</v>
      </c>
      <c r="B25" s="2" t="s">
        <v>20</v>
      </c>
      <c r="C25" s="2" t="s">
        <v>17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</row>
    <row r="26" customFormat="false" ht="12.75" hidden="false" customHeight="false" outlineLevel="0" collapsed="false">
      <c r="A26" s="2" t="s">
        <v>10</v>
      </c>
      <c r="B26" s="2" t="s">
        <v>20</v>
      </c>
      <c r="C26" s="2" t="s">
        <v>19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</row>
    <row r="27" customFormat="false" ht="12.75" hidden="false" customHeight="false" outlineLevel="0" collapsed="false">
      <c r="A27" s="2" t="s">
        <v>10</v>
      </c>
      <c r="B27" s="2" t="s">
        <v>21</v>
      </c>
      <c r="C27" s="2" t="s">
        <v>12</v>
      </c>
      <c r="D27" s="3" t="n">
        <v>6.8141993129085</v>
      </c>
      <c r="E27" s="3" t="n">
        <v>9.0971166639141</v>
      </c>
      <c r="F27" s="3" t="n">
        <v>10.6845198506958</v>
      </c>
      <c r="G27" s="3" t="n">
        <v>11.846206735639</v>
      </c>
      <c r="H27" s="3" t="n">
        <v>12.8612958379268</v>
      </c>
      <c r="I27" s="3" t="n">
        <v>15.5848076263808</v>
      </c>
    </row>
    <row r="28" customFormat="false" ht="12.75" hidden="false" customHeight="false" outlineLevel="0" collapsed="false">
      <c r="A28" s="2" t="s">
        <v>10</v>
      </c>
      <c r="B28" s="2" t="s">
        <v>21</v>
      </c>
      <c r="C28" s="2" t="s">
        <v>13</v>
      </c>
      <c r="D28" s="3" t="n">
        <v>4.9291756450348</v>
      </c>
      <c r="E28" s="3" t="n">
        <v>4.1110457952176</v>
      </c>
      <c r="F28" s="3" t="n">
        <v>3.6050229627869</v>
      </c>
      <c r="G28" s="3" t="n">
        <v>3.0664460989176</v>
      </c>
      <c r="H28" s="3" t="n">
        <v>2.6038432530504</v>
      </c>
      <c r="I28" s="3" t="n">
        <v>1.5614714778682</v>
      </c>
    </row>
    <row r="29" customFormat="false" ht="12.75" hidden="false" customHeight="false" outlineLevel="0" collapsed="false">
      <c r="A29" s="2" t="s">
        <v>10</v>
      </c>
      <c r="B29" s="2" t="s">
        <v>21</v>
      </c>
      <c r="C29" s="2" t="s">
        <v>15</v>
      </c>
      <c r="D29" s="3" t="n">
        <v>0.1311633673827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</row>
    <row r="30" customFormat="false" ht="12.75" hidden="false" customHeight="false" outlineLevel="0" collapsed="false">
      <c r="A30" s="2" t="s">
        <v>10</v>
      </c>
      <c r="B30" s="2" t="s">
        <v>21</v>
      </c>
      <c r="C30" s="2" t="s">
        <v>17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</row>
    <row r="31" customFormat="false" ht="12.75" hidden="false" customHeight="false" outlineLevel="0" collapsed="false">
      <c r="A31" s="2" t="s">
        <v>10</v>
      </c>
      <c r="B31" s="2" t="s">
        <v>21</v>
      </c>
      <c r="C31" s="2" t="s">
        <v>19</v>
      </c>
      <c r="D31" s="3" t="n">
        <v>2.0805247307703</v>
      </c>
      <c r="E31" s="3" t="n">
        <v>1.4519448384811</v>
      </c>
      <c r="F31" s="3" t="n">
        <v>1.1081415971432</v>
      </c>
      <c r="G31" s="3" t="n">
        <v>0.82881537459</v>
      </c>
      <c r="H31" s="3" t="n">
        <v>0.622750304814</v>
      </c>
      <c r="I31" s="3" t="n">
        <v>0.2667920334549</v>
      </c>
    </row>
    <row r="32" customFormat="false" ht="12.75" hidden="false" customHeight="false" outlineLevel="0" collapsed="false">
      <c r="A32" s="2" t="s">
        <v>10</v>
      </c>
      <c r="B32" s="2" t="s">
        <v>22</v>
      </c>
      <c r="C32" s="2" t="s">
        <v>12</v>
      </c>
      <c r="D32" s="3" t="n">
        <v>31.5804041988431</v>
      </c>
      <c r="E32" s="3" t="n">
        <v>30.8149522151635</v>
      </c>
      <c r="F32" s="3" t="n">
        <v>29.4858801642465</v>
      </c>
      <c r="G32" s="3" t="n">
        <v>27.5779377106366</v>
      </c>
      <c r="H32" s="3" t="n">
        <v>25.6832669398488</v>
      </c>
      <c r="I32" s="3" t="n">
        <v>18.6176119843304</v>
      </c>
    </row>
    <row r="33" customFormat="false" ht="12.75" hidden="false" customHeight="false" outlineLevel="0" collapsed="false">
      <c r="A33" s="2" t="s">
        <v>10</v>
      </c>
      <c r="B33" s="2" t="s">
        <v>22</v>
      </c>
      <c r="C33" s="2" t="s">
        <v>13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</row>
    <row r="34" customFormat="false" ht="12.75" hidden="false" customHeight="false" outlineLevel="0" collapsed="false">
      <c r="A34" s="2" t="s">
        <v>10</v>
      </c>
      <c r="B34" s="2" t="s">
        <v>22</v>
      </c>
      <c r="C34" s="2" t="s">
        <v>15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</row>
    <row r="35" customFormat="false" ht="12.75" hidden="false" customHeight="false" outlineLevel="0" collapsed="false">
      <c r="A35" s="2" t="s">
        <v>10</v>
      </c>
      <c r="B35" s="2" t="s">
        <v>22</v>
      </c>
      <c r="C35" s="2" t="s">
        <v>17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</row>
    <row r="36" customFormat="false" ht="12.75" hidden="false" customHeight="false" outlineLevel="0" collapsed="false">
      <c r="A36" s="2" t="s">
        <v>10</v>
      </c>
      <c r="B36" s="2" t="s">
        <v>22</v>
      </c>
      <c r="C36" s="2" t="s">
        <v>19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</row>
    <row r="37" customFormat="false" ht="12.75" hidden="false" customHeight="false" outlineLevel="0" collapsed="false">
      <c r="A37" s="2" t="s">
        <v>10</v>
      </c>
      <c r="B37" s="2" t="s">
        <v>23</v>
      </c>
      <c r="C37" s="2" t="s">
        <v>12</v>
      </c>
      <c r="D37" s="3" t="n">
        <v>6.1686383468976</v>
      </c>
      <c r="E37" s="3" t="n">
        <v>7.4676773359112</v>
      </c>
      <c r="F37" s="3" t="n">
        <v>7.7166351994693</v>
      </c>
      <c r="G37" s="3" t="n">
        <v>6.6753272282553</v>
      </c>
      <c r="H37" s="3" t="n">
        <v>5.8466658110886</v>
      </c>
      <c r="I37" s="3" t="n">
        <v>6.5706430553072</v>
      </c>
    </row>
    <row r="38" customFormat="false" ht="12.75" hidden="false" customHeight="false" outlineLevel="0" collapsed="false">
      <c r="A38" s="2" t="s">
        <v>10</v>
      </c>
      <c r="B38" s="2" t="s">
        <v>23</v>
      </c>
      <c r="C38" s="2" t="s">
        <v>13</v>
      </c>
      <c r="D38" s="3" t="n">
        <v>10.0079276468595</v>
      </c>
      <c r="E38" s="3" t="n">
        <v>8.8169495897659</v>
      </c>
      <c r="F38" s="3" t="n">
        <v>7.5561139729046</v>
      </c>
      <c r="G38" s="3" t="n">
        <v>6.2069924062826</v>
      </c>
      <c r="H38" s="3" t="n">
        <v>5.1511023754561</v>
      </c>
      <c r="I38" s="3" t="n">
        <v>2.9039266430918</v>
      </c>
    </row>
    <row r="39" customFormat="false" ht="12.75" hidden="false" customHeight="false" outlineLevel="0" collapsed="false">
      <c r="A39" s="2" t="s">
        <v>10</v>
      </c>
      <c r="B39" s="2" t="s">
        <v>23</v>
      </c>
      <c r="C39" s="2" t="s">
        <v>15</v>
      </c>
      <c r="D39" s="3" t="n">
        <v>3.7356450938281</v>
      </c>
      <c r="E39" s="3" t="n">
        <v>2.5587271489044</v>
      </c>
      <c r="F39" s="3" t="n">
        <v>1.5375585398228</v>
      </c>
      <c r="G39" s="3" t="n">
        <v>0.7239335486303</v>
      </c>
      <c r="H39" s="3" t="n">
        <v>0.5806637155297</v>
      </c>
      <c r="I39" s="3" t="n">
        <v>0.2846125725441</v>
      </c>
    </row>
    <row r="40" customFormat="false" ht="12.75" hidden="false" customHeight="false" outlineLevel="0" collapsed="false">
      <c r="A40" s="2" t="s">
        <v>10</v>
      </c>
      <c r="B40" s="2" t="s">
        <v>23</v>
      </c>
      <c r="C40" s="2" t="s">
        <v>17</v>
      </c>
      <c r="D40" s="3" t="n">
        <v>1.1816864709462</v>
      </c>
      <c r="E40" s="3" t="n">
        <v>1.2253822998493</v>
      </c>
      <c r="F40" s="3" t="n">
        <v>1.1964540802231</v>
      </c>
      <c r="G40" s="3" t="n">
        <v>1.1023209896667</v>
      </c>
      <c r="H40" s="3" t="n">
        <v>1.0079675158653</v>
      </c>
      <c r="I40" s="3" t="n">
        <v>1.03119456626</v>
      </c>
    </row>
    <row r="41" customFormat="false" ht="12.75" hidden="false" customHeight="false" outlineLevel="0" collapsed="false">
      <c r="A41" s="2" t="s">
        <v>10</v>
      </c>
      <c r="B41" s="2" t="s">
        <v>23</v>
      </c>
      <c r="C41" s="2" t="s">
        <v>19</v>
      </c>
      <c r="D41" s="3" t="n">
        <v>0.7709914297352</v>
      </c>
      <c r="E41" s="3" t="n">
        <v>2.0417319355407</v>
      </c>
      <c r="F41" s="3" t="n">
        <v>2.880030882431</v>
      </c>
      <c r="G41" s="3" t="n">
        <v>3.3699477981794</v>
      </c>
      <c r="H41" s="3" t="n">
        <v>3.4013291103651</v>
      </c>
      <c r="I41" s="3" t="n">
        <v>4.4230373609176</v>
      </c>
    </row>
    <row r="42" customFormat="false" ht="12.75" hidden="false" customHeight="false" outlineLevel="0" collapsed="false">
      <c r="A42" s="2" t="s">
        <v>10</v>
      </c>
      <c r="B42" s="2" t="s">
        <v>24</v>
      </c>
      <c r="C42" s="2" t="s">
        <v>12</v>
      </c>
      <c r="D42" s="3" t="n">
        <v>10.0313801199302</v>
      </c>
      <c r="E42" s="3" t="n">
        <v>9.651599687692</v>
      </c>
      <c r="F42" s="3" t="n">
        <v>8.7427796398062</v>
      </c>
      <c r="G42" s="3" t="n">
        <v>8.3810380737083</v>
      </c>
      <c r="H42" s="3" t="n">
        <v>8.0436353241601</v>
      </c>
      <c r="I42" s="3" t="n">
        <v>7.9401855200292</v>
      </c>
    </row>
    <row r="43" customFormat="false" ht="12.75" hidden="false" customHeight="false" outlineLevel="0" collapsed="false">
      <c r="A43" s="2" t="s">
        <v>10</v>
      </c>
      <c r="B43" s="2" t="s">
        <v>24</v>
      </c>
      <c r="C43" s="2" t="s">
        <v>13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</row>
    <row r="44" customFormat="false" ht="12.75" hidden="false" customHeight="false" outlineLevel="0" collapsed="false">
      <c r="A44" s="2" t="s">
        <v>10</v>
      </c>
      <c r="B44" s="2" t="s">
        <v>24</v>
      </c>
      <c r="C44" s="2" t="s">
        <v>15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</row>
    <row r="45" customFormat="false" ht="12.75" hidden="false" customHeight="false" outlineLevel="0" collapsed="false">
      <c r="A45" s="2" t="s">
        <v>10</v>
      </c>
      <c r="B45" s="2" t="s">
        <v>24</v>
      </c>
      <c r="C45" s="2" t="s">
        <v>17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</row>
    <row r="46" customFormat="false" ht="12.75" hidden="false" customHeight="false" outlineLevel="0" collapsed="false">
      <c r="A46" s="2" t="s">
        <v>10</v>
      </c>
      <c r="B46" s="2" t="s">
        <v>24</v>
      </c>
      <c r="C46" s="2" t="s">
        <v>19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</row>
    <row r="47" customFormat="false" ht="12.75" hidden="false" customHeight="false" outlineLevel="0" collapsed="false">
      <c r="A47" s="2" t="s">
        <v>10</v>
      </c>
      <c r="B47" s="2" t="s">
        <v>25</v>
      </c>
      <c r="C47" s="2" t="s">
        <v>12</v>
      </c>
      <c r="D47" s="3" t="n">
        <v>5.2095739382037</v>
      </c>
      <c r="E47" s="3" t="n">
        <v>5.3563173245069</v>
      </c>
      <c r="F47" s="3" t="n">
        <v>5.4582932666393</v>
      </c>
      <c r="G47" s="3" t="n">
        <v>5.5055133972022</v>
      </c>
      <c r="H47" s="3" t="n">
        <v>5.5572333883754</v>
      </c>
      <c r="I47" s="3" t="n">
        <v>5.7433648408789</v>
      </c>
    </row>
    <row r="48" customFormat="false" ht="12.75" hidden="false" customHeight="false" outlineLevel="0" collapsed="false">
      <c r="A48" s="2" t="s">
        <v>10</v>
      </c>
      <c r="B48" s="2" t="s">
        <v>25</v>
      </c>
      <c r="C48" s="2" t="s">
        <v>13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</row>
    <row r="49" customFormat="false" ht="12.75" hidden="false" customHeight="false" outlineLevel="0" collapsed="false">
      <c r="A49" s="2" t="s">
        <v>10</v>
      </c>
      <c r="B49" s="2" t="s">
        <v>25</v>
      </c>
      <c r="C49" s="2" t="s">
        <v>15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</row>
    <row r="50" customFormat="false" ht="12.75" hidden="false" customHeight="false" outlineLevel="0" collapsed="false">
      <c r="A50" s="2" t="s">
        <v>10</v>
      </c>
      <c r="B50" s="2" t="s">
        <v>25</v>
      </c>
      <c r="C50" s="2" t="s">
        <v>17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</row>
    <row r="51" customFormat="false" ht="12.75" hidden="false" customHeight="false" outlineLevel="0" collapsed="false">
      <c r="A51" s="2" t="s">
        <v>10</v>
      </c>
      <c r="B51" s="2" t="s">
        <v>25</v>
      </c>
      <c r="C51" s="2" t="s">
        <v>19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</row>
    <row r="52" customFormat="false" ht="12.75" hidden="false" customHeight="false" outlineLevel="0" collapsed="false">
      <c r="A52" s="2" t="s">
        <v>10</v>
      </c>
      <c r="B52" s="2" t="s">
        <v>26</v>
      </c>
      <c r="C52" s="2" t="s">
        <v>12</v>
      </c>
      <c r="D52" s="3" t="n">
        <v>6.9706209544795</v>
      </c>
      <c r="E52" s="3" t="n">
        <v>7.3653496657954</v>
      </c>
      <c r="F52" s="3" t="n">
        <v>7.6572135712617</v>
      </c>
      <c r="G52" s="3" t="n">
        <v>7.8841257242292</v>
      </c>
      <c r="H52" s="3" t="n">
        <v>8.1487169555317</v>
      </c>
      <c r="I52" s="3" t="n">
        <v>9.0547226856941</v>
      </c>
    </row>
    <row r="53" customFormat="false" ht="12.75" hidden="false" customHeight="false" outlineLevel="0" collapsed="false">
      <c r="A53" s="2" t="s">
        <v>10</v>
      </c>
      <c r="B53" s="2" t="s">
        <v>26</v>
      </c>
      <c r="C53" s="2" t="s">
        <v>13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</row>
    <row r="54" customFormat="false" ht="12.75" hidden="false" customHeight="false" outlineLevel="0" collapsed="false">
      <c r="A54" s="2" t="s">
        <v>10</v>
      </c>
      <c r="B54" s="2" t="s">
        <v>26</v>
      </c>
      <c r="C54" s="2" t="s">
        <v>15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</row>
    <row r="55" customFormat="false" ht="12.75" hidden="false" customHeight="false" outlineLevel="0" collapsed="false">
      <c r="A55" s="2" t="s">
        <v>10</v>
      </c>
      <c r="B55" s="2" t="s">
        <v>26</v>
      </c>
      <c r="C55" s="2" t="s">
        <v>17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</row>
    <row r="56" customFormat="false" ht="12.75" hidden="false" customHeight="false" outlineLevel="0" collapsed="false">
      <c r="A56" s="2" t="s">
        <v>10</v>
      </c>
      <c r="B56" s="2" t="s">
        <v>26</v>
      </c>
      <c r="C56" s="2" t="s">
        <v>19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4" activeCellId="0" sqref="A24"/>
    </sheetView>
  </sheetViews>
  <sheetFormatPr defaultRowHeight="12.75"/>
  <cols>
    <col collapsed="false" hidden="false" max="1" min="1" style="0" width="26.2857142857143"/>
    <col collapsed="false" hidden="false" max="2" min="2" style="0" width="16.2908163265306"/>
    <col collapsed="false" hidden="false" max="1025" min="3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customFormat="false" ht="25.5" hidden="false" customHeight="false" outlineLevel="0" collapsed="false">
      <c r="A2" s="2" t="s">
        <v>10</v>
      </c>
      <c r="B2" s="2" t="s">
        <v>12</v>
      </c>
      <c r="C2" s="3" t="n">
        <v>9.69519517744034</v>
      </c>
      <c r="D2" s="3" t="n">
        <v>10.2219013584882</v>
      </c>
      <c r="E2" s="3" t="n">
        <v>10.2277590036112</v>
      </c>
      <c r="F2" s="3" t="n">
        <v>10.1521728047708</v>
      </c>
      <c r="G2" s="3" t="n">
        <v>10.2394426922338</v>
      </c>
      <c r="H2" s="3" t="n">
        <v>10.1517739107015</v>
      </c>
    </row>
    <row r="3" customFormat="false" ht="25.5" hidden="false" customHeight="false" outlineLevel="0" collapsed="false">
      <c r="A3" s="2" t="s">
        <v>10</v>
      </c>
      <c r="B3" s="2" t="s">
        <v>13</v>
      </c>
      <c r="C3" s="3" t="n">
        <v>6.11573754719325</v>
      </c>
      <c r="D3" s="3" t="n">
        <v>6.24337178455842</v>
      </c>
      <c r="E3" s="3" t="n">
        <v>5.57705829452814</v>
      </c>
      <c r="F3" s="3" t="n">
        <v>4.60413018377728</v>
      </c>
      <c r="G3" s="3" t="n">
        <v>3.29896756576935</v>
      </c>
      <c r="H3" s="3" t="n">
        <v>0.573412236977438</v>
      </c>
    </row>
    <row r="4" customFormat="false" ht="25.5" hidden="false" customHeight="false" outlineLevel="0" collapsed="false">
      <c r="A4" s="2" t="s">
        <v>10</v>
      </c>
      <c r="B4" s="2" t="s">
        <v>15</v>
      </c>
      <c r="C4" s="3" t="n">
        <v>3.18689846915196</v>
      </c>
      <c r="D4" s="3" t="n">
        <v>1.82409344511776</v>
      </c>
      <c r="E4" s="3" t="n">
        <v>1.32459262497703</v>
      </c>
      <c r="F4" s="3" t="n">
        <v>0.806123745886913</v>
      </c>
      <c r="G4" s="3" t="n">
        <v>0.419015174328383</v>
      </c>
      <c r="H4" s="3" t="n">
        <v>0.0388270543964832</v>
      </c>
    </row>
    <row r="5" customFormat="false" ht="25.5" hidden="false" customHeight="false" outlineLevel="0" collapsed="false">
      <c r="A5" s="2" t="s">
        <v>10</v>
      </c>
      <c r="B5" s="2" t="s">
        <v>17</v>
      </c>
      <c r="C5" s="3" t="n">
        <v>0.809524990453414</v>
      </c>
      <c r="D5" s="3" t="n">
        <v>0.645777861952167</v>
      </c>
      <c r="E5" s="3" t="n">
        <v>0.62221449415988</v>
      </c>
      <c r="F5" s="3" t="n">
        <v>0.819453463581986</v>
      </c>
      <c r="G5" s="3" t="n">
        <v>1.11694176391003</v>
      </c>
      <c r="H5" s="3" t="n">
        <v>2.03056182336309</v>
      </c>
    </row>
    <row r="6" customFormat="false" ht="25.5" hidden="false" customHeight="false" outlineLevel="0" collapsed="false">
      <c r="A6" s="2" t="s">
        <v>10</v>
      </c>
      <c r="B6" s="2" t="s">
        <v>19</v>
      </c>
      <c r="C6" s="3" t="n">
        <v>0.671889457623482</v>
      </c>
      <c r="D6" s="3" t="n">
        <v>0.652421835350602</v>
      </c>
      <c r="E6" s="3" t="n">
        <v>0.627084458951118</v>
      </c>
      <c r="F6" s="3" t="n">
        <v>0.589421277605365</v>
      </c>
      <c r="G6" s="3" t="n">
        <v>0.546495088999639</v>
      </c>
      <c r="H6" s="3" t="n">
        <v>0.583496944404376</v>
      </c>
    </row>
    <row r="8" customFormat="false" ht="12.75" hidden="false" customHeight="false" outlineLevel="0" collapsed="false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customFormat="false" ht="12.8" hidden="false" customHeight="false" outlineLevel="0" collapsed="false">
      <c r="A9" s="6"/>
      <c r="B9" s="6" t="s">
        <v>12</v>
      </c>
      <c r="C9" s="7" t="n">
        <f aca="false">C2/SUM(C$2:C$6)</f>
        <v>0.47341563976468</v>
      </c>
      <c r="D9" s="7" t="n">
        <f aca="false">D2/SUM(D$2:D$6)</f>
        <v>0.521856631370905</v>
      </c>
      <c r="E9" s="7" t="n">
        <f aca="false">E2/SUM(E$2:E$6)</f>
        <v>0.55650040884214</v>
      </c>
      <c r="F9" s="7" t="n">
        <f aca="false">F2/SUM(F$2:F$6)</f>
        <v>0.598196480060968</v>
      </c>
      <c r="G9" s="7" t="n">
        <f aca="false">G2/SUM(G$2:G$6)</f>
        <v>0.65549791716096</v>
      </c>
      <c r="H9" s="7" t="n">
        <f aca="false">H2/SUM(H$2:H$6)</f>
        <v>0.758836843873006</v>
      </c>
    </row>
    <row r="10" customFormat="false" ht="12.8" hidden="false" customHeight="false" outlineLevel="0" collapsed="false">
      <c r="A10" s="6"/>
      <c r="B10" s="6" t="s">
        <v>13</v>
      </c>
      <c r="C10" s="7" t="n">
        <f aca="false">C3/SUM(C$2:C$6)</f>
        <v>0.298630997163871</v>
      </c>
      <c r="D10" s="7" t="n">
        <f aca="false">D3/SUM(D$2:D$6)</f>
        <v>0.318741577874871</v>
      </c>
      <c r="E10" s="7" t="n">
        <f aca="false">E3/SUM(E$2:E$6)</f>
        <v>0.303452126702001</v>
      </c>
      <c r="F10" s="7" t="n">
        <f aca="false">F3/SUM(F$2:F$6)</f>
        <v>0.271289163673786</v>
      </c>
      <c r="G10" s="7" t="n">
        <f aca="false">G3/SUM(G$2:G$6)</f>
        <v>0.211189850184279</v>
      </c>
      <c r="H10" s="7" t="n">
        <f aca="false">H3/SUM(H$2:H$6)</f>
        <v>0.0428620983853305</v>
      </c>
    </row>
    <row r="11" customFormat="false" ht="12.8" hidden="false" customHeight="false" outlineLevel="0" collapsed="false">
      <c r="A11" s="6"/>
      <c r="B11" s="6" t="s">
        <v>15</v>
      </c>
      <c r="C11" s="7" t="n">
        <f aca="false">C4/SUM(C$2:C$6)</f>
        <v>0.155616008757544</v>
      </c>
      <c r="D11" s="7" t="n">
        <f aca="false">D4/SUM(D$2:D$6)</f>
        <v>0.0931250681444347</v>
      </c>
      <c r="E11" s="7" t="n">
        <f aca="false">E4/SUM(E$2:E$6)</f>
        <v>0.0720721261704283</v>
      </c>
      <c r="F11" s="7" t="n">
        <f aca="false">F4/SUM(F$2:F$6)</f>
        <v>0.0474992296286076</v>
      </c>
      <c r="G11" s="7" t="n">
        <f aca="false">G4/SUM(G$2:G$6)</f>
        <v>0.0268240745406401</v>
      </c>
      <c r="H11" s="7" t="n">
        <f aca="false">H4/SUM(H$2:H$6)</f>
        <v>0.00290229073995176</v>
      </c>
    </row>
    <row r="12" customFormat="false" ht="12.8" hidden="false" customHeight="false" outlineLevel="0" collapsed="false">
      <c r="A12" s="6"/>
      <c r="B12" s="6" t="s">
        <v>17</v>
      </c>
      <c r="C12" s="7" t="n">
        <f aca="false">C5/SUM(C$2:C$6)</f>
        <v>0.0395290434330565</v>
      </c>
      <c r="D12" s="7" t="n">
        <f aca="false">D5/SUM(D$2:D$6)</f>
        <v>0.0329687645999849</v>
      </c>
      <c r="E12" s="7" t="n">
        <f aca="false">E5/SUM(E$2:E$6)</f>
        <v>0.0338551798360932</v>
      </c>
      <c r="F12" s="7" t="n">
        <f aca="false">F5/SUM(F$2:F$6)</f>
        <v>0.04828465658683</v>
      </c>
      <c r="G12" s="7" t="n">
        <f aca="false">G5/SUM(G$2:G$6)</f>
        <v>0.0715032079224801</v>
      </c>
      <c r="H12" s="7" t="n">
        <f aca="false">H5/SUM(H$2:H$6)</f>
        <v>0.151782844937628</v>
      </c>
    </row>
    <row r="13" customFormat="false" ht="12.8" hidden="false" customHeight="false" outlineLevel="0" collapsed="false">
      <c r="A13" s="6"/>
      <c r="B13" s="6" t="s">
        <v>19</v>
      </c>
      <c r="C13" s="7" t="n">
        <f aca="false">C6/SUM(C$2:C$6)</f>
        <v>0.0328083108808484</v>
      </c>
      <c r="D13" s="7" t="n">
        <f aca="false">D6/SUM(D$2:D$6)</f>
        <v>0.0333079580098045</v>
      </c>
      <c r="E13" s="7" t="n">
        <f aca="false">E6/SUM(E$2:E$6)</f>
        <v>0.0341201584493372</v>
      </c>
      <c r="F13" s="7" t="n">
        <f aca="false">F6/SUM(F$2:F$6)</f>
        <v>0.0347304700498081</v>
      </c>
      <c r="G13" s="7" t="n">
        <f aca="false">G6/SUM(G$2:G$6)</f>
        <v>0.0349849501916405</v>
      </c>
      <c r="H13" s="7" t="n">
        <f aca="false">H6/SUM(H$2:H$6)</f>
        <v>0.0436159220640842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1"/>
  <sheetViews>
    <sheetView windowProtection="false" showFormulas="false" showGridLines="true" showRowColHeaders="true" showZeros="true" rightToLeft="false" tabSelected="false" showOutlineSymbols="true" defaultGridColor="true" view="normal" topLeftCell="A106" colorId="64" zoomScale="85" zoomScaleNormal="85" zoomScalePageLayoutView="100" workbookViewId="0">
      <selection pane="topLeft" activeCell="B130" activeCellId="0" sqref="B130"/>
    </sheetView>
  </sheetViews>
  <sheetFormatPr defaultRowHeight="12.75"/>
  <cols>
    <col collapsed="false" hidden="false" max="1" min="1" style="0" width="42.1428571428571"/>
    <col collapsed="false" hidden="false" max="2" min="2" style="0" width="44.1428571428571"/>
    <col collapsed="false" hidden="false" max="3" min="3" style="0" width="29.1377551020408"/>
    <col collapsed="false" hidden="false" max="4" min="4" style="0" width="16.4234693877551"/>
    <col collapsed="false" hidden="false" max="5" min="5" style="0" width="19.7091836734694"/>
    <col collapsed="false" hidden="false" max="6" min="6" style="0" width="11.5714285714286"/>
    <col collapsed="false" hidden="false" max="7" min="7" style="0" width="13.7040816326531"/>
    <col collapsed="false" hidden="false" max="8" min="8" style="0" width="17.4234693877551"/>
    <col collapsed="false" hidden="false" max="1025" min="9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75" hidden="false" customHeight="false" outlineLevel="0" collapsed="false">
      <c r="A2" s="2" t="s">
        <v>10</v>
      </c>
      <c r="B2" s="2" t="s">
        <v>28</v>
      </c>
      <c r="C2" s="2" t="s">
        <v>11</v>
      </c>
      <c r="D2" s="2" t="s">
        <v>19</v>
      </c>
      <c r="E2" s="3" t="n">
        <v>0.1954129886152</v>
      </c>
      <c r="F2" s="3" t="n">
        <v>0.1741805423981</v>
      </c>
      <c r="G2" s="3" t="n">
        <v>0.1544467422356</v>
      </c>
      <c r="H2" s="3" t="n">
        <v>0.1374726437019</v>
      </c>
      <c r="I2" s="3" t="n">
        <v>0.1226300822077</v>
      </c>
      <c r="J2" s="3" t="n">
        <v>0.079404651892</v>
      </c>
    </row>
    <row r="3" customFormat="false" ht="12.75" hidden="false" customHeight="false" outlineLevel="0" collapsed="false">
      <c r="A3" s="2" t="s">
        <v>10</v>
      </c>
      <c r="B3" s="2" t="s">
        <v>28</v>
      </c>
      <c r="C3" s="2" t="s">
        <v>11</v>
      </c>
      <c r="D3" s="2" t="s">
        <v>12</v>
      </c>
      <c r="E3" s="3" t="n">
        <v>4.95897345407</v>
      </c>
      <c r="F3" s="3" t="n">
        <v>5.406879430772</v>
      </c>
      <c r="G3" s="3" t="n">
        <v>5.624751452097</v>
      </c>
      <c r="H3" s="3" t="n">
        <v>5.824743797817</v>
      </c>
      <c r="I3" s="3" t="n">
        <v>6.031489547955</v>
      </c>
      <c r="J3" s="3" t="n">
        <v>6.603877081214</v>
      </c>
    </row>
    <row r="4" customFormat="false" ht="12.75" hidden="false" customHeight="false" outlineLevel="0" collapsed="false">
      <c r="A4" s="2" t="s">
        <v>10</v>
      </c>
      <c r="B4" s="2" t="s">
        <v>28</v>
      </c>
      <c r="C4" s="2" t="s">
        <v>11</v>
      </c>
      <c r="D4" s="2" t="s">
        <v>15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</row>
    <row r="5" customFormat="false" ht="12.75" hidden="false" customHeight="false" outlineLevel="0" collapsed="false">
      <c r="A5" s="2" t="s">
        <v>10</v>
      </c>
      <c r="B5" s="2" t="s">
        <v>28</v>
      </c>
      <c r="C5" s="2" t="s">
        <v>11</v>
      </c>
      <c r="D5" s="2" t="s">
        <v>13</v>
      </c>
      <c r="E5" s="3" t="n">
        <v>0.0114311520028</v>
      </c>
      <c r="F5" s="3" t="n">
        <v>0.0101891105231</v>
      </c>
      <c r="G5" s="3" t="n">
        <v>0.0090347329683</v>
      </c>
      <c r="H5" s="3" t="n">
        <v>0.0080418691461</v>
      </c>
      <c r="I5" s="3" t="n">
        <v>0.0071736646245</v>
      </c>
      <c r="J5" s="3" t="n">
        <v>0.0046452438639</v>
      </c>
    </row>
    <row r="6" customFormat="false" ht="12.75" hidden="false" customHeight="false" outlineLevel="0" collapsed="false">
      <c r="A6" s="2" t="s">
        <v>10</v>
      </c>
      <c r="B6" s="2" t="s">
        <v>28</v>
      </c>
      <c r="C6" s="2" t="s">
        <v>11</v>
      </c>
      <c r="D6" s="2" t="s">
        <v>17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</row>
    <row r="7" customFormat="false" ht="12.75" hidden="false" customHeight="false" outlineLevel="0" collapsed="false">
      <c r="A7" s="2" t="s">
        <v>10</v>
      </c>
      <c r="B7" s="2" t="s">
        <v>28</v>
      </c>
      <c r="C7" s="2" t="s">
        <v>14</v>
      </c>
      <c r="D7" s="2" t="s">
        <v>19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</row>
    <row r="8" customFormat="false" ht="12.75" hidden="false" customHeight="false" outlineLevel="0" collapsed="false">
      <c r="A8" s="2" t="s">
        <v>10</v>
      </c>
      <c r="B8" s="2" t="s">
        <v>28</v>
      </c>
      <c r="C8" s="2" t="s">
        <v>14</v>
      </c>
      <c r="D8" s="2" t="s">
        <v>12</v>
      </c>
      <c r="E8" s="3" t="n">
        <v>0.9874899346354</v>
      </c>
      <c r="F8" s="3" t="n">
        <v>0.8999819655552</v>
      </c>
      <c r="G8" s="3" t="n">
        <v>0.7630364723397</v>
      </c>
      <c r="H8" s="3" t="n">
        <v>0.6340453911576</v>
      </c>
      <c r="I8" s="3" t="n">
        <v>0.50041554855</v>
      </c>
      <c r="J8" s="3" t="n">
        <v>0.3607643923775</v>
      </c>
    </row>
    <row r="9" customFormat="false" ht="12.75" hidden="false" customHeight="false" outlineLevel="0" collapsed="false">
      <c r="A9" s="2" t="s">
        <v>10</v>
      </c>
      <c r="B9" s="2" t="s">
        <v>28</v>
      </c>
      <c r="C9" s="2" t="s">
        <v>14</v>
      </c>
      <c r="D9" s="2" t="s">
        <v>15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</row>
    <row r="10" customFormat="false" ht="12.75" hidden="false" customHeight="false" outlineLevel="0" collapsed="false">
      <c r="A10" s="2" t="s">
        <v>10</v>
      </c>
      <c r="B10" s="2" t="s">
        <v>28</v>
      </c>
      <c r="C10" s="2" t="s">
        <v>14</v>
      </c>
      <c r="D10" s="2" t="s">
        <v>13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</row>
    <row r="11" customFormat="false" ht="12.75" hidden="false" customHeight="false" outlineLevel="0" collapsed="false">
      <c r="A11" s="2" t="s">
        <v>10</v>
      </c>
      <c r="B11" s="2" t="s">
        <v>28</v>
      </c>
      <c r="C11" s="2" t="s">
        <v>14</v>
      </c>
      <c r="D11" s="2" t="s">
        <v>17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</row>
    <row r="12" customFormat="false" ht="12.75" hidden="false" customHeight="false" outlineLevel="0" collapsed="false">
      <c r="A12" s="2" t="s">
        <v>10</v>
      </c>
      <c r="B12" s="2" t="s">
        <v>28</v>
      </c>
      <c r="C12" s="2" t="s">
        <v>16</v>
      </c>
      <c r="D12" s="2" t="s">
        <v>19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</row>
    <row r="13" customFormat="false" ht="12.75" hidden="false" customHeight="false" outlineLevel="0" collapsed="false">
      <c r="A13" s="2" t="s">
        <v>10</v>
      </c>
      <c r="B13" s="2" t="s">
        <v>28</v>
      </c>
      <c r="C13" s="2" t="s">
        <v>16</v>
      </c>
      <c r="D13" s="2" t="s">
        <v>12</v>
      </c>
      <c r="E13" s="3" t="n">
        <v>9.55146967572</v>
      </c>
      <c r="F13" s="3" t="n">
        <v>10.85217142227</v>
      </c>
      <c r="G13" s="3" t="n">
        <v>11.717773738676</v>
      </c>
      <c r="H13" s="3" t="n">
        <v>12.59692675238</v>
      </c>
      <c r="I13" s="3" t="n">
        <v>13.545900822345</v>
      </c>
      <c r="J13" s="3" t="n">
        <v>14.276462679138</v>
      </c>
    </row>
    <row r="14" customFormat="false" ht="12.75" hidden="false" customHeight="false" outlineLevel="0" collapsed="false">
      <c r="A14" s="2" t="s">
        <v>10</v>
      </c>
      <c r="B14" s="2" t="s">
        <v>28</v>
      </c>
      <c r="C14" s="2" t="s">
        <v>16</v>
      </c>
      <c r="D14" s="2" t="s">
        <v>15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</row>
    <row r="15" customFormat="false" ht="12.75" hidden="false" customHeight="false" outlineLevel="0" collapsed="false">
      <c r="A15" s="2" t="s">
        <v>10</v>
      </c>
      <c r="B15" s="2" t="s">
        <v>28</v>
      </c>
      <c r="C15" s="2" t="s">
        <v>16</v>
      </c>
      <c r="D15" s="2" t="s">
        <v>13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</row>
    <row r="16" customFormat="false" ht="12.75" hidden="false" customHeight="false" outlineLevel="0" collapsed="false">
      <c r="A16" s="2" t="s">
        <v>10</v>
      </c>
      <c r="B16" s="2" t="s">
        <v>28</v>
      </c>
      <c r="C16" s="2" t="s">
        <v>16</v>
      </c>
      <c r="D16" s="2" t="s">
        <v>17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</row>
    <row r="17" customFormat="false" ht="12.75" hidden="false" customHeight="false" outlineLevel="0" collapsed="false">
      <c r="A17" s="2" t="s">
        <v>10</v>
      </c>
      <c r="B17" s="2" t="s">
        <v>28</v>
      </c>
      <c r="C17" s="2" t="s">
        <v>18</v>
      </c>
      <c r="D17" s="2" t="s">
        <v>19</v>
      </c>
      <c r="E17" s="3" t="n">
        <v>0.807975249626</v>
      </c>
      <c r="F17" s="3" t="n">
        <v>0.6230537683375</v>
      </c>
      <c r="G17" s="3" t="n">
        <v>0.4428848673731</v>
      </c>
      <c r="H17" s="3" t="n">
        <v>0.2906603382661</v>
      </c>
      <c r="I17" s="3" t="n">
        <v>0.1827888187833</v>
      </c>
      <c r="J17" s="3" t="n">
        <v>0.1796638886341</v>
      </c>
    </row>
    <row r="18" customFormat="false" ht="12.75" hidden="false" customHeight="false" outlineLevel="0" collapsed="false">
      <c r="A18" s="2" t="s">
        <v>10</v>
      </c>
      <c r="B18" s="2" t="s">
        <v>28</v>
      </c>
      <c r="C18" s="2" t="s">
        <v>18</v>
      </c>
      <c r="D18" s="2" t="s">
        <v>12</v>
      </c>
      <c r="E18" s="3" t="n">
        <v>6.457674554455</v>
      </c>
      <c r="F18" s="3" t="n">
        <v>5.917039442695</v>
      </c>
      <c r="G18" s="3" t="n">
        <v>5.5502650830177</v>
      </c>
      <c r="H18" s="3" t="n">
        <v>5.5906343770568</v>
      </c>
      <c r="I18" s="3" t="n">
        <v>5.8645139168508</v>
      </c>
      <c r="J18" s="3" t="n">
        <v>4.9072254486994</v>
      </c>
    </row>
    <row r="19" customFormat="false" ht="12.75" hidden="false" customHeight="false" outlineLevel="0" collapsed="false">
      <c r="A19" s="2" t="s">
        <v>10</v>
      </c>
      <c r="B19" s="2" t="s">
        <v>28</v>
      </c>
      <c r="C19" s="2" t="s">
        <v>18</v>
      </c>
      <c r="D19" s="2" t="s">
        <v>15</v>
      </c>
      <c r="E19" s="3" t="n">
        <v>5.303024781192</v>
      </c>
      <c r="F19" s="3" t="n">
        <v>3.0885810198114</v>
      </c>
      <c r="G19" s="3" t="n">
        <v>2.050834448325</v>
      </c>
      <c r="H19" s="3" t="n">
        <v>1.1569295178113</v>
      </c>
      <c r="I19" s="3" t="n">
        <v>0.5504640412963</v>
      </c>
      <c r="J19" s="3" t="n">
        <v>0.0011653249185</v>
      </c>
    </row>
    <row r="20" customFormat="false" ht="12.75" hidden="false" customHeight="false" outlineLevel="0" collapsed="false">
      <c r="A20" s="2" t="s">
        <v>10</v>
      </c>
      <c r="B20" s="2" t="s">
        <v>28</v>
      </c>
      <c r="C20" s="2" t="s">
        <v>18</v>
      </c>
      <c r="D20" s="2" t="s">
        <v>13</v>
      </c>
      <c r="E20" s="3" t="n">
        <v>13.766185726014</v>
      </c>
      <c r="F20" s="3" t="n">
        <v>14.2072392057399</v>
      </c>
      <c r="G20" s="3" t="n">
        <v>11.7290639992788</v>
      </c>
      <c r="H20" s="3" t="n">
        <v>8.6809483655026</v>
      </c>
      <c r="I20" s="3" t="n">
        <v>5.2090444141983</v>
      </c>
      <c r="J20" s="3" t="n">
        <v>0.1790165892097</v>
      </c>
    </row>
    <row r="21" customFormat="false" ht="12.75" hidden="false" customHeight="false" outlineLevel="0" collapsed="false">
      <c r="A21" s="2" t="s">
        <v>10</v>
      </c>
      <c r="B21" s="2" t="s">
        <v>28</v>
      </c>
      <c r="C21" s="2" t="s">
        <v>18</v>
      </c>
      <c r="D21" s="2" t="s">
        <v>17</v>
      </c>
      <c r="E21" s="3" t="n">
        <v>3.213704358807</v>
      </c>
      <c r="F21" s="3" t="n">
        <v>2.196383800004</v>
      </c>
      <c r="G21" s="3" t="n">
        <v>1.9414504307028</v>
      </c>
      <c r="H21" s="3" t="n">
        <v>2.4269066228057</v>
      </c>
      <c r="I21" s="3" t="n">
        <v>3.1381885255986</v>
      </c>
      <c r="J21" s="3" t="n">
        <v>5.808839690611</v>
      </c>
    </row>
    <row r="22" customFormat="false" ht="12.75" hidden="false" customHeight="false" outlineLevel="0" collapsed="false">
      <c r="A22" s="2" t="s">
        <v>10</v>
      </c>
      <c r="B22" s="2" t="s">
        <v>28</v>
      </c>
      <c r="C22" s="2" t="s">
        <v>20</v>
      </c>
      <c r="D22" s="2" t="s">
        <v>19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</row>
    <row r="23" customFormat="false" ht="12.75" hidden="false" customHeight="false" outlineLevel="0" collapsed="false">
      <c r="A23" s="2" t="s">
        <v>10</v>
      </c>
      <c r="B23" s="2" t="s">
        <v>28</v>
      </c>
      <c r="C23" s="2" t="s">
        <v>20</v>
      </c>
      <c r="D23" s="2" t="s">
        <v>12</v>
      </c>
      <c r="E23" s="3" t="n">
        <v>2.46861685781</v>
      </c>
      <c r="F23" s="3" t="n">
        <v>2.6171361857867</v>
      </c>
      <c r="G23" s="3" t="n">
        <v>2.6467981602269</v>
      </c>
      <c r="H23" s="3" t="n">
        <v>2.5725036480918</v>
      </c>
      <c r="I23" s="3" t="n">
        <v>2.5970364920648</v>
      </c>
      <c r="J23" s="3" t="n">
        <v>2.6968567015603</v>
      </c>
    </row>
    <row r="24" customFormat="false" ht="12.75" hidden="false" customHeight="false" outlineLevel="0" collapsed="false">
      <c r="A24" s="2" t="s">
        <v>10</v>
      </c>
      <c r="B24" s="2" t="s">
        <v>28</v>
      </c>
      <c r="C24" s="2" t="s">
        <v>20</v>
      </c>
      <c r="D24" s="2" t="s">
        <v>15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</row>
    <row r="25" customFormat="false" ht="12.75" hidden="false" customHeight="false" outlineLevel="0" collapsed="false">
      <c r="A25" s="2" t="s">
        <v>10</v>
      </c>
      <c r="B25" s="2" t="s">
        <v>28</v>
      </c>
      <c r="C25" s="2" t="s">
        <v>20</v>
      </c>
      <c r="D25" s="2" t="s">
        <v>13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</row>
    <row r="26" customFormat="false" ht="12.75" hidden="false" customHeight="false" outlineLevel="0" collapsed="false">
      <c r="A26" s="2" t="s">
        <v>10</v>
      </c>
      <c r="B26" s="2" t="s">
        <v>28</v>
      </c>
      <c r="C26" s="2" t="s">
        <v>20</v>
      </c>
      <c r="D26" s="2" t="s">
        <v>17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</row>
    <row r="27" customFormat="false" ht="12.75" hidden="false" customHeight="false" outlineLevel="0" collapsed="false">
      <c r="A27" s="2" t="s">
        <v>10</v>
      </c>
      <c r="B27" s="2" t="s">
        <v>28</v>
      </c>
      <c r="C27" s="2" t="s">
        <v>21</v>
      </c>
      <c r="D27" s="2" t="s">
        <v>19</v>
      </c>
      <c r="E27" s="3" t="n">
        <v>0.0729975126262</v>
      </c>
      <c r="F27" s="3" t="n">
        <v>0.0508384623301</v>
      </c>
      <c r="G27" s="3" t="n">
        <v>0.0373299279712</v>
      </c>
      <c r="H27" s="3" t="n">
        <v>0.0277692579277</v>
      </c>
      <c r="I27" s="3" t="n">
        <v>0.0207637512042</v>
      </c>
      <c r="J27" s="3" t="n">
        <v>0.0078189526531</v>
      </c>
    </row>
    <row r="28" customFormat="false" ht="12.75" hidden="false" customHeight="false" outlineLevel="0" collapsed="false">
      <c r="A28" s="2" t="s">
        <v>10</v>
      </c>
      <c r="B28" s="2" t="s">
        <v>28</v>
      </c>
      <c r="C28" s="2" t="s">
        <v>21</v>
      </c>
      <c r="D28" s="2" t="s">
        <v>12</v>
      </c>
      <c r="E28" s="3" t="n">
        <v>0.509007508395</v>
      </c>
      <c r="F28" s="3" t="n">
        <v>0.6212764925856</v>
      </c>
      <c r="G28" s="3" t="n">
        <v>0.6878600886729</v>
      </c>
      <c r="H28" s="3" t="n">
        <v>0.7418605557514</v>
      </c>
      <c r="I28" s="3" t="n">
        <v>0.7886593191803</v>
      </c>
      <c r="J28" s="3" t="n">
        <v>0.8998979243131</v>
      </c>
    </row>
    <row r="29" customFormat="false" ht="12.75" hidden="false" customHeight="false" outlineLevel="0" collapsed="false">
      <c r="A29" s="2" t="s">
        <v>10</v>
      </c>
      <c r="B29" s="2" t="s">
        <v>28</v>
      </c>
      <c r="C29" s="2" t="s">
        <v>21</v>
      </c>
      <c r="D29" s="2" t="s">
        <v>15</v>
      </c>
      <c r="E29" s="3" t="n">
        <v>0.017743697172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</row>
    <row r="30" customFormat="false" ht="12.75" hidden="false" customHeight="false" outlineLevel="0" collapsed="false">
      <c r="A30" s="2" t="s">
        <v>10</v>
      </c>
      <c r="B30" s="2" t="s">
        <v>28</v>
      </c>
      <c r="C30" s="2" t="s">
        <v>21</v>
      </c>
      <c r="D30" s="2" t="s">
        <v>13</v>
      </c>
      <c r="E30" s="3" t="n">
        <v>0.2777014350164</v>
      </c>
      <c r="F30" s="3" t="n">
        <v>0.2264130091584</v>
      </c>
      <c r="G30" s="3" t="n">
        <v>0.1878817710008</v>
      </c>
      <c r="H30" s="3" t="n">
        <v>0.1568658579526</v>
      </c>
      <c r="I30" s="3" t="n">
        <v>0.13082664474</v>
      </c>
      <c r="J30" s="3" t="n">
        <v>0.0677208484009</v>
      </c>
    </row>
    <row r="31" customFormat="false" ht="12.75" hidden="false" customHeight="false" outlineLevel="0" collapsed="false">
      <c r="A31" s="2" t="s">
        <v>10</v>
      </c>
      <c r="B31" s="2" t="s">
        <v>28</v>
      </c>
      <c r="C31" s="2" t="s">
        <v>21</v>
      </c>
      <c r="D31" s="2" t="s">
        <v>17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</row>
    <row r="32" customFormat="false" ht="12.75" hidden="false" customHeight="false" outlineLevel="0" collapsed="false">
      <c r="A32" s="2" t="s">
        <v>10</v>
      </c>
      <c r="B32" s="2" t="s">
        <v>28</v>
      </c>
      <c r="C32" s="2" t="s">
        <v>22</v>
      </c>
      <c r="D32" s="2" t="s">
        <v>19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</row>
    <row r="33" customFormat="false" ht="12.75" hidden="false" customHeight="false" outlineLevel="0" collapsed="false">
      <c r="A33" s="2" t="s">
        <v>10</v>
      </c>
      <c r="B33" s="2" t="s">
        <v>28</v>
      </c>
      <c r="C33" s="2" t="s">
        <v>22</v>
      </c>
      <c r="D33" s="2" t="s">
        <v>12</v>
      </c>
      <c r="E33" s="3" t="n">
        <v>5.375606026475</v>
      </c>
      <c r="F33" s="3" t="n">
        <v>5.3218878483822</v>
      </c>
      <c r="G33" s="3" t="n">
        <v>5.1080758638051</v>
      </c>
      <c r="H33" s="3" t="n">
        <v>4.8213969058297</v>
      </c>
      <c r="I33" s="3" t="n">
        <v>4.5234792372377</v>
      </c>
      <c r="J33" s="3" t="n">
        <v>3.3843772754088</v>
      </c>
    </row>
    <row r="34" customFormat="false" ht="12.75" hidden="false" customHeight="false" outlineLevel="0" collapsed="false">
      <c r="A34" s="2" t="s">
        <v>10</v>
      </c>
      <c r="B34" s="2" t="s">
        <v>28</v>
      </c>
      <c r="C34" s="2" t="s">
        <v>22</v>
      </c>
      <c r="D34" s="2" t="s">
        <v>15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</row>
    <row r="35" customFormat="false" ht="12.75" hidden="false" customHeight="false" outlineLevel="0" collapsed="false">
      <c r="A35" s="2" t="s">
        <v>10</v>
      </c>
      <c r="B35" s="2" t="s">
        <v>28</v>
      </c>
      <c r="C35" s="2" t="s">
        <v>22</v>
      </c>
      <c r="D35" s="2" t="s">
        <v>13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</row>
    <row r="36" customFormat="false" ht="12.75" hidden="false" customHeight="false" outlineLevel="0" collapsed="false">
      <c r="A36" s="2" t="s">
        <v>10</v>
      </c>
      <c r="B36" s="2" t="s">
        <v>28</v>
      </c>
      <c r="C36" s="2" t="s">
        <v>22</v>
      </c>
      <c r="D36" s="2" t="s">
        <v>17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</row>
    <row r="37" customFormat="false" ht="12.75" hidden="false" customHeight="false" outlineLevel="0" collapsed="false">
      <c r="A37" s="2" t="s">
        <v>10</v>
      </c>
      <c r="B37" s="2" t="s">
        <v>28</v>
      </c>
      <c r="C37" s="2" t="s">
        <v>23</v>
      </c>
      <c r="D37" s="2" t="s">
        <v>19</v>
      </c>
      <c r="E37" s="3" t="n">
        <v>0.0324689188127</v>
      </c>
      <c r="F37" s="3" t="n">
        <v>0.10374972144</v>
      </c>
      <c r="G37" s="3" t="n">
        <v>0.1496780031095</v>
      </c>
      <c r="H37" s="3" t="n">
        <v>0.1782837811543</v>
      </c>
      <c r="I37" s="3" t="n">
        <v>0.1860643819674</v>
      </c>
      <c r="J37" s="3" t="n">
        <v>0.2511191987568</v>
      </c>
    </row>
    <row r="38" customFormat="false" ht="12.75" hidden="false" customHeight="false" outlineLevel="0" collapsed="false">
      <c r="A38" s="2" t="s">
        <v>10</v>
      </c>
      <c r="B38" s="2" t="s">
        <v>28</v>
      </c>
      <c r="C38" s="2" t="s">
        <v>23</v>
      </c>
      <c r="D38" s="2" t="s">
        <v>12</v>
      </c>
      <c r="E38" s="3" t="n">
        <v>0.6100307822272</v>
      </c>
      <c r="F38" s="3" t="n">
        <v>0.6931580856643</v>
      </c>
      <c r="G38" s="3" t="n">
        <v>0.6838693535721</v>
      </c>
      <c r="H38" s="3" t="n">
        <v>0.5795114558838</v>
      </c>
      <c r="I38" s="3" t="n">
        <v>0.5088496631409</v>
      </c>
      <c r="J38" s="3" t="n">
        <v>0.5613969985034</v>
      </c>
    </row>
    <row r="39" customFormat="false" ht="12.75" hidden="false" customHeight="false" outlineLevel="0" collapsed="false">
      <c r="A39" s="2" t="s">
        <v>10</v>
      </c>
      <c r="B39" s="2" t="s">
        <v>28</v>
      </c>
      <c r="C39" s="2" t="s">
        <v>23</v>
      </c>
      <c r="D39" s="2" t="s">
        <v>15</v>
      </c>
      <c r="E39" s="3" t="n">
        <v>0.238136801886</v>
      </c>
      <c r="F39" s="3" t="n">
        <v>0.1693860324703</v>
      </c>
      <c r="G39" s="3" t="n">
        <v>0.105775778346</v>
      </c>
      <c r="H39" s="3" t="n">
        <v>0.0544938537053</v>
      </c>
      <c r="I39" s="3" t="n">
        <v>0.0384766437839</v>
      </c>
      <c r="J39" s="3" t="n">
        <v>0.0173669971344</v>
      </c>
    </row>
    <row r="40" customFormat="false" ht="12.75" hidden="false" customHeight="false" outlineLevel="0" collapsed="false">
      <c r="A40" s="2" t="s">
        <v>10</v>
      </c>
      <c r="B40" s="2" t="s">
        <v>28</v>
      </c>
      <c r="C40" s="2" t="s">
        <v>23</v>
      </c>
      <c r="D40" s="2" t="s">
        <v>13</v>
      </c>
      <c r="E40" s="3" t="n">
        <v>0.5395217728971</v>
      </c>
      <c r="F40" s="3" t="n">
        <v>0.4958377831607</v>
      </c>
      <c r="G40" s="3" t="n">
        <v>0.4289013394868</v>
      </c>
      <c r="H40" s="3" t="n">
        <v>0.3584779640572</v>
      </c>
      <c r="I40" s="3" t="n">
        <v>0.2942732949879</v>
      </c>
      <c r="J40" s="3" t="n">
        <v>0.163154830657</v>
      </c>
    </row>
    <row r="41" customFormat="false" ht="12.75" hidden="false" customHeight="false" outlineLevel="0" collapsed="false">
      <c r="A41" s="2" t="s">
        <v>10</v>
      </c>
      <c r="B41" s="2" t="s">
        <v>28</v>
      </c>
      <c r="C41" s="2" t="s">
        <v>23</v>
      </c>
      <c r="D41" s="2" t="s">
        <v>17</v>
      </c>
      <c r="E41" s="3" t="n">
        <v>0.1205084795549</v>
      </c>
      <c r="F41" s="3" t="n">
        <v>0.129227456292</v>
      </c>
      <c r="G41" s="3" t="n">
        <v>0.1264510420181</v>
      </c>
      <c r="H41" s="3" t="n">
        <v>0.1176769381593</v>
      </c>
      <c r="I41" s="3" t="n">
        <v>0.1082467663977</v>
      </c>
      <c r="J41" s="3" t="n">
        <v>0.1105321214084</v>
      </c>
    </row>
    <row r="42" customFormat="false" ht="12.75" hidden="false" customHeight="false" outlineLevel="0" collapsed="false">
      <c r="A42" s="2" t="s">
        <v>10</v>
      </c>
      <c r="B42" s="2" t="s">
        <v>28</v>
      </c>
      <c r="C42" s="2" t="s">
        <v>24</v>
      </c>
      <c r="D42" s="2" t="s">
        <v>19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</row>
    <row r="43" customFormat="false" ht="12.75" hidden="false" customHeight="false" outlineLevel="0" collapsed="false">
      <c r="A43" s="2" t="s">
        <v>10</v>
      </c>
      <c r="B43" s="2" t="s">
        <v>28</v>
      </c>
      <c r="C43" s="2" t="s">
        <v>24</v>
      </c>
      <c r="D43" s="2" t="s">
        <v>12</v>
      </c>
      <c r="E43" s="3" t="n">
        <v>0.1703775624159</v>
      </c>
      <c r="F43" s="3" t="n">
        <v>0.1716709630944</v>
      </c>
      <c r="G43" s="3" t="n">
        <v>0.168387525359</v>
      </c>
      <c r="H43" s="3" t="n">
        <v>0.1650487441466</v>
      </c>
      <c r="I43" s="3" t="n">
        <v>0.1619276508458</v>
      </c>
      <c r="J43" s="3" t="n">
        <v>0.1680866402217</v>
      </c>
    </row>
    <row r="44" customFormat="false" ht="12.75" hidden="false" customHeight="false" outlineLevel="0" collapsed="false">
      <c r="A44" s="2" t="s">
        <v>10</v>
      </c>
      <c r="B44" s="2" t="s">
        <v>28</v>
      </c>
      <c r="C44" s="2" t="s">
        <v>24</v>
      </c>
      <c r="D44" s="2" t="s">
        <v>15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</row>
    <row r="45" customFormat="false" ht="12.75" hidden="false" customHeight="false" outlineLevel="0" collapsed="false">
      <c r="A45" s="2" t="s">
        <v>10</v>
      </c>
      <c r="B45" s="2" t="s">
        <v>28</v>
      </c>
      <c r="C45" s="2" t="s">
        <v>24</v>
      </c>
      <c r="D45" s="2" t="s">
        <v>13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</row>
    <row r="46" customFormat="false" ht="12.75" hidden="false" customHeight="false" outlineLevel="0" collapsed="false">
      <c r="A46" s="2" t="s">
        <v>10</v>
      </c>
      <c r="B46" s="2" t="s">
        <v>28</v>
      </c>
      <c r="C46" s="2" t="s">
        <v>24</v>
      </c>
      <c r="D46" s="2" t="s">
        <v>17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</row>
    <row r="47" customFormat="false" ht="12.75" hidden="false" customHeight="false" outlineLevel="0" collapsed="false">
      <c r="A47" s="2" t="s">
        <v>10</v>
      </c>
      <c r="B47" s="2" t="s">
        <v>28</v>
      </c>
      <c r="C47" s="2" t="s">
        <v>25</v>
      </c>
      <c r="D47" s="2" t="s">
        <v>19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</row>
    <row r="48" customFormat="false" ht="12.75" hidden="false" customHeight="false" outlineLevel="0" collapsed="false">
      <c r="A48" s="2" t="s">
        <v>10</v>
      </c>
      <c r="B48" s="2" t="s">
        <v>28</v>
      </c>
      <c r="C48" s="2" t="s">
        <v>25</v>
      </c>
      <c r="D48" s="2" t="s">
        <v>12</v>
      </c>
      <c r="E48" s="3" t="n">
        <v>0.1368183378379</v>
      </c>
      <c r="F48" s="3" t="n">
        <v>0.1455921963303</v>
      </c>
      <c r="G48" s="3" t="n">
        <v>0.1494716208444</v>
      </c>
      <c r="H48" s="3" t="n">
        <v>0.1530426596025</v>
      </c>
      <c r="I48" s="3" t="n">
        <v>0.1568071040562</v>
      </c>
      <c r="J48" s="3" t="n">
        <v>0.1668838873095</v>
      </c>
    </row>
    <row r="49" customFormat="false" ht="12.75" hidden="false" customHeight="false" outlineLevel="0" collapsed="false">
      <c r="A49" s="2" t="s">
        <v>10</v>
      </c>
      <c r="B49" s="2" t="s">
        <v>28</v>
      </c>
      <c r="C49" s="2" t="s">
        <v>25</v>
      </c>
      <c r="D49" s="2" t="s">
        <v>15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</row>
    <row r="50" customFormat="false" ht="12.75" hidden="false" customHeight="false" outlineLevel="0" collapsed="false">
      <c r="A50" s="2" t="s">
        <v>10</v>
      </c>
      <c r="B50" s="2" t="s">
        <v>28</v>
      </c>
      <c r="C50" s="2" t="s">
        <v>25</v>
      </c>
      <c r="D50" s="2" t="s">
        <v>13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</row>
    <row r="51" customFormat="false" ht="12.75" hidden="false" customHeight="false" outlineLevel="0" collapsed="false">
      <c r="A51" s="2" t="s">
        <v>10</v>
      </c>
      <c r="B51" s="2" t="s">
        <v>28</v>
      </c>
      <c r="C51" s="2" t="s">
        <v>25</v>
      </c>
      <c r="D51" s="2" t="s">
        <v>17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</row>
    <row r="52" customFormat="false" ht="12.75" hidden="false" customHeight="false" outlineLevel="0" collapsed="false">
      <c r="A52" s="2" t="s">
        <v>10</v>
      </c>
      <c r="B52" s="2" t="s">
        <v>28</v>
      </c>
      <c r="C52" s="2" t="s">
        <v>26</v>
      </c>
      <c r="D52" s="2" t="s">
        <v>19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</row>
    <row r="53" customFormat="false" ht="12.75" hidden="false" customHeight="false" outlineLevel="0" collapsed="false">
      <c r="A53" s="2" t="s">
        <v>10</v>
      </c>
      <c r="B53" s="2" t="s">
        <v>28</v>
      </c>
      <c r="C53" s="2" t="s">
        <v>26</v>
      </c>
      <c r="D53" s="2" t="s">
        <v>12</v>
      </c>
      <c r="E53" s="3" t="n">
        <v>0.8726243198997</v>
      </c>
      <c r="F53" s="3" t="n">
        <v>0.957213510311</v>
      </c>
      <c r="G53" s="3" t="n">
        <v>0.9978817673024</v>
      </c>
      <c r="H53" s="3" t="n">
        <v>1.0350403935413</v>
      </c>
      <c r="I53" s="3" t="n">
        <v>1.0749307845356</v>
      </c>
      <c r="J53" s="3" t="n">
        <v>1.1798822506391</v>
      </c>
    </row>
    <row r="54" customFormat="false" ht="12.75" hidden="false" customHeight="false" outlineLevel="0" collapsed="false">
      <c r="A54" s="2" t="s">
        <v>10</v>
      </c>
      <c r="B54" s="2" t="s">
        <v>28</v>
      </c>
      <c r="C54" s="2" t="s">
        <v>26</v>
      </c>
      <c r="D54" s="2" t="s">
        <v>15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</row>
    <row r="55" customFormat="false" ht="12.75" hidden="false" customHeight="false" outlineLevel="0" collapsed="false">
      <c r="A55" s="2" t="s">
        <v>10</v>
      </c>
      <c r="B55" s="2" t="s">
        <v>28</v>
      </c>
      <c r="C55" s="2" t="s">
        <v>26</v>
      </c>
      <c r="D55" s="2" t="s">
        <v>13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</row>
    <row r="56" customFormat="false" ht="12.75" hidden="false" customHeight="false" outlineLevel="0" collapsed="false">
      <c r="A56" s="2" t="s">
        <v>10</v>
      </c>
      <c r="B56" s="2" t="s">
        <v>28</v>
      </c>
      <c r="C56" s="2" t="s">
        <v>26</v>
      </c>
      <c r="D56" s="2" t="s">
        <v>17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</row>
    <row r="57" customFormat="false" ht="12.75" hidden="false" customHeight="false" outlineLevel="0" collapsed="false">
      <c r="A57" s="2" t="s">
        <v>10</v>
      </c>
      <c r="B57" s="2" t="s">
        <v>29</v>
      </c>
      <c r="C57" s="2" t="s">
        <v>11</v>
      </c>
      <c r="D57" s="2" t="s">
        <v>19</v>
      </c>
      <c r="E57" s="3" t="n">
        <v>0.0600366820512</v>
      </c>
      <c r="F57" s="3" t="n">
        <v>0.0511293135024</v>
      </c>
      <c r="G57" s="3" t="n">
        <v>0.0453027088683</v>
      </c>
      <c r="H57" s="3" t="n">
        <v>0.0392432309249</v>
      </c>
      <c r="I57" s="3" t="n">
        <v>0.0340560035752</v>
      </c>
      <c r="J57" s="3" t="n">
        <v>0.020767149439</v>
      </c>
    </row>
    <row r="58" customFormat="false" ht="12.75" hidden="false" customHeight="false" outlineLevel="0" collapsed="false">
      <c r="A58" s="2" t="s">
        <v>10</v>
      </c>
      <c r="B58" s="2" t="s">
        <v>29</v>
      </c>
      <c r="C58" s="2" t="s">
        <v>11</v>
      </c>
      <c r="D58" s="2" t="s">
        <v>12</v>
      </c>
      <c r="E58" s="3" t="n">
        <v>0.0652952335576</v>
      </c>
      <c r="F58" s="3" t="n">
        <v>0.128927155842</v>
      </c>
      <c r="G58" s="3" t="n">
        <v>0.1677748684882</v>
      </c>
      <c r="H58" s="3" t="n">
        <v>0.1999861539257</v>
      </c>
      <c r="I58" s="3" t="n">
        <v>0.2284297290175</v>
      </c>
      <c r="J58" s="3" t="n">
        <v>0.3068455476896</v>
      </c>
    </row>
    <row r="59" customFormat="false" ht="12.75" hidden="false" customHeight="false" outlineLevel="0" collapsed="false">
      <c r="A59" s="2" t="s">
        <v>10</v>
      </c>
      <c r="B59" s="2" t="s">
        <v>29</v>
      </c>
      <c r="C59" s="2" t="s">
        <v>11</v>
      </c>
      <c r="D59" s="2" t="s">
        <v>15</v>
      </c>
      <c r="E59" s="3" t="n">
        <v>0.1417118962855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</row>
    <row r="60" customFormat="false" ht="12.75" hidden="false" customHeight="false" outlineLevel="0" collapsed="false">
      <c r="A60" s="2" t="s">
        <v>10</v>
      </c>
      <c r="B60" s="2" t="s">
        <v>29</v>
      </c>
      <c r="C60" s="2" t="s">
        <v>11</v>
      </c>
      <c r="D60" s="2" t="s">
        <v>13</v>
      </c>
      <c r="E60" s="3" t="n">
        <v>0.2140091147197</v>
      </c>
      <c r="F60" s="3" t="n">
        <v>0.1822571779929</v>
      </c>
      <c r="G60" s="3" t="n">
        <v>0.1614875148767</v>
      </c>
      <c r="H60" s="3" t="n">
        <v>0.1398899165204</v>
      </c>
      <c r="I60" s="3" t="n">
        <v>0.1214005518136</v>
      </c>
      <c r="J60" s="3" t="n">
        <v>0.0740284041851</v>
      </c>
    </row>
    <row r="61" customFormat="false" ht="12.75" hidden="false" customHeight="false" outlineLevel="0" collapsed="false">
      <c r="A61" s="2" t="s">
        <v>10</v>
      </c>
      <c r="B61" s="2" t="s">
        <v>29</v>
      </c>
      <c r="C61" s="2" t="s">
        <v>11</v>
      </c>
      <c r="D61" s="2" t="s">
        <v>17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</row>
    <row r="62" customFormat="false" ht="12.75" hidden="false" customHeight="false" outlineLevel="0" collapsed="false">
      <c r="A62" s="2" t="s">
        <v>10</v>
      </c>
      <c r="B62" s="2" t="s">
        <v>29</v>
      </c>
      <c r="C62" s="2" t="s">
        <v>14</v>
      </c>
      <c r="D62" s="2" t="s">
        <v>19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</row>
    <row r="63" customFormat="false" ht="12.75" hidden="false" customHeight="false" outlineLevel="0" collapsed="false">
      <c r="A63" s="2" t="s">
        <v>10</v>
      </c>
      <c r="B63" s="2" t="s">
        <v>29</v>
      </c>
      <c r="C63" s="2" t="s">
        <v>14</v>
      </c>
      <c r="D63" s="2" t="s">
        <v>12</v>
      </c>
      <c r="E63" s="3" t="n">
        <v>0.5136029727809</v>
      </c>
      <c r="F63" s="3" t="n">
        <v>0.420680672398</v>
      </c>
      <c r="G63" s="3" t="n">
        <v>0.3794370329754</v>
      </c>
      <c r="H63" s="3" t="n">
        <v>0.4122312958758</v>
      </c>
      <c r="I63" s="3" t="n">
        <v>0.4759138272483</v>
      </c>
      <c r="J63" s="3" t="n">
        <v>0.5041402555578</v>
      </c>
    </row>
    <row r="64" customFormat="false" ht="12.75" hidden="false" customHeight="false" outlineLevel="0" collapsed="false">
      <c r="A64" s="2" t="s">
        <v>10</v>
      </c>
      <c r="B64" s="2" t="s">
        <v>29</v>
      </c>
      <c r="C64" s="2" t="s">
        <v>14</v>
      </c>
      <c r="D64" s="2" t="s">
        <v>15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</row>
    <row r="65" customFormat="false" ht="12.75" hidden="false" customHeight="false" outlineLevel="0" collapsed="false">
      <c r="A65" s="2" t="s">
        <v>10</v>
      </c>
      <c r="B65" s="2" t="s">
        <v>29</v>
      </c>
      <c r="C65" s="2" t="s">
        <v>14</v>
      </c>
      <c r="D65" s="2" t="s">
        <v>13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</row>
    <row r="66" customFormat="false" ht="12.75" hidden="false" customHeight="false" outlineLevel="0" collapsed="false">
      <c r="A66" s="2" t="s">
        <v>10</v>
      </c>
      <c r="B66" s="2" t="s">
        <v>29</v>
      </c>
      <c r="C66" s="2" t="s">
        <v>14</v>
      </c>
      <c r="D66" s="2" t="s">
        <v>17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</row>
    <row r="67" customFormat="false" ht="12.75" hidden="false" customHeight="false" outlineLevel="0" collapsed="false">
      <c r="A67" s="2" t="s">
        <v>10</v>
      </c>
      <c r="B67" s="2" t="s">
        <v>29</v>
      </c>
      <c r="C67" s="2" t="s">
        <v>16</v>
      </c>
      <c r="D67" s="2" t="s">
        <v>19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</row>
    <row r="68" customFormat="false" ht="12.75" hidden="false" customHeight="false" outlineLevel="0" collapsed="false">
      <c r="A68" s="2" t="s">
        <v>10</v>
      </c>
      <c r="B68" s="2" t="s">
        <v>29</v>
      </c>
      <c r="C68" s="2" t="s">
        <v>16</v>
      </c>
      <c r="D68" s="2" t="s">
        <v>12</v>
      </c>
      <c r="E68" s="3" t="n">
        <v>0.2447319756815</v>
      </c>
      <c r="F68" s="3" t="n">
        <v>0.2680868794802</v>
      </c>
      <c r="G68" s="3" t="n">
        <v>0.2888654875805</v>
      </c>
      <c r="H68" s="3" t="n">
        <v>0.3056183112597</v>
      </c>
      <c r="I68" s="3" t="n">
        <v>0.3234012228834</v>
      </c>
      <c r="J68" s="3" t="n">
        <v>0.3297781847647</v>
      </c>
    </row>
    <row r="69" customFormat="false" ht="12.75" hidden="false" customHeight="false" outlineLevel="0" collapsed="false">
      <c r="A69" s="2" t="s">
        <v>10</v>
      </c>
      <c r="B69" s="2" t="s">
        <v>29</v>
      </c>
      <c r="C69" s="2" t="s">
        <v>16</v>
      </c>
      <c r="D69" s="2" t="s">
        <v>15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</row>
    <row r="70" customFormat="false" ht="12.75" hidden="false" customHeight="false" outlineLevel="0" collapsed="false">
      <c r="A70" s="2" t="s">
        <v>10</v>
      </c>
      <c r="B70" s="2" t="s">
        <v>29</v>
      </c>
      <c r="C70" s="2" t="s">
        <v>16</v>
      </c>
      <c r="D70" s="2" t="s">
        <v>13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</row>
    <row r="71" customFormat="false" ht="12.75" hidden="false" customHeight="false" outlineLevel="0" collapsed="false">
      <c r="A71" s="2" t="s">
        <v>10</v>
      </c>
      <c r="B71" s="2" t="s">
        <v>29</v>
      </c>
      <c r="C71" s="2" t="s">
        <v>16</v>
      </c>
      <c r="D71" s="2" t="s">
        <v>17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</row>
    <row r="72" customFormat="false" ht="12.75" hidden="false" customHeight="false" outlineLevel="0" collapsed="false">
      <c r="A72" s="2" t="s">
        <v>10</v>
      </c>
      <c r="B72" s="2" t="s">
        <v>29</v>
      </c>
      <c r="C72" s="2" t="s">
        <v>18</v>
      </c>
      <c r="D72" s="2" t="s">
        <v>19</v>
      </c>
      <c r="E72" s="3" t="n">
        <v>0.30366013523</v>
      </c>
      <c r="F72" s="3" t="n">
        <v>0.2345862211303</v>
      </c>
      <c r="G72" s="3" t="n">
        <v>0.1714769653927</v>
      </c>
      <c r="H72" s="3" t="n">
        <v>0.1146315750641</v>
      </c>
      <c r="I72" s="3" t="n">
        <v>0.0721254717143</v>
      </c>
      <c r="J72" s="3" t="n">
        <v>0.0552018817893</v>
      </c>
    </row>
    <row r="73" customFormat="false" ht="12.75" hidden="false" customHeight="false" outlineLevel="0" collapsed="false">
      <c r="A73" s="2" t="s">
        <v>10</v>
      </c>
      <c r="B73" s="2" t="s">
        <v>29</v>
      </c>
      <c r="C73" s="2" t="s">
        <v>18</v>
      </c>
      <c r="D73" s="2" t="s">
        <v>12</v>
      </c>
      <c r="E73" s="3" t="n">
        <v>1.696950409851</v>
      </c>
      <c r="F73" s="3" t="n">
        <v>2.136694031153</v>
      </c>
      <c r="G73" s="3" t="n">
        <v>2.159742518893</v>
      </c>
      <c r="H73" s="3" t="n">
        <v>2.0602885462821</v>
      </c>
      <c r="I73" s="3" t="n">
        <v>1.9725528215243</v>
      </c>
      <c r="J73" s="3" t="n">
        <v>1.4391523539865</v>
      </c>
    </row>
    <row r="74" customFormat="false" ht="12.75" hidden="false" customHeight="false" outlineLevel="0" collapsed="false">
      <c r="A74" s="2" t="s">
        <v>10</v>
      </c>
      <c r="B74" s="2" t="s">
        <v>29</v>
      </c>
      <c r="C74" s="2" t="s">
        <v>18</v>
      </c>
      <c r="D74" s="2" t="s">
        <v>15</v>
      </c>
      <c r="E74" s="3" t="n">
        <v>2.57315621955</v>
      </c>
      <c r="F74" s="3" t="n">
        <v>1.6218510875856</v>
      </c>
      <c r="G74" s="3" t="n">
        <v>1.0310441586902</v>
      </c>
      <c r="H74" s="3" t="n">
        <v>0.5194272929356</v>
      </c>
      <c r="I74" s="3" t="n">
        <v>0.1696444758469</v>
      </c>
      <c r="J74" s="3" t="n">
        <v>0.0008441160995</v>
      </c>
    </row>
    <row r="75" customFormat="false" ht="12.75" hidden="false" customHeight="false" outlineLevel="0" collapsed="false">
      <c r="A75" s="2" t="s">
        <v>10</v>
      </c>
      <c r="B75" s="2" t="s">
        <v>29</v>
      </c>
      <c r="C75" s="2" t="s">
        <v>18</v>
      </c>
      <c r="D75" s="2" t="s">
        <v>13</v>
      </c>
      <c r="E75" s="3" t="n">
        <v>3.97186731173</v>
      </c>
      <c r="F75" s="3" t="n">
        <v>4.1226261165557</v>
      </c>
      <c r="G75" s="3" t="n">
        <v>3.7015086981392</v>
      </c>
      <c r="H75" s="3" t="n">
        <v>3.0470942213849</v>
      </c>
      <c r="I75" s="3" t="n">
        <v>2.1463360235501</v>
      </c>
      <c r="J75" s="3" t="n">
        <v>0.0859213478878</v>
      </c>
    </row>
    <row r="76" customFormat="false" ht="12.75" hidden="false" customHeight="false" outlineLevel="0" collapsed="false">
      <c r="A76" s="2" t="s">
        <v>10</v>
      </c>
      <c r="B76" s="2" t="s">
        <v>29</v>
      </c>
      <c r="C76" s="2" t="s">
        <v>18</v>
      </c>
      <c r="D76" s="2" t="s">
        <v>17</v>
      </c>
      <c r="E76" s="3" t="n">
        <v>0.75730779239</v>
      </c>
      <c r="F76" s="3" t="n">
        <v>0.5946215665209</v>
      </c>
      <c r="G76" s="3" t="n">
        <v>0.5144115182752</v>
      </c>
      <c r="H76" s="3" t="n">
        <v>0.6276180816088</v>
      </c>
      <c r="I76" s="3" t="n">
        <v>0.8319692220378</v>
      </c>
      <c r="J76" s="3" t="n">
        <v>1.6619218523824</v>
      </c>
    </row>
    <row r="77" customFormat="false" ht="12.75" hidden="false" customHeight="false" outlineLevel="0" collapsed="false">
      <c r="A77" s="2" t="s">
        <v>10</v>
      </c>
      <c r="B77" s="2" t="s">
        <v>29</v>
      </c>
      <c r="C77" s="2" t="s">
        <v>20</v>
      </c>
      <c r="D77" s="2" t="s">
        <v>19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</row>
    <row r="78" customFormat="false" ht="12.75" hidden="false" customHeight="false" outlineLevel="0" collapsed="false">
      <c r="A78" s="2" t="s">
        <v>10</v>
      </c>
      <c r="B78" s="2" t="s">
        <v>29</v>
      </c>
      <c r="C78" s="2" t="s">
        <v>20</v>
      </c>
      <c r="D78" s="2" t="s">
        <v>12</v>
      </c>
      <c r="E78" s="3" t="n">
        <v>0.553019646135</v>
      </c>
      <c r="F78" s="3" t="n">
        <v>0.5944554250365</v>
      </c>
      <c r="G78" s="3" t="n">
        <v>0.6168452593043</v>
      </c>
      <c r="H78" s="3" t="n">
        <v>0.5913026151546</v>
      </c>
      <c r="I78" s="3" t="n">
        <v>0.5860490430887</v>
      </c>
      <c r="J78" s="3" t="n">
        <v>0.5975748880023</v>
      </c>
    </row>
    <row r="79" customFormat="false" ht="12.75" hidden="false" customHeight="false" outlineLevel="0" collapsed="false">
      <c r="A79" s="2" t="s">
        <v>10</v>
      </c>
      <c r="B79" s="2" t="s">
        <v>29</v>
      </c>
      <c r="C79" s="2" t="s">
        <v>20</v>
      </c>
      <c r="D79" s="2" t="s">
        <v>15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</row>
    <row r="80" customFormat="false" ht="12.75" hidden="false" customHeight="false" outlineLevel="0" collapsed="false">
      <c r="A80" s="2" t="s">
        <v>10</v>
      </c>
      <c r="B80" s="2" t="s">
        <v>29</v>
      </c>
      <c r="C80" s="2" t="s">
        <v>20</v>
      </c>
      <c r="D80" s="2" t="s">
        <v>13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</row>
    <row r="81" customFormat="false" ht="12.75" hidden="false" customHeight="false" outlineLevel="0" collapsed="false">
      <c r="A81" s="2" t="s">
        <v>10</v>
      </c>
      <c r="B81" s="2" t="s">
        <v>29</v>
      </c>
      <c r="C81" s="2" t="s">
        <v>20</v>
      </c>
      <c r="D81" s="2" t="s">
        <v>17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</row>
    <row r="82" customFormat="false" ht="12.75" hidden="false" customHeight="false" outlineLevel="0" collapsed="false">
      <c r="A82" s="2" t="s">
        <v>10</v>
      </c>
      <c r="B82" s="2" t="s">
        <v>29</v>
      </c>
      <c r="C82" s="2" t="s">
        <v>21</v>
      </c>
      <c r="D82" s="2" t="s">
        <v>19</v>
      </c>
      <c r="E82" s="3" t="n">
        <v>1.0322847997265</v>
      </c>
      <c r="F82" s="3" t="n">
        <v>0.6973080629158</v>
      </c>
      <c r="G82" s="3" t="n">
        <v>0.5107115021884</v>
      </c>
      <c r="H82" s="3" t="n">
        <v>0.3698352865325</v>
      </c>
      <c r="I82" s="3" t="n">
        <v>0.2687854054314</v>
      </c>
      <c r="J82" s="3" t="n">
        <v>0.0926246032839</v>
      </c>
    </row>
    <row r="83" customFormat="false" ht="12.75" hidden="false" customHeight="false" outlineLevel="0" collapsed="false">
      <c r="A83" s="2" t="s">
        <v>10</v>
      </c>
      <c r="B83" s="2" t="s">
        <v>29</v>
      </c>
      <c r="C83" s="2" t="s">
        <v>21</v>
      </c>
      <c r="D83" s="2" t="s">
        <v>12</v>
      </c>
      <c r="E83" s="3" t="n">
        <v>3.3200705256035</v>
      </c>
      <c r="F83" s="3" t="n">
        <v>4.2274806176579</v>
      </c>
      <c r="G83" s="3" t="n">
        <v>4.7999714181005</v>
      </c>
      <c r="H83" s="3" t="n">
        <v>5.2095206962662</v>
      </c>
      <c r="I83" s="3" t="n">
        <v>5.532589409078</v>
      </c>
      <c r="J83" s="3" t="n">
        <v>6.23347664944</v>
      </c>
    </row>
    <row r="84" customFormat="false" ht="12.75" hidden="false" customHeight="false" outlineLevel="0" collapsed="false">
      <c r="A84" s="2" t="s">
        <v>10</v>
      </c>
      <c r="B84" s="2" t="s">
        <v>29</v>
      </c>
      <c r="C84" s="2" t="s">
        <v>21</v>
      </c>
      <c r="D84" s="2" t="s">
        <v>15</v>
      </c>
      <c r="E84" s="3" t="n">
        <v>0.0562680246503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</row>
    <row r="85" customFormat="false" ht="12.75" hidden="false" customHeight="false" outlineLevel="0" collapsed="false">
      <c r="A85" s="2" t="s">
        <v>10</v>
      </c>
      <c r="B85" s="2" t="s">
        <v>29</v>
      </c>
      <c r="C85" s="2" t="s">
        <v>21</v>
      </c>
      <c r="D85" s="2" t="s">
        <v>13</v>
      </c>
      <c r="E85" s="3" t="n">
        <v>2.186427108742</v>
      </c>
      <c r="F85" s="3" t="n">
        <v>1.7294572626878</v>
      </c>
      <c r="G85" s="3" t="n">
        <v>1.4312026257771</v>
      </c>
      <c r="H85" s="3" t="n">
        <v>1.1707872638436</v>
      </c>
      <c r="I85" s="3" t="n">
        <v>0.9557558211438</v>
      </c>
      <c r="J85" s="3" t="n">
        <v>0.4660885224167</v>
      </c>
    </row>
    <row r="86" customFormat="false" ht="12.75" hidden="false" customHeight="false" outlineLevel="0" collapsed="false">
      <c r="A86" s="2" t="s">
        <v>10</v>
      </c>
      <c r="B86" s="2" t="s">
        <v>29</v>
      </c>
      <c r="C86" s="2" t="s">
        <v>21</v>
      </c>
      <c r="D86" s="2" t="s">
        <v>17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</row>
    <row r="87" customFormat="false" ht="12.75" hidden="false" customHeight="false" outlineLevel="0" collapsed="false">
      <c r="A87" s="2" t="s">
        <v>10</v>
      </c>
      <c r="B87" s="2" t="s">
        <v>29</v>
      </c>
      <c r="C87" s="2" t="s">
        <v>22</v>
      </c>
      <c r="D87" s="2" t="s">
        <v>19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</row>
    <row r="88" customFormat="false" ht="12.75" hidden="false" customHeight="false" outlineLevel="0" collapsed="false">
      <c r="A88" s="2" t="s">
        <v>10</v>
      </c>
      <c r="B88" s="2" t="s">
        <v>29</v>
      </c>
      <c r="C88" s="2" t="s">
        <v>22</v>
      </c>
      <c r="D88" s="2" t="s">
        <v>12</v>
      </c>
      <c r="E88" s="3" t="n">
        <v>1.993389615369</v>
      </c>
      <c r="F88" s="3" t="n">
        <v>1.9441403972708</v>
      </c>
      <c r="G88" s="3" t="n">
        <v>1.8635289587747</v>
      </c>
      <c r="H88" s="3" t="n">
        <v>1.7350649548348</v>
      </c>
      <c r="I88" s="3" t="n">
        <v>1.6102550501469</v>
      </c>
      <c r="J88" s="3" t="n">
        <v>1.1668341474336</v>
      </c>
    </row>
    <row r="89" customFormat="false" ht="12.75" hidden="false" customHeight="false" outlineLevel="0" collapsed="false">
      <c r="A89" s="2" t="s">
        <v>10</v>
      </c>
      <c r="B89" s="2" t="s">
        <v>29</v>
      </c>
      <c r="C89" s="2" t="s">
        <v>22</v>
      </c>
      <c r="D89" s="2" t="s">
        <v>15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</row>
    <row r="90" customFormat="false" ht="12.75" hidden="false" customHeight="false" outlineLevel="0" collapsed="false">
      <c r="A90" s="2" t="s">
        <v>10</v>
      </c>
      <c r="B90" s="2" t="s">
        <v>29</v>
      </c>
      <c r="C90" s="2" t="s">
        <v>22</v>
      </c>
      <c r="D90" s="2" t="s">
        <v>13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</row>
    <row r="91" customFormat="false" ht="12.75" hidden="false" customHeight="false" outlineLevel="0" collapsed="false">
      <c r="A91" s="2" t="s">
        <v>10</v>
      </c>
      <c r="B91" s="2" t="s">
        <v>29</v>
      </c>
      <c r="C91" s="2" t="s">
        <v>22</v>
      </c>
      <c r="D91" s="2" t="s">
        <v>17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</row>
    <row r="92" customFormat="false" ht="12.75" hidden="false" customHeight="false" outlineLevel="0" collapsed="false">
      <c r="A92" s="2" t="s">
        <v>10</v>
      </c>
      <c r="B92" s="2" t="s">
        <v>29</v>
      </c>
      <c r="C92" s="2" t="s">
        <v>23</v>
      </c>
      <c r="D92" s="2" t="s">
        <v>19</v>
      </c>
      <c r="E92" s="3" t="n">
        <v>0.2076796638602</v>
      </c>
      <c r="F92" s="3" t="n">
        <v>0.3687674323775</v>
      </c>
      <c r="G92" s="3" t="n">
        <v>0.4668109715674</v>
      </c>
      <c r="H92" s="3" t="n">
        <v>0.5071406889679</v>
      </c>
      <c r="I92" s="3" t="n">
        <v>0.4881453866626</v>
      </c>
      <c r="J92" s="3" t="n">
        <v>0.6001807007771</v>
      </c>
    </row>
    <row r="93" customFormat="false" ht="12.75" hidden="false" customHeight="false" outlineLevel="0" collapsed="false">
      <c r="A93" s="2" t="s">
        <v>10</v>
      </c>
      <c r="B93" s="2" t="s">
        <v>29</v>
      </c>
      <c r="C93" s="2" t="s">
        <v>23</v>
      </c>
      <c r="D93" s="2" t="s">
        <v>12</v>
      </c>
      <c r="E93" s="3" t="n">
        <v>0.8237542900242</v>
      </c>
      <c r="F93" s="3" t="n">
        <v>0.9752881036311</v>
      </c>
      <c r="G93" s="3" t="n">
        <v>0.9986285781668</v>
      </c>
      <c r="H93" s="3" t="n">
        <v>0.8477975102428</v>
      </c>
      <c r="I93" s="3" t="n">
        <v>0.7307907748465</v>
      </c>
      <c r="J93" s="3" t="n">
        <v>0.8140527047406</v>
      </c>
    </row>
    <row r="94" customFormat="false" ht="12.75" hidden="false" customHeight="false" outlineLevel="0" collapsed="false">
      <c r="A94" s="2" t="s">
        <v>10</v>
      </c>
      <c r="B94" s="2" t="s">
        <v>29</v>
      </c>
      <c r="C94" s="2" t="s">
        <v>23</v>
      </c>
      <c r="D94" s="2" t="s">
        <v>15</v>
      </c>
      <c r="E94" s="3" t="n">
        <v>0.536630206538</v>
      </c>
      <c r="F94" s="3" t="n">
        <v>0.3606278438559</v>
      </c>
      <c r="G94" s="3" t="n">
        <v>0.2149320487709</v>
      </c>
      <c r="H94" s="3" t="n">
        <v>0.0999968891118</v>
      </c>
      <c r="I94" s="3" t="n">
        <v>0.0825457869101</v>
      </c>
      <c r="J94" s="3" t="n">
        <v>0.0310340527033</v>
      </c>
    </row>
    <row r="95" customFormat="false" ht="12.75" hidden="false" customHeight="false" outlineLevel="0" collapsed="false">
      <c r="A95" s="2" t="s">
        <v>10</v>
      </c>
      <c r="B95" s="2" t="s">
        <v>29</v>
      </c>
      <c r="C95" s="2" t="s">
        <v>23</v>
      </c>
      <c r="D95" s="2" t="s">
        <v>13</v>
      </c>
      <c r="E95" s="3" t="n">
        <v>1.208884719786</v>
      </c>
      <c r="F95" s="3" t="n">
        <v>1.0509656574094</v>
      </c>
      <c r="G95" s="3" t="n">
        <v>0.8969577267676</v>
      </c>
      <c r="H95" s="3" t="n">
        <v>0.7286601842379</v>
      </c>
      <c r="I95" s="3" t="n">
        <v>0.6002279223612</v>
      </c>
      <c r="J95" s="3" t="n">
        <v>0.3116552268546</v>
      </c>
    </row>
    <row r="96" customFormat="false" ht="12.75" hidden="false" customHeight="false" outlineLevel="0" collapsed="false">
      <c r="A96" s="2" t="s">
        <v>10</v>
      </c>
      <c r="B96" s="2" t="s">
        <v>29</v>
      </c>
      <c r="C96" s="2" t="s">
        <v>23</v>
      </c>
      <c r="D96" s="2" t="s">
        <v>17</v>
      </c>
      <c r="E96" s="3" t="n">
        <v>0.21096660354</v>
      </c>
      <c r="F96" s="3" t="n">
        <v>0.215735882465</v>
      </c>
      <c r="G96" s="3" t="n">
        <v>0.2096221558154</v>
      </c>
      <c r="H96" s="3" t="n">
        <v>0.1907738288119</v>
      </c>
      <c r="I96" s="3" t="n">
        <v>0.1726881849212</v>
      </c>
      <c r="J96" s="3" t="n">
        <v>0.169279978729</v>
      </c>
    </row>
    <row r="97" customFormat="false" ht="12.75" hidden="false" customHeight="false" outlineLevel="0" collapsed="false">
      <c r="A97" s="2" t="s">
        <v>10</v>
      </c>
      <c r="B97" s="2" t="s">
        <v>29</v>
      </c>
      <c r="C97" s="2" t="s">
        <v>24</v>
      </c>
      <c r="D97" s="2" t="s">
        <v>19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</row>
    <row r="98" customFormat="false" ht="12.75" hidden="false" customHeight="false" outlineLevel="0" collapsed="false">
      <c r="A98" s="2" t="s">
        <v>10</v>
      </c>
      <c r="B98" s="2" t="s">
        <v>29</v>
      </c>
      <c r="C98" s="2" t="s">
        <v>24</v>
      </c>
      <c r="D98" s="2" t="s">
        <v>12</v>
      </c>
      <c r="E98" s="3" t="n">
        <v>1.223659847025</v>
      </c>
      <c r="F98" s="3" t="n">
        <v>1.199068757306</v>
      </c>
      <c r="G98" s="3" t="n">
        <v>1.1727395599057</v>
      </c>
      <c r="H98" s="3" t="n">
        <v>1.1347745160432</v>
      </c>
      <c r="I98" s="3" t="n">
        <v>1.0986248095762</v>
      </c>
      <c r="J98" s="3" t="n">
        <v>1.1051934047446</v>
      </c>
    </row>
    <row r="99" customFormat="false" ht="12.75" hidden="false" customHeight="false" outlineLevel="0" collapsed="false">
      <c r="A99" s="2" t="s">
        <v>10</v>
      </c>
      <c r="B99" s="2" t="s">
        <v>29</v>
      </c>
      <c r="C99" s="2" t="s">
        <v>24</v>
      </c>
      <c r="D99" s="2" t="s">
        <v>15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</row>
    <row r="100" customFormat="false" ht="12.75" hidden="false" customHeight="false" outlineLevel="0" collapsed="false">
      <c r="A100" s="2" t="s">
        <v>10</v>
      </c>
      <c r="B100" s="2" t="s">
        <v>29</v>
      </c>
      <c r="C100" s="2" t="s">
        <v>24</v>
      </c>
      <c r="D100" s="2" t="s">
        <v>13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</row>
    <row r="101" customFormat="false" ht="12.75" hidden="false" customHeight="false" outlineLevel="0" collapsed="false">
      <c r="A101" s="2" t="s">
        <v>10</v>
      </c>
      <c r="B101" s="2" t="s">
        <v>29</v>
      </c>
      <c r="C101" s="2" t="s">
        <v>24</v>
      </c>
      <c r="D101" s="2" t="s">
        <v>17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</row>
    <row r="102" customFormat="false" ht="12.75" hidden="false" customHeight="false" outlineLevel="0" collapsed="false">
      <c r="A102" s="2" t="s">
        <v>10</v>
      </c>
      <c r="B102" s="2" t="s">
        <v>29</v>
      </c>
      <c r="C102" s="2" t="s">
        <v>25</v>
      </c>
      <c r="D102" s="2" t="s">
        <v>19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</row>
    <row r="103" customFormat="false" ht="12.75" hidden="false" customHeight="false" outlineLevel="0" collapsed="false">
      <c r="A103" s="2" t="s">
        <v>10</v>
      </c>
      <c r="B103" s="2" t="s">
        <v>29</v>
      </c>
      <c r="C103" s="2" t="s">
        <v>25</v>
      </c>
      <c r="D103" s="2" t="s">
        <v>12</v>
      </c>
      <c r="E103" s="3" t="n">
        <v>0.1631546428494</v>
      </c>
      <c r="F103" s="3" t="n">
        <v>0.1677990926252</v>
      </c>
      <c r="G103" s="3" t="n">
        <v>0.1718862926894</v>
      </c>
      <c r="H103" s="3" t="n">
        <v>0.1731147380141</v>
      </c>
      <c r="I103" s="3" t="n">
        <v>0.1744289018704</v>
      </c>
      <c r="J103" s="3" t="n">
        <v>0.1792666045588</v>
      </c>
    </row>
    <row r="104" customFormat="false" ht="12.75" hidden="false" customHeight="false" outlineLevel="0" collapsed="false">
      <c r="A104" s="2" t="s">
        <v>10</v>
      </c>
      <c r="B104" s="2" t="s">
        <v>29</v>
      </c>
      <c r="C104" s="2" t="s">
        <v>25</v>
      </c>
      <c r="D104" s="2" t="s">
        <v>15</v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</row>
    <row r="105" customFormat="false" ht="12.75" hidden="false" customHeight="false" outlineLevel="0" collapsed="false">
      <c r="A105" s="2" t="s">
        <v>10</v>
      </c>
      <c r="B105" s="2" t="s">
        <v>29</v>
      </c>
      <c r="C105" s="2" t="s">
        <v>25</v>
      </c>
      <c r="D105" s="2" t="s">
        <v>13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</row>
    <row r="106" customFormat="false" ht="12.75" hidden="false" customHeight="false" outlineLevel="0" collapsed="false">
      <c r="A106" s="2" t="s">
        <v>10</v>
      </c>
      <c r="B106" s="2" t="s">
        <v>29</v>
      </c>
      <c r="C106" s="2" t="s">
        <v>25</v>
      </c>
      <c r="D106" s="2" t="s">
        <v>17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</row>
    <row r="107" customFormat="false" ht="12.75" hidden="false" customHeight="false" outlineLevel="0" collapsed="false">
      <c r="A107" s="2" t="s">
        <v>10</v>
      </c>
      <c r="B107" s="2" t="s">
        <v>29</v>
      </c>
      <c r="C107" s="2" t="s">
        <v>26</v>
      </c>
      <c r="D107" s="2" t="s">
        <v>19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</row>
    <row r="108" customFormat="false" ht="12.75" hidden="false" customHeight="false" outlineLevel="0" collapsed="false">
      <c r="A108" s="2" t="s">
        <v>10</v>
      </c>
      <c r="B108" s="2" t="s">
        <v>29</v>
      </c>
      <c r="C108" s="2" t="s">
        <v>26</v>
      </c>
      <c r="D108" s="2" t="s">
        <v>12</v>
      </c>
      <c r="E108" s="3" t="n">
        <v>0.725082989489</v>
      </c>
      <c r="F108" s="3" t="n">
        <v>0.7567868823197</v>
      </c>
      <c r="G108" s="3" t="n">
        <v>0.7860409127369</v>
      </c>
      <c r="H108" s="3" t="n">
        <v>0.799830531608</v>
      </c>
      <c r="I108" s="3" t="n">
        <v>0.8149004972453</v>
      </c>
      <c r="J108" s="3" t="n">
        <v>0.8600046994346</v>
      </c>
    </row>
    <row r="109" customFormat="false" ht="12.75" hidden="false" customHeight="false" outlineLevel="0" collapsed="false">
      <c r="A109" s="2" t="s">
        <v>10</v>
      </c>
      <c r="B109" s="2" t="s">
        <v>29</v>
      </c>
      <c r="C109" s="2" t="s">
        <v>26</v>
      </c>
      <c r="D109" s="2" t="s">
        <v>15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</row>
    <row r="110" customFormat="false" ht="12.75" hidden="false" customHeight="false" outlineLevel="0" collapsed="false">
      <c r="A110" s="2" t="s">
        <v>10</v>
      </c>
      <c r="B110" s="2" t="s">
        <v>29</v>
      </c>
      <c r="C110" s="2" t="s">
        <v>26</v>
      </c>
      <c r="D110" s="2" t="s">
        <v>13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</row>
    <row r="111" customFormat="false" ht="12.75" hidden="false" customHeight="false" outlineLevel="0" collapsed="false">
      <c r="A111" s="2" t="s">
        <v>10</v>
      </c>
      <c r="B111" s="2" t="s">
        <v>29</v>
      </c>
      <c r="C111" s="2" t="s">
        <v>26</v>
      </c>
      <c r="D111" s="2" t="s">
        <v>17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</row>
    <row r="112" customFormat="false" ht="12.75" hidden="false" customHeight="false" outlineLevel="0" collapsed="false">
      <c r="A112" s="2" t="s">
        <v>10</v>
      </c>
      <c r="B112" s="2" t="s">
        <v>30</v>
      </c>
      <c r="C112" s="2" t="s">
        <v>11</v>
      </c>
      <c r="D112" s="2" t="s">
        <v>19</v>
      </c>
      <c r="E112" s="3" t="n">
        <v>0.81864345955</v>
      </c>
      <c r="F112" s="3" t="n">
        <v>0.6887534572388</v>
      </c>
      <c r="G112" s="3" t="n">
        <v>0.5936443621882</v>
      </c>
      <c r="H112" s="3" t="n">
        <v>0.5110186583481</v>
      </c>
      <c r="I112" s="3" t="n">
        <v>0.4408984650233</v>
      </c>
      <c r="J112" s="3" t="n">
        <v>0.2602938427563</v>
      </c>
    </row>
    <row r="113" customFormat="false" ht="12.75" hidden="false" customHeight="false" outlineLevel="0" collapsed="false">
      <c r="A113" s="2" t="s">
        <v>10</v>
      </c>
      <c r="B113" s="2" t="s">
        <v>30</v>
      </c>
      <c r="C113" s="2" t="s">
        <v>11</v>
      </c>
      <c r="D113" s="2" t="s">
        <v>12</v>
      </c>
      <c r="E113" s="3" t="n">
        <v>0.1961660544188</v>
      </c>
      <c r="F113" s="3" t="n">
        <v>0.8740194643971</v>
      </c>
      <c r="G113" s="3" t="n">
        <v>1.2398952254274</v>
      </c>
      <c r="H113" s="3" t="n">
        <v>1.5444410640971</v>
      </c>
      <c r="I113" s="3" t="n">
        <v>1.8077370790897</v>
      </c>
      <c r="J113" s="3" t="n">
        <v>2.4802568213809</v>
      </c>
    </row>
    <row r="114" customFormat="false" ht="12.75" hidden="false" customHeight="false" outlineLevel="0" collapsed="false">
      <c r="A114" s="2" t="s">
        <v>10</v>
      </c>
      <c r="B114" s="2" t="s">
        <v>30</v>
      </c>
      <c r="C114" s="2" t="s">
        <v>11</v>
      </c>
      <c r="D114" s="2" t="s">
        <v>15</v>
      </c>
      <c r="E114" s="3" t="n">
        <v>2.08940795947</v>
      </c>
      <c r="F114" s="3" t="n">
        <v>0</v>
      </c>
      <c r="G114" s="3" t="n">
        <v>0</v>
      </c>
      <c r="H114" s="3" t="n">
        <v>0</v>
      </c>
      <c r="I114" s="3" t="n">
        <v>0</v>
      </c>
      <c r="J114" s="3" t="n">
        <v>0</v>
      </c>
    </row>
    <row r="115" customFormat="false" ht="12.75" hidden="false" customHeight="false" outlineLevel="0" collapsed="false">
      <c r="A115" s="2" t="s">
        <v>10</v>
      </c>
      <c r="B115" s="2" t="s">
        <v>30</v>
      </c>
      <c r="C115" s="2" t="s">
        <v>11</v>
      </c>
      <c r="D115" s="2" t="s">
        <v>13</v>
      </c>
      <c r="E115" s="3" t="n">
        <v>2.03733251352</v>
      </c>
      <c r="F115" s="3" t="n">
        <v>1.7140769391722</v>
      </c>
      <c r="G115" s="3" t="n">
        <v>1.4773795716632</v>
      </c>
      <c r="H115" s="3" t="n">
        <v>1.2717512623285</v>
      </c>
      <c r="I115" s="3" t="n">
        <v>1.0972414656687</v>
      </c>
      <c r="J115" s="3" t="n">
        <v>0.6477727204214</v>
      </c>
    </row>
    <row r="116" customFormat="false" ht="12.75" hidden="false" customHeight="false" outlineLevel="0" collapsed="false">
      <c r="A116" s="2" t="s">
        <v>10</v>
      </c>
      <c r="B116" s="2" t="s">
        <v>30</v>
      </c>
      <c r="C116" s="2" t="s">
        <v>11</v>
      </c>
      <c r="D116" s="2" t="s">
        <v>17</v>
      </c>
      <c r="E116" s="3" t="n">
        <v>0</v>
      </c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0</v>
      </c>
    </row>
    <row r="117" customFormat="false" ht="12.75" hidden="false" customHeight="false" outlineLevel="0" collapsed="false">
      <c r="A117" s="2" t="s">
        <v>10</v>
      </c>
      <c r="B117" s="2" t="s">
        <v>30</v>
      </c>
      <c r="C117" s="2" t="s">
        <v>14</v>
      </c>
      <c r="D117" s="2" t="s">
        <v>19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</row>
    <row r="118" customFormat="false" ht="12.75" hidden="false" customHeight="false" outlineLevel="0" collapsed="false">
      <c r="A118" s="2" t="s">
        <v>10</v>
      </c>
      <c r="B118" s="2" t="s">
        <v>30</v>
      </c>
      <c r="C118" s="2" t="s">
        <v>14</v>
      </c>
      <c r="D118" s="2" t="s">
        <v>12</v>
      </c>
      <c r="E118" s="3" t="n">
        <v>1.3741477421052</v>
      </c>
      <c r="F118" s="3" t="n">
        <v>1.2536295530966</v>
      </c>
      <c r="G118" s="3" t="n">
        <v>1.2604825793409</v>
      </c>
      <c r="H118" s="3" t="n">
        <v>1.4131880127224</v>
      </c>
      <c r="I118" s="3" t="n">
        <v>1.5357971992669</v>
      </c>
      <c r="J118" s="3" t="n">
        <v>1.851897259858</v>
      </c>
    </row>
    <row r="119" customFormat="false" ht="12.75" hidden="false" customHeight="false" outlineLevel="0" collapsed="false">
      <c r="A119" s="2" t="s">
        <v>10</v>
      </c>
      <c r="B119" s="2" t="s">
        <v>30</v>
      </c>
      <c r="C119" s="2" t="s">
        <v>14</v>
      </c>
      <c r="D119" s="2" t="s">
        <v>15</v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</row>
    <row r="120" customFormat="false" ht="12.75" hidden="false" customHeight="false" outlineLevel="0" collapsed="false">
      <c r="A120" s="2" t="s">
        <v>10</v>
      </c>
      <c r="B120" s="2" t="s">
        <v>30</v>
      </c>
      <c r="C120" s="2" t="s">
        <v>14</v>
      </c>
      <c r="D120" s="2" t="s">
        <v>13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</row>
    <row r="121" customFormat="false" ht="12.75" hidden="false" customHeight="false" outlineLevel="0" collapsed="false">
      <c r="A121" s="2" t="s">
        <v>10</v>
      </c>
      <c r="B121" s="2" t="s">
        <v>30</v>
      </c>
      <c r="C121" s="2" t="s">
        <v>14</v>
      </c>
      <c r="D121" s="2" t="s">
        <v>17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</row>
    <row r="122" customFormat="false" ht="12.75" hidden="false" customHeight="false" outlineLevel="0" collapsed="false">
      <c r="A122" s="2" t="s">
        <v>10</v>
      </c>
      <c r="B122" s="2" t="s">
        <v>30</v>
      </c>
      <c r="C122" s="2" t="s">
        <v>16</v>
      </c>
      <c r="D122" s="2" t="s">
        <v>19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</row>
    <row r="123" customFormat="false" ht="12.75" hidden="false" customHeight="false" outlineLevel="0" collapsed="false">
      <c r="A123" s="2" t="s">
        <v>10</v>
      </c>
      <c r="B123" s="2" t="s">
        <v>30</v>
      </c>
      <c r="C123" s="2" t="s">
        <v>16</v>
      </c>
      <c r="D123" s="2" t="s">
        <v>12</v>
      </c>
      <c r="E123" s="3" t="n">
        <v>0.7828366191567</v>
      </c>
      <c r="F123" s="3" t="n">
        <v>0.8489081913334</v>
      </c>
      <c r="G123" s="3" t="n">
        <v>0.8968450105805</v>
      </c>
      <c r="H123" s="3" t="n">
        <v>0.9422502469411</v>
      </c>
      <c r="I123" s="3" t="n">
        <v>0.9903487902281</v>
      </c>
      <c r="J123" s="3" t="n">
        <v>0.9785834462968</v>
      </c>
    </row>
    <row r="124" customFormat="false" ht="12.75" hidden="false" customHeight="false" outlineLevel="0" collapsed="false">
      <c r="A124" s="2" t="s">
        <v>10</v>
      </c>
      <c r="B124" s="2" t="s">
        <v>30</v>
      </c>
      <c r="C124" s="2" t="s">
        <v>16</v>
      </c>
      <c r="D124" s="2" t="s">
        <v>15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</row>
    <row r="125" customFormat="false" ht="12.75" hidden="false" customHeight="false" outlineLevel="0" collapsed="false">
      <c r="A125" s="2" t="s">
        <v>10</v>
      </c>
      <c r="B125" s="2" t="s">
        <v>30</v>
      </c>
      <c r="C125" s="2" t="s">
        <v>16</v>
      </c>
      <c r="D125" s="2" t="s">
        <v>13</v>
      </c>
      <c r="E125" s="3" t="n">
        <v>0</v>
      </c>
      <c r="F125" s="3" t="n">
        <v>0</v>
      </c>
      <c r="G125" s="3" t="n">
        <v>0</v>
      </c>
      <c r="H125" s="3" t="n">
        <v>0</v>
      </c>
      <c r="I125" s="3" t="n">
        <v>0</v>
      </c>
      <c r="J125" s="3" t="n">
        <v>0</v>
      </c>
    </row>
    <row r="126" customFormat="false" ht="12.75" hidden="false" customHeight="false" outlineLevel="0" collapsed="false">
      <c r="A126" s="2" t="s">
        <v>10</v>
      </c>
      <c r="B126" s="2" t="s">
        <v>30</v>
      </c>
      <c r="C126" s="2" t="s">
        <v>16</v>
      </c>
      <c r="D126" s="2" t="s">
        <v>17</v>
      </c>
      <c r="E126" s="3" t="n">
        <v>0</v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</row>
    <row r="127" customFormat="false" ht="12.75" hidden="false" customHeight="false" outlineLevel="0" collapsed="false">
      <c r="A127" s="2" t="s">
        <v>10</v>
      </c>
      <c r="B127" s="2" t="s">
        <v>30</v>
      </c>
      <c r="C127" s="2" t="s">
        <v>18</v>
      </c>
      <c r="D127" s="2" t="s">
        <v>19</v>
      </c>
      <c r="E127" s="3" t="n">
        <v>0.47836507435</v>
      </c>
      <c r="F127" s="3" t="n">
        <v>0.3664244714261</v>
      </c>
      <c r="G127" s="3" t="n">
        <v>0.2611266270367</v>
      </c>
      <c r="H127" s="3" t="n">
        <v>0.1801821248027</v>
      </c>
      <c r="I127" s="3" t="n">
        <v>0.1931324323002</v>
      </c>
      <c r="J127" s="3" t="n">
        <v>0.3213205625859</v>
      </c>
    </row>
    <row r="128" customFormat="false" ht="12.75" hidden="false" customHeight="false" outlineLevel="0" collapsed="false">
      <c r="A128" s="2" t="s">
        <v>10</v>
      </c>
      <c r="B128" s="2" t="s">
        <v>30</v>
      </c>
      <c r="C128" s="2" t="s">
        <v>18</v>
      </c>
      <c r="D128" s="2" t="s">
        <v>12</v>
      </c>
      <c r="E128" s="3" t="n">
        <v>4.464525281025</v>
      </c>
      <c r="F128" s="3" t="n">
        <v>4.8263995396513</v>
      </c>
      <c r="G128" s="3" t="n">
        <v>4.0999662719003</v>
      </c>
      <c r="H128" s="3" t="n">
        <v>3.5513099540334</v>
      </c>
      <c r="I128" s="3" t="n">
        <v>3.5915256776291</v>
      </c>
      <c r="J128" s="3" t="n">
        <v>3.1913195233419</v>
      </c>
    </row>
    <row r="129" customFormat="false" ht="12.75" hidden="false" customHeight="false" outlineLevel="0" collapsed="false">
      <c r="A129" s="2" t="s">
        <v>10</v>
      </c>
      <c r="B129" s="2" t="s">
        <v>30</v>
      </c>
      <c r="C129" s="2" t="s">
        <v>18</v>
      </c>
      <c r="D129" s="2" t="s">
        <v>15</v>
      </c>
      <c r="E129" s="3" t="n">
        <v>6.35806865609</v>
      </c>
      <c r="F129" s="3" t="n">
        <v>4.5314711767759</v>
      </c>
      <c r="G129" s="3" t="n">
        <v>3.1677661028898</v>
      </c>
      <c r="H129" s="3" t="n">
        <v>1.6894302131822</v>
      </c>
      <c r="I129" s="3" t="n">
        <v>0.5580938438425</v>
      </c>
      <c r="J129" s="3" t="n">
        <v>0.001523117408</v>
      </c>
    </row>
    <row r="130" customFormat="false" ht="13.75" hidden="false" customHeight="false" outlineLevel="0" collapsed="false">
      <c r="A130" s="2" t="s">
        <v>10</v>
      </c>
      <c r="B130" s="2" t="s">
        <v>30</v>
      </c>
      <c r="C130" s="2" t="s">
        <v>18</v>
      </c>
      <c r="D130" s="2" t="s">
        <v>13</v>
      </c>
      <c r="E130" s="3" t="n">
        <v>9.34262890102</v>
      </c>
      <c r="F130" s="3" t="n">
        <v>10.9135232463992</v>
      </c>
      <c r="G130" s="3" t="n">
        <v>10.8268316788497</v>
      </c>
      <c r="H130" s="3" t="n">
        <v>9.5908700322021</v>
      </c>
      <c r="I130" s="3" t="n">
        <v>7.1765617846134</v>
      </c>
      <c r="J130" s="3" t="n">
        <v>0.199684354977</v>
      </c>
    </row>
    <row r="131" customFormat="false" ht="12.75" hidden="false" customHeight="false" outlineLevel="0" collapsed="false">
      <c r="A131" s="2" t="s">
        <v>10</v>
      </c>
      <c r="B131" s="2" t="s">
        <v>30</v>
      </c>
      <c r="C131" s="2" t="s">
        <v>18</v>
      </c>
      <c r="D131" s="2" t="s">
        <v>17</v>
      </c>
      <c r="E131" s="3" t="n">
        <v>0.435828156096</v>
      </c>
      <c r="F131" s="3" t="n">
        <v>0.3707098498919</v>
      </c>
      <c r="G131" s="3" t="n">
        <v>0.4163160612189</v>
      </c>
      <c r="H131" s="3" t="n">
        <v>0.8293889874008</v>
      </c>
      <c r="I131" s="3" t="n">
        <v>1.335098678303</v>
      </c>
      <c r="J131" s="3" t="n">
        <v>2.7104924951234</v>
      </c>
    </row>
    <row r="132" customFormat="false" ht="12.75" hidden="false" customHeight="false" outlineLevel="0" collapsed="false">
      <c r="A132" s="2" t="s">
        <v>10</v>
      </c>
      <c r="B132" s="2" t="s">
        <v>30</v>
      </c>
      <c r="C132" s="2" t="s">
        <v>20</v>
      </c>
      <c r="D132" s="2" t="s">
        <v>19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</row>
    <row r="133" customFormat="false" ht="12.75" hidden="false" customHeight="false" outlineLevel="0" collapsed="false">
      <c r="A133" s="2" t="s">
        <v>10</v>
      </c>
      <c r="B133" s="2" t="s">
        <v>30</v>
      </c>
      <c r="C133" s="2" t="s">
        <v>20</v>
      </c>
      <c r="D133" s="2" t="s">
        <v>12</v>
      </c>
      <c r="E133" s="3" t="n">
        <v>0.845697226159</v>
      </c>
      <c r="F133" s="3" t="n">
        <v>0.9528536691167</v>
      </c>
      <c r="G133" s="3" t="n">
        <v>0.9997322900791</v>
      </c>
      <c r="H133" s="3" t="n">
        <v>0.9720048659721</v>
      </c>
      <c r="I133" s="3" t="n">
        <v>0.9760654559608</v>
      </c>
      <c r="J133" s="3" t="n">
        <v>0.9935896336948</v>
      </c>
    </row>
    <row r="134" customFormat="false" ht="12.75" hidden="false" customHeight="false" outlineLevel="0" collapsed="false">
      <c r="A134" s="2" t="s">
        <v>10</v>
      </c>
      <c r="B134" s="2" t="s">
        <v>30</v>
      </c>
      <c r="C134" s="2" t="s">
        <v>20</v>
      </c>
      <c r="D134" s="2" t="s">
        <v>15</v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</row>
    <row r="135" customFormat="false" ht="12.75" hidden="false" customHeight="false" outlineLevel="0" collapsed="false">
      <c r="A135" s="2" t="s">
        <v>10</v>
      </c>
      <c r="B135" s="2" t="s">
        <v>30</v>
      </c>
      <c r="C135" s="2" t="s">
        <v>20</v>
      </c>
      <c r="D135" s="2" t="s">
        <v>13</v>
      </c>
      <c r="E135" s="3" t="n">
        <v>0</v>
      </c>
      <c r="F135" s="3" t="n">
        <v>0</v>
      </c>
      <c r="G135" s="3" t="n">
        <v>0</v>
      </c>
      <c r="H135" s="3" t="n">
        <v>0</v>
      </c>
      <c r="I135" s="3" t="n">
        <v>0</v>
      </c>
      <c r="J135" s="3" t="n">
        <v>0</v>
      </c>
    </row>
    <row r="136" customFormat="false" ht="12.75" hidden="false" customHeight="false" outlineLevel="0" collapsed="false">
      <c r="A136" s="2" t="s">
        <v>10</v>
      </c>
      <c r="B136" s="2" t="s">
        <v>30</v>
      </c>
      <c r="C136" s="2" t="s">
        <v>20</v>
      </c>
      <c r="D136" s="2" t="s">
        <v>17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</row>
    <row r="137" customFormat="false" ht="12.75" hidden="false" customHeight="false" outlineLevel="0" collapsed="false">
      <c r="A137" s="2" t="s">
        <v>10</v>
      </c>
      <c r="B137" s="2" t="s">
        <v>30</v>
      </c>
      <c r="C137" s="2" t="s">
        <v>21</v>
      </c>
      <c r="D137" s="2" t="s">
        <v>19</v>
      </c>
      <c r="E137" s="3" t="n">
        <v>0.1431000269048</v>
      </c>
      <c r="F137" s="3" t="n">
        <v>0.0956755543756</v>
      </c>
      <c r="G137" s="3" t="n">
        <v>0.068440613133</v>
      </c>
      <c r="H137" s="3" t="n">
        <v>0.04922849019</v>
      </c>
      <c r="I137" s="3" t="n">
        <v>0.0355581786171</v>
      </c>
      <c r="J137" s="3" t="n">
        <v>0.0118542075147</v>
      </c>
    </row>
    <row r="138" customFormat="false" ht="12.75" hidden="false" customHeight="false" outlineLevel="0" collapsed="false">
      <c r="A138" s="2" t="s">
        <v>10</v>
      </c>
      <c r="B138" s="2" t="s">
        <v>30</v>
      </c>
      <c r="C138" s="2" t="s">
        <v>21</v>
      </c>
      <c r="D138" s="2" t="s">
        <v>12</v>
      </c>
      <c r="E138" s="3" t="n">
        <v>0.7570478772895</v>
      </c>
      <c r="F138" s="3" t="n">
        <v>0.8686614848553</v>
      </c>
      <c r="G138" s="3" t="n">
        <v>0.929058188245</v>
      </c>
      <c r="H138" s="3" t="n">
        <v>0.9708561827657</v>
      </c>
      <c r="I138" s="3" t="n">
        <v>1.0019070601479</v>
      </c>
      <c r="J138" s="3" t="n">
        <v>1.0497617946922</v>
      </c>
    </row>
    <row r="139" customFormat="false" ht="12.75" hidden="false" customHeight="false" outlineLevel="0" collapsed="false">
      <c r="A139" s="2" t="s">
        <v>10</v>
      </c>
      <c r="B139" s="2" t="s">
        <v>30</v>
      </c>
      <c r="C139" s="2" t="s">
        <v>21</v>
      </c>
      <c r="D139" s="2" t="s">
        <v>15</v>
      </c>
      <c r="E139" s="3" t="n">
        <v>0.0150128845364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</row>
    <row r="140" customFormat="false" ht="12.75" hidden="false" customHeight="false" outlineLevel="0" collapsed="false">
      <c r="A140" s="2" t="s">
        <v>10</v>
      </c>
      <c r="B140" s="2" t="s">
        <v>30</v>
      </c>
      <c r="C140" s="2" t="s">
        <v>21</v>
      </c>
      <c r="D140" s="2" t="s">
        <v>13</v>
      </c>
      <c r="E140" s="3" t="n">
        <v>0.2523161163072</v>
      </c>
      <c r="F140" s="3" t="n">
        <v>0.1978957605055</v>
      </c>
      <c r="G140" s="3" t="n">
        <v>0.1604200638607</v>
      </c>
      <c r="H140" s="3" t="n">
        <v>0.1302702705827</v>
      </c>
      <c r="I140" s="3" t="n">
        <v>0.1056074710581</v>
      </c>
      <c r="J140" s="3" t="n">
        <v>0.0498007108925</v>
      </c>
    </row>
    <row r="141" customFormat="false" ht="12.75" hidden="false" customHeight="false" outlineLevel="0" collapsed="false">
      <c r="A141" s="2" t="s">
        <v>10</v>
      </c>
      <c r="B141" s="2" t="s">
        <v>30</v>
      </c>
      <c r="C141" s="2" t="s">
        <v>21</v>
      </c>
      <c r="D141" s="2" t="s">
        <v>17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</row>
    <row r="142" customFormat="false" ht="12.75" hidden="false" customHeight="false" outlineLevel="0" collapsed="false">
      <c r="A142" s="2" t="s">
        <v>10</v>
      </c>
      <c r="B142" s="2" t="s">
        <v>30</v>
      </c>
      <c r="C142" s="2" t="s">
        <v>22</v>
      </c>
      <c r="D142" s="2" t="s">
        <v>19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</row>
    <row r="143" customFormat="false" ht="12.75" hidden="false" customHeight="false" outlineLevel="0" collapsed="false">
      <c r="A143" s="2" t="s">
        <v>10</v>
      </c>
      <c r="B143" s="2" t="s">
        <v>30</v>
      </c>
      <c r="C143" s="2" t="s">
        <v>22</v>
      </c>
      <c r="D143" s="2" t="s">
        <v>12</v>
      </c>
      <c r="E143" s="3" t="n">
        <v>12.871004300898</v>
      </c>
      <c r="F143" s="3" t="n">
        <v>12.4836756194742</v>
      </c>
      <c r="G143" s="3" t="n">
        <v>11.8674311744826</v>
      </c>
      <c r="H143" s="3" t="n">
        <v>11.0354010269928</v>
      </c>
      <c r="I143" s="3" t="n">
        <v>10.2615835014252</v>
      </c>
      <c r="J143" s="3" t="n">
        <v>7.2667147781382</v>
      </c>
    </row>
    <row r="144" customFormat="false" ht="12.75" hidden="false" customHeight="false" outlineLevel="0" collapsed="false">
      <c r="A144" s="2" t="s">
        <v>10</v>
      </c>
      <c r="B144" s="2" t="s">
        <v>30</v>
      </c>
      <c r="C144" s="2" t="s">
        <v>22</v>
      </c>
      <c r="D144" s="2" t="s">
        <v>15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</row>
    <row r="145" customFormat="false" ht="12.75" hidden="false" customHeight="false" outlineLevel="0" collapsed="false">
      <c r="A145" s="2" t="s">
        <v>10</v>
      </c>
      <c r="B145" s="2" t="s">
        <v>30</v>
      </c>
      <c r="C145" s="2" t="s">
        <v>22</v>
      </c>
      <c r="D145" s="2" t="s">
        <v>13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</row>
    <row r="146" customFormat="false" ht="12.75" hidden="false" customHeight="false" outlineLevel="0" collapsed="false">
      <c r="A146" s="2" t="s">
        <v>10</v>
      </c>
      <c r="B146" s="2" t="s">
        <v>30</v>
      </c>
      <c r="C146" s="2" t="s">
        <v>22</v>
      </c>
      <c r="D146" s="2" t="s">
        <v>17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</row>
    <row r="147" customFormat="false" ht="12.75" hidden="false" customHeight="false" outlineLevel="0" collapsed="false">
      <c r="A147" s="2" t="s">
        <v>10</v>
      </c>
      <c r="B147" s="2" t="s">
        <v>30</v>
      </c>
      <c r="C147" s="2" t="s">
        <v>23</v>
      </c>
      <c r="D147" s="2" t="s">
        <v>19</v>
      </c>
      <c r="E147" s="3" t="n">
        <v>0.125626161892</v>
      </c>
      <c r="F147" s="3" t="n">
        <v>0.2347957773238</v>
      </c>
      <c r="G147" s="3" t="n">
        <v>0.3027782048937</v>
      </c>
      <c r="H147" s="3" t="n">
        <v>0.3380650840895</v>
      </c>
      <c r="I147" s="3" t="n">
        <v>0.3339525829323</v>
      </c>
      <c r="J147" s="3" t="n">
        <v>0.3925680199256</v>
      </c>
    </row>
    <row r="148" customFormat="false" ht="12.75" hidden="false" customHeight="false" outlineLevel="0" collapsed="false">
      <c r="A148" s="2" t="s">
        <v>10</v>
      </c>
      <c r="B148" s="2" t="s">
        <v>30</v>
      </c>
      <c r="C148" s="2" t="s">
        <v>23</v>
      </c>
      <c r="D148" s="2" t="s">
        <v>12</v>
      </c>
      <c r="E148" s="3" t="n">
        <v>1.599543409091</v>
      </c>
      <c r="F148" s="3" t="n">
        <v>1.7249457233191</v>
      </c>
      <c r="G148" s="3" t="n">
        <v>1.6425966704831</v>
      </c>
      <c r="H148" s="3" t="n">
        <v>1.3703127227333</v>
      </c>
      <c r="I148" s="3" t="n">
        <v>1.1682007376737</v>
      </c>
      <c r="J148" s="3" t="n">
        <v>1.1561513027919</v>
      </c>
    </row>
    <row r="149" customFormat="false" ht="12.75" hidden="false" customHeight="false" outlineLevel="0" collapsed="false">
      <c r="A149" s="2" t="s">
        <v>10</v>
      </c>
      <c r="B149" s="2" t="s">
        <v>30</v>
      </c>
      <c r="C149" s="2" t="s">
        <v>23</v>
      </c>
      <c r="D149" s="2" t="s">
        <v>15</v>
      </c>
      <c r="E149" s="3" t="n">
        <v>0.5049374555582</v>
      </c>
      <c r="F149" s="3" t="n">
        <v>0.3438789249132</v>
      </c>
      <c r="G149" s="3" t="n">
        <v>0.1960942172888</v>
      </c>
      <c r="H149" s="3" t="n">
        <v>0.085221593372</v>
      </c>
      <c r="I149" s="3" t="n">
        <v>0.0684938282688</v>
      </c>
      <c r="J149" s="3" t="n">
        <v>0.0305501805395</v>
      </c>
    </row>
    <row r="150" customFormat="false" ht="12.75" hidden="false" customHeight="false" outlineLevel="0" collapsed="false">
      <c r="A150" s="2" t="s">
        <v>10</v>
      </c>
      <c r="B150" s="2" t="s">
        <v>30</v>
      </c>
      <c r="C150" s="2" t="s">
        <v>23</v>
      </c>
      <c r="D150" s="2" t="s">
        <v>13</v>
      </c>
      <c r="E150" s="3" t="n">
        <v>0.676172943364</v>
      </c>
      <c r="F150" s="3" t="n">
        <v>0.6135534203729</v>
      </c>
      <c r="G150" s="3" t="n">
        <v>0.5323772950649</v>
      </c>
      <c r="H150" s="3" t="n">
        <v>0.4482353036644</v>
      </c>
      <c r="I150" s="3" t="n">
        <v>0.3695985534337</v>
      </c>
      <c r="J150" s="3" t="n">
        <v>0.1916782341748</v>
      </c>
    </row>
    <row r="151" customFormat="false" ht="12.75" hidden="false" customHeight="false" outlineLevel="0" collapsed="false">
      <c r="A151" s="2" t="s">
        <v>10</v>
      </c>
      <c r="B151" s="2" t="s">
        <v>30</v>
      </c>
      <c r="C151" s="2" t="s">
        <v>23</v>
      </c>
      <c r="D151" s="2" t="s">
        <v>17</v>
      </c>
      <c r="E151" s="3" t="n">
        <v>0.113358871513</v>
      </c>
      <c r="F151" s="3" t="n">
        <v>0.1177857007364</v>
      </c>
      <c r="G151" s="3" t="n">
        <v>0.1141408457933</v>
      </c>
      <c r="H151" s="3" t="n">
        <v>0.1054911554734</v>
      </c>
      <c r="I151" s="3" t="n">
        <v>0.0964471383547</v>
      </c>
      <c r="J151" s="3" t="n">
        <v>0.0922071830967</v>
      </c>
    </row>
    <row r="152" customFormat="false" ht="12.75" hidden="false" customHeight="false" outlineLevel="0" collapsed="false">
      <c r="A152" s="2" t="s">
        <v>10</v>
      </c>
      <c r="B152" s="2" t="s">
        <v>30</v>
      </c>
      <c r="C152" s="2" t="s">
        <v>24</v>
      </c>
      <c r="D152" s="2" t="s">
        <v>19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</row>
    <row r="153" customFormat="false" ht="12.75" hidden="false" customHeight="false" outlineLevel="0" collapsed="false">
      <c r="A153" s="2" t="s">
        <v>10</v>
      </c>
      <c r="B153" s="2" t="s">
        <v>30</v>
      </c>
      <c r="C153" s="2" t="s">
        <v>24</v>
      </c>
      <c r="D153" s="2" t="s">
        <v>12</v>
      </c>
      <c r="E153" s="3" t="n">
        <v>6.4066587233382</v>
      </c>
      <c r="F153" s="3" t="n">
        <v>6.0724892287567</v>
      </c>
      <c r="G153" s="3" t="n">
        <v>5.2263509363669</v>
      </c>
      <c r="H153" s="3" t="n">
        <v>4.9528081566524</v>
      </c>
      <c r="I153" s="3" t="n">
        <v>4.6979145409824</v>
      </c>
      <c r="J153" s="3" t="n">
        <v>4.4569908584312</v>
      </c>
    </row>
    <row r="154" customFormat="false" ht="12.75" hidden="false" customHeight="false" outlineLevel="0" collapsed="false">
      <c r="A154" s="2" t="s">
        <v>10</v>
      </c>
      <c r="B154" s="2" t="s">
        <v>30</v>
      </c>
      <c r="C154" s="2" t="s">
        <v>24</v>
      </c>
      <c r="D154" s="2" t="s">
        <v>15</v>
      </c>
      <c r="E154" s="3" t="n">
        <v>0</v>
      </c>
      <c r="F154" s="3" t="n">
        <v>0</v>
      </c>
      <c r="G154" s="3" t="n">
        <v>0</v>
      </c>
      <c r="H154" s="3" t="n">
        <v>0</v>
      </c>
      <c r="I154" s="3" t="n">
        <v>0</v>
      </c>
      <c r="J154" s="3" t="n">
        <v>0</v>
      </c>
    </row>
    <row r="155" customFormat="false" ht="12.75" hidden="false" customHeight="false" outlineLevel="0" collapsed="false">
      <c r="A155" s="2" t="s">
        <v>10</v>
      </c>
      <c r="B155" s="2" t="s">
        <v>30</v>
      </c>
      <c r="C155" s="2" t="s">
        <v>24</v>
      </c>
      <c r="D155" s="2" t="s">
        <v>13</v>
      </c>
      <c r="E155" s="3" t="n">
        <v>0</v>
      </c>
      <c r="F155" s="3" t="n">
        <v>0</v>
      </c>
      <c r="G155" s="3" t="n">
        <v>0</v>
      </c>
      <c r="H155" s="3" t="n">
        <v>0</v>
      </c>
      <c r="I155" s="3" t="n">
        <v>0</v>
      </c>
      <c r="J155" s="3" t="n">
        <v>0</v>
      </c>
    </row>
    <row r="156" customFormat="false" ht="12.75" hidden="false" customHeight="false" outlineLevel="0" collapsed="false">
      <c r="A156" s="2" t="s">
        <v>10</v>
      </c>
      <c r="B156" s="2" t="s">
        <v>30</v>
      </c>
      <c r="C156" s="2" t="s">
        <v>24</v>
      </c>
      <c r="D156" s="2" t="s">
        <v>17</v>
      </c>
      <c r="E156" s="3" t="n">
        <v>0</v>
      </c>
      <c r="F156" s="3" t="n">
        <v>0</v>
      </c>
      <c r="G156" s="3" t="n">
        <v>0</v>
      </c>
      <c r="H156" s="3" t="n">
        <v>0</v>
      </c>
      <c r="I156" s="3" t="n">
        <v>0</v>
      </c>
      <c r="J156" s="3" t="n">
        <v>0</v>
      </c>
    </row>
    <row r="157" customFormat="false" ht="12.75" hidden="false" customHeight="false" outlineLevel="0" collapsed="false">
      <c r="A157" s="2" t="s">
        <v>10</v>
      </c>
      <c r="B157" s="2" t="s">
        <v>30</v>
      </c>
      <c r="C157" s="2" t="s">
        <v>25</v>
      </c>
      <c r="D157" s="2" t="s">
        <v>19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</row>
    <row r="158" customFormat="false" ht="12.75" hidden="false" customHeight="false" outlineLevel="0" collapsed="false">
      <c r="A158" s="2" t="s">
        <v>10</v>
      </c>
      <c r="B158" s="2" t="s">
        <v>30</v>
      </c>
      <c r="C158" s="2" t="s">
        <v>25</v>
      </c>
      <c r="D158" s="2" t="s">
        <v>12</v>
      </c>
      <c r="E158" s="3" t="n">
        <v>2.0878297545598</v>
      </c>
      <c r="F158" s="3" t="n">
        <v>2.1259937549969</v>
      </c>
      <c r="G158" s="3" t="n">
        <v>2.1354215952787</v>
      </c>
      <c r="H158" s="3" t="n">
        <v>2.1355644831498</v>
      </c>
      <c r="I158" s="3" t="n">
        <v>2.1371723775473</v>
      </c>
      <c r="J158" s="3" t="n">
        <v>2.1283554717132</v>
      </c>
    </row>
    <row r="159" customFormat="false" ht="12.75" hidden="false" customHeight="false" outlineLevel="0" collapsed="false">
      <c r="A159" s="2" t="s">
        <v>10</v>
      </c>
      <c r="B159" s="2" t="s">
        <v>30</v>
      </c>
      <c r="C159" s="2" t="s">
        <v>25</v>
      </c>
      <c r="D159" s="2" t="s">
        <v>15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</row>
    <row r="160" customFormat="false" ht="12.75" hidden="false" customHeight="false" outlineLevel="0" collapsed="false">
      <c r="A160" s="2" t="s">
        <v>10</v>
      </c>
      <c r="B160" s="2" t="s">
        <v>30</v>
      </c>
      <c r="C160" s="2" t="s">
        <v>25</v>
      </c>
      <c r="D160" s="2" t="s">
        <v>13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</row>
    <row r="161" customFormat="false" ht="12.75" hidden="false" customHeight="false" outlineLevel="0" collapsed="false">
      <c r="A161" s="2" t="s">
        <v>10</v>
      </c>
      <c r="B161" s="2" t="s">
        <v>30</v>
      </c>
      <c r="C161" s="2" t="s">
        <v>25</v>
      </c>
      <c r="D161" s="2" t="s">
        <v>17</v>
      </c>
      <c r="E161" s="3" t="n">
        <v>0</v>
      </c>
      <c r="F161" s="3" t="n">
        <v>0</v>
      </c>
      <c r="G161" s="3" t="n">
        <v>0</v>
      </c>
      <c r="H161" s="3" t="n">
        <v>0</v>
      </c>
      <c r="I161" s="3" t="n">
        <v>0</v>
      </c>
      <c r="J161" s="3" t="n">
        <v>0</v>
      </c>
    </row>
    <row r="162" customFormat="false" ht="12.75" hidden="false" customHeight="false" outlineLevel="0" collapsed="false">
      <c r="A162" s="2" t="s">
        <v>10</v>
      </c>
      <c r="B162" s="2" t="s">
        <v>30</v>
      </c>
      <c r="C162" s="2" t="s">
        <v>26</v>
      </c>
      <c r="D162" s="2" t="s">
        <v>19</v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0</v>
      </c>
    </row>
    <row r="163" customFormat="false" ht="12.75" hidden="false" customHeight="false" outlineLevel="0" collapsed="false">
      <c r="A163" s="2" t="s">
        <v>10</v>
      </c>
      <c r="B163" s="2" t="s">
        <v>30</v>
      </c>
      <c r="C163" s="2" t="s">
        <v>26</v>
      </c>
      <c r="D163" s="2" t="s">
        <v>12</v>
      </c>
      <c r="E163" s="3" t="n">
        <v>0.6826805182166</v>
      </c>
      <c r="F163" s="3" t="n">
        <v>0.7029068798427</v>
      </c>
      <c r="G163" s="3" t="n">
        <v>0.7120843476929</v>
      </c>
      <c r="H163" s="3" t="n">
        <v>0.7181718361203</v>
      </c>
      <c r="I163" s="3" t="n">
        <v>0.7249771441374</v>
      </c>
      <c r="J163" s="3" t="n">
        <v>0.7401959974592</v>
      </c>
    </row>
    <row r="164" customFormat="false" ht="12.75" hidden="false" customHeight="false" outlineLevel="0" collapsed="false">
      <c r="A164" s="2" t="s">
        <v>10</v>
      </c>
      <c r="B164" s="2" t="s">
        <v>30</v>
      </c>
      <c r="C164" s="2" t="s">
        <v>26</v>
      </c>
      <c r="D164" s="2" t="s">
        <v>15</v>
      </c>
      <c r="E164" s="3" t="n">
        <v>0</v>
      </c>
      <c r="F164" s="3" t="n">
        <v>0</v>
      </c>
      <c r="G164" s="3" t="n">
        <v>0</v>
      </c>
      <c r="H164" s="3" t="n">
        <v>0</v>
      </c>
      <c r="I164" s="3" t="n">
        <v>0</v>
      </c>
      <c r="J164" s="3" t="n">
        <v>0</v>
      </c>
    </row>
    <row r="165" customFormat="false" ht="12.75" hidden="false" customHeight="false" outlineLevel="0" collapsed="false">
      <c r="A165" s="2" t="s">
        <v>10</v>
      </c>
      <c r="B165" s="2" t="s">
        <v>30</v>
      </c>
      <c r="C165" s="2" t="s">
        <v>26</v>
      </c>
      <c r="D165" s="2" t="s">
        <v>13</v>
      </c>
      <c r="E165" s="3" t="n">
        <v>0</v>
      </c>
      <c r="F165" s="3" t="n">
        <v>0</v>
      </c>
      <c r="G165" s="3" t="n">
        <v>0</v>
      </c>
      <c r="H165" s="3" t="n">
        <v>0</v>
      </c>
      <c r="I165" s="3" t="n">
        <v>0</v>
      </c>
      <c r="J165" s="3" t="n">
        <v>0</v>
      </c>
    </row>
    <row r="166" customFormat="false" ht="12.75" hidden="false" customHeight="false" outlineLevel="0" collapsed="false">
      <c r="A166" s="2" t="s">
        <v>10</v>
      </c>
      <c r="B166" s="2" t="s">
        <v>30</v>
      </c>
      <c r="C166" s="2" t="s">
        <v>26</v>
      </c>
      <c r="D166" s="2" t="s">
        <v>17</v>
      </c>
      <c r="E166" s="3" t="n">
        <v>0</v>
      </c>
      <c r="F166" s="3" t="n">
        <v>0</v>
      </c>
      <c r="G166" s="3" t="n">
        <v>0</v>
      </c>
      <c r="H166" s="3" t="n">
        <v>0</v>
      </c>
      <c r="I166" s="3" t="n">
        <v>0</v>
      </c>
      <c r="J166" s="3" t="n">
        <v>0</v>
      </c>
    </row>
    <row r="167" customFormat="false" ht="12.75" hidden="false" customHeight="false" outlineLevel="0" collapsed="false">
      <c r="A167" s="2" t="s">
        <v>10</v>
      </c>
      <c r="B167" s="2" t="s">
        <v>31</v>
      </c>
      <c r="C167" s="2" t="s">
        <v>11</v>
      </c>
      <c r="D167" s="2" t="s">
        <v>19</v>
      </c>
      <c r="E167" s="3" t="n">
        <v>0.1233641636942</v>
      </c>
      <c r="F167" s="3" t="n">
        <v>0.1050141752427</v>
      </c>
      <c r="G167" s="3" t="n">
        <v>0.0930528741767</v>
      </c>
      <c r="H167" s="3" t="n">
        <v>0.0806076698137</v>
      </c>
      <c r="I167" s="3" t="n">
        <v>0.0699349230604</v>
      </c>
      <c r="J167" s="3" t="n">
        <v>0.0422019880522</v>
      </c>
    </row>
    <row r="168" customFormat="false" ht="12.75" hidden="false" customHeight="false" outlineLevel="0" collapsed="false">
      <c r="A168" s="2" t="s">
        <v>10</v>
      </c>
      <c r="B168" s="2" t="s">
        <v>31</v>
      </c>
      <c r="C168" s="2" t="s">
        <v>11</v>
      </c>
      <c r="D168" s="2" t="s">
        <v>12</v>
      </c>
      <c r="E168" s="3" t="n">
        <v>0.7370334231992</v>
      </c>
      <c r="F168" s="3" t="n">
        <v>0.7894962257599</v>
      </c>
      <c r="G168" s="3" t="n">
        <v>0.8332168368979</v>
      </c>
      <c r="H168" s="3" t="n">
        <v>0.8587849040037</v>
      </c>
      <c r="I168" s="3" t="n">
        <v>0.8829422933757</v>
      </c>
      <c r="J168" s="3" t="n">
        <v>0.9597837373005</v>
      </c>
    </row>
    <row r="169" customFormat="false" ht="12.75" hidden="false" customHeight="false" outlineLevel="0" collapsed="false">
      <c r="A169" s="2" t="s">
        <v>10</v>
      </c>
      <c r="B169" s="2" t="s">
        <v>31</v>
      </c>
      <c r="C169" s="2" t="s">
        <v>11</v>
      </c>
      <c r="D169" s="2" t="s">
        <v>15</v>
      </c>
      <c r="E169" s="3" t="n">
        <v>0</v>
      </c>
      <c r="F169" s="3" t="n">
        <v>0</v>
      </c>
      <c r="G169" s="3" t="n">
        <v>0</v>
      </c>
      <c r="H169" s="3" t="n">
        <v>0</v>
      </c>
      <c r="I169" s="3" t="n">
        <v>0</v>
      </c>
      <c r="J169" s="3" t="n">
        <v>0</v>
      </c>
    </row>
    <row r="170" customFormat="false" ht="12.75" hidden="false" customHeight="false" outlineLevel="0" collapsed="false">
      <c r="A170" s="2" t="s">
        <v>10</v>
      </c>
      <c r="B170" s="2" t="s">
        <v>31</v>
      </c>
      <c r="C170" s="2" t="s">
        <v>11</v>
      </c>
      <c r="D170" s="2" t="s">
        <v>13</v>
      </c>
      <c r="E170" s="3" t="n">
        <v>0.005615352182</v>
      </c>
      <c r="F170" s="3" t="n">
        <v>0.0047800879216</v>
      </c>
      <c r="G170" s="3" t="n">
        <v>0.0042356276369</v>
      </c>
      <c r="H170" s="3" t="n">
        <v>0.0036691630736</v>
      </c>
      <c r="I170" s="3" t="n">
        <v>0.0031833560301</v>
      </c>
      <c r="J170" s="3" t="n">
        <v>0.0019210305877</v>
      </c>
    </row>
    <row r="171" customFormat="false" ht="12.75" hidden="false" customHeight="false" outlineLevel="0" collapsed="false">
      <c r="A171" s="2" t="s">
        <v>10</v>
      </c>
      <c r="B171" s="2" t="s">
        <v>31</v>
      </c>
      <c r="C171" s="2" t="s">
        <v>11</v>
      </c>
      <c r="D171" s="2" t="s">
        <v>17</v>
      </c>
      <c r="E171" s="3" t="n">
        <v>0</v>
      </c>
      <c r="F171" s="3" t="n">
        <v>0</v>
      </c>
      <c r="G171" s="3" t="n">
        <v>0</v>
      </c>
      <c r="H171" s="3" t="n">
        <v>0</v>
      </c>
      <c r="I171" s="3" t="n">
        <v>0</v>
      </c>
      <c r="J171" s="3" t="n">
        <v>0</v>
      </c>
    </row>
    <row r="172" customFormat="false" ht="12.75" hidden="false" customHeight="false" outlineLevel="0" collapsed="false">
      <c r="A172" s="2" t="s">
        <v>10</v>
      </c>
      <c r="B172" s="2" t="s">
        <v>31</v>
      </c>
      <c r="C172" s="2" t="s">
        <v>14</v>
      </c>
      <c r="D172" s="2" t="s">
        <v>19</v>
      </c>
      <c r="E172" s="3" t="n">
        <v>0</v>
      </c>
      <c r="F172" s="3" t="n">
        <v>0</v>
      </c>
      <c r="G172" s="3" t="n">
        <v>0</v>
      </c>
      <c r="H172" s="3" t="n">
        <v>0</v>
      </c>
      <c r="I172" s="3" t="n">
        <v>0</v>
      </c>
      <c r="J172" s="3" t="n">
        <v>0</v>
      </c>
    </row>
    <row r="173" customFormat="false" ht="12.75" hidden="false" customHeight="false" outlineLevel="0" collapsed="false">
      <c r="A173" s="2" t="s">
        <v>10</v>
      </c>
      <c r="B173" s="2" t="s">
        <v>31</v>
      </c>
      <c r="C173" s="2" t="s">
        <v>14</v>
      </c>
      <c r="D173" s="2" t="s">
        <v>12</v>
      </c>
      <c r="E173" s="3" t="n">
        <v>0.8358360807711</v>
      </c>
      <c r="F173" s="3" t="n">
        <v>0.7707195481249</v>
      </c>
      <c r="G173" s="3" t="n">
        <v>0.7130590210218</v>
      </c>
      <c r="H173" s="3" t="n">
        <v>0.6492380344457</v>
      </c>
      <c r="I173" s="3" t="n">
        <v>0.5479956802566</v>
      </c>
      <c r="J173" s="3" t="n">
        <v>0.3587158550701</v>
      </c>
    </row>
    <row r="174" customFormat="false" ht="12.75" hidden="false" customHeight="false" outlineLevel="0" collapsed="false">
      <c r="A174" s="2" t="s">
        <v>10</v>
      </c>
      <c r="B174" s="2" t="s">
        <v>31</v>
      </c>
      <c r="C174" s="2" t="s">
        <v>14</v>
      </c>
      <c r="D174" s="2" t="s">
        <v>15</v>
      </c>
      <c r="E174" s="3" t="n">
        <v>0</v>
      </c>
      <c r="F174" s="3" t="n">
        <v>0</v>
      </c>
      <c r="G174" s="3" t="n">
        <v>0</v>
      </c>
      <c r="H174" s="3" t="n">
        <v>0</v>
      </c>
      <c r="I174" s="3" t="n">
        <v>0</v>
      </c>
      <c r="J174" s="3" t="n">
        <v>0</v>
      </c>
    </row>
    <row r="175" customFormat="false" ht="12.75" hidden="false" customHeight="false" outlineLevel="0" collapsed="false">
      <c r="A175" s="2" t="s">
        <v>10</v>
      </c>
      <c r="B175" s="2" t="s">
        <v>31</v>
      </c>
      <c r="C175" s="2" t="s">
        <v>14</v>
      </c>
      <c r="D175" s="2" t="s">
        <v>13</v>
      </c>
      <c r="E175" s="3" t="n">
        <v>0</v>
      </c>
      <c r="F175" s="3" t="n">
        <v>0</v>
      </c>
      <c r="G175" s="3" t="n">
        <v>0</v>
      </c>
      <c r="H175" s="3" t="n">
        <v>0</v>
      </c>
      <c r="I175" s="3" t="n">
        <v>0</v>
      </c>
      <c r="J175" s="3" t="n">
        <v>0</v>
      </c>
    </row>
    <row r="176" customFormat="false" ht="12.75" hidden="false" customHeight="false" outlineLevel="0" collapsed="false">
      <c r="A176" s="2" t="s">
        <v>10</v>
      </c>
      <c r="B176" s="2" t="s">
        <v>31</v>
      </c>
      <c r="C176" s="2" t="s">
        <v>14</v>
      </c>
      <c r="D176" s="2" t="s">
        <v>17</v>
      </c>
      <c r="E176" s="3" t="n">
        <v>0</v>
      </c>
      <c r="F176" s="3" t="n">
        <v>0</v>
      </c>
      <c r="G176" s="3" t="n">
        <v>0</v>
      </c>
      <c r="H176" s="3" t="n">
        <v>0</v>
      </c>
      <c r="I176" s="3" t="n">
        <v>0</v>
      </c>
      <c r="J176" s="3" t="n">
        <v>0</v>
      </c>
    </row>
    <row r="177" customFormat="false" ht="12.75" hidden="false" customHeight="false" outlineLevel="0" collapsed="false">
      <c r="A177" s="2" t="s">
        <v>10</v>
      </c>
      <c r="B177" s="2" t="s">
        <v>31</v>
      </c>
      <c r="C177" s="2" t="s">
        <v>16</v>
      </c>
      <c r="D177" s="2" t="s">
        <v>19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3" t="n">
        <v>0</v>
      </c>
    </row>
    <row r="178" customFormat="false" ht="12.75" hidden="false" customHeight="false" outlineLevel="0" collapsed="false">
      <c r="A178" s="2" t="s">
        <v>10</v>
      </c>
      <c r="B178" s="2" t="s">
        <v>31</v>
      </c>
      <c r="C178" s="2" t="s">
        <v>16</v>
      </c>
      <c r="D178" s="2" t="s">
        <v>12</v>
      </c>
      <c r="E178" s="3" t="n">
        <v>0.592852444138</v>
      </c>
      <c r="F178" s="3" t="n">
        <v>0.6496017859693</v>
      </c>
      <c r="G178" s="3" t="n">
        <v>0.7009948896031</v>
      </c>
      <c r="H178" s="3" t="n">
        <v>0.7430899722347</v>
      </c>
      <c r="I178" s="3" t="n">
        <v>0.7877828201331</v>
      </c>
      <c r="J178" s="3" t="n">
        <v>0.8088998992106</v>
      </c>
    </row>
    <row r="179" customFormat="false" ht="12.75" hidden="false" customHeight="false" outlineLevel="0" collapsed="false">
      <c r="A179" s="2" t="s">
        <v>10</v>
      </c>
      <c r="B179" s="2" t="s">
        <v>31</v>
      </c>
      <c r="C179" s="2" t="s">
        <v>16</v>
      </c>
      <c r="D179" s="2" t="s">
        <v>15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</row>
    <row r="180" customFormat="false" ht="12.75" hidden="false" customHeight="false" outlineLevel="0" collapsed="false">
      <c r="A180" s="2" t="s">
        <v>10</v>
      </c>
      <c r="B180" s="2" t="s">
        <v>31</v>
      </c>
      <c r="C180" s="2" t="s">
        <v>16</v>
      </c>
      <c r="D180" s="2" t="s">
        <v>13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</row>
    <row r="181" customFormat="false" ht="12.75" hidden="false" customHeight="false" outlineLevel="0" collapsed="false">
      <c r="A181" s="2" t="s">
        <v>10</v>
      </c>
      <c r="B181" s="2" t="s">
        <v>31</v>
      </c>
      <c r="C181" s="2" t="s">
        <v>16</v>
      </c>
      <c r="D181" s="2" t="s">
        <v>17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</row>
    <row r="182" customFormat="false" ht="12.75" hidden="false" customHeight="false" outlineLevel="0" collapsed="false">
      <c r="A182" s="2" t="s">
        <v>10</v>
      </c>
      <c r="B182" s="2" t="s">
        <v>31</v>
      </c>
      <c r="C182" s="2" t="s">
        <v>18</v>
      </c>
      <c r="D182" s="2" t="s">
        <v>19</v>
      </c>
      <c r="E182" s="3" t="n">
        <v>0.86504765386</v>
      </c>
      <c r="F182" s="3" t="n">
        <v>0.6442936399044</v>
      </c>
      <c r="G182" s="3" t="n">
        <v>0.4498473310112</v>
      </c>
      <c r="H182" s="3" t="n">
        <v>0.2852782826963</v>
      </c>
      <c r="I182" s="3" t="n">
        <v>0.2075059600718</v>
      </c>
      <c r="J182" s="3" t="n">
        <v>0.3307069995393</v>
      </c>
    </row>
    <row r="183" customFormat="false" ht="12.75" hidden="false" customHeight="false" outlineLevel="0" collapsed="false">
      <c r="A183" s="2" t="s">
        <v>10</v>
      </c>
      <c r="B183" s="2" t="s">
        <v>31</v>
      </c>
      <c r="C183" s="2" t="s">
        <v>18</v>
      </c>
      <c r="D183" s="2" t="s">
        <v>12</v>
      </c>
      <c r="E183" s="3" t="n">
        <v>1.076625239306</v>
      </c>
      <c r="F183" s="3" t="n">
        <v>0.8258369235248</v>
      </c>
      <c r="G183" s="3" t="n">
        <v>0.6067912563949</v>
      </c>
      <c r="H183" s="3" t="n">
        <v>0.5416233183793</v>
      </c>
      <c r="I183" s="3" t="n">
        <v>0.6785287334931</v>
      </c>
      <c r="J183" s="3" t="n">
        <v>0.9516670763821</v>
      </c>
    </row>
    <row r="184" customFormat="false" ht="12.75" hidden="false" customHeight="false" outlineLevel="0" collapsed="false">
      <c r="A184" s="2" t="s">
        <v>10</v>
      </c>
      <c r="B184" s="2" t="s">
        <v>31</v>
      </c>
      <c r="C184" s="2" t="s">
        <v>18</v>
      </c>
      <c r="D184" s="2" t="s">
        <v>15</v>
      </c>
      <c r="E184" s="3" t="n">
        <v>5.02077164523</v>
      </c>
      <c r="F184" s="3" t="n">
        <v>3.1922579119479</v>
      </c>
      <c r="G184" s="3" t="n">
        <v>2.7082720291209</v>
      </c>
      <c r="H184" s="3" t="n">
        <v>2.0810794206001</v>
      </c>
      <c r="I184" s="3" t="n">
        <v>1.3492741566873</v>
      </c>
      <c r="J184" s="3" t="n">
        <v>0.1457593729478</v>
      </c>
    </row>
    <row r="185" customFormat="false" ht="12.75" hidden="false" customHeight="false" outlineLevel="0" collapsed="false">
      <c r="A185" s="2" t="s">
        <v>10</v>
      </c>
      <c r="B185" s="2" t="s">
        <v>31</v>
      </c>
      <c r="C185" s="2" t="s">
        <v>18</v>
      </c>
      <c r="D185" s="2" t="s">
        <v>13</v>
      </c>
      <c r="E185" s="3" t="n">
        <v>9.45329323694</v>
      </c>
      <c r="F185" s="3" t="n">
        <v>10.4657341354263</v>
      </c>
      <c r="G185" s="3" t="n">
        <v>9.8670359228279</v>
      </c>
      <c r="H185" s="3" t="n">
        <v>8.7305712323793</v>
      </c>
      <c r="I185" s="3" t="n">
        <v>6.2166040321006</v>
      </c>
      <c r="J185" s="3" t="n">
        <v>0.3119228257655</v>
      </c>
    </row>
    <row r="186" customFormat="false" ht="12.75" hidden="false" customHeight="false" outlineLevel="0" collapsed="false">
      <c r="A186" s="2" t="s">
        <v>10</v>
      </c>
      <c r="B186" s="2" t="s">
        <v>31</v>
      </c>
      <c r="C186" s="2" t="s">
        <v>18</v>
      </c>
      <c r="D186" s="2" t="s">
        <v>17</v>
      </c>
      <c r="E186" s="3" t="n">
        <v>1.69139811689</v>
      </c>
      <c r="F186" s="3" t="n">
        <v>1.2769487098746</v>
      </c>
      <c r="G186" s="3" t="n">
        <v>1.1612386720077</v>
      </c>
      <c r="H186" s="3" t="n">
        <v>1.5326148971639</v>
      </c>
      <c r="I186" s="3" t="n">
        <v>2.5914878158561</v>
      </c>
      <c r="J186" s="3" t="n">
        <v>5.5518967470224</v>
      </c>
    </row>
    <row r="187" customFormat="false" ht="12.75" hidden="false" customHeight="false" outlineLevel="0" collapsed="false">
      <c r="A187" s="2" t="s">
        <v>10</v>
      </c>
      <c r="B187" s="2" t="s">
        <v>31</v>
      </c>
      <c r="C187" s="2" t="s">
        <v>20</v>
      </c>
      <c r="D187" s="2" t="s">
        <v>19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</row>
    <row r="188" customFormat="false" ht="12.75" hidden="false" customHeight="false" outlineLevel="0" collapsed="false">
      <c r="A188" s="2" t="s">
        <v>10</v>
      </c>
      <c r="B188" s="2" t="s">
        <v>31</v>
      </c>
      <c r="C188" s="2" t="s">
        <v>20</v>
      </c>
      <c r="D188" s="2" t="s">
        <v>12</v>
      </c>
      <c r="E188" s="3" t="n">
        <v>0.07619756723</v>
      </c>
      <c r="F188" s="3" t="n">
        <v>0.0799622892944</v>
      </c>
      <c r="G188" s="3" t="n">
        <v>0.0824713749308</v>
      </c>
      <c r="H188" s="3" t="n">
        <v>0.0805957584434</v>
      </c>
      <c r="I188" s="3" t="n">
        <v>0.0816775112613</v>
      </c>
      <c r="J188" s="3" t="n">
        <v>0.0896398235436</v>
      </c>
    </row>
    <row r="189" customFormat="false" ht="12.75" hidden="false" customHeight="false" outlineLevel="0" collapsed="false">
      <c r="A189" s="2" t="s">
        <v>10</v>
      </c>
      <c r="B189" s="2" t="s">
        <v>31</v>
      </c>
      <c r="C189" s="2" t="s">
        <v>20</v>
      </c>
      <c r="D189" s="2" t="s">
        <v>15</v>
      </c>
      <c r="E189" s="3" t="n">
        <v>0</v>
      </c>
      <c r="F189" s="3" t="n">
        <v>0</v>
      </c>
      <c r="G189" s="3" t="n">
        <v>0</v>
      </c>
      <c r="H189" s="3" t="n">
        <v>0</v>
      </c>
      <c r="I189" s="3" t="n">
        <v>0</v>
      </c>
      <c r="J189" s="3" t="n">
        <v>0</v>
      </c>
    </row>
    <row r="190" customFormat="false" ht="12.75" hidden="false" customHeight="false" outlineLevel="0" collapsed="false">
      <c r="A190" s="2" t="s">
        <v>10</v>
      </c>
      <c r="B190" s="2" t="s">
        <v>31</v>
      </c>
      <c r="C190" s="2" t="s">
        <v>20</v>
      </c>
      <c r="D190" s="2" t="s">
        <v>13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</row>
    <row r="191" customFormat="false" ht="12.75" hidden="false" customHeight="false" outlineLevel="0" collapsed="false">
      <c r="A191" s="2" t="s">
        <v>10</v>
      </c>
      <c r="B191" s="2" t="s">
        <v>31</v>
      </c>
      <c r="C191" s="2" t="s">
        <v>20</v>
      </c>
      <c r="D191" s="2" t="s">
        <v>17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</row>
    <row r="192" customFormat="false" ht="12.75" hidden="false" customHeight="false" outlineLevel="0" collapsed="false">
      <c r="A192" s="2" t="s">
        <v>10</v>
      </c>
      <c r="B192" s="2" t="s">
        <v>31</v>
      </c>
      <c r="C192" s="2" t="s">
        <v>21</v>
      </c>
      <c r="D192" s="2" t="s">
        <v>19</v>
      </c>
      <c r="E192" s="3" t="n">
        <v>0.1756374572519</v>
      </c>
      <c r="F192" s="3" t="n">
        <v>0.1619856719858</v>
      </c>
      <c r="G192" s="3" t="n">
        <v>0.1628408136726</v>
      </c>
      <c r="H192" s="3" t="n">
        <v>0.1405063868138</v>
      </c>
      <c r="I192" s="3" t="n">
        <v>0.1193991244446</v>
      </c>
      <c r="J192" s="3" t="n">
        <v>0.0846672887471</v>
      </c>
    </row>
    <row r="193" customFormat="false" ht="12.75" hidden="false" customHeight="false" outlineLevel="0" collapsed="false">
      <c r="A193" s="2" t="s">
        <v>10</v>
      </c>
      <c r="B193" s="2" t="s">
        <v>31</v>
      </c>
      <c r="C193" s="2" t="s">
        <v>21</v>
      </c>
      <c r="D193" s="2" t="s">
        <v>12</v>
      </c>
      <c r="E193" s="3" t="n">
        <v>0.878710844287</v>
      </c>
      <c r="F193" s="3" t="n">
        <v>1.4343080281547</v>
      </c>
      <c r="G193" s="3" t="n">
        <v>1.9425821303537</v>
      </c>
      <c r="H193" s="3" t="n">
        <v>2.3090956746796</v>
      </c>
      <c r="I193" s="3" t="n">
        <v>2.684279221342</v>
      </c>
      <c r="J193" s="3" t="n">
        <v>3.9628292822979</v>
      </c>
    </row>
    <row r="194" customFormat="false" ht="12.75" hidden="false" customHeight="false" outlineLevel="0" collapsed="false">
      <c r="A194" s="2" t="s">
        <v>10</v>
      </c>
      <c r="B194" s="2" t="s">
        <v>31</v>
      </c>
      <c r="C194" s="2" t="s">
        <v>21</v>
      </c>
      <c r="D194" s="2" t="s">
        <v>15</v>
      </c>
      <c r="E194" s="3" t="n">
        <v>0.0201399073007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</row>
    <row r="195" customFormat="false" ht="12.75" hidden="false" customHeight="false" outlineLevel="0" collapsed="false">
      <c r="A195" s="2" t="s">
        <v>10</v>
      </c>
      <c r="B195" s="2" t="s">
        <v>31</v>
      </c>
      <c r="C195" s="2" t="s">
        <v>21</v>
      </c>
      <c r="D195" s="2" t="s">
        <v>13</v>
      </c>
      <c r="E195" s="3" t="n">
        <v>0.731109586133</v>
      </c>
      <c r="F195" s="3" t="n">
        <v>0.776247474186</v>
      </c>
      <c r="G195" s="3" t="n">
        <v>0.8406393867146</v>
      </c>
      <c r="H195" s="3" t="n">
        <v>0.7906804846285</v>
      </c>
      <c r="I195" s="3" t="n">
        <v>0.7329859122804</v>
      </c>
      <c r="J195" s="3" t="n">
        <v>0.6086370017774</v>
      </c>
    </row>
    <row r="196" customFormat="false" ht="12.75" hidden="false" customHeight="false" outlineLevel="0" collapsed="false">
      <c r="A196" s="2" t="s">
        <v>10</v>
      </c>
      <c r="B196" s="2" t="s">
        <v>31</v>
      </c>
      <c r="C196" s="2" t="s">
        <v>21</v>
      </c>
      <c r="D196" s="2" t="s">
        <v>17</v>
      </c>
      <c r="E196" s="3" t="n">
        <v>0</v>
      </c>
      <c r="F196" s="3" t="n">
        <v>0</v>
      </c>
      <c r="G196" s="3" t="n">
        <v>0</v>
      </c>
      <c r="H196" s="3" t="n">
        <v>0</v>
      </c>
      <c r="I196" s="3" t="n">
        <v>0</v>
      </c>
      <c r="J196" s="3" t="n">
        <v>0</v>
      </c>
    </row>
    <row r="197" customFormat="false" ht="12.75" hidden="false" customHeight="false" outlineLevel="0" collapsed="false">
      <c r="A197" s="2" t="s">
        <v>10</v>
      </c>
      <c r="B197" s="2" t="s">
        <v>31</v>
      </c>
      <c r="C197" s="2" t="s">
        <v>22</v>
      </c>
      <c r="D197" s="2" t="s">
        <v>19</v>
      </c>
      <c r="E197" s="3" t="n">
        <v>0</v>
      </c>
      <c r="F197" s="3" t="n">
        <v>0</v>
      </c>
      <c r="G197" s="3" t="n">
        <v>0</v>
      </c>
      <c r="H197" s="3" t="n">
        <v>0</v>
      </c>
      <c r="I197" s="3" t="n">
        <v>0</v>
      </c>
      <c r="J197" s="3" t="n">
        <v>0</v>
      </c>
    </row>
    <row r="198" customFormat="false" ht="12.75" hidden="false" customHeight="false" outlineLevel="0" collapsed="false">
      <c r="A198" s="2" t="s">
        <v>10</v>
      </c>
      <c r="B198" s="2" t="s">
        <v>31</v>
      </c>
      <c r="C198" s="2" t="s">
        <v>22</v>
      </c>
      <c r="D198" s="2" t="s">
        <v>12</v>
      </c>
      <c r="E198" s="3" t="n">
        <v>2.7012529816051</v>
      </c>
      <c r="F198" s="3" t="n">
        <v>2.6328609293131</v>
      </c>
      <c r="G198" s="3" t="n">
        <v>2.5364104256553</v>
      </c>
      <c r="H198" s="3" t="n">
        <v>2.3778595152978</v>
      </c>
      <c r="I198" s="3" t="n">
        <v>2.2053565291731</v>
      </c>
      <c r="J198" s="3" t="n">
        <v>1.5739068990996</v>
      </c>
    </row>
    <row r="199" customFormat="false" ht="12.75" hidden="false" customHeight="false" outlineLevel="0" collapsed="false">
      <c r="A199" s="2" t="s">
        <v>10</v>
      </c>
      <c r="B199" s="2" t="s">
        <v>31</v>
      </c>
      <c r="C199" s="2" t="s">
        <v>22</v>
      </c>
      <c r="D199" s="2" t="s">
        <v>15</v>
      </c>
      <c r="E199" s="3" t="n">
        <v>0</v>
      </c>
      <c r="F199" s="3" t="n">
        <v>0</v>
      </c>
      <c r="G199" s="3" t="n">
        <v>0</v>
      </c>
      <c r="H199" s="3" t="n">
        <v>0</v>
      </c>
      <c r="I199" s="3" t="n">
        <v>0</v>
      </c>
      <c r="J199" s="3" t="n">
        <v>0</v>
      </c>
    </row>
    <row r="200" customFormat="false" ht="12.75" hidden="false" customHeight="false" outlineLevel="0" collapsed="false">
      <c r="A200" s="2" t="s">
        <v>10</v>
      </c>
      <c r="B200" s="2" t="s">
        <v>31</v>
      </c>
      <c r="C200" s="2" t="s">
        <v>22</v>
      </c>
      <c r="D200" s="2" t="s">
        <v>13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</row>
    <row r="201" customFormat="false" ht="12.75" hidden="false" customHeight="false" outlineLevel="0" collapsed="false">
      <c r="A201" s="2" t="s">
        <v>10</v>
      </c>
      <c r="B201" s="2" t="s">
        <v>31</v>
      </c>
      <c r="C201" s="2" t="s">
        <v>22</v>
      </c>
      <c r="D201" s="2" t="s">
        <v>17</v>
      </c>
      <c r="E201" s="3" t="n">
        <v>0</v>
      </c>
      <c r="F201" s="3" t="n">
        <v>0</v>
      </c>
      <c r="G201" s="3" t="n">
        <v>0</v>
      </c>
      <c r="H201" s="3" t="n">
        <v>0</v>
      </c>
      <c r="I201" s="3" t="n">
        <v>0</v>
      </c>
      <c r="J201" s="3" t="n">
        <v>0</v>
      </c>
    </row>
    <row r="202" customFormat="false" ht="12.75" hidden="false" customHeight="false" outlineLevel="0" collapsed="false">
      <c r="A202" s="2" t="s">
        <v>10</v>
      </c>
      <c r="B202" s="2" t="s">
        <v>31</v>
      </c>
      <c r="C202" s="2" t="s">
        <v>23</v>
      </c>
      <c r="D202" s="2" t="s">
        <v>19</v>
      </c>
      <c r="E202" s="3" t="n">
        <v>0.120123199297</v>
      </c>
      <c r="F202" s="3" t="n">
        <v>0.2697733986342</v>
      </c>
      <c r="G202" s="3" t="n">
        <v>0.3676904056228</v>
      </c>
      <c r="H202" s="3" t="n">
        <v>0.4212583269854</v>
      </c>
      <c r="I202" s="3" t="n">
        <v>0.4135982574174</v>
      </c>
      <c r="J202" s="3" t="n">
        <v>0.503221996856</v>
      </c>
    </row>
    <row r="203" customFormat="false" ht="12.75" hidden="false" customHeight="false" outlineLevel="0" collapsed="false">
      <c r="A203" s="2" t="s">
        <v>10</v>
      </c>
      <c r="B203" s="2" t="s">
        <v>31</v>
      </c>
      <c r="C203" s="2" t="s">
        <v>23</v>
      </c>
      <c r="D203" s="2" t="s">
        <v>12</v>
      </c>
      <c r="E203" s="3" t="n">
        <v>0.6271015985562</v>
      </c>
      <c r="F203" s="3" t="n">
        <v>0.7658650117965</v>
      </c>
      <c r="G203" s="3" t="n">
        <v>0.80293430945</v>
      </c>
      <c r="H203" s="3" t="n">
        <v>0.6933426913736</v>
      </c>
      <c r="I203" s="3" t="n">
        <v>0.600701675279</v>
      </c>
      <c r="J203" s="3" t="n">
        <v>0.6582538169154</v>
      </c>
    </row>
    <row r="204" customFormat="false" ht="12.75" hidden="false" customHeight="false" outlineLevel="0" collapsed="false">
      <c r="A204" s="2" t="s">
        <v>10</v>
      </c>
      <c r="B204" s="2" t="s">
        <v>31</v>
      </c>
      <c r="C204" s="2" t="s">
        <v>23</v>
      </c>
      <c r="D204" s="2" t="s">
        <v>15</v>
      </c>
      <c r="E204" s="3" t="n">
        <v>0.388258635536</v>
      </c>
      <c r="F204" s="3" t="n">
        <v>0.2607577333525</v>
      </c>
      <c r="G204" s="3" t="n">
        <v>0.1538024839418</v>
      </c>
      <c r="H204" s="3" t="n">
        <v>0.0647592412207</v>
      </c>
      <c r="I204" s="3" t="n">
        <v>0.0492449224292</v>
      </c>
      <c r="J204" s="3" t="n">
        <v>0.0208254522746</v>
      </c>
    </row>
    <row r="205" customFormat="false" ht="12.75" hidden="false" customHeight="false" outlineLevel="0" collapsed="false">
      <c r="A205" s="2" t="s">
        <v>10</v>
      </c>
      <c r="B205" s="2" t="s">
        <v>31</v>
      </c>
      <c r="C205" s="2" t="s">
        <v>23</v>
      </c>
      <c r="D205" s="2" t="s">
        <v>13</v>
      </c>
      <c r="E205" s="3" t="n">
        <v>1.218078548959</v>
      </c>
      <c r="F205" s="3" t="n">
        <v>1.0519732791406</v>
      </c>
      <c r="G205" s="3" t="n">
        <v>0.8847165745462</v>
      </c>
      <c r="H205" s="3" t="n">
        <v>0.6996910602015</v>
      </c>
      <c r="I205" s="3" t="n">
        <v>0.5646065835964</v>
      </c>
      <c r="J205" s="3" t="n">
        <v>0.2848246929603</v>
      </c>
    </row>
    <row r="206" customFormat="false" ht="12.75" hidden="false" customHeight="false" outlineLevel="0" collapsed="false">
      <c r="A206" s="2" t="s">
        <v>10</v>
      </c>
      <c r="B206" s="2" t="s">
        <v>31</v>
      </c>
      <c r="C206" s="2" t="s">
        <v>23</v>
      </c>
      <c r="D206" s="2" t="s">
        <v>17</v>
      </c>
      <c r="E206" s="3" t="n">
        <v>0.20101303818</v>
      </c>
      <c r="F206" s="3" t="n">
        <v>0.2008897845507</v>
      </c>
      <c r="G206" s="3" t="n">
        <v>0.1925556971261</v>
      </c>
      <c r="H206" s="3" t="n">
        <v>0.1722477003645</v>
      </c>
      <c r="I206" s="3" t="n">
        <v>0.1539216224542</v>
      </c>
      <c r="J206" s="3" t="n">
        <v>0.1483366137635</v>
      </c>
    </row>
    <row r="207" customFormat="false" ht="12.75" hidden="false" customHeight="false" outlineLevel="0" collapsed="false">
      <c r="A207" s="2" t="s">
        <v>10</v>
      </c>
      <c r="B207" s="2" t="s">
        <v>31</v>
      </c>
      <c r="C207" s="2" t="s">
        <v>24</v>
      </c>
      <c r="D207" s="2" t="s">
        <v>19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</row>
    <row r="208" customFormat="false" ht="12.75" hidden="false" customHeight="false" outlineLevel="0" collapsed="false">
      <c r="A208" s="2" t="s">
        <v>10</v>
      </c>
      <c r="B208" s="2" t="s">
        <v>31</v>
      </c>
      <c r="C208" s="2" t="s">
        <v>24</v>
      </c>
      <c r="D208" s="2" t="s">
        <v>12</v>
      </c>
      <c r="E208" s="3" t="n">
        <v>0.3172163859232</v>
      </c>
      <c r="F208" s="3" t="n">
        <v>0.3112018108615</v>
      </c>
      <c r="G208" s="3" t="n">
        <v>0.3051251588639</v>
      </c>
      <c r="H208" s="3" t="n">
        <v>0.2960412208664</v>
      </c>
      <c r="I208" s="3" t="n">
        <v>0.2873472891454</v>
      </c>
      <c r="J208" s="3" t="n">
        <v>0.2916250299259</v>
      </c>
    </row>
    <row r="209" customFormat="false" ht="12.75" hidden="false" customHeight="false" outlineLevel="0" collapsed="false">
      <c r="A209" s="2" t="s">
        <v>10</v>
      </c>
      <c r="B209" s="2" t="s">
        <v>31</v>
      </c>
      <c r="C209" s="2" t="s">
        <v>24</v>
      </c>
      <c r="D209" s="2" t="s">
        <v>15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</row>
    <row r="210" customFormat="false" ht="12.75" hidden="false" customHeight="false" outlineLevel="0" collapsed="false">
      <c r="A210" s="2" t="s">
        <v>10</v>
      </c>
      <c r="B210" s="2" t="s">
        <v>31</v>
      </c>
      <c r="C210" s="2" t="s">
        <v>24</v>
      </c>
      <c r="D210" s="2" t="s">
        <v>13</v>
      </c>
      <c r="E210" s="3" t="n">
        <v>0</v>
      </c>
      <c r="F210" s="3" t="n">
        <v>0</v>
      </c>
      <c r="G210" s="3" t="n">
        <v>0</v>
      </c>
      <c r="H210" s="3" t="n">
        <v>0</v>
      </c>
      <c r="I210" s="3" t="n">
        <v>0</v>
      </c>
      <c r="J210" s="3" t="n">
        <v>0</v>
      </c>
    </row>
    <row r="211" customFormat="false" ht="12.75" hidden="false" customHeight="false" outlineLevel="0" collapsed="false">
      <c r="A211" s="2" t="s">
        <v>10</v>
      </c>
      <c r="B211" s="2" t="s">
        <v>31</v>
      </c>
      <c r="C211" s="2" t="s">
        <v>24</v>
      </c>
      <c r="D211" s="2" t="s">
        <v>17</v>
      </c>
      <c r="E211" s="3" t="n">
        <v>0</v>
      </c>
      <c r="F211" s="3" t="n">
        <v>0</v>
      </c>
      <c r="G211" s="3" t="n">
        <v>0</v>
      </c>
      <c r="H211" s="3" t="n">
        <v>0</v>
      </c>
      <c r="I211" s="3" t="n">
        <v>0</v>
      </c>
      <c r="J211" s="3" t="n">
        <v>0</v>
      </c>
    </row>
    <row r="212" customFormat="false" ht="12.75" hidden="false" customHeight="false" outlineLevel="0" collapsed="false">
      <c r="A212" s="2" t="s">
        <v>10</v>
      </c>
      <c r="B212" s="2" t="s">
        <v>31</v>
      </c>
      <c r="C212" s="2" t="s">
        <v>25</v>
      </c>
      <c r="D212" s="2" t="s">
        <v>19</v>
      </c>
      <c r="E212" s="3" t="n">
        <v>0</v>
      </c>
      <c r="F212" s="3" t="n">
        <v>0</v>
      </c>
      <c r="G212" s="3" t="n">
        <v>0</v>
      </c>
      <c r="H212" s="3" t="n">
        <v>0</v>
      </c>
      <c r="I212" s="3" t="n">
        <v>0</v>
      </c>
      <c r="J212" s="3" t="n">
        <v>0</v>
      </c>
    </row>
    <row r="213" customFormat="false" ht="12.75" hidden="false" customHeight="false" outlineLevel="0" collapsed="false">
      <c r="A213" s="2" t="s">
        <v>10</v>
      </c>
      <c r="B213" s="2" t="s">
        <v>31</v>
      </c>
      <c r="C213" s="2" t="s">
        <v>25</v>
      </c>
      <c r="D213" s="2" t="s">
        <v>12</v>
      </c>
      <c r="E213" s="3" t="n">
        <v>0.2529507353946</v>
      </c>
      <c r="F213" s="3" t="n">
        <v>0.2602915128043</v>
      </c>
      <c r="G213" s="3" t="n">
        <v>0.2670535344014</v>
      </c>
      <c r="H213" s="3" t="n">
        <v>0.2694794393739</v>
      </c>
      <c r="I213" s="3" t="n">
        <v>0.2720139968506</v>
      </c>
      <c r="J213" s="3" t="n">
        <v>0.2812442192906</v>
      </c>
    </row>
    <row r="214" customFormat="false" ht="12.75" hidden="false" customHeight="false" outlineLevel="0" collapsed="false">
      <c r="A214" s="2" t="s">
        <v>10</v>
      </c>
      <c r="B214" s="2" t="s">
        <v>31</v>
      </c>
      <c r="C214" s="2" t="s">
        <v>25</v>
      </c>
      <c r="D214" s="2" t="s">
        <v>15</v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</row>
    <row r="215" customFormat="false" ht="12.75" hidden="false" customHeight="false" outlineLevel="0" collapsed="false">
      <c r="A215" s="2" t="s">
        <v>10</v>
      </c>
      <c r="B215" s="2" t="s">
        <v>31</v>
      </c>
      <c r="C215" s="2" t="s">
        <v>25</v>
      </c>
      <c r="D215" s="2" t="s">
        <v>13</v>
      </c>
      <c r="E215" s="3" t="n">
        <v>0</v>
      </c>
      <c r="F215" s="3" t="n">
        <v>0</v>
      </c>
      <c r="G215" s="3" t="n">
        <v>0</v>
      </c>
      <c r="H215" s="3" t="n">
        <v>0</v>
      </c>
      <c r="I215" s="3" t="n">
        <v>0</v>
      </c>
      <c r="J215" s="3" t="n">
        <v>0</v>
      </c>
    </row>
    <row r="216" customFormat="false" ht="12.75" hidden="false" customHeight="false" outlineLevel="0" collapsed="false">
      <c r="A216" s="2" t="s">
        <v>10</v>
      </c>
      <c r="B216" s="2" t="s">
        <v>31</v>
      </c>
      <c r="C216" s="2" t="s">
        <v>25</v>
      </c>
      <c r="D216" s="2" t="s">
        <v>17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</row>
    <row r="217" customFormat="false" ht="12.75" hidden="false" customHeight="false" outlineLevel="0" collapsed="false">
      <c r="A217" s="2" t="s">
        <v>10</v>
      </c>
      <c r="B217" s="2" t="s">
        <v>31</v>
      </c>
      <c r="C217" s="2" t="s">
        <v>26</v>
      </c>
      <c r="D217" s="2" t="s">
        <v>19</v>
      </c>
      <c r="E217" s="3" t="n">
        <v>0</v>
      </c>
      <c r="F217" s="3" t="n">
        <v>0</v>
      </c>
      <c r="G217" s="3" t="n">
        <v>0</v>
      </c>
      <c r="H217" s="3" t="n">
        <v>0</v>
      </c>
      <c r="I217" s="3" t="n">
        <v>0</v>
      </c>
      <c r="J217" s="3" t="n">
        <v>0</v>
      </c>
    </row>
    <row r="218" customFormat="false" ht="12.75" hidden="false" customHeight="false" outlineLevel="0" collapsed="false">
      <c r="A218" s="2" t="s">
        <v>10</v>
      </c>
      <c r="B218" s="2" t="s">
        <v>31</v>
      </c>
      <c r="C218" s="2" t="s">
        <v>26</v>
      </c>
      <c r="D218" s="2" t="s">
        <v>12</v>
      </c>
      <c r="E218" s="3" t="n">
        <v>0.2276911487585</v>
      </c>
      <c r="F218" s="3" t="n">
        <v>0.2401004477208</v>
      </c>
      <c r="G218" s="3" t="n">
        <v>0.2502924446388</v>
      </c>
      <c r="H218" s="3" t="n">
        <v>0.2557538477317</v>
      </c>
      <c r="I218" s="3" t="n">
        <v>0.2614423662264</v>
      </c>
      <c r="J218" s="3" t="n">
        <v>0.2789947260595</v>
      </c>
    </row>
    <row r="219" customFormat="false" ht="12.75" hidden="false" customHeight="false" outlineLevel="0" collapsed="false">
      <c r="A219" s="2" t="s">
        <v>10</v>
      </c>
      <c r="B219" s="2" t="s">
        <v>31</v>
      </c>
      <c r="C219" s="2" t="s">
        <v>26</v>
      </c>
      <c r="D219" s="2" t="s">
        <v>15</v>
      </c>
      <c r="E219" s="3" t="n">
        <v>0</v>
      </c>
      <c r="F219" s="3" t="n">
        <v>0</v>
      </c>
      <c r="G219" s="3" t="n">
        <v>0</v>
      </c>
      <c r="H219" s="3" t="n">
        <v>0</v>
      </c>
      <c r="I219" s="3" t="n">
        <v>0</v>
      </c>
      <c r="J219" s="3" t="n">
        <v>0</v>
      </c>
    </row>
    <row r="220" customFormat="false" ht="12.75" hidden="false" customHeight="false" outlineLevel="0" collapsed="false">
      <c r="A220" s="2" t="s">
        <v>10</v>
      </c>
      <c r="B220" s="2" t="s">
        <v>31</v>
      </c>
      <c r="C220" s="2" t="s">
        <v>26</v>
      </c>
      <c r="D220" s="2" t="s">
        <v>13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</row>
    <row r="221" customFormat="false" ht="12.75" hidden="false" customHeight="false" outlineLevel="0" collapsed="false">
      <c r="A221" s="2" t="s">
        <v>10</v>
      </c>
      <c r="B221" s="2" t="s">
        <v>31</v>
      </c>
      <c r="C221" s="2" t="s">
        <v>26</v>
      </c>
      <c r="D221" s="2" t="s">
        <v>17</v>
      </c>
      <c r="E221" s="3" t="n">
        <v>0</v>
      </c>
      <c r="F221" s="3" t="n">
        <v>0</v>
      </c>
      <c r="G221" s="3" t="n">
        <v>0</v>
      </c>
      <c r="H221" s="3" t="n">
        <v>0</v>
      </c>
      <c r="I221" s="3" t="n">
        <v>0</v>
      </c>
      <c r="J221" s="3" t="n">
        <v>0</v>
      </c>
    </row>
    <row r="222" customFormat="false" ht="12.75" hidden="false" customHeight="false" outlineLevel="0" collapsed="false">
      <c r="A222" s="2" t="s">
        <v>10</v>
      </c>
      <c r="B222" s="2" t="s">
        <v>32</v>
      </c>
      <c r="C222" s="2" t="s">
        <v>11</v>
      </c>
      <c r="D222" s="2" t="s">
        <v>19</v>
      </c>
      <c r="E222" s="3" t="n">
        <v>0.0414094034996</v>
      </c>
      <c r="F222" s="3" t="n">
        <v>0.0352338703551</v>
      </c>
      <c r="G222" s="3" t="n">
        <v>0.0311887511873</v>
      </c>
      <c r="H222" s="3" t="n">
        <v>0.0270026832316</v>
      </c>
      <c r="I222" s="3" t="n">
        <v>0.0234237420179</v>
      </c>
      <c r="J222" s="3" t="n">
        <v>0.0142384266525</v>
      </c>
    </row>
    <row r="223" customFormat="false" ht="12.75" hidden="false" customHeight="false" outlineLevel="0" collapsed="false">
      <c r="A223" s="2" t="s">
        <v>10</v>
      </c>
      <c r="B223" s="2" t="s">
        <v>32</v>
      </c>
      <c r="C223" s="2" t="s">
        <v>11</v>
      </c>
      <c r="D223" s="2" t="s">
        <v>12</v>
      </c>
      <c r="E223" s="3" t="n">
        <v>0.0665157666754</v>
      </c>
      <c r="F223" s="3" t="n">
        <v>0.1327093292085</v>
      </c>
      <c r="G223" s="3" t="n">
        <v>0.1647078936653</v>
      </c>
      <c r="H223" s="3" t="n">
        <v>0.1909032373062</v>
      </c>
      <c r="I223" s="3" t="n">
        <v>0.2140725773388</v>
      </c>
      <c r="J223" s="3" t="n">
        <v>0.2780436648765</v>
      </c>
    </row>
    <row r="224" customFormat="false" ht="12.75" hidden="false" customHeight="false" outlineLevel="0" collapsed="false">
      <c r="A224" s="2" t="s">
        <v>10</v>
      </c>
      <c r="B224" s="2" t="s">
        <v>32</v>
      </c>
      <c r="C224" s="2" t="s">
        <v>11</v>
      </c>
      <c r="D224" s="2" t="s">
        <v>15</v>
      </c>
      <c r="E224" s="3" t="n">
        <v>0.324664981006</v>
      </c>
      <c r="F224" s="3" t="n">
        <v>0</v>
      </c>
      <c r="G224" s="3" t="n">
        <v>0</v>
      </c>
      <c r="H224" s="3" t="n">
        <v>0</v>
      </c>
      <c r="I224" s="3" t="n">
        <v>0</v>
      </c>
      <c r="J224" s="3" t="n">
        <v>0</v>
      </c>
    </row>
    <row r="225" customFormat="false" ht="12.75" hidden="false" customHeight="false" outlineLevel="0" collapsed="false">
      <c r="A225" s="2" t="s">
        <v>10</v>
      </c>
      <c r="B225" s="2" t="s">
        <v>32</v>
      </c>
      <c r="C225" s="2" t="s">
        <v>11</v>
      </c>
      <c r="D225" s="2" t="s">
        <v>13</v>
      </c>
      <c r="E225" s="3" t="n">
        <v>0.1805554224893</v>
      </c>
      <c r="F225" s="3" t="n">
        <v>0.153628606267</v>
      </c>
      <c r="G225" s="3" t="n">
        <v>0.1359910337066</v>
      </c>
      <c r="H225" s="3" t="n">
        <v>0.1177381136765</v>
      </c>
      <c r="I225" s="3" t="n">
        <v>0.102131819993</v>
      </c>
      <c r="J225" s="3" t="n">
        <v>0.0621023857072</v>
      </c>
    </row>
    <row r="226" customFormat="false" ht="12.75" hidden="false" customHeight="false" outlineLevel="0" collapsed="false">
      <c r="A226" s="2" t="s">
        <v>10</v>
      </c>
      <c r="B226" s="2" t="s">
        <v>32</v>
      </c>
      <c r="C226" s="2" t="s">
        <v>11</v>
      </c>
      <c r="D226" s="2" t="s">
        <v>17</v>
      </c>
      <c r="E226" s="3" t="n">
        <v>0</v>
      </c>
      <c r="F226" s="3" t="n">
        <v>0</v>
      </c>
      <c r="G226" s="3" t="n">
        <v>0</v>
      </c>
      <c r="H226" s="3" t="n">
        <v>0</v>
      </c>
      <c r="I226" s="3" t="n">
        <v>0</v>
      </c>
      <c r="J226" s="3" t="n">
        <v>0</v>
      </c>
    </row>
    <row r="227" customFormat="false" ht="12.75" hidden="false" customHeight="false" outlineLevel="0" collapsed="false">
      <c r="A227" s="2" t="s">
        <v>10</v>
      </c>
      <c r="B227" s="2" t="s">
        <v>32</v>
      </c>
      <c r="C227" s="2" t="s">
        <v>14</v>
      </c>
      <c r="D227" s="2" t="s">
        <v>19</v>
      </c>
      <c r="E227" s="3" t="n">
        <v>0</v>
      </c>
      <c r="F227" s="3" t="n">
        <v>0</v>
      </c>
      <c r="G227" s="3" t="n">
        <v>0</v>
      </c>
      <c r="H227" s="3" t="n">
        <v>0</v>
      </c>
      <c r="I227" s="3" t="n">
        <v>0</v>
      </c>
      <c r="J227" s="3" t="n">
        <v>0</v>
      </c>
    </row>
    <row r="228" customFormat="false" ht="12.75" hidden="false" customHeight="false" outlineLevel="0" collapsed="false">
      <c r="A228" s="2" t="s">
        <v>10</v>
      </c>
      <c r="B228" s="2" t="s">
        <v>32</v>
      </c>
      <c r="C228" s="2" t="s">
        <v>14</v>
      </c>
      <c r="D228" s="2" t="s">
        <v>12</v>
      </c>
      <c r="E228" s="3" t="n">
        <v>0.3107921214566</v>
      </c>
      <c r="F228" s="3" t="n">
        <v>0.2892011311103</v>
      </c>
      <c r="G228" s="3" t="n">
        <v>0.267515262933</v>
      </c>
      <c r="H228" s="3" t="n">
        <v>0.23300584945</v>
      </c>
      <c r="I228" s="3" t="n">
        <v>0.1832769934057</v>
      </c>
      <c r="J228" s="3" t="n">
        <v>0.1163416096986</v>
      </c>
    </row>
    <row r="229" customFormat="false" ht="12.75" hidden="false" customHeight="false" outlineLevel="0" collapsed="false">
      <c r="A229" s="2" t="s">
        <v>10</v>
      </c>
      <c r="B229" s="2" t="s">
        <v>32</v>
      </c>
      <c r="C229" s="2" t="s">
        <v>14</v>
      </c>
      <c r="D229" s="2" t="s">
        <v>15</v>
      </c>
      <c r="E229" s="3" t="n">
        <v>0</v>
      </c>
      <c r="F229" s="3" t="n">
        <v>0</v>
      </c>
      <c r="G229" s="3" t="n">
        <v>0</v>
      </c>
      <c r="H229" s="3" t="n">
        <v>0</v>
      </c>
      <c r="I229" s="3" t="n">
        <v>0</v>
      </c>
      <c r="J229" s="3" t="n">
        <v>0</v>
      </c>
    </row>
    <row r="230" customFormat="false" ht="12.75" hidden="false" customHeight="false" outlineLevel="0" collapsed="false">
      <c r="A230" s="2" t="s">
        <v>10</v>
      </c>
      <c r="B230" s="2" t="s">
        <v>32</v>
      </c>
      <c r="C230" s="2" t="s">
        <v>14</v>
      </c>
      <c r="D230" s="2" t="s">
        <v>13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0</v>
      </c>
      <c r="J230" s="3" t="n">
        <v>0</v>
      </c>
    </row>
    <row r="231" customFormat="false" ht="12.75" hidden="false" customHeight="false" outlineLevel="0" collapsed="false">
      <c r="A231" s="2" t="s">
        <v>10</v>
      </c>
      <c r="B231" s="2" t="s">
        <v>32</v>
      </c>
      <c r="C231" s="2" t="s">
        <v>14</v>
      </c>
      <c r="D231" s="2" t="s">
        <v>17</v>
      </c>
      <c r="E231" s="3" t="n">
        <v>0</v>
      </c>
      <c r="F231" s="3" t="n">
        <v>0</v>
      </c>
      <c r="G231" s="3" t="n">
        <v>0</v>
      </c>
      <c r="H231" s="3" t="n">
        <v>0</v>
      </c>
      <c r="I231" s="3" t="n">
        <v>0</v>
      </c>
      <c r="J231" s="3" t="n">
        <v>0</v>
      </c>
    </row>
    <row r="232" customFormat="false" ht="12.75" hidden="false" customHeight="false" outlineLevel="0" collapsed="false">
      <c r="A232" s="2" t="s">
        <v>10</v>
      </c>
      <c r="B232" s="2" t="s">
        <v>32</v>
      </c>
      <c r="C232" s="2" t="s">
        <v>16</v>
      </c>
      <c r="D232" s="2" t="s">
        <v>19</v>
      </c>
      <c r="E232" s="3" t="n">
        <v>0</v>
      </c>
      <c r="F232" s="3" t="n">
        <v>0</v>
      </c>
      <c r="G232" s="3" t="n">
        <v>0</v>
      </c>
      <c r="H232" s="3" t="n">
        <v>0</v>
      </c>
      <c r="I232" s="3" t="n">
        <v>0</v>
      </c>
      <c r="J232" s="3" t="n">
        <v>0</v>
      </c>
    </row>
    <row r="233" customFormat="false" ht="12.75" hidden="false" customHeight="false" outlineLevel="0" collapsed="false">
      <c r="A233" s="2" t="s">
        <v>10</v>
      </c>
      <c r="B233" s="2" t="s">
        <v>32</v>
      </c>
      <c r="C233" s="2" t="s">
        <v>16</v>
      </c>
      <c r="D233" s="2" t="s">
        <v>12</v>
      </c>
      <c r="E233" s="3" t="n">
        <v>0.0831021956018</v>
      </c>
      <c r="F233" s="3" t="n">
        <v>0.0909702523819</v>
      </c>
      <c r="G233" s="3" t="n">
        <v>0.0979672131166</v>
      </c>
      <c r="H233" s="3" t="n">
        <v>0.1036276674799</v>
      </c>
      <c r="I233" s="3" t="n">
        <v>0.1096495453624</v>
      </c>
      <c r="J233" s="3" t="n">
        <v>0.1117703556481</v>
      </c>
    </row>
    <row r="234" customFormat="false" ht="12.75" hidden="false" customHeight="false" outlineLevel="0" collapsed="false">
      <c r="A234" s="2" t="s">
        <v>10</v>
      </c>
      <c r="B234" s="2" t="s">
        <v>32</v>
      </c>
      <c r="C234" s="2" t="s">
        <v>16</v>
      </c>
      <c r="D234" s="2" t="s">
        <v>15</v>
      </c>
      <c r="E234" s="3" t="n">
        <v>0</v>
      </c>
      <c r="F234" s="3" t="n">
        <v>0</v>
      </c>
      <c r="G234" s="3" t="n">
        <v>0</v>
      </c>
      <c r="H234" s="3" t="n">
        <v>0</v>
      </c>
      <c r="I234" s="3" t="n">
        <v>0</v>
      </c>
      <c r="J234" s="3" t="n">
        <v>0</v>
      </c>
    </row>
    <row r="235" customFormat="false" ht="12.75" hidden="false" customHeight="false" outlineLevel="0" collapsed="false">
      <c r="A235" s="2" t="s">
        <v>10</v>
      </c>
      <c r="B235" s="2" t="s">
        <v>32</v>
      </c>
      <c r="C235" s="2" t="s">
        <v>16</v>
      </c>
      <c r="D235" s="2" t="s">
        <v>13</v>
      </c>
      <c r="E235" s="3" t="n">
        <v>0</v>
      </c>
      <c r="F235" s="3" t="n">
        <v>0</v>
      </c>
      <c r="G235" s="3" t="n">
        <v>0</v>
      </c>
      <c r="H235" s="3" t="n">
        <v>0</v>
      </c>
      <c r="I235" s="3" t="n">
        <v>0</v>
      </c>
      <c r="J235" s="3" t="n">
        <v>0</v>
      </c>
    </row>
    <row r="236" customFormat="false" ht="12.75" hidden="false" customHeight="false" outlineLevel="0" collapsed="false">
      <c r="A236" s="2" t="s">
        <v>10</v>
      </c>
      <c r="B236" s="2" t="s">
        <v>32</v>
      </c>
      <c r="C236" s="2" t="s">
        <v>16</v>
      </c>
      <c r="D236" s="2" t="s">
        <v>17</v>
      </c>
      <c r="E236" s="3" t="n">
        <v>0</v>
      </c>
      <c r="F236" s="3" t="n">
        <v>0</v>
      </c>
      <c r="G236" s="3" t="n">
        <v>0</v>
      </c>
      <c r="H236" s="3" t="n">
        <v>0</v>
      </c>
      <c r="I236" s="3" t="n">
        <v>0</v>
      </c>
      <c r="J236" s="3" t="n">
        <v>0</v>
      </c>
    </row>
    <row r="237" customFormat="false" ht="12.75" hidden="false" customHeight="false" outlineLevel="0" collapsed="false">
      <c r="A237" s="2" t="s">
        <v>10</v>
      </c>
      <c r="B237" s="2" t="s">
        <v>32</v>
      </c>
      <c r="C237" s="2" t="s">
        <v>18</v>
      </c>
      <c r="D237" s="2" t="s">
        <v>19</v>
      </c>
      <c r="E237" s="3" t="n">
        <v>0.104593488569</v>
      </c>
      <c r="F237" s="3" t="n">
        <v>0.0806462382936</v>
      </c>
      <c r="G237" s="3" t="n">
        <v>0.0580426122732</v>
      </c>
      <c r="H237" s="3" t="n">
        <v>0.0404625120533</v>
      </c>
      <c r="I237" s="3" t="n">
        <v>0.0366392752932</v>
      </c>
      <c r="J237" s="3" t="n">
        <v>0.0402537277887</v>
      </c>
    </row>
    <row r="238" customFormat="false" ht="12.75" hidden="false" customHeight="false" outlineLevel="0" collapsed="false">
      <c r="A238" s="2" t="s">
        <v>10</v>
      </c>
      <c r="B238" s="2" t="s">
        <v>32</v>
      </c>
      <c r="C238" s="2" t="s">
        <v>18</v>
      </c>
      <c r="D238" s="2" t="s">
        <v>12</v>
      </c>
      <c r="E238" s="3" t="n">
        <v>0.981221639908</v>
      </c>
      <c r="F238" s="3" t="n">
        <v>0.8950027520096</v>
      </c>
      <c r="G238" s="3" t="n">
        <v>0.6738731768954</v>
      </c>
      <c r="H238" s="3" t="n">
        <v>0.6879799922327</v>
      </c>
      <c r="I238" s="3" t="n">
        <v>0.8558901281984</v>
      </c>
      <c r="J238" s="3" t="n">
        <v>1.0044046541928</v>
      </c>
    </row>
    <row r="239" customFormat="false" ht="12.75" hidden="false" customHeight="false" outlineLevel="0" collapsed="false">
      <c r="A239" s="2" t="s">
        <v>10</v>
      </c>
      <c r="B239" s="2" t="s">
        <v>32</v>
      </c>
      <c r="C239" s="2" t="s">
        <v>18</v>
      </c>
      <c r="D239" s="2" t="s">
        <v>15</v>
      </c>
      <c r="E239" s="3" t="n">
        <v>2.73818456811</v>
      </c>
      <c r="F239" s="3" t="n">
        <v>1.8704478231124</v>
      </c>
      <c r="G239" s="3" t="n">
        <v>1.5895977572289</v>
      </c>
      <c r="H239" s="3" t="n">
        <v>1.1380081841625</v>
      </c>
      <c r="I239" s="3" t="n">
        <v>0.6223103265466</v>
      </c>
      <c r="J239" s="3" t="n">
        <v>0.0130715163091</v>
      </c>
    </row>
    <row r="240" customFormat="false" ht="12.75" hidden="false" customHeight="false" outlineLevel="0" collapsed="false">
      <c r="A240" s="2" t="s">
        <v>10</v>
      </c>
      <c r="B240" s="2" t="s">
        <v>32</v>
      </c>
      <c r="C240" s="2" t="s">
        <v>18</v>
      </c>
      <c r="D240" s="2" t="s">
        <v>13</v>
      </c>
      <c r="E240" s="3" t="n">
        <v>3.369438214096</v>
      </c>
      <c r="F240" s="3" t="n">
        <v>3.6952727079819</v>
      </c>
      <c r="G240" s="3" t="n">
        <v>3.2326224598381</v>
      </c>
      <c r="H240" s="3" t="n">
        <v>2.5179440652047</v>
      </c>
      <c r="I240" s="3" t="n">
        <v>1.5535295732711</v>
      </c>
      <c r="J240" s="3" t="n">
        <v>0.0656937623553</v>
      </c>
    </row>
    <row r="241" customFormat="false" ht="12.75" hidden="false" customHeight="false" outlineLevel="0" collapsed="false">
      <c r="A241" s="2" t="s">
        <v>10</v>
      </c>
      <c r="B241" s="2" t="s">
        <v>32</v>
      </c>
      <c r="C241" s="2" t="s">
        <v>18</v>
      </c>
      <c r="D241" s="2" t="s">
        <v>17</v>
      </c>
      <c r="E241" s="3" t="n">
        <v>0.17759271729</v>
      </c>
      <c r="F241" s="3" t="n">
        <v>0.2027313922306</v>
      </c>
      <c r="G241" s="3" t="n">
        <v>0.3027696813912</v>
      </c>
      <c r="H241" s="3" t="n">
        <v>0.4627355505003</v>
      </c>
      <c r="I241" s="3" t="n">
        <v>0.6190053290911</v>
      </c>
      <c r="J241" s="3" t="n">
        <v>0.8480253820932</v>
      </c>
    </row>
    <row r="242" customFormat="false" ht="12.75" hidden="false" customHeight="false" outlineLevel="0" collapsed="false">
      <c r="A242" s="2" t="s">
        <v>10</v>
      </c>
      <c r="B242" s="2" t="s">
        <v>32</v>
      </c>
      <c r="C242" s="2" t="s">
        <v>20</v>
      </c>
      <c r="D242" s="2" t="s">
        <v>19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0</v>
      </c>
      <c r="J242" s="3" t="n">
        <v>0</v>
      </c>
    </row>
    <row r="243" customFormat="false" ht="12.75" hidden="false" customHeight="false" outlineLevel="0" collapsed="false">
      <c r="A243" s="2" t="s">
        <v>10</v>
      </c>
      <c r="B243" s="2" t="s">
        <v>32</v>
      </c>
      <c r="C243" s="2" t="s">
        <v>20</v>
      </c>
      <c r="D243" s="2" t="s">
        <v>12</v>
      </c>
      <c r="E243" s="3" t="n">
        <v>0.13854321662</v>
      </c>
      <c r="F243" s="3" t="n">
        <v>0.1744592653002</v>
      </c>
      <c r="G243" s="3" t="n">
        <v>0.1991846952413</v>
      </c>
      <c r="H243" s="3" t="n">
        <v>0.201112601818</v>
      </c>
      <c r="I243" s="3" t="n">
        <v>0.2080233654015</v>
      </c>
      <c r="J243" s="3" t="n">
        <v>0.2103299619211</v>
      </c>
    </row>
    <row r="244" customFormat="false" ht="12.75" hidden="false" customHeight="false" outlineLevel="0" collapsed="false">
      <c r="A244" s="2" t="s">
        <v>10</v>
      </c>
      <c r="B244" s="2" t="s">
        <v>32</v>
      </c>
      <c r="C244" s="2" t="s">
        <v>20</v>
      </c>
      <c r="D244" s="2" t="s">
        <v>15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</row>
    <row r="245" customFormat="false" ht="12.75" hidden="false" customHeight="false" outlineLevel="0" collapsed="false">
      <c r="A245" s="2" t="s">
        <v>10</v>
      </c>
      <c r="B245" s="2" t="s">
        <v>32</v>
      </c>
      <c r="C245" s="2" t="s">
        <v>20</v>
      </c>
      <c r="D245" s="2" t="s">
        <v>13</v>
      </c>
      <c r="E245" s="3" t="n">
        <v>0</v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</row>
    <row r="246" customFormat="false" ht="12.75" hidden="false" customHeight="false" outlineLevel="0" collapsed="false">
      <c r="A246" s="2" t="s">
        <v>10</v>
      </c>
      <c r="B246" s="2" t="s">
        <v>32</v>
      </c>
      <c r="C246" s="2" t="s">
        <v>20</v>
      </c>
      <c r="D246" s="2" t="s">
        <v>17</v>
      </c>
      <c r="E246" s="3" t="n">
        <v>0</v>
      </c>
      <c r="F246" s="3" t="n">
        <v>0</v>
      </c>
      <c r="G246" s="3" t="n">
        <v>0</v>
      </c>
      <c r="H246" s="3" t="n">
        <v>0</v>
      </c>
      <c r="I246" s="3" t="n">
        <v>0</v>
      </c>
      <c r="J246" s="3" t="n">
        <v>0</v>
      </c>
    </row>
    <row r="247" customFormat="false" ht="12.75" hidden="false" customHeight="false" outlineLevel="0" collapsed="false">
      <c r="A247" s="2" t="s">
        <v>10</v>
      </c>
      <c r="B247" s="2" t="s">
        <v>32</v>
      </c>
      <c r="C247" s="2" t="s">
        <v>21</v>
      </c>
      <c r="D247" s="2" t="s">
        <v>19</v>
      </c>
      <c r="E247" s="3" t="n">
        <v>0.356016591333</v>
      </c>
      <c r="F247" s="3" t="n">
        <v>0.2402971255464</v>
      </c>
      <c r="G247" s="3" t="n">
        <v>0.1757980464594</v>
      </c>
      <c r="H247" s="3" t="n">
        <v>0.1272039549108</v>
      </c>
      <c r="I247" s="3" t="n">
        <v>0.0923813433544</v>
      </c>
      <c r="J247" s="3" t="n">
        <v>0.0316046368451</v>
      </c>
    </row>
    <row r="248" customFormat="false" ht="12.75" hidden="false" customHeight="false" outlineLevel="0" collapsed="false">
      <c r="A248" s="2" t="s">
        <v>10</v>
      </c>
      <c r="B248" s="2" t="s">
        <v>32</v>
      </c>
      <c r="C248" s="2" t="s">
        <v>21</v>
      </c>
      <c r="D248" s="2" t="s">
        <v>12</v>
      </c>
      <c r="E248" s="3" t="n">
        <v>0.604259929281</v>
      </c>
      <c r="F248" s="3" t="n">
        <v>0.883043059117</v>
      </c>
      <c r="G248" s="3" t="n">
        <v>1.056836067779</v>
      </c>
      <c r="H248" s="3" t="n">
        <v>1.1843442861433</v>
      </c>
      <c r="I248" s="3" t="n">
        <v>1.284260472951</v>
      </c>
      <c r="J248" s="3" t="n">
        <v>1.498117824359</v>
      </c>
    </row>
    <row r="249" customFormat="false" ht="12.75" hidden="false" customHeight="false" outlineLevel="0" collapsed="false">
      <c r="A249" s="2" t="s">
        <v>10</v>
      </c>
      <c r="B249" s="2" t="s">
        <v>32</v>
      </c>
      <c r="C249" s="2" t="s">
        <v>21</v>
      </c>
      <c r="D249" s="2" t="s">
        <v>15</v>
      </c>
      <c r="E249" s="3" t="n">
        <v>0.0065776490727</v>
      </c>
      <c r="F249" s="3" t="n">
        <v>0</v>
      </c>
      <c r="G249" s="3" t="n">
        <v>0</v>
      </c>
      <c r="H249" s="3" t="n">
        <v>0</v>
      </c>
      <c r="I249" s="3" t="n">
        <v>0</v>
      </c>
      <c r="J249" s="3" t="n">
        <v>0</v>
      </c>
    </row>
    <row r="250" customFormat="false" ht="12.75" hidden="false" customHeight="false" outlineLevel="0" collapsed="false">
      <c r="A250" s="2" t="s">
        <v>10</v>
      </c>
      <c r="B250" s="2" t="s">
        <v>32</v>
      </c>
      <c r="C250" s="2" t="s">
        <v>21</v>
      </c>
      <c r="D250" s="2" t="s">
        <v>13</v>
      </c>
      <c r="E250" s="3" t="n">
        <v>0.648171175776</v>
      </c>
      <c r="F250" s="3" t="n">
        <v>0.5119842855773</v>
      </c>
      <c r="G250" s="3" t="n">
        <v>0.4233276518011</v>
      </c>
      <c r="H250" s="3" t="n">
        <v>0.3461200018147</v>
      </c>
      <c r="I250" s="3" t="n">
        <v>0.2824307781368</v>
      </c>
      <c r="J250" s="3" t="n">
        <v>0.1372543362252</v>
      </c>
    </row>
    <row r="251" customFormat="false" ht="12.75" hidden="false" customHeight="false" outlineLevel="0" collapsed="false">
      <c r="A251" s="2" t="s">
        <v>10</v>
      </c>
      <c r="B251" s="2" t="s">
        <v>32</v>
      </c>
      <c r="C251" s="2" t="s">
        <v>21</v>
      </c>
      <c r="D251" s="2" t="s">
        <v>17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</row>
    <row r="252" customFormat="false" ht="12.75" hidden="false" customHeight="false" outlineLevel="0" collapsed="false">
      <c r="A252" s="2" t="s">
        <v>10</v>
      </c>
      <c r="B252" s="2" t="s">
        <v>32</v>
      </c>
      <c r="C252" s="2" t="s">
        <v>22</v>
      </c>
      <c r="D252" s="2" t="s">
        <v>19</v>
      </c>
      <c r="E252" s="3" t="n">
        <v>0</v>
      </c>
      <c r="F252" s="3" t="n">
        <v>0</v>
      </c>
      <c r="G252" s="3" t="n">
        <v>0</v>
      </c>
      <c r="H252" s="3" t="n">
        <v>0</v>
      </c>
      <c r="I252" s="3" t="n">
        <v>0</v>
      </c>
      <c r="J252" s="3" t="n">
        <v>0</v>
      </c>
    </row>
    <row r="253" customFormat="false" ht="12.75" hidden="false" customHeight="false" outlineLevel="0" collapsed="false">
      <c r="A253" s="2" t="s">
        <v>10</v>
      </c>
      <c r="B253" s="2" t="s">
        <v>32</v>
      </c>
      <c r="C253" s="2" t="s">
        <v>22</v>
      </c>
      <c r="D253" s="2" t="s">
        <v>12</v>
      </c>
      <c r="E253" s="3" t="n">
        <v>1.394920359012</v>
      </c>
      <c r="F253" s="3" t="n">
        <v>1.3535907154209</v>
      </c>
      <c r="G253" s="3" t="n">
        <v>1.2978385193834</v>
      </c>
      <c r="H253" s="3" t="n">
        <v>1.2047306834904</v>
      </c>
      <c r="I253" s="3" t="n">
        <v>1.10273554984</v>
      </c>
      <c r="J253" s="3" t="n">
        <v>0.7849240921345</v>
      </c>
    </row>
    <row r="254" customFormat="false" ht="12.75" hidden="false" customHeight="false" outlineLevel="0" collapsed="false">
      <c r="A254" s="2" t="s">
        <v>10</v>
      </c>
      <c r="B254" s="2" t="s">
        <v>32</v>
      </c>
      <c r="C254" s="2" t="s">
        <v>22</v>
      </c>
      <c r="D254" s="2" t="s">
        <v>15</v>
      </c>
      <c r="E254" s="3" t="n">
        <v>0</v>
      </c>
      <c r="F254" s="3" t="n">
        <v>0</v>
      </c>
      <c r="G254" s="3" t="n">
        <v>0</v>
      </c>
      <c r="H254" s="3" t="n">
        <v>0</v>
      </c>
      <c r="I254" s="3" t="n">
        <v>0</v>
      </c>
      <c r="J254" s="3" t="n">
        <v>0</v>
      </c>
    </row>
    <row r="255" customFormat="false" ht="12.75" hidden="false" customHeight="false" outlineLevel="0" collapsed="false">
      <c r="A255" s="2" t="s">
        <v>10</v>
      </c>
      <c r="B255" s="2" t="s">
        <v>32</v>
      </c>
      <c r="C255" s="2" t="s">
        <v>22</v>
      </c>
      <c r="D255" s="2" t="s">
        <v>13</v>
      </c>
      <c r="E255" s="3" t="n">
        <v>0</v>
      </c>
      <c r="F255" s="3" t="n">
        <v>0</v>
      </c>
      <c r="G255" s="3" t="n">
        <v>0</v>
      </c>
      <c r="H255" s="3" t="n">
        <v>0</v>
      </c>
      <c r="I255" s="3" t="n">
        <v>0</v>
      </c>
      <c r="J255" s="3" t="n">
        <v>0</v>
      </c>
    </row>
    <row r="256" customFormat="false" ht="12.75" hidden="false" customHeight="false" outlineLevel="0" collapsed="false">
      <c r="A256" s="2" t="s">
        <v>10</v>
      </c>
      <c r="B256" s="2" t="s">
        <v>32</v>
      </c>
      <c r="C256" s="2" t="s">
        <v>22</v>
      </c>
      <c r="D256" s="2" t="s">
        <v>17</v>
      </c>
      <c r="E256" s="3" t="n">
        <v>0</v>
      </c>
      <c r="F256" s="3" t="n">
        <v>0</v>
      </c>
      <c r="G256" s="3" t="n">
        <v>0</v>
      </c>
      <c r="H256" s="3" t="n">
        <v>0</v>
      </c>
      <c r="I256" s="3" t="n">
        <v>0</v>
      </c>
      <c r="J256" s="3" t="n">
        <v>0</v>
      </c>
    </row>
    <row r="257" customFormat="false" ht="12.75" hidden="false" customHeight="false" outlineLevel="0" collapsed="false">
      <c r="A257" s="2" t="s">
        <v>10</v>
      </c>
      <c r="B257" s="2" t="s">
        <v>32</v>
      </c>
      <c r="C257" s="2" t="s">
        <v>23</v>
      </c>
      <c r="D257" s="2" t="s">
        <v>19</v>
      </c>
      <c r="E257" s="3" t="n">
        <v>0.066831657475</v>
      </c>
      <c r="F257" s="3" t="n">
        <v>0.2497144337485</v>
      </c>
      <c r="G257" s="3" t="n">
        <v>0.3693999077366</v>
      </c>
      <c r="H257" s="3" t="n">
        <v>0.4332775695168</v>
      </c>
      <c r="I257" s="3" t="n">
        <v>0.4244631823234</v>
      </c>
      <c r="J257" s="3" t="n">
        <v>0.5550003257599</v>
      </c>
    </row>
    <row r="258" customFormat="false" ht="12.75" hidden="false" customHeight="false" outlineLevel="0" collapsed="false">
      <c r="A258" s="2" t="s">
        <v>10</v>
      </c>
      <c r="B258" s="2" t="s">
        <v>32</v>
      </c>
      <c r="C258" s="2" t="s">
        <v>23</v>
      </c>
      <c r="D258" s="2" t="s">
        <v>12</v>
      </c>
      <c r="E258" s="3" t="n">
        <v>0.419183683273</v>
      </c>
      <c r="F258" s="3" t="n">
        <v>0.597124809316</v>
      </c>
      <c r="G258" s="3" t="n">
        <v>0.6699181796034</v>
      </c>
      <c r="H258" s="3" t="n">
        <v>0.5924033121242</v>
      </c>
      <c r="I258" s="3" t="n">
        <v>0.518281854405</v>
      </c>
      <c r="J258" s="3" t="n">
        <v>0.6092296098862</v>
      </c>
    </row>
    <row r="259" customFormat="false" ht="12.75" hidden="false" customHeight="false" outlineLevel="0" collapsed="false">
      <c r="A259" s="2" t="s">
        <v>10</v>
      </c>
      <c r="B259" s="2" t="s">
        <v>32</v>
      </c>
      <c r="C259" s="2" t="s">
        <v>23</v>
      </c>
      <c r="D259" s="2" t="s">
        <v>15</v>
      </c>
      <c r="E259" s="3" t="n">
        <v>0.77952433184</v>
      </c>
      <c r="F259" s="3" t="n">
        <v>0.5279100240661</v>
      </c>
      <c r="G259" s="3" t="n">
        <v>0.3126317288577</v>
      </c>
      <c r="H259" s="3" t="n">
        <v>0.1409567022281</v>
      </c>
      <c r="I259" s="3" t="n">
        <v>0.1149569043066</v>
      </c>
      <c r="J259" s="3" t="n">
        <v>0.0470334232873</v>
      </c>
    </row>
    <row r="260" customFormat="false" ht="12.75" hidden="false" customHeight="false" outlineLevel="0" collapsed="false">
      <c r="A260" s="2" t="s">
        <v>10</v>
      </c>
      <c r="B260" s="2" t="s">
        <v>32</v>
      </c>
      <c r="C260" s="2" t="s">
        <v>23</v>
      </c>
      <c r="D260" s="2" t="s">
        <v>13</v>
      </c>
      <c r="E260" s="3" t="n">
        <v>1.283245917582</v>
      </c>
      <c r="F260" s="3" t="n">
        <v>1.1404780295337</v>
      </c>
      <c r="G260" s="3" t="n">
        <v>0.9853689824536</v>
      </c>
      <c r="H260" s="3" t="n">
        <v>0.8051063401648</v>
      </c>
      <c r="I260" s="3" t="n">
        <v>0.6588763126463</v>
      </c>
      <c r="J260" s="3" t="n">
        <v>0.3542911064805</v>
      </c>
    </row>
    <row r="261" customFormat="false" ht="12.75" hidden="false" customHeight="false" outlineLevel="0" collapsed="false">
      <c r="A261" s="2" t="s">
        <v>10</v>
      </c>
      <c r="B261" s="2" t="s">
        <v>32</v>
      </c>
      <c r="C261" s="2" t="s">
        <v>23</v>
      </c>
      <c r="D261" s="2" t="s">
        <v>17</v>
      </c>
      <c r="E261" s="3" t="n">
        <v>0.069402444537</v>
      </c>
      <c r="F261" s="3" t="n">
        <v>0.0714721404842</v>
      </c>
      <c r="G261" s="3" t="n">
        <v>0.0695078940094</v>
      </c>
      <c r="H261" s="3" t="n">
        <v>0.0627741627849</v>
      </c>
      <c r="I261" s="3" t="n">
        <v>0.0561300389056</v>
      </c>
      <c r="J261" s="3" t="n">
        <v>0.0552448424075</v>
      </c>
    </row>
    <row r="262" customFormat="false" ht="12.75" hidden="false" customHeight="false" outlineLevel="0" collapsed="false">
      <c r="A262" s="2" t="s">
        <v>10</v>
      </c>
      <c r="B262" s="2" t="s">
        <v>32</v>
      </c>
      <c r="C262" s="2" t="s">
        <v>24</v>
      </c>
      <c r="D262" s="2" t="s">
        <v>19</v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</row>
    <row r="263" customFormat="false" ht="12.75" hidden="false" customHeight="false" outlineLevel="0" collapsed="false">
      <c r="A263" s="2" t="s">
        <v>10</v>
      </c>
      <c r="B263" s="2" t="s">
        <v>32</v>
      </c>
      <c r="C263" s="2" t="s">
        <v>24</v>
      </c>
      <c r="D263" s="2" t="s">
        <v>12</v>
      </c>
      <c r="E263" s="3" t="n">
        <v>0.332408774403</v>
      </c>
      <c r="F263" s="3" t="n">
        <v>0.3255753929545</v>
      </c>
      <c r="G263" s="3" t="n">
        <v>0.318327524242</v>
      </c>
      <c r="H263" s="3" t="n">
        <v>0.3079936610214</v>
      </c>
      <c r="I263" s="3" t="n">
        <v>0.2981933150698</v>
      </c>
      <c r="J263" s="3" t="n">
        <v>0.2999383285853</v>
      </c>
    </row>
    <row r="264" customFormat="false" ht="12.75" hidden="false" customHeight="false" outlineLevel="0" collapsed="false">
      <c r="A264" s="2" t="s">
        <v>10</v>
      </c>
      <c r="B264" s="2" t="s">
        <v>32</v>
      </c>
      <c r="C264" s="2" t="s">
        <v>24</v>
      </c>
      <c r="D264" s="2" t="s">
        <v>15</v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</row>
    <row r="265" customFormat="false" ht="12.75" hidden="false" customHeight="false" outlineLevel="0" collapsed="false">
      <c r="A265" s="2" t="s">
        <v>10</v>
      </c>
      <c r="B265" s="2" t="s">
        <v>32</v>
      </c>
      <c r="C265" s="2" t="s">
        <v>24</v>
      </c>
      <c r="D265" s="2" t="s">
        <v>13</v>
      </c>
      <c r="E265" s="3" t="n">
        <v>0</v>
      </c>
      <c r="F265" s="3" t="n">
        <v>0</v>
      </c>
      <c r="G265" s="3" t="n">
        <v>0</v>
      </c>
      <c r="H265" s="3" t="n">
        <v>0</v>
      </c>
      <c r="I265" s="3" t="n">
        <v>0</v>
      </c>
      <c r="J265" s="3" t="n">
        <v>0</v>
      </c>
    </row>
    <row r="266" customFormat="false" ht="12.75" hidden="false" customHeight="false" outlineLevel="0" collapsed="false">
      <c r="A266" s="2" t="s">
        <v>10</v>
      </c>
      <c r="B266" s="2" t="s">
        <v>32</v>
      </c>
      <c r="C266" s="2" t="s">
        <v>24</v>
      </c>
      <c r="D266" s="2" t="s">
        <v>17</v>
      </c>
      <c r="E266" s="3" t="n">
        <v>0</v>
      </c>
      <c r="F266" s="3" t="n">
        <v>0</v>
      </c>
      <c r="G266" s="3" t="n">
        <v>0</v>
      </c>
      <c r="H266" s="3" t="n">
        <v>0</v>
      </c>
      <c r="I266" s="3" t="n">
        <v>0</v>
      </c>
      <c r="J266" s="3" t="n">
        <v>0</v>
      </c>
    </row>
    <row r="267" customFormat="false" ht="12.75" hidden="false" customHeight="false" outlineLevel="0" collapsed="false">
      <c r="A267" s="2" t="s">
        <v>10</v>
      </c>
      <c r="B267" s="2" t="s">
        <v>32</v>
      </c>
      <c r="C267" s="2" t="s">
        <v>25</v>
      </c>
      <c r="D267" s="2" t="s">
        <v>19</v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</row>
    <row r="268" customFormat="false" ht="12.75" hidden="false" customHeight="false" outlineLevel="0" collapsed="false">
      <c r="A268" s="2" t="s">
        <v>10</v>
      </c>
      <c r="B268" s="2" t="s">
        <v>32</v>
      </c>
      <c r="C268" s="2" t="s">
        <v>25</v>
      </c>
      <c r="D268" s="2" t="s">
        <v>12</v>
      </c>
      <c r="E268" s="3" t="n">
        <v>0.498613214083</v>
      </c>
      <c r="F268" s="3" t="n">
        <v>0.51248704132</v>
      </c>
      <c r="G268" s="3" t="n">
        <v>0.524687769017</v>
      </c>
      <c r="H268" s="3" t="n">
        <v>0.528323826676</v>
      </c>
      <c r="I268" s="3" t="n">
        <v>0.532288890654</v>
      </c>
      <c r="J268" s="3" t="n">
        <v>0.546771156731</v>
      </c>
    </row>
    <row r="269" customFormat="false" ht="12.75" hidden="false" customHeight="false" outlineLevel="0" collapsed="false">
      <c r="A269" s="2" t="s">
        <v>10</v>
      </c>
      <c r="B269" s="2" t="s">
        <v>32</v>
      </c>
      <c r="C269" s="2" t="s">
        <v>25</v>
      </c>
      <c r="D269" s="2" t="s">
        <v>15</v>
      </c>
      <c r="E269" s="3" t="n">
        <v>0</v>
      </c>
      <c r="F269" s="3" t="n">
        <v>0</v>
      </c>
      <c r="G269" s="3" t="n">
        <v>0</v>
      </c>
      <c r="H269" s="3" t="n">
        <v>0</v>
      </c>
      <c r="I269" s="3" t="n">
        <v>0</v>
      </c>
      <c r="J269" s="3" t="n">
        <v>0</v>
      </c>
    </row>
    <row r="270" customFormat="false" ht="12.75" hidden="false" customHeight="false" outlineLevel="0" collapsed="false">
      <c r="A270" s="2" t="s">
        <v>10</v>
      </c>
      <c r="B270" s="2" t="s">
        <v>32</v>
      </c>
      <c r="C270" s="2" t="s">
        <v>25</v>
      </c>
      <c r="D270" s="2" t="s">
        <v>13</v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</row>
    <row r="271" customFormat="false" ht="12.75" hidden="false" customHeight="false" outlineLevel="0" collapsed="false">
      <c r="A271" s="2" t="s">
        <v>10</v>
      </c>
      <c r="B271" s="2" t="s">
        <v>32</v>
      </c>
      <c r="C271" s="2" t="s">
        <v>25</v>
      </c>
      <c r="D271" s="2" t="s">
        <v>17</v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</row>
    <row r="272" customFormat="false" ht="12.75" hidden="false" customHeight="false" outlineLevel="0" collapsed="false">
      <c r="A272" s="2" t="s">
        <v>10</v>
      </c>
      <c r="B272" s="2" t="s">
        <v>32</v>
      </c>
      <c r="C272" s="2" t="s">
        <v>26</v>
      </c>
      <c r="D272" s="2" t="s">
        <v>19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</row>
    <row r="273" customFormat="false" ht="12.75" hidden="false" customHeight="false" outlineLevel="0" collapsed="false">
      <c r="A273" s="2" t="s">
        <v>10</v>
      </c>
      <c r="B273" s="2" t="s">
        <v>32</v>
      </c>
      <c r="C273" s="2" t="s">
        <v>26</v>
      </c>
      <c r="D273" s="2" t="s">
        <v>12</v>
      </c>
      <c r="E273" s="3" t="n">
        <v>0.447928407865</v>
      </c>
      <c r="F273" s="3" t="n">
        <v>0.4685727432808</v>
      </c>
      <c r="G273" s="3" t="n">
        <v>0.4866417730584</v>
      </c>
      <c r="H273" s="3" t="n">
        <v>0.4958919753517</v>
      </c>
      <c r="I273" s="3" t="n">
        <v>0.508064996169</v>
      </c>
      <c r="J273" s="3" t="n">
        <v>0.5394273427911</v>
      </c>
    </row>
    <row r="274" customFormat="false" ht="12.75" hidden="false" customHeight="false" outlineLevel="0" collapsed="false">
      <c r="A274" s="2" t="s">
        <v>10</v>
      </c>
      <c r="B274" s="2" t="s">
        <v>32</v>
      </c>
      <c r="C274" s="2" t="s">
        <v>26</v>
      </c>
      <c r="D274" s="2" t="s">
        <v>15</v>
      </c>
      <c r="E274" s="3" t="n">
        <v>0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</row>
    <row r="275" customFormat="false" ht="12.75" hidden="false" customHeight="false" outlineLevel="0" collapsed="false">
      <c r="A275" s="2" t="s">
        <v>10</v>
      </c>
      <c r="B275" s="2" t="s">
        <v>32</v>
      </c>
      <c r="C275" s="2" t="s">
        <v>26</v>
      </c>
      <c r="D275" s="2" t="s">
        <v>13</v>
      </c>
      <c r="E275" s="3" t="n">
        <v>0</v>
      </c>
      <c r="F275" s="3" t="n">
        <v>0</v>
      </c>
      <c r="G275" s="3" t="n">
        <v>0</v>
      </c>
      <c r="H275" s="3" t="n">
        <v>0</v>
      </c>
      <c r="I275" s="3" t="n">
        <v>0</v>
      </c>
      <c r="J275" s="3" t="n">
        <v>0</v>
      </c>
    </row>
    <row r="276" customFormat="false" ht="12.75" hidden="false" customHeight="false" outlineLevel="0" collapsed="false">
      <c r="A276" s="2" t="s">
        <v>10</v>
      </c>
      <c r="B276" s="2" t="s">
        <v>32</v>
      </c>
      <c r="C276" s="2" t="s">
        <v>26</v>
      </c>
      <c r="D276" s="2" t="s">
        <v>17</v>
      </c>
      <c r="E276" s="3" t="n">
        <v>0</v>
      </c>
      <c r="F276" s="3" t="n">
        <v>0</v>
      </c>
      <c r="G276" s="3" t="n">
        <v>0</v>
      </c>
      <c r="H276" s="3" t="n">
        <v>0</v>
      </c>
      <c r="I276" s="3" t="n">
        <v>0</v>
      </c>
      <c r="J276" s="3" t="n">
        <v>0</v>
      </c>
    </row>
    <row r="277" customFormat="false" ht="12.75" hidden="false" customHeight="false" outlineLevel="0" collapsed="false">
      <c r="A277" s="2" t="s">
        <v>10</v>
      </c>
      <c r="B277" s="2" t="s">
        <v>33</v>
      </c>
      <c r="C277" s="2" t="s">
        <v>11</v>
      </c>
      <c r="D277" s="2" t="s">
        <v>19</v>
      </c>
      <c r="E277" s="3" t="n">
        <v>0.0786299268654</v>
      </c>
      <c r="F277" s="3" t="n">
        <v>0.0692184369806</v>
      </c>
      <c r="G277" s="3" t="n">
        <v>0.063026329729</v>
      </c>
      <c r="H277" s="3" t="n">
        <v>0.0574105798725</v>
      </c>
      <c r="I277" s="3" t="n">
        <v>0.0524397824219</v>
      </c>
      <c r="J277" s="3" t="n">
        <v>0.0416110717786</v>
      </c>
    </row>
    <row r="278" customFormat="false" ht="12.75" hidden="false" customHeight="false" outlineLevel="0" collapsed="false">
      <c r="A278" s="2" t="s">
        <v>10</v>
      </c>
      <c r="B278" s="2" t="s">
        <v>33</v>
      </c>
      <c r="C278" s="2" t="s">
        <v>11</v>
      </c>
      <c r="D278" s="2" t="s">
        <v>12</v>
      </c>
      <c r="E278" s="3" t="n">
        <v>0.108612395593</v>
      </c>
      <c r="F278" s="3" t="n">
        <v>0.3042776393441</v>
      </c>
      <c r="G278" s="3" t="n">
        <v>0.401489577332</v>
      </c>
      <c r="H278" s="3" t="n">
        <v>0.4886921974202</v>
      </c>
      <c r="I278" s="3" t="n">
        <v>0.5737180887853</v>
      </c>
      <c r="J278" s="3" t="n">
        <v>0.8543840288038</v>
      </c>
    </row>
    <row r="279" customFormat="false" ht="12.75" hidden="false" customHeight="false" outlineLevel="0" collapsed="false">
      <c r="A279" s="2" t="s">
        <v>10</v>
      </c>
      <c r="B279" s="2" t="s">
        <v>33</v>
      </c>
      <c r="C279" s="2" t="s">
        <v>11</v>
      </c>
      <c r="D279" s="2" t="s">
        <v>15</v>
      </c>
      <c r="E279" s="3" t="n">
        <v>0.958190304414</v>
      </c>
      <c r="F279" s="3" t="n">
        <v>0</v>
      </c>
      <c r="G279" s="3" t="n">
        <v>0</v>
      </c>
      <c r="H279" s="3" t="n">
        <v>0</v>
      </c>
      <c r="I279" s="3" t="n">
        <v>0</v>
      </c>
      <c r="J279" s="3" t="n">
        <v>0</v>
      </c>
    </row>
    <row r="280" customFormat="false" ht="12.75" hidden="false" customHeight="false" outlineLevel="0" collapsed="false">
      <c r="A280" s="2" t="s">
        <v>10</v>
      </c>
      <c r="B280" s="2" t="s">
        <v>33</v>
      </c>
      <c r="C280" s="2" t="s">
        <v>11</v>
      </c>
      <c r="D280" s="2" t="s">
        <v>13</v>
      </c>
      <c r="E280" s="3" t="n">
        <v>0.558464682769</v>
      </c>
      <c r="F280" s="3" t="n">
        <v>0.4916200594646</v>
      </c>
      <c r="G280" s="3" t="n">
        <v>0.4476408102366</v>
      </c>
      <c r="H280" s="3" t="n">
        <v>0.4077570273823</v>
      </c>
      <c r="I280" s="3" t="n">
        <v>0.3724504991675</v>
      </c>
      <c r="J280" s="3" t="n">
        <v>0.2955775663445</v>
      </c>
    </row>
    <row r="281" customFormat="false" ht="12.75" hidden="false" customHeight="false" outlineLevel="0" collapsed="false">
      <c r="A281" s="2" t="s">
        <v>10</v>
      </c>
      <c r="B281" s="2" t="s">
        <v>33</v>
      </c>
      <c r="C281" s="2" t="s">
        <v>11</v>
      </c>
      <c r="D281" s="2" t="s">
        <v>17</v>
      </c>
      <c r="E281" s="3" t="n">
        <v>0</v>
      </c>
      <c r="F281" s="3" t="n">
        <v>0</v>
      </c>
      <c r="G281" s="3" t="n">
        <v>0</v>
      </c>
      <c r="H281" s="3" t="n">
        <v>0</v>
      </c>
      <c r="I281" s="3" t="n">
        <v>0</v>
      </c>
      <c r="J281" s="3" t="n">
        <v>0</v>
      </c>
    </row>
    <row r="282" customFormat="false" ht="12.75" hidden="false" customHeight="false" outlineLevel="0" collapsed="false">
      <c r="A282" s="2" t="s">
        <v>10</v>
      </c>
      <c r="B282" s="2" t="s">
        <v>33</v>
      </c>
      <c r="C282" s="2" t="s">
        <v>14</v>
      </c>
      <c r="D282" s="2" t="s">
        <v>19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</row>
    <row r="283" customFormat="false" ht="12.75" hidden="false" customHeight="false" outlineLevel="0" collapsed="false">
      <c r="A283" s="2" t="s">
        <v>10</v>
      </c>
      <c r="B283" s="2" t="s">
        <v>33</v>
      </c>
      <c r="C283" s="2" t="s">
        <v>14</v>
      </c>
      <c r="D283" s="2" t="s">
        <v>12</v>
      </c>
      <c r="E283" s="3" t="n">
        <v>0.6251290330303</v>
      </c>
      <c r="F283" s="3" t="n">
        <v>0.6087523339295</v>
      </c>
      <c r="G283" s="3" t="n">
        <v>0.5613558268586</v>
      </c>
      <c r="H283" s="3" t="n">
        <v>0.5039443971691</v>
      </c>
      <c r="I283" s="3" t="n">
        <v>0.4161645945447</v>
      </c>
      <c r="J283" s="3" t="n">
        <v>0.2617620805879</v>
      </c>
    </row>
    <row r="284" customFormat="false" ht="12.75" hidden="false" customHeight="false" outlineLevel="0" collapsed="false">
      <c r="A284" s="2" t="s">
        <v>10</v>
      </c>
      <c r="B284" s="2" t="s">
        <v>33</v>
      </c>
      <c r="C284" s="2" t="s">
        <v>14</v>
      </c>
      <c r="D284" s="2" t="s">
        <v>15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</row>
    <row r="285" customFormat="false" ht="12.75" hidden="false" customHeight="false" outlineLevel="0" collapsed="false">
      <c r="A285" s="2" t="s">
        <v>10</v>
      </c>
      <c r="B285" s="2" t="s">
        <v>33</v>
      </c>
      <c r="C285" s="2" t="s">
        <v>14</v>
      </c>
      <c r="D285" s="2" t="s">
        <v>13</v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</row>
    <row r="286" customFormat="false" ht="12.75" hidden="false" customHeight="false" outlineLevel="0" collapsed="false">
      <c r="A286" s="2" t="s">
        <v>10</v>
      </c>
      <c r="B286" s="2" t="s">
        <v>33</v>
      </c>
      <c r="C286" s="2" t="s">
        <v>14</v>
      </c>
      <c r="D286" s="2" t="s">
        <v>17</v>
      </c>
      <c r="E286" s="3" t="n">
        <v>0</v>
      </c>
      <c r="F286" s="3" t="n">
        <v>0</v>
      </c>
      <c r="G286" s="3" t="n">
        <v>0</v>
      </c>
      <c r="H286" s="3" t="n">
        <v>0</v>
      </c>
      <c r="I286" s="3" t="n">
        <v>0</v>
      </c>
      <c r="J286" s="3" t="n">
        <v>0</v>
      </c>
    </row>
    <row r="287" customFormat="false" ht="12.75" hidden="false" customHeight="false" outlineLevel="0" collapsed="false">
      <c r="A287" s="2" t="s">
        <v>10</v>
      </c>
      <c r="B287" s="2" t="s">
        <v>33</v>
      </c>
      <c r="C287" s="2" t="s">
        <v>16</v>
      </c>
      <c r="D287" s="2" t="s">
        <v>19</v>
      </c>
      <c r="E287" s="3" t="n">
        <v>0</v>
      </c>
      <c r="F287" s="3" t="n">
        <v>0</v>
      </c>
      <c r="G287" s="3" t="n">
        <v>0</v>
      </c>
      <c r="H287" s="3" t="n">
        <v>0</v>
      </c>
      <c r="I287" s="3" t="n">
        <v>0</v>
      </c>
      <c r="J287" s="3" t="n">
        <v>0</v>
      </c>
    </row>
    <row r="288" customFormat="false" ht="12.75" hidden="false" customHeight="false" outlineLevel="0" collapsed="false">
      <c r="A288" s="2" t="s">
        <v>10</v>
      </c>
      <c r="B288" s="2" t="s">
        <v>33</v>
      </c>
      <c r="C288" s="2" t="s">
        <v>16</v>
      </c>
      <c r="D288" s="2" t="s">
        <v>12</v>
      </c>
      <c r="E288" s="3" t="n">
        <v>0.135696077058</v>
      </c>
      <c r="F288" s="3" t="n">
        <v>0.152614513883</v>
      </c>
      <c r="G288" s="3" t="n">
        <v>0.1674287333183</v>
      </c>
      <c r="H288" s="3" t="n">
        <v>0.1820667075892</v>
      </c>
      <c r="I288" s="3" t="n">
        <v>0.1981547872084</v>
      </c>
      <c r="J288" s="3" t="n">
        <v>0.2252659844821</v>
      </c>
    </row>
    <row r="289" customFormat="false" ht="12.75" hidden="false" customHeight="false" outlineLevel="0" collapsed="false">
      <c r="A289" s="2" t="s">
        <v>10</v>
      </c>
      <c r="B289" s="2" t="s">
        <v>33</v>
      </c>
      <c r="C289" s="2" t="s">
        <v>16</v>
      </c>
      <c r="D289" s="2" t="s">
        <v>15</v>
      </c>
      <c r="E289" s="3" t="n">
        <v>0</v>
      </c>
      <c r="F289" s="3" t="n">
        <v>0</v>
      </c>
      <c r="G289" s="3" t="n">
        <v>0</v>
      </c>
      <c r="H289" s="3" t="n">
        <v>0</v>
      </c>
      <c r="I289" s="3" t="n">
        <v>0</v>
      </c>
      <c r="J289" s="3" t="n">
        <v>0</v>
      </c>
    </row>
    <row r="290" customFormat="false" ht="12.75" hidden="false" customHeight="false" outlineLevel="0" collapsed="false">
      <c r="A290" s="2" t="s">
        <v>10</v>
      </c>
      <c r="B290" s="2" t="s">
        <v>33</v>
      </c>
      <c r="C290" s="2" t="s">
        <v>16</v>
      </c>
      <c r="D290" s="2" t="s">
        <v>13</v>
      </c>
      <c r="E290" s="3" t="n">
        <v>0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0</v>
      </c>
    </row>
    <row r="291" customFormat="false" ht="12.75" hidden="false" customHeight="false" outlineLevel="0" collapsed="false">
      <c r="A291" s="2" t="s">
        <v>10</v>
      </c>
      <c r="B291" s="2" t="s">
        <v>33</v>
      </c>
      <c r="C291" s="2" t="s">
        <v>16</v>
      </c>
      <c r="D291" s="2" t="s">
        <v>17</v>
      </c>
      <c r="E291" s="3" t="n">
        <v>0</v>
      </c>
      <c r="F291" s="3" t="n">
        <v>0</v>
      </c>
      <c r="G291" s="3" t="n">
        <v>0</v>
      </c>
      <c r="H291" s="3" t="n">
        <v>0</v>
      </c>
      <c r="I291" s="3" t="n">
        <v>0</v>
      </c>
      <c r="J291" s="3" t="n">
        <v>0</v>
      </c>
    </row>
    <row r="292" customFormat="false" ht="12.75" hidden="false" customHeight="false" outlineLevel="0" collapsed="false">
      <c r="A292" s="2" t="s">
        <v>10</v>
      </c>
      <c r="B292" s="2" t="s">
        <v>33</v>
      </c>
      <c r="C292" s="2" t="s">
        <v>18</v>
      </c>
      <c r="D292" s="2" t="s">
        <v>19</v>
      </c>
      <c r="E292" s="3" t="n">
        <v>0.39298711329</v>
      </c>
      <c r="F292" s="3" t="n">
        <v>0.3059628199278</v>
      </c>
      <c r="G292" s="3" t="n">
        <v>0.2235011638182</v>
      </c>
      <c r="H292" s="3" t="n">
        <v>0.1495145251614</v>
      </c>
      <c r="I292" s="3" t="n">
        <v>0.1013741112159</v>
      </c>
      <c r="J292" s="3" t="n">
        <v>0.1108653256694</v>
      </c>
    </row>
    <row r="293" customFormat="false" ht="12.75" hidden="false" customHeight="false" outlineLevel="0" collapsed="false">
      <c r="A293" s="2" t="s">
        <v>10</v>
      </c>
      <c r="B293" s="2" t="s">
        <v>33</v>
      </c>
      <c r="C293" s="2" t="s">
        <v>18</v>
      </c>
      <c r="D293" s="2" t="s">
        <v>12</v>
      </c>
      <c r="E293" s="3" t="n">
        <v>1.281012961096</v>
      </c>
      <c r="F293" s="3" t="n">
        <v>1.1448656751897</v>
      </c>
      <c r="G293" s="3" t="n">
        <v>0.8678950043821</v>
      </c>
      <c r="H293" s="3" t="n">
        <v>0.8373352182733</v>
      </c>
      <c r="I293" s="3" t="n">
        <v>1.1193835946123</v>
      </c>
      <c r="J293" s="3" t="n">
        <v>1.6625089974436</v>
      </c>
    </row>
    <row r="294" customFormat="false" ht="12.75" hidden="false" customHeight="false" outlineLevel="0" collapsed="false">
      <c r="A294" s="2" t="s">
        <v>10</v>
      </c>
      <c r="B294" s="2" t="s">
        <v>33</v>
      </c>
      <c r="C294" s="2" t="s">
        <v>18</v>
      </c>
      <c r="D294" s="2" t="s">
        <v>15</v>
      </c>
      <c r="E294" s="3" t="n">
        <v>3.8344840999</v>
      </c>
      <c r="F294" s="3" t="n">
        <v>2.6281071293745</v>
      </c>
      <c r="G294" s="3" t="n">
        <v>1.9479069278933</v>
      </c>
      <c r="H294" s="3" t="n">
        <v>1.1748665878015</v>
      </c>
      <c r="I294" s="3" t="n">
        <v>0.5584927025285</v>
      </c>
      <c r="J294" s="3" t="n">
        <v>0.0026869830315</v>
      </c>
    </row>
    <row r="295" customFormat="false" ht="12.75" hidden="false" customHeight="false" outlineLevel="0" collapsed="false">
      <c r="A295" s="2" t="s">
        <v>10</v>
      </c>
      <c r="B295" s="2" t="s">
        <v>33</v>
      </c>
      <c r="C295" s="2" t="s">
        <v>18</v>
      </c>
      <c r="D295" s="2" t="s">
        <v>13</v>
      </c>
      <c r="E295" s="3" t="n">
        <v>6.83161042619</v>
      </c>
      <c r="F295" s="3" t="n">
        <v>7.8511995248726</v>
      </c>
      <c r="G295" s="3" t="n">
        <v>7.4103329724059</v>
      </c>
      <c r="H295" s="3" t="n">
        <v>6.2507289188702</v>
      </c>
      <c r="I295" s="3" t="n">
        <v>4.348736559405</v>
      </c>
      <c r="J295" s="3" t="n">
        <v>0.154640832698</v>
      </c>
    </row>
    <row r="296" customFormat="false" ht="12.75" hidden="false" customHeight="false" outlineLevel="0" collapsed="false">
      <c r="A296" s="2" t="s">
        <v>10</v>
      </c>
      <c r="B296" s="2" t="s">
        <v>33</v>
      </c>
      <c r="C296" s="2" t="s">
        <v>18</v>
      </c>
      <c r="D296" s="2" t="s">
        <v>17</v>
      </c>
      <c r="E296" s="3" t="n">
        <v>1.4468706178</v>
      </c>
      <c r="F296" s="3" t="n">
        <v>1.1780670722546</v>
      </c>
      <c r="G296" s="3" t="n">
        <v>1.2635315351334</v>
      </c>
      <c r="H296" s="3" t="n">
        <v>1.991081115896</v>
      </c>
      <c r="I296" s="3" t="n">
        <v>2.7273929239771</v>
      </c>
      <c r="J296" s="3" t="n">
        <v>4.4699472186172</v>
      </c>
    </row>
    <row r="297" customFormat="false" ht="12.75" hidden="false" customHeight="false" outlineLevel="0" collapsed="false">
      <c r="A297" s="2" t="s">
        <v>10</v>
      </c>
      <c r="B297" s="2" t="s">
        <v>33</v>
      </c>
      <c r="C297" s="2" t="s">
        <v>20</v>
      </c>
      <c r="D297" s="2" t="s">
        <v>19</v>
      </c>
      <c r="E297" s="3" t="n">
        <v>0</v>
      </c>
      <c r="F297" s="3" t="n">
        <v>0</v>
      </c>
      <c r="G297" s="3" t="n">
        <v>0</v>
      </c>
      <c r="H297" s="3" t="n">
        <v>0</v>
      </c>
      <c r="I297" s="3" t="n">
        <v>0</v>
      </c>
      <c r="J297" s="3" t="n">
        <v>0</v>
      </c>
    </row>
    <row r="298" customFormat="false" ht="12.75" hidden="false" customHeight="false" outlineLevel="0" collapsed="false">
      <c r="A298" s="2" t="s">
        <v>10</v>
      </c>
      <c r="B298" s="2" t="s">
        <v>33</v>
      </c>
      <c r="C298" s="2" t="s">
        <v>20</v>
      </c>
      <c r="D298" s="2" t="s">
        <v>12</v>
      </c>
      <c r="E298" s="3" t="n">
        <v>0.437664508557</v>
      </c>
      <c r="F298" s="3" t="n">
        <v>0.4709262895718</v>
      </c>
      <c r="G298" s="3" t="n">
        <v>0.4924915604294</v>
      </c>
      <c r="H298" s="3" t="n">
        <v>0.479115950553</v>
      </c>
      <c r="I298" s="3" t="n">
        <v>0.483817115063</v>
      </c>
      <c r="J298" s="3" t="n">
        <v>0.5247783939629</v>
      </c>
    </row>
    <row r="299" customFormat="false" ht="12.75" hidden="false" customHeight="false" outlineLevel="0" collapsed="false">
      <c r="A299" s="2" t="s">
        <v>10</v>
      </c>
      <c r="B299" s="2" t="s">
        <v>33</v>
      </c>
      <c r="C299" s="2" t="s">
        <v>20</v>
      </c>
      <c r="D299" s="2" t="s">
        <v>15</v>
      </c>
      <c r="E299" s="3" t="n">
        <v>0</v>
      </c>
      <c r="F299" s="3" t="n">
        <v>0</v>
      </c>
      <c r="G299" s="3" t="n">
        <v>0</v>
      </c>
      <c r="H299" s="3" t="n">
        <v>0</v>
      </c>
      <c r="I299" s="3" t="n">
        <v>0</v>
      </c>
      <c r="J299" s="3" t="n">
        <v>0</v>
      </c>
    </row>
    <row r="300" customFormat="false" ht="12.75" hidden="false" customHeight="false" outlineLevel="0" collapsed="false">
      <c r="A300" s="2" t="s">
        <v>10</v>
      </c>
      <c r="B300" s="2" t="s">
        <v>33</v>
      </c>
      <c r="C300" s="2" t="s">
        <v>20</v>
      </c>
      <c r="D300" s="2" t="s">
        <v>13</v>
      </c>
      <c r="E300" s="3" t="n">
        <v>0</v>
      </c>
      <c r="F300" s="3" t="n">
        <v>0</v>
      </c>
      <c r="G300" s="3" t="n">
        <v>0</v>
      </c>
      <c r="H300" s="3" t="n">
        <v>0</v>
      </c>
      <c r="I300" s="3" t="n">
        <v>0</v>
      </c>
      <c r="J300" s="3" t="n">
        <v>0</v>
      </c>
    </row>
    <row r="301" customFormat="false" ht="12.75" hidden="false" customHeight="false" outlineLevel="0" collapsed="false">
      <c r="A301" s="2" t="s">
        <v>10</v>
      </c>
      <c r="B301" s="2" t="s">
        <v>33</v>
      </c>
      <c r="C301" s="2" t="s">
        <v>20</v>
      </c>
      <c r="D301" s="2" t="s">
        <v>17</v>
      </c>
      <c r="E301" s="3" t="n">
        <v>0</v>
      </c>
      <c r="F301" s="3" t="n">
        <v>0</v>
      </c>
      <c r="G301" s="3" t="n">
        <v>0</v>
      </c>
      <c r="H301" s="3" t="n">
        <v>0</v>
      </c>
      <c r="I301" s="3" t="n">
        <v>0</v>
      </c>
      <c r="J301" s="3" t="n">
        <v>0</v>
      </c>
    </row>
    <row r="302" customFormat="false" ht="12.75" hidden="false" customHeight="false" outlineLevel="0" collapsed="false">
      <c r="A302" s="2" t="s">
        <v>10</v>
      </c>
      <c r="B302" s="2" t="s">
        <v>33</v>
      </c>
      <c r="C302" s="2" t="s">
        <v>21</v>
      </c>
      <c r="D302" s="2" t="s">
        <v>19</v>
      </c>
      <c r="E302" s="3" t="n">
        <v>0.1836236625592</v>
      </c>
      <c r="F302" s="3" t="n">
        <v>0.1267180910637</v>
      </c>
      <c r="G302" s="3" t="n">
        <v>0.0949128672113</v>
      </c>
      <c r="H302" s="3" t="n">
        <v>0.0721280120831</v>
      </c>
      <c r="I302" s="3" t="n">
        <v>0.0551986252985</v>
      </c>
      <c r="J302" s="3" t="n">
        <v>0.0277577016251</v>
      </c>
    </row>
    <row r="303" customFormat="false" ht="12.75" hidden="false" customHeight="false" outlineLevel="0" collapsed="false">
      <c r="A303" s="2" t="s">
        <v>10</v>
      </c>
      <c r="B303" s="2" t="s">
        <v>33</v>
      </c>
      <c r="C303" s="2" t="s">
        <v>21</v>
      </c>
      <c r="D303" s="2" t="s">
        <v>12</v>
      </c>
      <c r="E303" s="3" t="n">
        <v>0.498207487868</v>
      </c>
      <c r="F303" s="3" t="n">
        <v>0.7183811293377</v>
      </c>
      <c r="G303" s="3" t="n">
        <v>0.8625263465349</v>
      </c>
      <c r="H303" s="3" t="n">
        <v>0.9793532945291</v>
      </c>
      <c r="I303" s="3" t="n">
        <v>1.0823726681184</v>
      </c>
      <c r="J303" s="3" t="n">
        <v>1.3734548890958</v>
      </c>
    </row>
    <row r="304" customFormat="false" ht="12.75" hidden="false" customHeight="false" outlineLevel="0" collapsed="false">
      <c r="A304" s="2" t="s">
        <v>10</v>
      </c>
      <c r="B304" s="2" t="s">
        <v>33</v>
      </c>
      <c r="C304" s="2" t="s">
        <v>21</v>
      </c>
      <c r="D304" s="2" t="s">
        <v>15</v>
      </c>
      <c r="E304" s="3" t="n">
        <v>0.0154212046506</v>
      </c>
      <c r="F304" s="3" t="n">
        <v>0</v>
      </c>
      <c r="G304" s="3" t="n">
        <v>0</v>
      </c>
      <c r="H304" s="3" t="n">
        <v>0</v>
      </c>
      <c r="I304" s="3" t="n">
        <v>0</v>
      </c>
      <c r="J304" s="3" t="n">
        <v>0</v>
      </c>
    </row>
    <row r="305" customFormat="false" ht="12.75" hidden="false" customHeight="false" outlineLevel="0" collapsed="false">
      <c r="A305" s="2" t="s">
        <v>10</v>
      </c>
      <c r="B305" s="2" t="s">
        <v>33</v>
      </c>
      <c r="C305" s="2" t="s">
        <v>21</v>
      </c>
      <c r="D305" s="2" t="s">
        <v>13</v>
      </c>
      <c r="E305" s="3" t="n">
        <v>0.602857809734</v>
      </c>
      <c r="F305" s="3" t="n">
        <v>0.4865210432483</v>
      </c>
      <c r="G305" s="3" t="n">
        <v>0.4101520538364</v>
      </c>
      <c r="H305" s="3" t="n">
        <v>0.3476602363391</v>
      </c>
      <c r="I305" s="3" t="n">
        <v>0.2948135238296</v>
      </c>
      <c r="J305" s="3" t="n">
        <v>0.1825482566752</v>
      </c>
    </row>
    <row r="306" customFormat="false" ht="12.75" hidden="false" customHeight="false" outlineLevel="0" collapsed="false">
      <c r="A306" s="2" t="s">
        <v>10</v>
      </c>
      <c r="B306" s="2" t="s">
        <v>33</v>
      </c>
      <c r="C306" s="2" t="s">
        <v>21</v>
      </c>
      <c r="D306" s="2" t="s">
        <v>17</v>
      </c>
      <c r="E306" s="3" t="n">
        <v>0</v>
      </c>
      <c r="F306" s="3" t="n">
        <v>0</v>
      </c>
      <c r="G306" s="3" t="n">
        <v>0</v>
      </c>
      <c r="H306" s="3" t="n">
        <v>0</v>
      </c>
      <c r="I306" s="3" t="n">
        <v>0</v>
      </c>
      <c r="J306" s="3" t="n">
        <v>0</v>
      </c>
    </row>
    <row r="307" customFormat="false" ht="12.75" hidden="false" customHeight="false" outlineLevel="0" collapsed="false">
      <c r="A307" s="2" t="s">
        <v>10</v>
      </c>
      <c r="B307" s="2" t="s">
        <v>33</v>
      </c>
      <c r="C307" s="2" t="s">
        <v>22</v>
      </c>
      <c r="D307" s="2" t="s">
        <v>19</v>
      </c>
      <c r="E307" s="3" t="n">
        <v>0</v>
      </c>
      <c r="F307" s="3" t="n">
        <v>0</v>
      </c>
      <c r="G307" s="3" t="n">
        <v>0</v>
      </c>
      <c r="H307" s="3" t="n">
        <v>0</v>
      </c>
      <c r="I307" s="3" t="n">
        <v>0</v>
      </c>
      <c r="J307" s="3" t="n">
        <v>0</v>
      </c>
    </row>
    <row r="308" customFormat="false" ht="12.75" hidden="false" customHeight="false" outlineLevel="0" collapsed="false">
      <c r="A308" s="2" t="s">
        <v>10</v>
      </c>
      <c r="B308" s="2" t="s">
        <v>33</v>
      </c>
      <c r="C308" s="2" t="s">
        <v>22</v>
      </c>
      <c r="D308" s="2" t="s">
        <v>12</v>
      </c>
      <c r="E308" s="3" t="n">
        <v>2.737960951262</v>
      </c>
      <c r="F308" s="3" t="n">
        <v>2.6835077588659</v>
      </c>
      <c r="G308" s="3" t="n">
        <v>2.5797447765938</v>
      </c>
      <c r="H308" s="3" t="n">
        <v>2.4285488658949</v>
      </c>
      <c r="I308" s="3" t="n">
        <v>2.2562068431898</v>
      </c>
      <c r="J308" s="3" t="n">
        <v>1.732746920871</v>
      </c>
    </row>
    <row r="309" customFormat="false" ht="12.75" hidden="false" customHeight="false" outlineLevel="0" collapsed="false">
      <c r="A309" s="2" t="s">
        <v>10</v>
      </c>
      <c r="B309" s="2" t="s">
        <v>33</v>
      </c>
      <c r="C309" s="2" t="s">
        <v>22</v>
      </c>
      <c r="D309" s="2" t="s">
        <v>15</v>
      </c>
      <c r="E309" s="3" t="n">
        <v>0</v>
      </c>
      <c r="F309" s="3" t="n">
        <v>0</v>
      </c>
      <c r="G309" s="3" t="n">
        <v>0</v>
      </c>
      <c r="H309" s="3" t="n">
        <v>0</v>
      </c>
      <c r="I309" s="3" t="n">
        <v>0</v>
      </c>
      <c r="J309" s="3" t="n">
        <v>0</v>
      </c>
    </row>
    <row r="310" customFormat="false" ht="12.75" hidden="false" customHeight="false" outlineLevel="0" collapsed="false">
      <c r="A310" s="2" t="s">
        <v>10</v>
      </c>
      <c r="B310" s="2" t="s">
        <v>33</v>
      </c>
      <c r="C310" s="2" t="s">
        <v>22</v>
      </c>
      <c r="D310" s="2" t="s">
        <v>13</v>
      </c>
      <c r="E310" s="3" t="n">
        <v>0</v>
      </c>
      <c r="F310" s="3" t="n">
        <v>0</v>
      </c>
      <c r="G310" s="3" t="n">
        <v>0</v>
      </c>
      <c r="H310" s="3" t="n">
        <v>0</v>
      </c>
      <c r="I310" s="3" t="n">
        <v>0</v>
      </c>
      <c r="J310" s="3" t="n">
        <v>0</v>
      </c>
    </row>
    <row r="311" customFormat="false" ht="12.75" hidden="false" customHeight="false" outlineLevel="0" collapsed="false">
      <c r="A311" s="2" t="s">
        <v>10</v>
      </c>
      <c r="B311" s="2" t="s">
        <v>33</v>
      </c>
      <c r="C311" s="2" t="s">
        <v>22</v>
      </c>
      <c r="D311" s="2" t="s">
        <v>17</v>
      </c>
      <c r="E311" s="3" t="n">
        <v>0</v>
      </c>
      <c r="F311" s="3" t="n">
        <v>0</v>
      </c>
      <c r="G311" s="3" t="n">
        <v>0</v>
      </c>
      <c r="H311" s="3" t="n">
        <v>0</v>
      </c>
      <c r="I311" s="3" t="n">
        <v>0</v>
      </c>
      <c r="J311" s="3" t="n">
        <v>0</v>
      </c>
    </row>
    <row r="312" customFormat="false" ht="12.75" hidden="false" customHeight="false" outlineLevel="0" collapsed="false">
      <c r="A312" s="2" t="s">
        <v>10</v>
      </c>
      <c r="B312" s="2" t="s">
        <v>33</v>
      </c>
      <c r="C312" s="2" t="s">
        <v>23</v>
      </c>
      <c r="D312" s="2" t="s">
        <v>19</v>
      </c>
      <c r="E312" s="3" t="n">
        <v>0.09093138489</v>
      </c>
      <c r="F312" s="3" t="n">
        <v>0.3634252238858</v>
      </c>
      <c r="G312" s="3" t="n">
        <v>0.5426642601643</v>
      </c>
      <c r="H312" s="3" t="n">
        <v>0.6489639682712</v>
      </c>
      <c r="I312" s="3" t="n">
        <v>0.6539787370547</v>
      </c>
      <c r="J312" s="3" t="n">
        <v>0.9151289113108</v>
      </c>
    </row>
    <row r="313" customFormat="false" ht="12.75" hidden="false" customHeight="false" outlineLevel="0" collapsed="false">
      <c r="A313" s="2" t="s">
        <v>10</v>
      </c>
      <c r="B313" s="2" t="s">
        <v>33</v>
      </c>
      <c r="C313" s="2" t="s">
        <v>23</v>
      </c>
      <c r="D313" s="2" t="s">
        <v>12</v>
      </c>
      <c r="E313" s="3" t="n">
        <v>0.840299059747</v>
      </c>
      <c r="F313" s="3" t="n">
        <v>1.1169143376296</v>
      </c>
      <c r="G313" s="3" t="n">
        <v>1.2145224914828</v>
      </c>
      <c r="H313" s="3" t="n">
        <v>1.0822174430428</v>
      </c>
      <c r="I313" s="3" t="n">
        <v>0.9701151660028</v>
      </c>
      <c r="J313" s="3" t="n">
        <v>1.2252986171513</v>
      </c>
    </row>
    <row r="314" customFormat="false" ht="12.75" hidden="false" customHeight="false" outlineLevel="0" collapsed="false">
      <c r="A314" s="2" t="s">
        <v>10</v>
      </c>
      <c r="B314" s="2" t="s">
        <v>33</v>
      </c>
      <c r="C314" s="2" t="s">
        <v>23</v>
      </c>
      <c r="D314" s="2" t="s">
        <v>15</v>
      </c>
      <c r="E314" s="3" t="n">
        <v>0.68682328386</v>
      </c>
      <c r="F314" s="3" t="n">
        <v>0.485424973255</v>
      </c>
      <c r="G314" s="3" t="n">
        <v>0.3083591105527</v>
      </c>
      <c r="H314" s="3" t="n">
        <v>0.1686037307566</v>
      </c>
      <c r="I314" s="3" t="n">
        <v>0.1455444290374</v>
      </c>
      <c r="J314" s="3" t="n">
        <v>0.104894261876</v>
      </c>
    </row>
    <row r="315" customFormat="false" ht="12.75" hidden="false" customHeight="false" outlineLevel="0" collapsed="false">
      <c r="A315" s="2" t="s">
        <v>10</v>
      </c>
      <c r="B315" s="2" t="s">
        <v>33</v>
      </c>
      <c r="C315" s="2" t="s">
        <v>23</v>
      </c>
      <c r="D315" s="2" t="s">
        <v>13</v>
      </c>
      <c r="E315" s="3" t="n">
        <v>2.219746453817</v>
      </c>
      <c r="F315" s="3" t="n">
        <v>1.9904940790585</v>
      </c>
      <c r="G315" s="3" t="n">
        <v>1.732075886567</v>
      </c>
      <c r="H315" s="3" t="n">
        <v>1.4633378182965</v>
      </c>
      <c r="I315" s="3" t="n">
        <v>1.2578930575126</v>
      </c>
      <c r="J315" s="3" t="n">
        <v>0.9128260145494</v>
      </c>
    </row>
    <row r="316" customFormat="false" ht="12.75" hidden="false" customHeight="false" outlineLevel="0" collapsed="false">
      <c r="A316" s="2" t="s">
        <v>10</v>
      </c>
      <c r="B316" s="2" t="s">
        <v>33</v>
      </c>
      <c r="C316" s="2" t="s">
        <v>23</v>
      </c>
      <c r="D316" s="2" t="s">
        <v>17</v>
      </c>
      <c r="E316" s="3" t="n">
        <v>0.34340077223</v>
      </c>
      <c r="F316" s="3" t="n">
        <v>0.3627572680156</v>
      </c>
      <c r="G316" s="3" t="n">
        <v>0.3579406399706</v>
      </c>
      <c r="H316" s="3" t="n">
        <v>0.3343977087597</v>
      </c>
      <c r="I316" s="3" t="n">
        <v>0.3088922315542</v>
      </c>
      <c r="J316" s="3" t="n">
        <v>0.3433372067949</v>
      </c>
    </row>
    <row r="317" customFormat="false" ht="12.75" hidden="false" customHeight="false" outlineLevel="0" collapsed="false">
      <c r="A317" s="2" t="s">
        <v>10</v>
      </c>
      <c r="B317" s="2" t="s">
        <v>33</v>
      </c>
      <c r="C317" s="2" t="s">
        <v>24</v>
      </c>
      <c r="D317" s="2" t="s">
        <v>19</v>
      </c>
      <c r="E317" s="3" t="n">
        <v>0</v>
      </c>
      <c r="F317" s="3" t="n">
        <v>0</v>
      </c>
      <c r="G317" s="3" t="n">
        <v>0</v>
      </c>
      <c r="H317" s="3" t="n">
        <v>0</v>
      </c>
      <c r="I317" s="3" t="n">
        <v>0</v>
      </c>
      <c r="J317" s="3" t="n">
        <v>0</v>
      </c>
    </row>
    <row r="318" customFormat="false" ht="12.75" hidden="false" customHeight="false" outlineLevel="0" collapsed="false">
      <c r="A318" s="2" t="s">
        <v>10</v>
      </c>
      <c r="B318" s="2" t="s">
        <v>33</v>
      </c>
      <c r="C318" s="2" t="s">
        <v>24</v>
      </c>
      <c r="D318" s="2" t="s">
        <v>12</v>
      </c>
      <c r="E318" s="3" t="n">
        <v>1.085568649764</v>
      </c>
      <c r="F318" s="3" t="n">
        <v>1.0850649646724</v>
      </c>
      <c r="G318" s="3" t="n">
        <v>1.0748083961844</v>
      </c>
      <c r="H318" s="3" t="n">
        <v>1.0618250455074</v>
      </c>
      <c r="I318" s="3" t="n">
        <v>1.0509347326809</v>
      </c>
      <c r="J318" s="3" t="n">
        <v>1.1640819751582</v>
      </c>
    </row>
    <row r="319" customFormat="false" ht="12.75" hidden="false" customHeight="false" outlineLevel="0" collapsed="false">
      <c r="A319" s="2" t="s">
        <v>10</v>
      </c>
      <c r="B319" s="2" t="s">
        <v>33</v>
      </c>
      <c r="C319" s="2" t="s">
        <v>24</v>
      </c>
      <c r="D319" s="2" t="s">
        <v>15</v>
      </c>
      <c r="E319" s="3" t="n">
        <v>0</v>
      </c>
      <c r="F319" s="3" t="n">
        <v>0</v>
      </c>
      <c r="G319" s="3" t="n">
        <v>0</v>
      </c>
      <c r="H319" s="3" t="n">
        <v>0</v>
      </c>
      <c r="I319" s="3" t="n">
        <v>0</v>
      </c>
      <c r="J319" s="3" t="n">
        <v>0</v>
      </c>
    </row>
    <row r="320" customFormat="false" ht="12.75" hidden="false" customHeight="false" outlineLevel="0" collapsed="false">
      <c r="A320" s="2" t="s">
        <v>10</v>
      </c>
      <c r="B320" s="2" t="s">
        <v>33</v>
      </c>
      <c r="C320" s="2" t="s">
        <v>24</v>
      </c>
      <c r="D320" s="2" t="s">
        <v>13</v>
      </c>
      <c r="E320" s="3" t="n">
        <v>0</v>
      </c>
      <c r="F320" s="3" t="n">
        <v>0</v>
      </c>
      <c r="G320" s="3" t="n">
        <v>0</v>
      </c>
      <c r="H320" s="3" t="n">
        <v>0</v>
      </c>
      <c r="I320" s="3" t="n">
        <v>0</v>
      </c>
      <c r="J320" s="3" t="n">
        <v>0</v>
      </c>
    </row>
    <row r="321" customFormat="false" ht="12.75" hidden="false" customHeight="false" outlineLevel="0" collapsed="false">
      <c r="A321" s="2" t="s">
        <v>10</v>
      </c>
      <c r="B321" s="2" t="s">
        <v>33</v>
      </c>
      <c r="C321" s="2" t="s">
        <v>24</v>
      </c>
      <c r="D321" s="2" t="s">
        <v>17</v>
      </c>
      <c r="E321" s="3" t="n">
        <v>0</v>
      </c>
      <c r="F321" s="3" t="n">
        <v>0</v>
      </c>
      <c r="G321" s="3" t="n">
        <v>0</v>
      </c>
      <c r="H321" s="3" t="n">
        <v>0</v>
      </c>
      <c r="I321" s="3" t="n">
        <v>0</v>
      </c>
      <c r="J321" s="3" t="n">
        <v>0</v>
      </c>
    </row>
    <row r="322" customFormat="false" ht="12.75" hidden="false" customHeight="false" outlineLevel="0" collapsed="false">
      <c r="A322" s="2" t="s">
        <v>10</v>
      </c>
      <c r="B322" s="2" t="s">
        <v>33</v>
      </c>
      <c r="C322" s="2" t="s">
        <v>25</v>
      </c>
      <c r="D322" s="2" t="s">
        <v>19</v>
      </c>
      <c r="E322" s="3" t="n">
        <v>0</v>
      </c>
      <c r="F322" s="3" t="n">
        <v>0</v>
      </c>
      <c r="G322" s="3" t="n">
        <v>0</v>
      </c>
      <c r="H322" s="3" t="n">
        <v>0</v>
      </c>
      <c r="I322" s="3" t="n">
        <v>0</v>
      </c>
      <c r="J322" s="3" t="n">
        <v>0</v>
      </c>
    </row>
    <row r="323" customFormat="false" ht="12.75" hidden="false" customHeight="false" outlineLevel="0" collapsed="false">
      <c r="A323" s="2" t="s">
        <v>10</v>
      </c>
      <c r="B323" s="2" t="s">
        <v>33</v>
      </c>
      <c r="C323" s="2" t="s">
        <v>25</v>
      </c>
      <c r="D323" s="2" t="s">
        <v>12</v>
      </c>
      <c r="E323" s="3" t="n">
        <v>0.542784320049</v>
      </c>
      <c r="F323" s="3" t="n">
        <v>0.5720875549152</v>
      </c>
      <c r="G323" s="3" t="n">
        <v>0.5965623514854</v>
      </c>
      <c r="H323" s="3" t="n">
        <v>0.6181335373049</v>
      </c>
      <c r="I323" s="3" t="n">
        <v>0.6413996366719</v>
      </c>
      <c r="J323" s="3" t="n">
        <v>0.7423480384848</v>
      </c>
    </row>
    <row r="324" customFormat="false" ht="12.75" hidden="false" customHeight="false" outlineLevel="0" collapsed="false">
      <c r="A324" s="2" t="s">
        <v>10</v>
      </c>
      <c r="B324" s="2" t="s">
        <v>33</v>
      </c>
      <c r="C324" s="2" t="s">
        <v>25</v>
      </c>
      <c r="D324" s="2" t="s">
        <v>15</v>
      </c>
      <c r="E324" s="3" t="n">
        <v>0</v>
      </c>
      <c r="F324" s="3" t="n">
        <v>0</v>
      </c>
      <c r="G324" s="3" t="n">
        <v>0</v>
      </c>
      <c r="H324" s="3" t="n">
        <v>0</v>
      </c>
      <c r="I324" s="3" t="n">
        <v>0</v>
      </c>
      <c r="J324" s="3" t="n">
        <v>0</v>
      </c>
    </row>
    <row r="325" customFormat="false" ht="12.75" hidden="false" customHeight="false" outlineLevel="0" collapsed="false">
      <c r="A325" s="2" t="s">
        <v>10</v>
      </c>
      <c r="B325" s="2" t="s">
        <v>33</v>
      </c>
      <c r="C325" s="2" t="s">
        <v>25</v>
      </c>
      <c r="D325" s="2" t="s">
        <v>13</v>
      </c>
      <c r="E325" s="3" t="n">
        <v>0</v>
      </c>
      <c r="F325" s="3" t="n">
        <v>0</v>
      </c>
      <c r="G325" s="3" t="n">
        <v>0</v>
      </c>
      <c r="H325" s="3" t="n">
        <v>0</v>
      </c>
      <c r="I325" s="3" t="n">
        <v>0</v>
      </c>
      <c r="J325" s="3" t="n">
        <v>0</v>
      </c>
    </row>
    <row r="326" customFormat="false" ht="12.75" hidden="false" customHeight="false" outlineLevel="0" collapsed="false">
      <c r="A326" s="2" t="s">
        <v>10</v>
      </c>
      <c r="B326" s="2" t="s">
        <v>33</v>
      </c>
      <c r="C326" s="2" t="s">
        <v>25</v>
      </c>
      <c r="D326" s="2" t="s">
        <v>17</v>
      </c>
      <c r="E326" s="3" t="n">
        <v>0</v>
      </c>
      <c r="F326" s="3" t="n">
        <v>0</v>
      </c>
      <c r="G326" s="3" t="n">
        <v>0</v>
      </c>
      <c r="H326" s="3" t="n">
        <v>0</v>
      </c>
      <c r="I326" s="3" t="n">
        <v>0</v>
      </c>
      <c r="J326" s="3" t="n">
        <v>0</v>
      </c>
    </row>
    <row r="327" customFormat="false" ht="12.75" hidden="false" customHeight="false" outlineLevel="0" collapsed="false">
      <c r="A327" s="2" t="s">
        <v>10</v>
      </c>
      <c r="B327" s="2" t="s">
        <v>33</v>
      </c>
      <c r="C327" s="2" t="s">
        <v>26</v>
      </c>
      <c r="D327" s="2" t="s">
        <v>19</v>
      </c>
      <c r="E327" s="3" t="n">
        <v>0</v>
      </c>
      <c r="F327" s="3" t="n">
        <v>0</v>
      </c>
      <c r="G327" s="3" t="n">
        <v>0</v>
      </c>
      <c r="H327" s="3" t="n">
        <v>0</v>
      </c>
      <c r="I327" s="3" t="n">
        <v>0</v>
      </c>
      <c r="J327" s="3" t="n">
        <v>0</v>
      </c>
    </row>
    <row r="328" customFormat="false" ht="12.75" hidden="false" customHeight="false" outlineLevel="0" collapsed="false">
      <c r="A328" s="2" t="s">
        <v>10</v>
      </c>
      <c r="B328" s="2" t="s">
        <v>33</v>
      </c>
      <c r="C328" s="2" t="s">
        <v>26</v>
      </c>
      <c r="D328" s="2" t="s">
        <v>12</v>
      </c>
      <c r="E328" s="3" t="n">
        <v>3.320431622427</v>
      </c>
      <c r="F328" s="3" t="n">
        <v>3.5124271584631</v>
      </c>
      <c r="G328" s="3" t="n">
        <v>3.667207712276</v>
      </c>
      <c r="H328" s="3" t="n">
        <v>3.8095832560192</v>
      </c>
      <c r="I328" s="3" t="n">
        <v>3.9808508232017</v>
      </c>
      <c r="J328" s="3" t="n">
        <v>4.6249972419652</v>
      </c>
    </row>
    <row r="329" customFormat="false" ht="12.75" hidden="false" customHeight="false" outlineLevel="0" collapsed="false">
      <c r="A329" s="2" t="s">
        <v>10</v>
      </c>
      <c r="B329" s="2" t="s">
        <v>33</v>
      </c>
      <c r="C329" s="2" t="s">
        <v>26</v>
      </c>
      <c r="D329" s="2" t="s">
        <v>15</v>
      </c>
      <c r="E329" s="3" t="n">
        <v>0</v>
      </c>
      <c r="F329" s="3" t="n">
        <v>0</v>
      </c>
      <c r="G329" s="3" t="n">
        <v>0</v>
      </c>
      <c r="H329" s="3" t="n">
        <v>0</v>
      </c>
      <c r="I329" s="3" t="n">
        <v>0</v>
      </c>
      <c r="J329" s="3" t="n">
        <v>0</v>
      </c>
    </row>
    <row r="330" customFormat="false" ht="12.75" hidden="false" customHeight="false" outlineLevel="0" collapsed="false">
      <c r="A330" s="2" t="s">
        <v>10</v>
      </c>
      <c r="B330" s="2" t="s">
        <v>33</v>
      </c>
      <c r="C330" s="2" t="s">
        <v>26</v>
      </c>
      <c r="D330" s="2" t="s">
        <v>13</v>
      </c>
      <c r="E330" s="3" t="n">
        <v>0</v>
      </c>
      <c r="F330" s="3" t="n">
        <v>0</v>
      </c>
      <c r="G330" s="3" t="n">
        <v>0</v>
      </c>
      <c r="H330" s="3" t="n">
        <v>0</v>
      </c>
      <c r="I330" s="3" t="n">
        <v>0</v>
      </c>
      <c r="J330" s="3" t="n">
        <v>0</v>
      </c>
    </row>
    <row r="331" customFormat="false" ht="12.75" hidden="false" customHeight="false" outlineLevel="0" collapsed="false">
      <c r="A331" s="2" t="s">
        <v>10</v>
      </c>
      <c r="B331" s="2" t="s">
        <v>33</v>
      </c>
      <c r="C331" s="2" t="s">
        <v>26</v>
      </c>
      <c r="D331" s="2" t="s">
        <v>17</v>
      </c>
      <c r="E331" s="3" t="n">
        <v>0</v>
      </c>
      <c r="F331" s="3" t="n">
        <v>0</v>
      </c>
      <c r="G331" s="3" t="n">
        <v>0</v>
      </c>
      <c r="H331" s="3" t="n">
        <v>0</v>
      </c>
      <c r="I331" s="3" t="n">
        <v>0</v>
      </c>
      <c r="J331" s="3" t="n">
        <v>0</v>
      </c>
    </row>
    <row r="332" customFormat="false" ht="12.75" hidden="false" customHeight="false" outlineLevel="0" collapsed="false">
      <c r="A332" s="2" t="s">
        <v>10</v>
      </c>
      <c r="B332" s="2" t="s">
        <v>34</v>
      </c>
      <c r="C332" s="2" t="s">
        <v>11</v>
      </c>
      <c r="D332" s="2" t="s">
        <v>19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</row>
    <row r="333" customFormat="false" ht="12.75" hidden="false" customHeight="false" outlineLevel="0" collapsed="false">
      <c r="A333" s="2" t="s">
        <v>10</v>
      </c>
      <c r="B333" s="2" t="s">
        <v>34</v>
      </c>
      <c r="C333" s="2" t="s">
        <v>11</v>
      </c>
      <c r="D333" s="2" t="s">
        <v>12</v>
      </c>
      <c r="E333" s="3" t="n">
        <v>0.0700140904746</v>
      </c>
      <c r="F333" s="3" t="n">
        <v>0.0736091241431</v>
      </c>
      <c r="G333" s="3" t="n">
        <v>0.0770273184688</v>
      </c>
      <c r="H333" s="3" t="n">
        <v>0.078506604572</v>
      </c>
      <c r="I333" s="3" t="n">
        <v>0.080026105924</v>
      </c>
      <c r="J333" s="3" t="n">
        <v>0.0855877696836</v>
      </c>
    </row>
    <row r="334" customFormat="false" ht="12.75" hidden="false" customHeight="false" outlineLevel="0" collapsed="false">
      <c r="A334" s="2" t="s">
        <v>10</v>
      </c>
      <c r="B334" s="2" t="s">
        <v>34</v>
      </c>
      <c r="C334" s="2" t="s">
        <v>11</v>
      </c>
      <c r="D334" s="2" t="s">
        <v>15</v>
      </c>
      <c r="E334" s="3" t="n">
        <v>0</v>
      </c>
      <c r="F334" s="3" t="n">
        <v>0</v>
      </c>
      <c r="G334" s="3" t="n">
        <v>0</v>
      </c>
      <c r="H334" s="3" t="n">
        <v>0</v>
      </c>
      <c r="I334" s="3" t="n">
        <v>0</v>
      </c>
      <c r="J334" s="3" t="n">
        <v>0</v>
      </c>
    </row>
    <row r="335" customFormat="false" ht="12.75" hidden="false" customHeight="false" outlineLevel="0" collapsed="false">
      <c r="A335" s="2" t="s">
        <v>10</v>
      </c>
      <c r="B335" s="2" t="s">
        <v>34</v>
      </c>
      <c r="C335" s="2" t="s">
        <v>11</v>
      </c>
      <c r="D335" s="2" t="s">
        <v>13</v>
      </c>
      <c r="E335" s="3" t="n">
        <v>0</v>
      </c>
      <c r="F335" s="3" t="n">
        <v>0</v>
      </c>
      <c r="G335" s="3" t="n">
        <v>0</v>
      </c>
      <c r="H335" s="3" t="n">
        <v>0</v>
      </c>
      <c r="I335" s="3" t="n">
        <v>0</v>
      </c>
      <c r="J335" s="3" t="n">
        <v>0</v>
      </c>
    </row>
    <row r="336" customFormat="false" ht="12.75" hidden="false" customHeight="false" outlineLevel="0" collapsed="false">
      <c r="A336" s="2" t="s">
        <v>10</v>
      </c>
      <c r="B336" s="2" t="s">
        <v>34</v>
      </c>
      <c r="C336" s="2" t="s">
        <v>11</v>
      </c>
      <c r="D336" s="2" t="s">
        <v>17</v>
      </c>
      <c r="E336" s="3" t="n">
        <v>0</v>
      </c>
      <c r="F336" s="3" t="n">
        <v>0</v>
      </c>
      <c r="G336" s="3" t="n">
        <v>0</v>
      </c>
      <c r="H336" s="3" t="n">
        <v>0</v>
      </c>
      <c r="I336" s="3" t="n">
        <v>0</v>
      </c>
      <c r="J336" s="3" t="n">
        <v>0</v>
      </c>
    </row>
    <row r="337" customFormat="false" ht="12.75" hidden="false" customHeight="false" outlineLevel="0" collapsed="false">
      <c r="A337" s="2" t="s">
        <v>10</v>
      </c>
      <c r="B337" s="2" t="s">
        <v>34</v>
      </c>
      <c r="C337" s="2" t="s">
        <v>14</v>
      </c>
      <c r="D337" s="2" t="s">
        <v>19</v>
      </c>
      <c r="E337" s="3" t="n">
        <v>0</v>
      </c>
      <c r="F337" s="3" t="n">
        <v>0</v>
      </c>
      <c r="G337" s="3" t="n">
        <v>0</v>
      </c>
      <c r="H337" s="3" t="n">
        <v>0</v>
      </c>
      <c r="I337" s="3" t="n">
        <v>0</v>
      </c>
      <c r="J337" s="3" t="n">
        <v>0</v>
      </c>
    </row>
    <row r="338" customFormat="false" ht="12.75" hidden="false" customHeight="false" outlineLevel="0" collapsed="false">
      <c r="A338" s="2" t="s">
        <v>10</v>
      </c>
      <c r="B338" s="2" t="s">
        <v>34</v>
      </c>
      <c r="C338" s="2" t="s">
        <v>14</v>
      </c>
      <c r="D338" s="2" t="s">
        <v>12</v>
      </c>
      <c r="E338" s="3" t="n">
        <v>0.2764755521547</v>
      </c>
      <c r="F338" s="3" t="n">
        <v>0.2291145211677</v>
      </c>
      <c r="G338" s="3" t="n">
        <v>0.2060434223907</v>
      </c>
      <c r="H338" s="3" t="n">
        <v>0.197053307121</v>
      </c>
      <c r="I338" s="3" t="n">
        <v>0.1915972654729</v>
      </c>
      <c r="J338" s="3" t="n">
        <v>0.1797582408034</v>
      </c>
    </row>
    <row r="339" customFormat="false" ht="12.75" hidden="false" customHeight="false" outlineLevel="0" collapsed="false">
      <c r="A339" s="2" t="s">
        <v>10</v>
      </c>
      <c r="B339" s="2" t="s">
        <v>34</v>
      </c>
      <c r="C339" s="2" t="s">
        <v>14</v>
      </c>
      <c r="D339" s="2" t="s">
        <v>15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</row>
    <row r="340" customFormat="false" ht="12.75" hidden="false" customHeight="false" outlineLevel="0" collapsed="false">
      <c r="A340" s="2" t="s">
        <v>10</v>
      </c>
      <c r="B340" s="2" t="s">
        <v>34</v>
      </c>
      <c r="C340" s="2" t="s">
        <v>14</v>
      </c>
      <c r="D340" s="2" t="s">
        <v>13</v>
      </c>
      <c r="E340" s="3" t="n">
        <v>0</v>
      </c>
      <c r="F340" s="3" t="n">
        <v>0</v>
      </c>
      <c r="G340" s="3" t="n">
        <v>0</v>
      </c>
      <c r="H340" s="3" t="n">
        <v>0</v>
      </c>
      <c r="I340" s="3" t="n">
        <v>0</v>
      </c>
      <c r="J340" s="3" t="n">
        <v>0</v>
      </c>
    </row>
    <row r="341" customFormat="false" ht="12.75" hidden="false" customHeight="false" outlineLevel="0" collapsed="false">
      <c r="A341" s="2" t="s">
        <v>10</v>
      </c>
      <c r="B341" s="2" t="s">
        <v>34</v>
      </c>
      <c r="C341" s="2" t="s">
        <v>14</v>
      </c>
      <c r="D341" s="2" t="s">
        <v>17</v>
      </c>
      <c r="E341" s="3" t="n">
        <v>0</v>
      </c>
      <c r="F341" s="3" t="n">
        <v>0</v>
      </c>
      <c r="G341" s="3" t="n">
        <v>0</v>
      </c>
      <c r="H341" s="3" t="n">
        <v>0</v>
      </c>
      <c r="I341" s="3" t="n">
        <v>0</v>
      </c>
      <c r="J341" s="3" t="n">
        <v>0</v>
      </c>
    </row>
    <row r="342" customFormat="false" ht="12.75" hidden="false" customHeight="false" outlineLevel="0" collapsed="false">
      <c r="A342" s="2" t="s">
        <v>10</v>
      </c>
      <c r="B342" s="2" t="s">
        <v>34</v>
      </c>
      <c r="C342" s="2" t="s">
        <v>16</v>
      </c>
      <c r="D342" s="2" t="s">
        <v>19</v>
      </c>
      <c r="E342" s="3" t="n">
        <v>0</v>
      </c>
      <c r="F342" s="3" t="n">
        <v>0</v>
      </c>
      <c r="G342" s="3" t="n">
        <v>0</v>
      </c>
      <c r="H342" s="3" t="n">
        <v>0</v>
      </c>
      <c r="I342" s="3" t="n">
        <v>0</v>
      </c>
      <c r="J342" s="3" t="n">
        <v>0</v>
      </c>
    </row>
    <row r="343" customFormat="false" ht="12.75" hidden="false" customHeight="false" outlineLevel="0" collapsed="false">
      <c r="A343" s="2" t="s">
        <v>10</v>
      </c>
      <c r="B343" s="2" t="s">
        <v>34</v>
      </c>
      <c r="C343" s="2" t="s">
        <v>16</v>
      </c>
      <c r="D343" s="2" t="s">
        <v>12</v>
      </c>
      <c r="E343" s="3" t="n">
        <v>0.312851670579</v>
      </c>
      <c r="F343" s="3" t="n">
        <v>0.3440181529977</v>
      </c>
      <c r="G343" s="3" t="n">
        <v>0.3723927666371</v>
      </c>
      <c r="H343" s="3" t="n">
        <v>0.3953219813424</v>
      </c>
      <c r="I343" s="3" t="n">
        <v>0.4196840183461</v>
      </c>
      <c r="J343" s="3" t="n">
        <v>0.4315413057882</v>
      </c>
    </row>
    <row r="344" customFormat="false" ht="12.75" hidden="false" customHeight="false" outlineLevel="0" collapsed="false">
      <c r="A344" s="2" t="s">
        <v>10</v>
      </c>
      <c r="B344" s="2" t="s">
        <v>34</v>
      </c>
      <c r="C344" s="2" t="s">
        <v>16</v>
      </c>
      <c r="D344" s="2" t="s">
        <v>15</v>
      </c>
      <c r="E344" s="3" t="n">
        <v>0</v>
      </c>
      <c r="F344" s="3" t="n">
        <v>0</v>
      </c>
      <c r="G344" s="3" t="n">
        <v>0</v>
      </c>
      <c r="H344" s="3" t="n">
        <v>0</v>
      </c>
      <c r="I344" s="3" t="n">
        <v>0</v>
      </c>
      <c r="J344" s="3" t="n">
        <v>0</v>
      </c>
    </row>
    <row r="345" customFormat="false" ht="12.75" hidden="false" customHeight="false" outlineLevel="0" collapsed="false">
      <c r="A345" s="2" t="s">
        <v>10</v>
      </c>
      <c r="B345" s="2" t="s">
        <v>34</v>
      </c>
      <c r="C345" s="2" t="s">
        <v>16</v>
      </c>
      <c r="D345" s="2" t="s">
        <v>13</v>
      </c>
      <c r="E345" s="3" t="n">
        <v>0</v>
      </c>
      <c r="F345" s="3" t="n">
        <v>0</v>
      </c>
      <c r="G345" s="3" t="n">
        <v>0</v>
      </c>
      <c r="H345" s="3" t="n">
        <v>0</v>
      </c>
      <c r="I345" s="3" t="n">
        <v>0</v>
      </c>
      <c r="J345" s="3" t="n">
        <v>0</v>
      </c>
    </row>
    <row r="346" customFormat="false" ht="12.75" hidden="false" customHeight="false" outlineLevel="0" collapsed="false">
      <c r="A346" s="2" t="s">
        <v>10</v>
      </c>
      <c r="B346" s="2" t="s">
        <v>34</v>
      </c>
      <c r="C346" s="2" t="s">
        <v>16</v>
      </c>
      <c r="D346" s="2" t="s">
        <v>17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</row>
    <row r="347" customFormat="false" ht="12.75" hidden="false" customHeight="false" outlineLevel="0" collapsed="false">
      <c r="A347" s="2" t="s">
        <v>10</v>
      </c>
      <c r="B347" s="2" t="s">
        <v>34</v>
      </c>
      <c r="C347" s="2" t="s">
        <v>18</v>
      </c>
      <c r="D347" s="2" t="s">
        <v>19</v>
      </c>
      <c r="E347" s="3" t="n">
        <v>0.313161564333</v>
      </c>
      <c r="F347" s="3" t="n">
        <v>0.4192276055357</v>
      </c>
      <c r="G347" s="3" t="n">
        <v>0.4895302179051</v>
      </c>
      <c r="H347" s="3" t="n">
        <v>0.5432627868888</v>
      </c>
      <c r="I347" s="3" t="n">
        <v>0.5780912808939</v>
      </c>
      <c r="J347" s="3" t="n">
        <v>0.3605807156765</v>
      </c>
    </row>
    <row r="348" customFormat="false" ht="12.75" hidden="false" customHeight="false" outlineLevel="0" collapsed="false">
      <c r="A348" s="2" t="s">
        <v>10</v>
      </c>
      <c r="B348" s="2" t="s">
        <v>34</v>
      </c>
      <c r="C348" s="2" t="s">
        <v>18</v>
      </c>
      <c r="D348" s="2" t="s">
        <v>12</v>
      </c>
      <c r="E348" s="3" t="n">
        <v>1.2443865345394</v>
      </c>
      <c r="F348" s="3" t="n">
        <v>1.3586706864208</v>
      </c>
      <c r="G348" s="3" t="n">
        <v>1.3609211107675</v>
      </c>
      <c r="H348" s="3" t="n">
        <v>1.4414284976847</v>
      </c>
      <c r="I348" s="3" t="n">
        <v>1.524159252743</v>
      </c>
      <c r="J348" s="3" t="n">
        <v>1.205103967888</v>
      </c>
    </row>
    <row r="349" customFormat="false" ht="12.75" hidden="false" customHeight="false" outlineLevel="0" collapsed="false">
      <c r="A349" s="2" t="s">
        <v>10</v>
      </c>
      <c r="B349" s="2" t="s">
        <v>34</v>
      </c>
      <c r="C349" s="2" t="s">
        <v>18</v>
      </c>
      <c r="D349" s="2" t="s">
        <v>15</v>
      </c>
      <c r="E349" s="3" t="n">
        <v>1.503376970809</v>
      </c>
      <c r="F349" s="3" t="n">
        <v>0.8828538380598</v>
      </c>
      <c r="G349" s="3" t="n">
        <v>0.6555599104585</v>
      </c>
      <c r="H349" s="3" t="n">
        <v>0.3929055521806</v>
      </c>
      <c r="I349" s="3" t="n">
        <v>0.1846216427531</v>
      </c>
      <c r="J349" s="3" t="n">
        <v>0.0006838587923</v>
      </c>
    </row>
    <row r="350" customFormat="false" ht="12.75" hidden="false" customHeight="false" outlineLevel="0" collapsed="false">
      <c r="A350" s="2" t="s">
        <v>10</v>
      </c>
      <c r="B350" s="2" t="s">
        <v>34</v>
      </c>
      <c r="C350" s="2" t="s">
        <v>18</v>
      </c>
      <c r="D350" s="2" t="s">
        <v>13</v>
      </c>
      <c r="E350" s="3" t="n">
        <v>4.789407449415</v>
      </c>
      <c r="F350" s="3" t="n">
        <v>3.8418718823138</v>
      </c>
      <c r="G350" s="3" t="n">
        <v>2.7854381790734</v>
      </c>
      <c r="H350" s="3" t="n">
        <v>1.8082880872019</v>
      </c>
      <c r="I350" s="3" t="n">
        <v>0.9739428556756</v>
      </c>
      <c r="J350" s="3" t="n">
        <v>0.0585549107884</v>
      </c>
    </row>
    <row r="351" customFormat="false" ht="12.75" hidden="false" customHeight="false" outlineLevel="0" collapsed="false">
      <c r="A351" s="2" t="s">
        <v>10</v>
      </c>
      <c r="B351" s="2" t="s">
        <v>34</v>
      </c>
      <c r="C351" s="2" t="s">
        <v>18</v>
      </c>
      <c r="D351" s="2" t="s">
        <v>17</v>
      </c>
      <c r="E351" s="3" t="n">
        <v>0.311162533054</v>
      </c>
      <c r="F351" s="3" t="n">
        <v>0.3219012213935</v>
      </c>
      <c r="G351" s="3" t="n">
        <v>0.3315163685741</v>
      </c>
      <c r="H351" s="3" t="n">
        <v>0.393280156257</v>
      </c>
      <c r="I351" s="3" t="n">
        <v>0.4600841003638</v>
      </c>
      <c r="J351" s="3" t="n">
        <v>0.727516103958</v>
      </c>
    </row>
    <row r="352" customFormat="false" ht="12.75" hidden="false" customHeight="false" outlineLevel="0" collapsed="false">
      <c r="A352" s="2" t="s">
        <v>10</v>
      </c>
      <c r="B352" s="2" t="s">
        <v>34</v>
      </c>
      <c r="C352" s="2" t="s">
        <v>20</v>
      </c>
      <c r="D352" s="2" t="s">
        <v>19</v>
      </c>
      <c r="E352" s="3" t="n">
        <v>0</v>
      </c>
      <c r="F352" s="3" t="n">
        <v>0</v>
      </c>
      <c r="G352" s="3" t="n">
        <v>0</v>
      </c>
      <c r="H352" s="3" t="n">
        <v>0</v>
      </c>
      <c r="I352" s="3" t="n">
        <v>0</v>
      </c>
      <c r="J352" s="3" t="n">
        <v>0</v>
      </c>
    </row>
    <row r="353" customFormat="false" ht="12.75" hidden="false" customHeight="false" outlineLevel="0" collapsed="false">
      <c r="A353" s="2" t="s">
        <v>10</v>
      </c>
      <c r="B353" s="2" t="s">
        <v>34</v>
      </c>
      <c r="C353" s="2" t="s">
        <v>20</v>
      </c>
      <c r="D353" s="2" t="s">
        <v>12</v>
      </c>
      <c r="E353" s="3" t="n">
        <v>0.8833125498</v>
      </c>
      <c r="F353" s="3" t="n">
        <v>1.013828916359</v>
      </c>
      <c r="G353" s="3" t="n">
        <v>1.0960603578839</v>
      </c>
      <c r="H353" s="3" t="n">
        <v>1.0892355958583</v>
      </c>
      <c r="I353" s="3" t="n">
        <v>1.113848822359</v>
      </c>
      <c r="J353" s="3" t="n">
        <v>1.1323726141021</v>
      </c>
    </row>
    <row r="354" customFormat="false" ht="12.75" hidden="false" customHeight="false" outlineLevel="0" collapsed="false">
      <c r="A354" s="2" t="s">
        <v>10</v>
      </c>
      <c r="B354" s="2" t="s">
        <v>34</v>
      </c>
      <c r="C354" s="2" t="s">
        <v>20</v>
      </c>
      <c r="D354" s="2" t="s">
        <v>15</v>
      </c>
      <c r="E354" s="3" t="n">
        <v>0</v>
      </c>
      <c r="F354" s="3" t="n">
        <v>0</v>
      </c>
      <c r="G354" s="3" t="n">
        <v>0</v>
      </c>
      <c r="H354" s="3" t="n">
        <v>0</v>
      </c>
      <c r="I354" s="3" t="n">
        <v>0</v>
      </c>
      <c r="J354" s="3" t="n">
        <v>0</v>
      </c>
    </row>
    <row r="355" customFormat="false" ht="12.75" hidden="false" customHeight="false" outlineLevel="0" collapsed="false">
      <c r="A355" s="2" t="s">
        <v>10</v>
      </c>
      <c r="B355" s="2" t="s">
        <v>34</v>
      </c>
      <c r="C355" s="2" t="s">
        <v>20</v>
      </c>
      <c r="D355" s="2" t="s">
        <v>13</v>
      </c>
      <c r="E355" s="3" t="n">
        <v>0</v>
      </c>
      <c r="F355" s="3" t="n">
        <v>0</v>
      </c>
      <c r="G355" s="3" t="n">
        <v>0</v>
      </c>
      <c r="H355" s="3" t="n">
        <v>0</v>
      </c>
      <c r="I355" s="3" t="n">
        <v>0</v>
      </c>
      <c r="J355" s="3" t="n">
        <v>0</v>
      </c>
    </row>
    <row r="356" customFormat="false" ht="12.75" hidden="false" customHeight="false" outlineLevel="0" collapsed="false">
      <c r="A356" s="2" t="s">
        <v>10</v>
      </c>
      <c r="B356" s="2" t="s">
        <v>34</v>
      </c>
      <c r="C356" s="2" t="s">
        <v>20</v>
      </c>
      <c r="D356" s="2" t="s">
        <v>17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</row>
    <row r="357" customFormat="false" ht="12.75" hidden="false" customHeight="false" outlineLevel="0" collapsed="false">
      <c r="A357" s="2" t="s">
        <v>10</v>
      </c>
      <c r="B357" s="2" t="s">
        <v>34</v>
      </c>
      <c r="C357" s="2" t="s">
        <v>21</v>
      </c>
      <c r="D357" s="2" t="s">
        <v>19</v>
      </c>
      <c r="E357" s="3" t="n">
        <v>0.0870632440063</v>
      </c>
      <c r="F357" s="3" t="n">
        <v>0.0589947572261</v>
      </c>
      <c r="G357" s="3" t="n">
        <v>0.043372759115</v>
      </c>
      <c r="H357" s="3" t="n">
        <v>0.0314783304546</v>
      </c>
      <c r="I357" s="3" t="n">
        <v>0.0229175429539</v>
      </c>
      <c r="J357" s="3" t="n">
        <v>0.0078272327821</v>
      </c>
    </row>
    <row r="358" customFormat="false" ht="12.75" hidden="false" customHeight="false" outlineLevel="0" collapsed="false">
      <c r="A358" s="2" t="s">
        <v>10</v>
      </c>
      <c r="B358" s="2" t="s">
        <v>34</v>
      </c>
      <c r="C358" s="2" t="s">
        <v>21</v>
      </c>
      <c r="D358" s="2" t="s">
        <v>12</v>
      </c>
      <c r="E358" s="3" t="n">
        <v>0.1570953805969</v>
      </c>
      <c r="F358" s="3" t="n">
        <v>0.2216499143001</v>
      </c>
      <c r="G358" s="3" t="n">
        <v>0.2625854278361</v>
      </c>
      <c r="H358" s="3" t="n">
        <v>0.2927050099138</v>
      </c>
      <c r="I358" s="3" t="n">
        <v>0.316524589572</v>
      </c>
      <c r="J358" s="3" t="n">
        <v>0.3693171615742</v>
      </c>
    </row>
    <row r="359" customFormat="false" ht="12.75" hidden="false" customHeight="false" outlineLevel="0" collapsed="false">
      <c r="A359" s="2" t="s">
        <v>10</v>
      </c>
      <c r="B359" s="2" t="s">
        <v>34</v>
      </c>
      <c r="C359" s="2" t="s">
        <v>21</v>
      </c>
      <c r="D359" s="2" t="s">
        <v>15</v>
      </c>
      <c r="E359" s="3" t="n">
        <v>0</v>
      </c>
      <c r="F359" s="3" t="n">
        <v>0</v>
      </c>
      <c r="G359" s="3" t="n">
        <v>0</v>
      </c>
      <c r="H359" s="3" t="n">
        <v>0</v>
      </c>
      <c r="I359" s="3" t="n">
        <v>0</v>
      </c>
      <c r="J359" s="3" t="n">
        <v>0</v>
      </c>
    </row>
    <row r="360" customFormat="false" ht="12.75" hidden="false" customHeight="false" outlineLevel="0" collapsed="false">
      <c r="A360" s="2" t="s">
        <v>10</v>
      </c>
      <c r="B360" s="2" t="s">
        <v>34</v>
      </c>
      <c r="C360" s="2" t="s">
        <v>21</v>
      </c>
      <c r="D360" s="2" t="s">
        <v>13</v>
      </c>
      <c r="E360" s="3" t="n">
        <v>0.1388787528469</v>
      </c>
      <c r="F360" s="3" t="n">
        <v>0.1100697276601</v>
      </c>
      <c r="G360" s="3" t="n">
        <v>0.0914410690933</v>
      </c>
      <c r="H360" s="3" t="n">
        <v>0.0750105412187</v>
      </c>
      <c r="I360" s="3" t="n">
        <v>0.0613840615501</v>
      </c>
      <c r="J360" s="3" t="n">
        <v>0.0299829727979</v>
      </c>
    </row>
    <row r="361" customFormat="false" ht="12.75" hidden="false" customHeight="false" outlineLevel="0" collapsed="false">
      <c r="A361" s="2" t="s">
        <v>10</v>
      </c>
      <c r="B361" s="2" t="s">
        <v>34</v>
      </c>
      <c r="C361" s="2" t="s">
        <v>21</v>
      </c>
      <c r="D361" s="2" t="s">
        <v>17</v>
      </c>
      <c r="E361" s="3" t="n">
        <v>0</v>
      </c>
      <c r="F361" s="3" t="n">
        <v>0</v>
      </c>
      <c r="G361" s="3" t="n">
        <v>0</v>
      </c>
      <c r="H361" s="3" t="n">
        <v>0</v>
      </c>
      <c r="I361" s="3" t="n">
        <v>0</v>
      </c>
      <c r="J361" s="3" t="n">
        <v>0</v>
      </c>
    </row>
    <row r="362" customFormat="false" ht="12.75" hidden="false" customHeight="false" outlineLevel="0" collapsed="false">
      <c r="A362" s="2" t="s">
        <v>10</v>
      </c>
      <c r="B362" s="2" t="s">
        <v>34</v>
      </c>
      <c r="C362" s="2" t="s">
        <v>22</v>
      </c>
      <c r="D362" s="2" t="s">
        <v>19</v>
      </c>
      <c r="E362" s="3" t="n">
        <v>0</v>
      </c>
      <c r="F362" s="3" t="n">
        <v>0</v>
      </c>
      <c r="G362" s="3" t="n">
        <v>0</v>
      </c>
      <c r="H362" s="3" t="n">
        <v>0</v>
      </c>
      <c r="I362" s="3" t="n">
        <v>0</v>
      </c>
      <c r="J362" s="3" t="n">
        <v>0</v>
      </c>
    </row>
    <row r="363" customFormat="false" ht="12.75" hidden="false" customHeight="false" outlineLevel="0" collapsed="false">
      <c r="A363" s="2" t="s">
        <v>10</v>
      </c>
      <c r="B363" s="2" t="s">
        <v>34</v>
      </c>
      <c r="C363" s="2" t="s">
        <v>22</v>
      </c>
      <c r="D363" s="2" t="s">
        <v>12</v>
      </c>
      <c r="E363" s="3" t="n">
        <v>2.456924055672</v>
      </c>
      <c r="F363" s="3" t="n">
        <v>2.3888415368837</v>
      </c>
      <c r="G363" s="3" t="n">
        <v>2.294494422038</v>
      </c>
      <c r="H363" s="3" t="n">
        <v>2.1532572084195</v>
      </c>
      <c r="I363" s="3" t="n">
        <v>2.0147962889613</v>
      </c>
      <c r="J363" s="3" t="n">
        <v>1.4753286776736</v>
      </c>
    </row>
    <row r="364" customFormat="false" ht="12.75" hidden="false" customHeight="false" outlineLevel="0" collapsed="false">
      <c r="A364" s="2" t="s">
        <v>10</v>
      </c>
      <c r="B364" s="2" t="s">
        <v>34</v>
      </c>
      <c r="C364" s="2" t="s">
        <v>22</v>
      </c>
      <c r="D364" s="2" t="s">
        <v>15</v>
      </c>
      <c r="E364" s="3" t="n">
        <v>0</v>
      </c>
      <c r="F364" s="3" t="n">
        <v>0</v>
      </c>
      <c r="G364" s="3" t="n">
        <v>0</v>
      </c>
      <c r="H364" s="3" t="n">
        <v>0</v>
      </c>
      <c r="I364" s="3" t="n">
        <v>0</v>
      </c>
      <c r="J364" s="3" t="n">
        <v>0</v>
      </c>
    </row>
    <row r="365" customFormat="false" ht="12.75" hidden="false" customHeight="false" outlineLevel="0" collapsed="false">
      <c r="A365" s="2" t="s">
        <v>10</v>
      </c>
      <c r="B365" s="2" t="s">
        <v>34</v>
      </c>
      <c r="C365" s="2" t="s">
        <v>22</v>
      </c>
      <c r="D365" s="2" t="s">
        <v>13</v>
      </c>
      <c r="E365" s="3" t="n">
        <v>0</v>
      </c>
      <c r="F365" s="3" t="n">
        <v>0</v>
      </c>
      <c r="G365" s="3" t="n">
        <v>0</v>
      </c>
      <c r="H365" s="3" t="n">
        <v>0</v>
      </c>
      <c r="I365" s="3" t="n">
        <v>0</v>
      </c>
      <c r="J365" s="3" t="n">
        <v>0</v>
      </c>
    </row>
    <row r="366" customFormat="false" ht="12.75" hidden="false" customHeight="false" outlineLevel="0" collapsed="false">
      <c r="A366" s="2" t="s">
        <v>10</v>
      </c>
      <c r="B366" s="2" t="s">
        <v>34</v>
      </c>
      <c r="C366" s="2" t="s">
        <v>22</v>
      </c>
      <c r="D366" s="2" t="s">
        <v>17</v>
      </c>
      <c r="E366" s="3" t="n">
        <v>0</v>
      </c>
      <c r="F366" s="3" t="n">
        <v>0</v>
      </c>
      <c r="G366" s="3" t="n">
        <v>0</v>
      </c>
      <c r="H366" s="3" t="n">
        <v>0</v>
      </c>
      <c r="I366" s="3" t="n">
        <v>0</v>
      </c>
      <c r="J366" s="3" t="n">
        <v>0</v>
      </c>
    </row>
    <row r="367" customFormat="false" ht="12.75" hidden="false" customHeight="false" outlineLevel="0" collapsed="false">
      <c r="A367" s="2" t="s">
        <v>10</v>
      </c>
      <c r="B367" s="2" t="s">
        <v>34</v>
      </c>
      <c r="C367" s="2" t="s">
        <v>23</v>
      </c>
      <c r="D367" s="2" t="s">
        <v>19</v>
      </c>
      <c r="E367" s="3" t="n">
        <v>0.1051996537197</v>
      </c>
      <c r="F367" s="3" t="n">
        <v>0.4005251634918</v>
      </c>
      <c r="G367" s="3" t="n">
        <v>0.6106775595046</v>
      </c>
      <c r="H367" s="3" t="n">
        <v>0.761989374855</v>
      </c>
      <c r="I367" s="3" t="n">
        <v>0.8211853518863</v>
      </c>
      <c r="J367" s="3" t="n">
        <v>1.1135409961524</v>
      </c>
    </row>
    <row r="368" customFormat="false" ht="12.75" hidden="false" customHeight="false" outlineLevel="0" collapsed="false">
      <c r="A368" s="2" t="s">
        <v>10</v>
      </c>
      <c r="B368" s="2" t="s">
        <v>34</v>
      </c>
      <c r="C368" s="2" t="s">
        <v>23</v>
      </c>
      <c r="D368" s="2" t="s">
        <v>12</v>
      </c>
      <c r="E368" s="3" t="n">
        <v>1.1163470850018</v>
      </c>
      <c r="F368" s="3" t="n">
        <v>1.4318265488553</v>
      </c>
      <c r="G368" s="3" t="n">
        <v>1.5332544249222</v>
      </c>
      <c r="H368" s="3" t="n">
        <v>1.3619872173406</v>
      </c>
      <c r="I368" s="3" t="n">
        <v>1.2220131184208</v>
      </c>
      <c r="J368" s="3" t="n">
        <v>1.4135038143356</v>
      </c>
    </row>
    <row r="369" customFormat="false" ht="12.75" hidden="false" customHeight="false" outlineLevel="0" collapsed="false">
      <c r="A369" s="2" t="s">
        <v>10</v>
      </c>
      <c r="B369" s="2" t="s">
        <v>34</v>
      </c>
      <c r="C369" s="2" t="s">
        <v>23</v>
      </c>
      <c r="D369" s="2" t="s">
        <v>15</v>
      </c>
      <c r="E369" s="3" t="n">
        <v>0.4246274886885</v>
      </c>
      <c r="F369" s="3" t="n">
        <v>0.2903867125704</v>
      </c>
      <c r="G369" s="3" t="n">
        <v>0.1750459822507</v>
      </c>
      <c r="H369" s="3" t="n">
        <v>0.0807852170777</v>
      </c>
      <c r="I369" s="3" t="n">
        <v>0.0598071385736</v>
      </c>
      <c r="J369" s="3" t="n">
        <v>0.0215178741348</v>
      </c>
    </row>
    <row r="370" customFormat="false" ht="12.75" hidden="false" customHeight="false" outlineLevel="0" collapsed="false">
      <c r="A370" s="2" t="s">
        <v>10</v>
      </c>
      <c r="B370" s="2" t="s">
        <v>34</v>
      </c>
      <c r="C370" s="2" t="s">
        <v>23</v>
      </c>
      <c r="D370" s="2" t="s">
        <v>13</v>
      </c>
      <c r="E370" s="3" t="n">
        <v>2.709090809506</v>
      </c>
      <c r="F370" s="3" t="n">
        <v>2.3296821926541</v>
      </c>
      <c r="G370" s="3" t="n">
        <v>1.9643027498565</v>
      </c>
      <c r="H370" s="3" t="n">
        <v>1.5910746066391</v>
      </c>
      <c r="I370" s="3" t="n">
        <v>1.3149216678967</v>
      </c>
      <c r="J370" s="3" t="n">
        <v>0.6391744080635</v>
      </c>
    </row>
    <row r="371" customFormat="false" ht="12.75" hidden="false" customHeight="false" outlineLevel="0" collapsed="false">
      <c r="A371" s="2" t="s">
        <v>10</v>
      </c>
      <c r="B371" s="2" t="s">
        <v>34</v>
      </c>
      <c r="C371" s="2" t="s">
        <v>23</v>
      </c>
      <c r="D371" s="2" t="s">
        <v>17</v>
      </c>
      <c r="E371" s="3" t="n">
        <v>0.099310709571</v>
      </c>
      <c r="F371" s="3" t="n">
        <v>0.102881850022</v>
      </c>
      <c r="G371" s="3" t="n">
        <v>0.1020166053798</v>
      </c>
      <c r="H371" s="3" t="n">
        <v>0.0968735989323</v>
      </c>
      <c r="I371" s="3" t="n">
        <v>0.0917778250938</v>
      </c>
      <c r="J371" s="3" t="n">
        <v>0.0932996134752</v>
      </c>
    </row>
    <row r="372" customFormat="false" ht="12.75" hidden="false" customHeight="false" outlineLevel="0" collapsed="false">
      <c r="A372" s="2" t="s">
        <v>10</v>
      </c>
      <c r="B372" s="2" t="s">
        <v>34</v>
      </c>
      <c r="C372" s="2" t="s">
        <v>24</v>
      </c>
      <c r="D372" s="2" t="s">
        <v>19</v>
      </c>
      <c r="E372" s="3" t="n">
        <v>0</v>
      </c>
      <c r="F372" s="3" t="n">
        <v>0</v>
      </c>
      <c r="G372" s="3" t="n">
        <v>0</v>
      </c>
      <c r="H372" s="3" t="n">
        <v>0</v>
      </c>
      <c r="I372" s="3" t="n">
        <v>0</v>
      </c>
      <c r="J372" s="3" t="n">
        <v>0</v>
      </c>
    </row>
    <row r="373" customFormat="false" ht="12.75" hidden="false" customHeight="false" outlineLevel="0" collapsed="false">
      <c r="A373" s="2" t="s">
        <v>10</v>
      </c>
      <c r="B373" s="2" t="s">
        <v>34</v>
      </c>
      <c r="C373" s="2" t="s">
        <v>24</v>
      </c>
      <c r="D373" s="2" t="s">
        <v>12</v>
      </c>
      <c r="E373" s="3" t="n">
        <v>0.1752702993309</v>
      </c>
      <c r="F373" s="3" t="n">
        <v>0.1726706604509</v>
      </c>
      <c r="G373" s="3" t="n">
        <v>0.1698618134351</v>
      </c>
      <c r="H373" s="3" t="n">
        <v>0.1650825371214</v>
      </c>
      <c r="I373" s="3" t="n">
        <v>0.1605017265055</v>
      </c>
      <c r="J373" s="3" t="n">
        <v>0.1636637108854</v>
      </c>
    </row>
    <row r="374" customFormat="false" ht="12.75" hidden="false" customHeight="false" outlineLevel="0" collapsed="false">
      <c r="A374" s="2" t="s">
        <v>10</v>
      </c>
      <c r="B374" s="2" t="s">
        <v>34</v>
      </c>
      <c r="C374" s="2" t="s">
        <v>24</v>
      </c>
      <c r="D374" s="2" t="s">
        <v>15</v>
      </c>
      <c r="E374" s="3" t="n">
        <v>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</row>
    <row r="375" customFormat="false" ht="12.75" hidden="false" customHeight="false" outlineLevel="0" collapsed="false">
      <c r="A375" s="2" t="s">
        <v>10</v>
      </c>
      <c r="B375" s="2" t="s">
        <v>34</v>
      </c>
      <c r="C375" s="2" t="s">
        <v>24</v>
      </c>
      <c r="D375" s="2" t="s">
        <v>13</v>
      </c>
      <c r="E375" s="3" t="n">
        <v>0</v>
      </c>
      <c r="F375" s="3" t="n">
        <v>0</v>
      </c>
      <c r="G375" s="3" t="n">
        <v>0</v>
      </c>
      <c r="H375" s="3" t="n">
        <v>0</v>
      </c>
      <c r="I375" s="3" t="n">
        <v>0</v>
      </c>
      <c r="J375" s="3" t="n">
        <v>0</v>
      </c>
    </row>
    <row r="376" customFormat="false" ht="12.75" hidden="false" customHeight="false" outlineLevel="0" collapsed="false">
      <c r="A376" s="2" t="s">
        <v>10</v>
      </c>
      <c r="B376" s="2" t="s">
        <v>34</v>
      </c>
      <c r="C376" s="2" t="s">
        <v>24</v>
      </c>
      <c r="D376" s="2" t="s">
        <v>17</v>
      </c>
      <c r="E376" s="3" t="n">
        <v>0</v>
      </c>
      <c r="F376" s="3" t="n">
        <v>0</v>
      </c>
      <c r="G376" s="3" t="n">
        <v>0</v>
      </c>
      <c r="H376" s="3" t="n">
        <v>0</v>
      </c>
      <c r="I376" s="3" t="n">
        <v>0</v>
      </c>
      <c r="J376" s="3" t="n">
        <v>0</v>
      </c>
    </row>
    <row r="377" customFormat="false" ht="12.75" hidden="false" customHeight="false" outlineLevel="0" collapsed="false">
      <c r="A377" s="2" t="s">
        <v>10</v>
      </c>
      <c r="B377" s="2" t="s">
        <v>34</v>
      </c>
      <c r="C377" s="2" t="s">
        <v>25</v>
      </c>
      <c r="D377" s="2" t="s">
        <v>19</v>
      </c>
      <c r="E377" s="3" t="n">
        <v>0</v>
      </c>
      <c r="F377" s="3" t="n">
        <v>0</v>
      </c>
      <c r="G377" s="3" t="n">
        <v>0</v>
      </c>
      <c r="H377" s="3" t="n">
        <v>0</v>
      </c>
      <c r="I377" s="3" t="n">
        <v>0</v>
      </c>
      <c r="J377" s="3" t="n">
        <v>0</v>
      </c>
    </row>
    <row r="378" customFormat="false" ht="12.75" hidden="false" customHeight="false" outlineLevel="0" collapsed="false">
      <c r="A378" s="2" t="s">
        <v>10</v>
      </c>
      <c r="B378" s="2" t="s">
        <v>34</v>
      </c>
      <c r="C378" s="2" t="s">
        <v>25</v>
      </c>
      <c r="D378" s="2" t="s">
        <v>12</v>
      </c>
      <c r="E378" s="3" t="n">
        <v>1.52742293343</v>
      </c>
      <c r="F378" s="3" t="n">
        <v>1.572066171515</v>
      </c>
      <c r="G378" s="3" t="n">
        <v>1.613210102923</v>
      </c>
      <c r="H378" s="3" t="n">
        <v>1.627854713081</v>
      </c>
      <c r="I378" s="3" t="n">
        <v>1.643122480725</v>
      </c>
      <c r="J378" s="3" t="n">
        <v>1.698495462791</v>
      </c>
    </row>
    <row r="379" customFormat="false" ht="12.75" hidden="false" customHeight="false" outlineLevel="0" collapsed="false">
      <c r="A379" s="2" t="s">
        <v>10</v>
      </c>
      <c r="B379" s="2" t="s">
        <v>34</v>
      </c>
      <c r="C379" s="2" t="s">
        <v>25</v>
      </c>
      <c r="D379" s="2" t="s">
        <v>15</v>
      </c>
      <c r="E379" s="3" t="n">
        <v>0</v>
      </c>
      <c r="F379" s="3" t="n">
        <v>0</v>
      </c>
      <c r="G379" s="3" t="n">
        <v>0</v>
      </c>
      <c r="H379" s="3" t="n">
        <v>0</v>
      </c>
      <c r="I379" s="3" t="n">
        <v>0</v>
      </c>
      <c r="J379" s="3" t="n">
        <v>0</v>
      </c>
    </row>
    <row r="380" customFormat="false" ht="12.75" hidden="false" customHeight="false" outlineLevel="0" collapsed="false">
      <c r="A380" s="2" t="s">
        <v>10</v>
      </c>
      <c r="B380" s="2" t="s">
        <v>34</v>
      </c>
      <c r="C380" s="2" t="s">
        <v>25</v>
      </c>
      <c r="D380" s="2" t="s">
        <v>13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</row>
    <row r="381" customFormat="false" ht="12.75" hidden="false" customHeight="false" outlineLevel="0" collapsed="false">
      <c r="A381" s="2" t="s">
        <v>10</v>
      </c>
      <c r="B381" s="2" t="s">
        <v>34</v>
      </c>
      <c r="C381" s="2" t="s">
        <v>25</v>
      </c>
      <c r="D381" s="2" t="s">
        <v>17</v>
      </c>
      <c r="E381" s="3" t="n">
        <v>0</v>
      </c>
      <c r="F381" s="3" t="n">
        <v>0</v>
      </c>
      <c r="G381" s="3" t="n">
        <v>0</v>
      </c>
      <c r="H381" s="3" t="n">
        <v>0</v>
      </c>
      <c r="I381" s="3" t="n">
        <v>0</v>
      </c>
      <c r="J381" s="3" t="n">
        <v>0</v>
      </c>
    </row>
    <row r="382" customFormat="false" ht="12.75" hidden="false" customHeight="false" outlineLevel="0" collapsed="false">
      <c r="A382" s="2" t="s">
        <v>10</v>
      </c>
      <c r="B382" s="2" t="s">
        <v>34</v>
      </c>
      <c r="C382" s="2" t="s">
        <v>26</v>
      </c>
      <c r="D382" s="2" t="s">
        <v>19</v>
      </c>
      <c r="E382" s="3" t="n">
        <v>0</v>
      </c>
      <c r="F382" s="3" t="n">
        <v>0</v>
      </c>
      <c r="G382" s="3" t="n">
        <v>0</v>
      </c>
      <c r="H382" s="3" t="n">
        <v>0</v>
      </c>
      <c r="I382" s="3" t="n">
        <v>0</v>
      </c>
      <c r="J382" s="3" t="n">
        <v>0</v>
      </c>
    </row>
    <row r="383" customFormat="false" ht="12.75" hidden="false" customHeight="false" outlineLevel="0" collapsed="false">
      <c r="A383" s="2" t="s">
        <v>10</v>
      </c>
      <c r="B383" s="2" t="s">
        <v>34</v>
      </c>
      <c r="C383" s="2" t="s">
        <v>26</v>
      </c>
      <c r="D383" s="2" t="s">
        <v>12</v>
      </c>
      <c r="E383" s="3" t="n">
        <v>0.2932435206067</v>
      </c>
      <c r="F383" s="3" t="n">
        <v>0.3096319817804</v>
      </c>
      <c r="G383" s="3" t="n">
        <v>0.323962339082</v>
      </c>
      <c r="H383" s="3" t="n">
        <v>0.33033171832</v>
      </c>
      <c r="I383" s="3" t="n">
        <v>0.3371317470853</v>
      </c>
      <c r="J383" s="3" t="n">
        <v>0.3580317524755</v>
      </c>
    </row>
    <row r="384" customFormat="false" ht="12.75" hidden="false" customHeight="false" outlineLevel="0" collapsed="false">
      <c r="A384" s="2" t="s">
        <v>10</v>
      </c>
      <c r="B384" s="2" t="s">
        <v>34</v>
      </c>
      <c r="C384" s="2" t="s">
        <v>26</v>
      </c>
      <c r="D384" s="2" t="s">
        <v>15</v>
      </c>
      <c r="E384" s="3" t="n">
        <v>0</v>
      </c>
      <c r="F384" s="3" t="n">
        <v>0</v>
      </c>
      <c r="G384" s="3" t="n">
        <v>0</v>
      </c>
      <c r="H384" s="3" t="n">
        <v>0</v>
      </c>
      <c r="I384" s="3" t="n">
        <v>0</v>
      </c>
      <c r="J384" s="3" t="n">
        <v>0</v>
      </c>
    </row>
    <row r="385" customFormat="false" ht="12.75" hidden="false" customHeight="false" outlineLevel="0" collapsed="false">
      <c r="A385" s="2" t="s">
        <v>10</v>
      </c>
      <c r="B385" s="2" t="s">
        <v>34</v>
      </c>
      <c r="C385" s="2" t="s">
        <v>26</v>
      </c>
      <c r="D385" s="2" t="s">
        <v>13</v>
      </c>
      <c r="E385" s="3" t="n">
        <v>0</v>
      </c>
      <c r="F385" s="3" t="n">
        <v>0</v>
      </c>
      <c r="G385" s="3" t="n">
        <v>0</v>
      </c>
      <c r="H385" s="3" t="n">
        <v>0</v>
      </c>
      <c r="I385" s="3" t="n">
        <v>0</v>
      </c>
      <c r="J385" s="3" t="n">
        <v>0</v>
      </c>
    </row>
    <row r="386" customFormat="false" ht="12.75" hidden="false" customHeight="false" outlineLevel="0" collapsed="false">
      <c r="A386" s="2" t="s">
        <v>10</v>
      </c>
      <c r="B386" s="2" t="s">
        <v>34</v>
      </c>
      <c r="C386" s="2" t="s">
        <v>26</v>
      </c>
      <c r="D386" s="2" t="s">
        <v>17</v>
      </c>
      <c r="E386" s="3" t="n">
        <v>0</v>
      </c>
      <c r="F386" s="3" t="n">
        <v>0</v>
      </c>
      <c r="G386" s="3" t="n">
        <v>0</v>
      </c>
      <c r="H386" s="3" t="n">
        <v>0</v>
      </c>
      <c r="I386" s="3" t="n">
        <v>0</v>
      </c>
      <c r="J386" s="3" t="n">
        <v>0</v>
      </c>
    </row>
    <row r="387" customFormat="false" ht="12.75" hidden="false" customHeight="false" outlineLevel="0" collapsed="false">
      <c r="A387" s="2" t="s">
        <v>10</v>
      </c>
      <c r="B387" s="2" t="s">
        <v>35</v>
      </c>
      <c r="C387" s="2" t="s">
        <v>11</v>
      </c>
      <c r="D387" s="2" t="s">
        <v>19</v>
      </c>
      <c r="E387" s="3" t="n">
        <v>0.191692847162</v>
      </c>
      <c r="F387" s="3" t="n">
        <v>0.1631888090982</v>
      </c>
      <c r="G387" s="3" t="n">
        <v>0.1445568402043</v>
      </c>
      <c r="H387" s="3" t="n">
        <v>0.1251988945584</v>
      </c>
      <c r="I387" s="3" t="n">
        <v>0.1086176442391</v>
      </c>
      <c r="J387" s="3" t="n">
        <v>0.0659456550963</v>
      </c>
    </row>
    <row r="388" customFormat="false" ht="12.75" hidden="false" customHeight="false" outlineLevel="0" collapsed="false">
      <c r="A388" s="2" t="s">
        <v>10</v>
      </c>
      <c r="B388" s="2" t="s">
        <v>35</v>
      </c>
      <c r="C388" s="2" t="s">
        <v>11</v>
      </c>
      <c r="D388" s="2" t="s">
        <v>12</v>
      </c>
      <c r="E388" s="3" t="n">
        <v>0.025630687902</v>
      </c>
      <c r="F388" s="3" t="n">
        <v>0.1436072312497</v>
      </c>
      <c r="G388" s="3" t="n">
        <v>0.1710971821839</v>
      </c>
      <c r="H388" s="3" t="n">
        <v>0.1936007973236</v>
      </c>
      <c r="I388" s="3" t="n">
        <v>0.2134624101469</v>
      </c>
      <c r="J388" s="3" t="n">
        <v>0.268143442971</v>
      </c>
    </row>
    <row r="389" customFormat="false" ht="12.75" hidden="false" customHeight="false" outlineLevel="0" collapsed="false">
      <c r="A389" s="2" t="s">
        <v>10</v>
      </c>
      <c r="B389" s="2" t="s">
        <v>35</v>
      </c>
      <c r="C389" s="2" t="s">
        <v>11</v>
      </c>
      <c r="D389" s="2" t="s">
        <v>15</v>
      </c>
      <c r="E389" s="3" t="n">
        <v>1.19253974737</v>
      </c>
      <c r="F389" s="3" t="n">
        <v>0</v>
      </c>
      <c r="G389" s="3" t="n">
        <v>0</v>
      </c>
      <c r="H389" s="3" t="n">
        <v>0</v>
      </c>
      <c r="I389" s="3" t="n">
        <v>0</v>
      </c>
      <c r="J389" s="3" t="n">
        <v>0</v>
      </c>
    </row>
    <row r="390" customFormat="false" ht="12.75" hidden="false" customHeight="false" outlineLevel="0" collapsed="false">
      <c r="A390" s="2" t="s">
        <v>10</v>
      </c>
      <c r="B390" s="2" t="s">
        <v>35</v>
      </c>
      <c r="C390" s="2" t="s">
        <v>11</v>
      </c>
      <c r="D390" s="2" t="s">
        <v>13</v>
      </c>
      <c r="E390" s="3" t="n">
        <v>0.0009098026654</v>
      </c>
      <c r="F390" s="3" t="n">
        <v>0.0007745184183</v>
      </c>
      <c r="G390" s="3" t="n">
        <v>0.0006860885981</v>
      </c>
      <c r="H390" s="3" t="n">
        <v>0.0005942132835</v>
      </c>
      <c r="I390" s="3" t="n">
        <v>0.0005155159264</v>
      </c>
      <c r="J390" s="3" t="n">
        <v>0.0003129880296</v>
      </c>
    </row>
    <row r="391" customFormat="false" ht="12.75" hidden="false" customHeight="false" outlineLevel="0" collapsed="false">
      <c r="A391" s="2" t="s">
        <v>10</v>
      </c>
      <c r="B391" s="2" t="s">
        <v>35</v>
      </c>
      <c r="C391" s="2" t="s">
        <v>11</v>
      </c>
      <c r="D391" s="2" t="s">
        <v>17</v>
      </c>
      <c r="E391" s="3" t="n">
        <v>0</v>
      </c>
      <c r="F391" s="3" t="n">
        <v>0</v>
      </c>
      <c r="G391" s="3" t="n">
        <v>0</v>
      </c>
      <c r="H391" s="3" t="n">
        <v>0</v>
      </c>
      <c r="I391" s="3" t="n">
        <v>0</v>
      </c>
      <c r="J391" s="3" t="n">
        <v>0</v>
      </c>
    </row>
    <row r="392" customFormat="false" ht="12.75" hidden="false" customHeight="false" outlineLevel="0" collapsed="false">
      <c r="A392" s="2" t="s">
        <v>10</v>
      </c>
      <c r="B392" s="2" t="s">
        <v>35</v>
      </c>
      <c r="C392" s="2" t="s">
        <v>16</v>
      </c>
      <c r="D392" s="2" t="s">
        <v>19</v>
      </c>
      <c r="E392" s="3" t="n">
        <v>0</v>
      </c>
      <c r="F392" s="3" t="n">
        <v>0</v>
      </c>
      <c r="G392" s="3" t="n">
        <v>0</v>
      </c>
      <c r="H392" s="3" t="n">
        <v>0</v>
      </c>
      <c r="I392" s="3" t="n">
        <v>0</v>
      </c>
      <c r="J392" s="3" t="n">
        <v>0</v>
      </c>
    </row>
    <row r="393" customFormat="false" ht="12.75" hidden="false" customHeight="false" outlineLevel="0" collapsed="false">
      <c r="A393" s="2" t="s">
        <v>10</v>
      </c>
      <c r="B393" s="2" t="s">
        <v>35</v>
      </c>
      <c r="C393" s="2" t="s">
        <v>16</v>
      </c>
      <c r="D393" s="2" t="s">
        <v>12</v>
      </c>
      <c r="E393" s="3" t="n">
        <v>0.032021987773</v>
      </c>
      <c r="F393" s="3" t="n">
        <v>0.0350741608154</v>
      </c>
      <c r="G393" s="3" t="n">
        <v>0.0378045557808</v>
      </c>
      <c r="H393" s="3" t="n">
        <v>0.0400174152967</v>
      </c>
      <c r="I393" s="3" t="n">
        <v>0.0423650968107</v>
      </c>
      <c r="J393" s="3" t="n">
        <v>0.0432752157686</v>
      </c>
    </row>
    <row r="394" customFormat="false" ht="12.75" hidden="false" customHeight="false" outlineLevel="0" collapsed="false">
      <c r="A394" s="2" t="s">
        <v>10</v>
      </c>
      <c r="B394" s="2" t="s">
        <v>35</v>
      </c>
      <c r="C394" s="2" t="s">
        <v>16</v>
      </c>
      <c r="D394" s="2" t="s">
        <v>15</v>
      </c>
      <c r="E394" s="3" t="n">
        <v>0</v>
      </c>
      <c r="F394" s="3" t="n">
        <v>0</v>
      </c>
      <c r="G394" s="3" t="n">
        <v>0</v>
      </c>
      <c r="H394" s="3" t="n">
        <v>0</v>
      </c>
      <c r="I394" s="3" t="n">
        <v>0</v>
      </c>
      <c r="J394" s="3" t="n">
        <v>0</v>
      </c>
    </row>
    <row r="395" customFormat="false" ht="12.75" hidden="false" customHeight="false" outlineLevel="0" collapsed="false">
      <c r="A395" s="2" t="s">
        <v>10</v>
      </c>
      <c r="B395" s="2" t="s">
        <v>35</v>
      </c>
      <c r="C395" s="2" t="s">
        <v>16</v>
      </c>
      <c r="D395" s="2" t="s">
        <v>13</v>
      </c>
      <c r="E395" s="3" t="n">
        <v>0</v>
      </c>
      <c r="F395" s="3" t="n">
        <v>0</v>
      </c>
      <c r="G395" s="3" t="n">
        <v>0</v>
      </c>
      <c r="H395" s="3" t="n">
        <v>0</v>
      </c>
      <c r="I395" s="3" t="n">
        <v>0</v>
      </c>
      <c r="J395" s="3" t="n">
        <v>0</v>
      </c>
    </row>
    <row r="396" customFormat="false" ht="12.75" hidden="false" customHeight="false" outlineLevel="0" collapsed="false">
      <c r="A396" s="2" t="s">
        <v>10</v>
      </c>
      <c r="B396" s="2" t="s">
        <v>35</v>
      </c>
      <c r="C396" s="2" t="s">
        <v>16</v>
      </c>
      <c r="D396" s="2" t="s">
        <v>17</v>
      </c>
      <c r="E396" s="3" t="n">
        <v>0</v>
      </c>
      <c r="F396" s="3" t="n">
        <v>0</v>
      </c>
      <c r="G396" s="3" t="n">
        <v>0</v>
      </c>
      <c r="H396" s="3" t="n">
        <v>0</v>
      </c>
      <c r="I396" s="3" t="n">
        <v>0</v>
      </c>
      <c r="J396" s="3" t="n">
        <v>0</v>
      </c>
    </row>
    <row r="397" customFormat="false" ht="12.75" hidden="false" customHeight="false" outlineLevel="0" collapsed="false">
      <c r="A397" s="2" t="s">
        <v>10</v>
      </c>
      <c r="B397" s="2" t="s">
        <v>35</v>
      </c>
      <c r="C397" s="2" t="s">
        <v>18</v>
      </c>
      <c r="D397" s="2" t="s">
        <v>19</v>
      </c>
      <c r="E397" s="3" t="n">
        <v>0.18757848096</v>
      </c>
      <c r="F397" s="3" t="n">
        <v>0.1330758017344</v>
      </c>
      <c r="G397" s="3" t="n">
        <v>0.0831913846277</v>
      </c>
      <c r="H397" s="3" t="n">
        <v>0.0742597803972</v>
      </c>
      <c r="I397" s="3" t="n">
        <v>0.1080004770686</v>
      </c>
      <c r="J397" s="3" t="n">
        <v>0.1731841817003</v>
      </c>
    </row>
    <row r="398" customFormat="false" ht="12.75" hidden="false" customHeight="false" outlineLevel="0" collapsed="false">
      <c r="A398" s="2" t="s">
        <v>10</v>
      </c>
      <c r="B398" s="2" t="s">
        <v>35</v>
      </c>
      <c r="C398" s="2" t="s">
        <v>18</v>
      </c>
      <c r="D398" s="2" t="s">
        <v>12</v>
      </c>
      <c r="E398" s="3" t="n">
        <v>0.333798104912</v>
      </c>
      <c r="F398" s="3" t="n">
        <v>0.40343504739</v>
      </c>
      <c r="G398" s="3" t="n">
        <v>0.4957676240855</v>
      </c>
      <c r="H398" s="3" t="n">
        <v>0.6377434579138</v>
      </c>
      <c r="I398" s="3" t="n">
        <v>0.8594731726248</v>
      </c>
      <c r="J398" s="3" t="n">
        <v>1.1427418261814</v>
      </c>
    </row>
    <row r="399" customFormat="false" ht="12.75" hidden="false" customHeight="false" outlineLevel="0" collapsed="false">
      <c r="A399" s="2" t="s">
        <v>10</v>
      </c>
      <c r="B399" s="2" t="s">
        <v>35</v>
      </c>
      <c r="C399" s="2" t="s">
        <v>18</v>
      </c>
      <c r="D399" s="2" t="s">
        <v>15</v>
      </c>
      <c r="E399" s="3" t="n">
        <v>1.1592389056</v>
      </c>
      <c r="F399" s="3" t="n">
        <v>0.8399096311476</v>
      </c>
      <c r="G399" s="3" t="n">
        <v>0.7164723540534</v>
      </c>
      <c r="H399" s="3" t="n">
        <v>0.4986388473607</v>
      </c>
      <c r="I399" s="3" t="n">
        <v>0.2995815724082</v>
      </c>
      <c r="J399" s="3" t="n">
        <v>0.0012117805803</v>
      </c>
    </row>
    <row r="400" customFormat="false" ht="12.75" hidden="false" customHeight="false" outlineLevel="0" collapsed="false">
      <c r="A400" s="2" t="s">
        <v>10</v>
      </c>
      <c r="B400" s="2" t="s">
        <v>35</v>
      </c>
      <c r="C400" s="2" t="s">
        <v>18</v>
      </c>
      <c r="D400" s="2" t="s">
        <v>13</v>
      </c>
      <c r="E400" s="3" t="n">
        <v>1.65617507621</v>
      </c>
      <c r="F400" s="3" t="n">
        <v>2.0276251503818</v>
      </c>
      <c r="G400" s="3" t="n">
        <v>1.9107617395714</v>
      </c>
      <c r="H400" s="3" t="n">
        <v>1.6967090439729</v>
      </c>
      <c r="I400" s="3" t="n">
        <v>1.2831950453531</v>
      </c>
      <c r="J400" s="3" t="n">
        <v>0.0615912322665</v>
      </c>
    </row>
    <row r="401" customFormat="false" ht="12.75" hidden="false" customHeight="false" outlineLevel="0" collapsed="false">
      <c r="A401" s="2" t="s">
        <v>10</v>
      </c>
      <c r="B401" s="2" t="s">
        <v>35</v>
      </c>
      <c r="C401" s="2" t="s">
        <v>18</v>
      </c>
      <c r="D401" s="2" t="s">
        <v>17</v>
      </c>
      <c r="E401" s="3" t="n">
        <v>0.1992248757</v>
      </c>
      <c r="F401" s="3" t="n">
        <v>0.1436506224843</v>
      </c>
      <c r="G401" s="3" t="n">
        <v>0.108666219553</v>
      </c>
      <c r="H401" s="3" t="n">
        <v>0.1642973801593</v>
      </c>
      <c r="I401" s="3" t="n">
        <v>0.2788386031809</v>
      </c>
      <c r="J401" s="3" t="n">
        <v>0.8055999496452</v>
      </c>
    </row>
    <row r="402" customFormat="false" ht="12.75" hidden="false" customHeight="false" outlineLevel="0" collapsed="false">
      <c r="A402" s="2" t="s">
        <v>10</v>
      </c>
      <c r="B402" s="2" t="s">
        <v>35</v>
      </c>
      <c r="C402" s="2" t="s">
        <v>20</v>
      </c>
      <c r="D402" s="2" t="s">
        <v>19</v>
      </c>
      <c r="E402" s="3" t="n">
        <v>0</v>
      </c>
      <c r="F402" s="3" t="n">
        <v>0</v>
      </c>
      <c r="G402" s="3" t="n">
        <v>0</v>
      </c>
      <c r="H402" s="3" t="n">
        <v>0</v>
      </c>
      <c r="I402" s="3" t="n">
        <v>0</v>
      </c>
      <c r="J402" s="3" t="n">
        <v>0</v>
      </c>
    </row>
    <row r="403" customFormat="false" ht="12.75" hidden="false" customHeight="false" outlineLevel="0" collapsed="false">
      <c r="A403" s="2" t="s">
        <v>10</v>
      </c>
      <c r="B403" s="2" t="s">
        <v>35</v>
      </c>
      <c r="C403" s="2" t="s">
        <v>20</v>
      </c>
      <c r="D403" s="2" t="s">
        <v>12</v>
      </c>
      <c r="E403" s="3" t="n">
        <v>0.1537795564323</v>
      </c>
      <c r="F403" s="3" t="n">
        <v>0.1490830825056</v>
      </c>
      <c r="G403" s="3" t="n">
        <v>0.1437474077333</v>
      </c>
      <c r="H403" s="3" t="n">
        <v>0.1341223531357</v>
      </c>
      <c r="I403" s="3" t="n">
        <v>0.1310331071774</v>
      </c>
      <c r="J403" s="3" t="n">
        <v>0.128650144965</v>
      </c>
    </row>
    <row r="404" customFormat="false" ht="12.75" hidden="false" customHeight="false" outlineLevel="0" collapsed="false">
      <c r="A404" s="2" t="s">
        <v>10</v>
      </c>
      <c r="B404" s="2" t="s">
        <v>35</v>
      </c>
      <c r="C404" s="2" t="s">
        <v>20</v>
      </c>
      <c r="D404" s="2" t="s">
        <v>15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</row>
    <row r="405" customFormat="false" ht="12.75" hidden="false" customHeight="false" outlineLevel="0" collapsed="false">
      <c r="A405" s="2" t="s">
        <v>10</v>
      </c>
      <c r="B405" s="2" t="s">
        <v>35</v>
      </c>
      <c r="C405" s="2" t="s">
        <v>20</v>
      </c>
      <c r="D405" s="2" t="s">
        <v>13</v>
      </c>
      <c r="E405" s="3" t="n">
        <v>0</v>
      </c>
      <c r="F405" s="3" t="n">
        <v>0</v>
      </c>
      <c r="G405" s="3" t="n">
        <v>0</v>
      </c>
      <c r="H405" s="3" t="n">
        <v>0</v>
      </c>
      <c r="I405" s="3" t="n">
        <v>0</v>
      </c>
      <c r="J405" s="3" t="n">
        <v>0</v>
      </c>
    </row>
    <row r="406" customFormat="false" ht="12.75" hidden="false" customHeight="false" outlineLevel="0" collapsed="false">
      <c r="A406" s="2" t="s">
        <v>10</v>
      </c>
      <c r="B406" s="2" t="s">
        <v>35</v>
      </c>
      <c r="C406" s="2" t="s">
        <v>20</v>
      </c>
      <c r="D406" s="2" t="s">
        <v>17</v>
      </c>
      <c r="E406" s="3" t="n">
        <v>0</v>
      </c>
      <c r="F406" s="3" t="n">
        <v>0</v>
      </c>
      <c r="G406" s="3" t="n">
        <v>0</v>
      </c>
      <c r="H406" s="3" t="n">
        <v>0</v>
      </c>
      <c r="I406" s="3" t="n">
        <v>0</v>
      </c>
      <c r="J406" s="3" t="n">
        <v>0</v>
      </c>
    </row>
    <row r="407" customFormat="false" ht="12.75" hidden="false" customHeight="false" outlineLevel="0" collapsed="false">
      <c r="A407" s="2" t="s">
        <v>10</v>
      </c>
      <c r="B407" s="2" t="s">
        <v>35</v>
      </c>
      <c r="C407" s="2" t="s">
        <v>21</v>
      </c>
      <c r="D407" s="2" t="s">
        <v>19</v>
      </c>
      <c r="E407" s="3" t="n">
        <v>0.0298014363624</v>
      </c>
      <c r="F407" s="3" t="n">
        <v>0.0201271130376</v>
      </c>
      <c r="G407" s="3" t="n">
        <v>0.0147350673923</v>
      </c>
      <c r="H407" s="3" t="n">
        <v>0.0106656556775</v>
      </c>
      <c r="I407" s="3" t="n">
        <v>0.0077463335099</v>
      </c>
      <c r="J407" s="3" t="n">
        <v>0.0026374100038</v>
      </c>
    </row>
    <row r="408" customFormat="false" ht="12.75" hidden="false" customHeight="false" outlineLevel="0" collapsed="false">
      <c r="A408" s="2" t="s">
        <v>10</v>
      </c>
      <c r="B408" s="2" t="s">
        <v>35</v>
      </c>
      <c r="C408" s="2" t="s">
        <v>21</v>
      </c>
      <c r="D408" s="2" t="s">
        <v>12</v>
      </c>
      <c r="E408" s="3" t="n">
        <v>0.0897997595876</v>
      </c>
      <c r="F408" s="3" t="n">
        <v>0.1223159379058</v>
      </c>
      <c r="G408" s="3" t="n">
        <v>0.1431001831737</v>
      </c>
      <c r="H408" s="3" t="n">
        <v>0.1584710355899</v>
      </c>
      <c r="I408" s="3" t="n">
        <v>0.1707030975372</v>
      </c>
      <c r="J408" s="3" t="n">
        <v>0.1979521006086</v>
      </c>
    </row>
    <row r="409" customFormat="false" ht="12.75" hidden="false" customHeight="false" outlineLevel="0" collapsed="false">
      <c r="A409" s="2" t="s">
        <v>10</v>
      </c>
      <c r="B409" s="2" t="s">
        <v>35</v>
      </c>
      <c r="C409" s="2" t="s">
        <v>21</v>
      </c>
      <c r="D409" s="2" t="s">
        <v>15</v>
      </c>
      <c r="E409" s="3" t="n">
        <v>0</v>
      </c>
      <c r="F409" s="3" t="n">
        <v>0</v>
      </c>
      <c r="G409" s="3" t="n">
        <v>0</v>
      </c>
      <c r="H409" s="3" t="n">
        <v>0</v>
      </c>
      <c r="I409" s="3" t="n">
        <v>0</v>
      </c>
      <c r="J409" s="3" t="n">
        <v>0</v>
      </c>
    </row>
    <row r="410" customFormat="false" ht="12.75" hidden="false" customHeight="false" outlineLevel="0" collapsed="false">
      <c r="A410" s="2" t="s">
        <v>10</v>
      </c>
      <c r="B410" s="2" t="s">
        <v>35</v>
      </c>
      <c r="C410" s="2" t="s">
        <v>21</v>
      </c>
      <c r="D410" s="2" t="s">
        <v>13</v>
      </c>
      <c r="E410" s="3" t="n">
        <v>0.0917136604793</v>
      </c>
      <c r="F410" s="3" t="n">
        <v>0.0724572321942</v>
      </c>
      <c r="G410" s="3" t="n">
        <v>0.0599583407029</v>
      </c>
      <c r="H410" s="3" t="n">
        <v>0.0490514425377</v>
      </c>
      <c r="I410" s="3" t="n">
        <v>0.0400390403116</v>
      </c>
      <c r="J410" s="3" t="n">
        <v>0.0194388286824</v>
      </c>
    </row>
    <row r="411" customFormat="false" ht="12.75" hidden="false" customHeight="false" outlineLevel="0" collapsed="false">
      <c r="A411" s="2" t="s">
        <v>10</v>
      </c>
      <c r="B411" s="2" t="s">
        <v>35</v>
      </c>
      <c r="C411" s="2" t="s">
        <v>21</v>
      </c>
      <c r="D411" s="2" t="s">
        <v>17</v>
      </c>
      <c r="E411" s="3" t="n">
        <v>0</v>
      </c>
      <c r="F411" s="3" t="n">
        <v>0</v>
      </c>
      <c r="G411" s="3" t="n">
        <v>0</v>
      </c>
      <c r="H411" s="3" t="n">
        <v>0</v>
      </c>
      <c r="I411" s="3" t="n">
        <v>0</v>
      </c>
      <c r="J411" s="3" t="n">
        <v>0</v>
      </c>
    </row>
    <row r="412" customFormat="false" ht="12.75" hidden="false" customHeight="false" outlineLevel="0" collapsed="false">
      <c r="A412" s="2" t="s">
        <v>10</v>
      </c>
      <c r="B412" s="2" t="s">
        <v>35</v>
      </c>
      <c r="C412" s="2" t="s">
        <v>22</v>
      </c>
      <c r="D412" s="2" t="s">
        <v>19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</row>
    <row r="413" customFormat="false" ht="12.75" hidden="false" customHeight="false" outlineLevel="0" collapsed="false">
      <c r="A413" s="2" t="s">
        <v>10</v>
      </c>
      <c r="B413" s="2" t="s">
        <v>35</v>
      </c>
      <c r="C413" s="2" t="s">
        <v>22</v>
      </c>
      <c r="D413" s="2" t="s">
        <v>12</v>
      </c>
      <c r="E413" s="3" t="n">
        <v>2.04934590855</v>
      </c>
      <c r="F413" s="3" t="n">
        <v>2.0064474095527</v>
      </c>
      <c r="G413" s="3" t="n">
        <v>1.9383560235136</v>
      </c>
      <c r="H413" s="3" t="n">
        <v>1.8216785498767</v>
      </c>
      <c r="I413" s="3" t="n">
        <v>1.7088539398748</v>
      </c>
      <c r="J413" s="3" t="n">
        <v>1.2327791935711</v>
      </c>
    </row>
    <row r="414" customFormat="false" ht="12.75" hidden="false" customHeight="false" outlineLevel="0" collapsed="false">
      <c r="A414" s="2" t="s">
        <v>10</v>
      </c>
      <c r="B414" s="2" t="s">
        <v>35</v>
      </c>
      <c r="C414" s="2" t="s">
        <v>22</v>
      </c>
      <c r="D414" s="2" t="s">
        <v>15</v>
      </c>
      <c r="E414" s="3" t="n">
        <v>0</v>
      </c>
      <c r="F414" s="3" t="n">
        <v>0</v>
      </c>
      <c r="G414" s="3" t="n">
        <v>0</v>
      </c>
      <c r="H414" s="3" t="n">
        <v>0</v>
      </c>
      <c r="I414" s="3" t="n">
        <v>0</v>
      </c>
      <c r="J414" s="3" t="n">
        <v>0</v>
      </c>
    </row>
    <row r="415" customFormat="false" ht="12.75" hidden="false" customHeight="false" outlineLevel="0" collapsed="false">
      <c r="A415" s="2" t="s">
        <v>10</v>
      </c>
      <c r="B415" s="2" t="s">
        <v>35</v>
      </c>
      <c r="C415" s="2" t="s">
        <v>22</v>
      </c>
      <c r="D415" s="2" t="s">
        <v>13</v>
      </c>
      <c r="E415" s="3" t="n">
        <v>0</v>
      </c>
      <c r="F415" s="3" t="n">
        <v>0</v>
      </c>
      <c r="G415" s="3" t="n">
        <v>0</v>
      </c>
      <c r="H415" s="3" t="n">
        <v>0</v>
      </c>
      <c r="I415" s="3" t="n">
        <v>0</v>
      </c>
      <c r="J415" s="3" t="n">
        <v>0</v>
      </c>
    </row>
    <row r="416" customFormat="false" ht="12.75" hidden="false" customHeight="false" outlineLevel="0" collapsed="false">
      <c r="A416" s="2" t="s">
        <v>10</v>
      </c>
      <c r="B416" s="2" t="s">
        <v>35</v>
      </c>
      <c r="C416" s="2" t="s">
        <v>22</v>
      </c>
      <c r="D416" s="2" t="s">
        <v>17</v>
      </c>
      <c r="E416" s="3" t="n">
        <v>0</v>
      </c>
      <c r="F416" s="3" t="n">
        <v>0</v>
      </c>
      <c r="G416" s="3" t="n">
        <v>0</v>
      </c>
      <c r="H416" s="3" t="n">
        <v>0</v>
      </c>
      <c r="I416" s="3" t="n">
        <v>0</v>
      </c>
      <c r="J416" s="3" t="n">
        <v>0</v>
      </c>
    </row>
    <row r="417" customFormat="false" ht="12.75" hidden="false" customHeight="false" outlineLevel="0" collapsed="false">
      <c r="A417" s="2" t="s">
        <v>10</v>
      </c>
      <c r="B417" s="2" t="s">
        <v>35</v>
      </c>
      <c r="C417" s="2" t="s">
        <v>23</v>
      </c>
      <c r="D417" s="2" t="s">
        <v>19</v>
      </c>
      <c r="E417" s="3" t="n">
        <v>0.0221307897886</v>
      </c>
      <c r="F417" s="3" t="n">
        <v>0.0509807846391</v>
      </c>
      <c r="G417" s="3" t="n">
        <v>0.0703315698321</v>
      </c>
      <c r="H417" s="3" t="n">
        <v>0.0809690043393</v>
      </c>
      <c r="I417" s="3" t="n">
        <v>0.079941230121</v>
      </c>
      <c r="J417" s="3" t="n">
        <v>0.092277211379</v>
      </c>
    </row>
    <row r="418" customFormat="false" ht="12.75" hidden="false" customHeight="false" outlineLevel="0" collapsed="false">
      <c r="A418" s="2" t="s">
        <v>10</v>
      </c>
      <c r="B418" s="2" t="s">
        <v>35</v>
      </c>
      <c r="C418" s="2" t="s">
        <v>23</v>
      </c>
      <c r="D418" s="2" t="s">
        <v>12</v>
      </c>
      <c r="E418" s="3" t="n">
        <v>0.1323784389772</v>
      </c>
      <c r="F418" s="3" t="n">
        <v>0.1625547156993</v>
      </c>
      <c r="G418" s="3" t="n">
        <v>0.1709111917889</v>
      </c>
      <c r="H418" s="3" t="n">
        <v>0.1477548755142</v>
      </c>
      <c r="I418" s="3" t="n">
        <v>0.1277128213199</v>
      </c>
      <c r="J418" s="3" t="n">
        <v>0.1327561909828</v>
      </c>
    </row>
    <row r="419" customFormat="false" ht="12.75" hidden="false" customHeight="false" outlineLevel="0" collapsed="false">
      <c r="A419" s="2" t="s">
        <v>10</v>
      </c>
      <c r="B419" s="2" t="s">
        <v>35</v>
      </c>
      <c r="C419" s="2" t="s">
        <v>23</v>
      </c>
      <c r="D419" s="2" t="s">
        <v>15</v>
      </c>
      <c r="E419" s="3" t="n">
        <v>0.1767068899214</v>
      </c>
      <c r="F419" s="3" t="n">
        <v>0.120354904421</v>
      </c>
      <c r="G419" s="3" t="n">
        <v>0.0709171898142</v>
      </c>
      <c r="H419" s="3" t="n">
        <v>0.0291163211581</v>
      </c>
      <c r="I419" s="3" t="n">
        <v>0.0215940622201</v>
      </c>
      <c r="J419" s="3" t="n">
        <v>0.0113903305942</v>
      </c>
    </row>
    <row r="420" customFormat="false" ht="12.75" hidden="false" customHeight="false" outlineLevel="0" collapsed="false">
      <c r="A420" s="2" t="s">
        <v>10</v>
      </c>
      <c r="B420" s="2" t="s">
        <v>35</v>
      </c>
      <c r="C420" s="2" t="s">
        <v>23</v>
      </c>
      <c r="D420" s="2" t="s">
        <v>13</v>
      </c>
      <c r="E420" s="3" t="n">
        <v>0.1531864809484</v>
      </c>
      <c r="F420" s="3" t="n">
        <v>0.143965148436</v>
      </c>
      <c r="G420" s="3" t="n">
        <v>0.131413418162</v>
      </c>
      <c r="H420" s="3" t="n">
        <v>0.1124091290212</v>
      </c>
      <c r="I420" s="3" t="n">
        <v>0.0907049830213</v>
      </c>
      <c r="J420" s="3" t="n">
        <v>0.0463221293517</v>
      </c>
    </row>
    <row r="421" customFormat="false" ht="12.75" hidden="false" customHeight="false" outlineLevel="0" collapsed="false">
      <c r="A421" s="2" t="s">
        <v>10</v>
      </c>
      <c r="B421" s="2" t="s">
        <v>35</v>
      </c>
      <c r="C421" s="2" t="s">
        <v>23</v>
      </c>
      <c r="D421" s="2" t="s">
        <v>17</v>
      </c>
      <c r="E421" s="3" t="n">
        <v>0.0237255518203</v>
      </c>
      <c r="F421" s="3" t="n">
        <v>0.0246322172834</v>
      </c>
      <c r="G421" s="3" t="n">
        <v>0.0242192001104</v>
      </c>
      <c r="H421" s="3" t="n">
        <v>0.0220858963807</v>
      </c>
      <c r="I421" s="3" t="n">
        <v>0.0198637081839</v>
      </c>
      <c r="J421" s="3" t="n">
        <v>0.0189570065848</v>
      </c>
    </row>
    <row r="422" customFormat="false" ht="12.75" hidden="false" customHeight="false" outlineLevel="0" collapsed="false">
      <c r="A422" s="2" t="s">
        <v>10</v>
      </c>
      <c r="B422" s="2" t="s">
        <v>35</v>
      </c>
      <c r="C422" s="2" t="s">
        <v>24</v>
      </c>
      <c r="D422" s="2" t="s">
        <v>19</v>
      </c>
      <c r="E422" s="3" t="n">
        <v>0</v>
      </c>
      <c r="F422" s="3" t="n">
        <v>0</v>
      </c>
      <c r="G422" s="3" t="n">
        <v>0</v>
      </c>
      <c r="H422" s="3" t="n">
        <v>0</v>
      </c>
      <c r="I422" s="3" t="n">
        <v>0</v>
      </c>
      <c r="J422" s="3" t="n">
        <v>0</v>
      </c>
    </row>
    <row r="423" customFormat="false" ht="12.75" hidden="false" customHeight="false" outlineLevel="0" collapsed="false">
      <c r="A423" s="2" t="s">
        <v>10</v>
      </c>
      <c r="B423" s="2" t="s">
        <v>35</v>
      </c>
      <c r="C423" s="2" t="s">
        <v>24</v>
      </c>
      <c r="D423" s="2" t="s">
        <v>12</v>
      </c>
      <c r="E423" s="3" t="n">
        <v>0.32021987773</v>
      </c>
      <c r="F423" s="3" t="n">
        <v>0.3138579095956</v>
      </c>
      <c r="G423" s="3" t="n">
        <v>0.3071787254492</v>
      </c>
      <c r="H423" s="3" t="n">
        <v>0.2974641923495</v>
      </c>
      <c r="I423" s="3" t="n">
        <v>0.2881912593541</v>
      </c>
      <c r="J423" s="3" t="n">
        <v>0.2906055720769</v>
      </c>
    </row>
    <row r="424" customFormat="false" ht="12.75" hidden="false" customHeight="false" outlineLevel="0" collapsed="false">
      <c r="A424" s="2" t="s">
        <v>10</v>
      </c>
      <c r="B424" s="2" t="s">
        <v>35</v>
      </c>
      <c r="C424" s="2" t="s">
        <v>24</v>
      </c>
      <c r="D424" s="2" t="s">
        <v>15</v>
      </c>
      <c r="E424" s="3" t="n">
        <v>0</v>
      </c>
      <c r="F424" s="3" t="n">
        <v>0</v>
      </c>
      <c r="G424" s="3" t="n">
        <v>0</v>
      </c>
      <c r="H424" s="3" t="n">
        <v>0</v>
      </c>
      <c r="I424" s="3" t="n">
        <v>0</v>
      </c>
      <c r="J424" s="3" t="n">
        <v>0</v>
      </c>
    </row>
    <row r="425" customFormat="false" ht="12.75" hidden="false" customHeight="false" outlineLevel="0" collapsed="false">
      <c r="A425" s="2" t="s">
        <v>10</v>
      </c>
      <c r="B425" s="2" t="s">
        <v>35</v>
      </c>
      <c r="C425" s="2" t="s">
        <v>24</v>
      </c>
      <c r="D425" s="2" t="s">
        <v>13</v>
      </c>
      <c r="E425" s="3" t="n">
        <v>0</v>
      </c>
      <c r="F425" s="3" t="n">
        <v>0</v>
      </c>
      <c r="G425" s="3" t="n">
        <v>0</v>
      </c>
      <c r="H425" s="3" t="n">
        <v>0</v>
      </c>
      <c r="I425" s="3" t="n">
        <v>0</v>
      </c>
      <c r="J425" s="3" t="n">
        <v>0</v>
      </c>
    </row>
    <row r="426" customFormat="false" ht="12.75" hidden="false" customHeight="false" outlineLevel="0" collapsed="false">
      <c r="A426" s="2" t="s">
        <v>10</v>
      </c>
      <c r="B426" s="2" t="s">
        <v>35</v>
      </c>
      <c r="C426" s="2" t="s">
        <v>24</v>
      </c>
      <c r="D426" s="2" t="s">
        <v>17</v>
      </c>
      <c r="E426" s="3" t="n">
        <v>0</v>
      </c>
      <c r="F426" s="3" t="n">
        <v>0</v>
      </c>
      <c r="G426" s="3" t="n">
        <v>0</v>
      </c>
      <c r="H426" s="3" t="n">
        <v>0</v>
      </c>
      <c r="I426" s="3" t="n">
        <v>0</v>
      </c>
      <c r="J426" s="3" t="n">
        <v>0</v>
      </c>
    </row>
    <row r="427" customFormat="false" ht="12.75" hidden="false" customHeight="false" outlineLevel="0" collapsed="false">
      <c r="A427" s="2" t="s">
        <v>10</v>
      </c>
      <c r="B427" s="2" t="s">
        <v>35</v>
      </c>
      <c r="C427" s="2" t="s">
        <v>26</v>
      </c>
      <c r="D427" s="2" t="s">
        <v>19</v>
      </c>
      <c r="E427" s="3" t="n">
        <v>0</v>
      </c>
      <c r="F427" s="3" t="n">
        <v>0</v>
      </c>
      <c r="G427" s="3" t="n">
        <v>0</v>
      </c>
      <c r="H427" s="3" t="n">
        <v>0</v>
      </c>
      <c r="I427" s="3" t="n">
        <v>0</v>
      </c>
      <c r="J427" s="3" t="n">
        <v>0</v>
      </c>
    </row>
    <row r="428" customFormat="false" ht="12.75" hidden="false" customHeight="false" outlineLevel="0" collapsed="false">
      <c r="A428" s="2" t="s">
        <v>10</v>
      </c>
      <c r="B428" s="2" t="s">
        <v>35</v>
      </c>
      <c r="C428" s="2" t="s">
        <v>26</v>
      </c>
      <c r="D428" s="2" t="s">
        <v>12</v>
      </c>
      <c r="E428" s="3" t="n">
        <v>0.400938427217</v>
      </c>
      <c r="F428" s="3" t="n">
        <v>0.4177100620769</v>
      </c>
      <c r="G428" s="3" t="n">
        <v>0.4331022744743</v>
      </c>
      <c r="H428" s="3" t="n">
        <v>0.439522165537</v>
      </c>
      <c r="I428" s="3" t="n">
        <v>0.446418596931</v>
      </c>
      <c r="J428" s="3" t="n">
        <v>0.4731886748699</v>
      </c>
    </row>
    <row r="429" customFormat="false" ht="12.75" hidden="false" customHeight="false" outlineLevel="0" collapsed="false">
      <c r="A429" s="2" t="s">
        <v>10</v>
      </c>
      <c r="B429" s="2" t="s">
        <v>35</v>
      </c>
      <c r="C429" s="2" t="s">
        <v>26</v>
      </c>
      <c r="D429" s="2" t="s">
        <v>15</v>
      </c>
      <c r="E429" s="3" t="n">
        <v>0</v>
      </c>
      <c r="F429" s="3" t="n">
        <v>0</v>
      </c>
      <c r="G429" s="3" t="n">
        <v>0</v>
      </c>
      <c r="H429" s="3" t="n">
        <v>0</v>
      </c>
      <c r="I429" s="3" t="n">
        <v>0</v>
      </c>
      <c r="J429" s="3" t="n">
        <v>0</v>
      </c>
    </row>
    <row r="430" customFormat="false" ht="12.75" hidden="false" customHeight="false" outlineLevel="0" collapsed="false">
      <c r="A430" s="2" t="s">
        <v>10</v>
      </c>
      <c r="B430" s="2" t="s">
        <v>35</v>
      </c>
      <c r="C430" s="2" t="s">
        <v>26</v>
      </c>
      <c r="D430" s="2" t="s">
        <v>13</v>
      </c>
      <c r="E430" s="3" t="n">
        <v>0</v>
      </c>
      <c r="F430" s="3" t="n">
        <v>0</v>
      </c>
      <c r="G430" s="3" t="n">
        <v>0</v>
      </c>
      <c r="H430" s="3" t="n">
        <v>0</v>
      </c>
      <c r="I430" s="3" t="n">
        <v>0</v>
      </c>
      <c r="J430" s="3" t="n">
        <v>0</v>
      </c>
    </row>
    <row r="431" customFormat="false" ht="12.75" hidden="false" customHeight="false" outlineLevel="0" collapsed="false">
      <c r="A431" s="2" t="s">
        <v>10</v>
      </c>
      <c r="B431" s="2" t="s">
        <v>35</v>
      </c>
      <c r="C431" s="2" t="s">
        <v>26</v>
      </c>
      <c r="D431" s="2" t="s">
        <v>17</v>
      </c>
      <c r="E431" s="3" t="n">
        <v>0</v>
      </c>
      <c r="F431" s="3" t="n">
        <v>0</v>
      </c>
      <c r="G431" s="3" t="n">
        <v>0</v>
      </c>
      <c r="H431" s="3" t="n">
        <v>0</v>
      </c>
      <c r="I431" s="3" t="n">
        <v>0</v>
      </c>
      <c r="J431" s="3" t="n">
        <v>0</v>
      </c>
    </row>
    <row r="449" customFormat="false" ht="12.75" hidden="false" customHeight="false" outlineLevel="0" collapsed="false">
      <c r="A449" s="0" t="s">
        <v>36</v>
      </c>
    </row>
    <row r="450" customFormat="false" ht="12.75" hidden="false" customHeight="false" outlineLevel="0" collapsed="false">
      <c r="A450" s="1" t="s">
        <v>0</v>
      </c>
      <c r="B450" s="1" t="s">
        <v>37</v>
      </c>
      <c r="C450" s="1" t="s">
        <v>38</v>
      </c>
      <c r="D450" s="1" t="s">
        <v>39</v>
      </c>
      <c r="E450" s="1" t="s">
        <v>40</v>
      </c>
      <c r="F450" s="1" t="s">
        <v>41</v>
      </c>
      <c r="G450" s="1" t="s">
        <v>42</v>
      </c>
      <c r="H450" s="1" t="s">
        <v>43</v>
      </c>
      <c r="I450" s="8"/>
      <c r="J450" s="8"/>
    </row>
    <row r="451" customFormat="false" ht="13.4" hidden="false" customHeight="false" outlineLevel="0" collapsed="false">
      <c r="A451" s="2" t="s">
        <v>10</v>
      </c>
      <c r="B451" s="2" t="s">
        <v>44</v>
      </c>
      <c r="C451" s="2" t="s">
        <v>18</v>
      </c>
      <c r="D451" s="3" t="n">
        <v>0.6230537683375</v>
      </c>
      <c r="E451" s="3" t="n">
        <v>5.917039442695</v>
      </c>
      <c r="F451" s="3" t="n">
        <v>3.0885810198114</v>
      </c>
      <c r="G451" s="3" t="n">
        <v>14.2072392057399</v>
      </c>
      <c r="H451" s="3" t="n">
        <v>2.196383800004</v>
      </c>
    </row>
    <row r="452" customFormat="false" ht="12.75" hidden="false" customHeight="false" outlineLevel="0" collapsed="false">
      <c r="A452" s="2" t="s">
        <v>10</v>
      </c>
      <c r="B452" s="2" t="s">
        <v>44</v>
      </c>
      <c r="C452" s="2" t="s">
        <v>45</v>
      </c>
      <c r="D452" s="3" t="n">
        <v>0.3287687261682</v>
      </c>
      <c r="E452" s="3" t="n">
        <v>6.7213140090219</v>
      </c>
      <c r="F452" s="3" t="n">
        <v>0.1693860324703</v>
      </c>
      <c r="G452" s="3" t="n">
        <v>0.7324399028422</v>
      </c>
      <c r="H452" s="3" t="n">
        <v>0.129227456292</v>
      </c>
    </row>
    <row r="453" customFormat="false" ht="12.75" hidden="false" customHeight="false" outlineLevel="0" collapsed="false">
      <c r="A453" s="2" t="s">
        <v>10</v>
      </c>
      <c r="B453" s="2" t="s">
        <v>44</v>
      </c>
      <c r="C453" s="2" t="s">
        <v>46</v>
      </c>
      <c r="D453" s="3" t="n">
        <v>0</v>
      </c>
      <c r="E453" s="3" t="n">
        <v>18.3485179059431</v>
      </c>
      <c r="F453" s="3" t="n">
        <v>0</v>
      </c>
      <c r="G453" s="3" t="n">
        <v>0</v>
      </c>
      <c r="H453" s="3" t="n">
        <v>0</v>
      </c>
    </row>
    <row r="454" customFormat="false" ht="12.75" hidden="false" customHeight="false" outlineLevel="0" collapsed="false">
      <c r="A454" s="2" t="s">
        <v>10</v>
      </c>
      <c r="B454" s="2" t="s">
        <v>44</v>
      </c>
      <c r="C454" s="2" t="s">
        <v>20</v>
      </c>
      <c r="D454" s="3" t="n">
        <v>0</v>
      </c>
      <c r="E454" s="3" t="n">
        <v>2.6171361857867</v>
      </c>
      <c r="F454" s="3" t="n">
        <v>0</v>
      </c>
      <c r="G454" s="3" t="n">
        <v>0</v>
      </c>
      <c r="H454" s="3" t="n">
        <v>0</v>
      </c>
    </row>
    <row r="455" customFormat="false" ht="12.75" hidden="false" customHeight="false" outlineLevel="0" collapsed="false">
      <c r="A455" s="2" t="s">
        <v>10</v>
      </c>
      <c r="B455" s="2" t="s">
        <v>47</v>
      </c>
      <c r="C455" s="2" t="s">
        <v>18</v>
      </c>
      <c r="D455" s="3" t="n">
        <v>0.3664244714261</v>
      </c>
      <c r="E455" s="3" t="n">
        <v>4.8263995396513</v>
      </c>
      <c r="F455" s="3" t="n">
        <v>4.5314711767759</v>
      </c>
      <c r="G455" s="3" t="n">
        <v>10.9135232463992</v>
      </c>
      <c r="H455" s="3" t="n">
        <v>0.3707098498919</v>
      </c>
    </row>
    <row r="456" customFormat="false" ht="12.75" hidden="false" customHeight="false" outlineLevel="0" collapsed="false">
      <c r="A456" s="2" t="s">
        <v>10</v>
      </c>
      <c r="B456" s="2" t="s">
        <v>47</v>
      </c>
      <c r="C456" s="2" t="s">
        <v>45</v>
      </c>
      <c r="D456" s="3" t="n">
        <v>1.0192247889382</v>
      </c>
      <c r="E456" s="3" t="n">
        <v>3.4676266725715</v>
      </c>
      <c r="F456" s="3" t="n">
        <v>0.3438789249132</v>
      </c>
      <c r="G456" s="3" t="n">
        <v>2.5255261200506</v>
      </c>
      <c r="H456" s="3" t="n">
        <v>0.1177857007364</v>
      </c>
    </row>
    <row r="457" customFormat="false" ht="12.75" hidden="false" customHeight="false" outlineLevel="0" collapsed="false">
      <c r="A457" s="2" t="s">
        <v>10</v>
      </c>
      <c r="B457" s="2" t="s">
        <v>47</v>
      </c>
      <c r="C457" s="2" t="s">
        <v>46</v>
      </c>
      <c r="D457" s="3" t="n">
        <v>0</v>
      </c>
      <c r="E457" s="3" t="n">
        <v>23.4876032275005</v>
      </c>
      <c r="F457" s="3" t="n">
        <v>0</v>
      </c>
      <c r="G457" s="3" t="n">
        <v>0</v>
      </c>
      <c r="H457" s="3" t="n">
        <v>0</v>
      </c>
    </row>
    <row r="458" customFormat="false" ht="12.75" hidden="false" customHeight="false" outlineLevel="0" collapsed="false">
      <c r="A458" s="2" t="s">
        <v>10</v>
      </c>
      <c r="B458" s="2" t="s">
        <v>47</v>
      </c>
      <c r="C458" s="2" t="s">
        <v>20</v>
      </c>
      <c r="D458" s="3" t="n">
        <v>0</v>
      </c>
      <c r="E458" s="3" t="n">
        <v>0.9528536691167</v>
      </c>
      <c r="F458" s="3" t="n">
        <v>0</v>
      </c>
      <c r="G458" s="3" t="n">
        <v>0</v>
      </c>
      <c r="H458" s="3" t="n">
        <v>0</v>
      </c>
    </row>
    <row r="459" customFormat="false" ht="12.75" hidden="false" customHeight="false" outlineLevel="0" collapsed="false">
      <c r="A459" s="2" t="s">
        <v>10</v>
      </c>
      <c r="B459" s="2" t="s">
        <v>48</v>
      </c>
      <c r="C459" s="2" t="s">
        <v>18</v>
      </c>
      <c r="D459" s="3" t="n">
        <v>0.3059628199278</v>
      </c>
      <c r="E459" s="3" t="n">
        <v>1.1448656751897</v>
      </c>
      <c r="F459" s="3" t="n">
        <v>2.6281071293745</v>
      </c>
      <c r="G459" s="3" t="n">
        <v>7.8511995248726</v>
      </c>
      <c r="H459" s="3" t="n">
        <v>1.1780670722546</v>
      </c>
    </row>
    <row r="460" customFormat="false" ht="12.75" hidden="false" customHeight="false" outlineLevel="0" collapsed="false">
      <c r="A460" s="2" t="s">
        <v>10</v>
      </c>
      <c r="B460" s="2" t="s">
        <v>48</v>
      </c>
      <c r="C460" s="2" t="s">
        <v>45</v>
      </c>
      <c r="D460" s="3" t="n">
        <v>0.5593617519301</v>
      </c>
      <c r="E460" s="3" t="n">
        <v>2.1395731063114</v>
      </c>
      <c r="F460" s="3" t="n">
        <v>0.485424973255</v>
      </c>
      <c r="G460" s="3" t="n">
        <v>2.9686351817714</v>
      </c>
      <c r="H460" s="3" t="n">
        <v>0.3627572680156</v>
      </c>
    </row>
    <row r="461" customFormat="false" ht="12.75" hidden="false" customHeight="false" outlineLevel="0" collapsed="false">
      <c r="A461" s="2" t="s">
        <v>10</v>
      </c>
      <c r="B461" s="2" t="s">
        <v>48</v>
      </c>
      <c r="C461" s="2" t="s">
        <v>46</v>
      </c>
      <c r="D461" s="3" t="n">
        <v>0</v>
      </c>
      <c r="E461" s="3" t="n">
        <v>8.6144542847291</v>
      </c>
      <c r="F461" s="3" t="n">
        <v>0</v>
      </c>
      <c r="G461" s="3" t="n">
        <v>0</v>
      </c>
      <c r="H461" s="3" t="n">
        <v>0</v>
      </c>
    </row>
    <row r="462" customFormat="false" ht="12.75" hidden="false" customHeight="false" outlineLevel="0" collapsed="false">
      <c r="A462" s="2" t="s">
        <v>10</v>
      </c>
      <c r="B462" s="2" t="s">
        <v>48</v>
      </c>
      <c r="C462" s="2" t="s">
        <v>20</v>
      </c>
      <c r="D462" s="3" t="n">
        <v>0</v>
      </c>
      <c r="E462" s="3" t="n">
        <v>0.4709262895718</v>
      </c>
      <c r="F462" s="3" t="n">
        <v>0</v>
      </c>
      <c r="G462" s="3" t="n">
        <v>0</v>
      </c>
      <c r="H462" s="3" t="n">
        <v>0</v>
      </c>
    </row>
    <row r="463" customFormat="false" ht="12.75" hidden="false" customHeight="false" outlineLevel="0" collapsed="false">
      <c r="A463" s="2" t="s">
        <v>10</v>
      </c>
      <c r="B463" s="2" t="s">
        <v>19</v>
      </c>
      <c r="C463" s="2" t="s">
        <v>18</v>
      </c>
      <c r="D463" s="3" t="n">
        <v>1.5118295065984</v>
      </c>
      <c r="E463" s="3" t="n">
        <v>5.6196394404982</v>
      </c>
      <c r="F463" s="3" t="n">
        <v>8.4073202918533</v>
      </c>
      <c r="G463" s="3" t="n">
        <v>24.1531299926595</v>
      </c>
      <c r="H463" s="3" t="n">
        <v>2.5398535125039</v>
      </c>
    </row>
    <row r="464" customFormat="false" ht="12.75" hidden="false" customHeight="false" outlineLevel="0" collapsed="false">
      <c r="A464" s="2" t="s">
        <v>10</v>
      </c>
      <c r="B464" s="2" t="s">
        <v>19</v>
      </c>
      <c r="C464" s="2" t="s">
        <v>45</v>
      </c>
      <c r="D464" s="3" t="n">
        <v>2.8730401118012</v>
      </c>
      <c r="E464" s="3" t="n">
        <v>12.0898058126369</v>
      </c>
      <c r="F464" s="3" t="n">
        <v>1.5600372182659</v>
      </c>
      <c r="G464" s="3" t="n">
        <v>9.258720680079</v>
      </c>
      <c r="H464" s="3" t="n">
        <v>0.6156118748053</v>
      </c>
    </row>
    <row r="465" customFormat="false" ht="12.75" hidden="false" customHeight="false" outlineLevel="0" collapsed="false">
      <c r="A465" s="2" t="s">
        <v>10</v>
      </c>
      <c r="B465" s="2" t="s">
        <v>19</v>
      </c>
      <c r="C465" s="2" t="s">
        <v>46</v>
      </c>
      <c r="D465" s="3" t="n">
        <v>0</v>
      </c>
      <c r="E465" s="3" t="n">
        <v>20.4511685594982</v>
      </c>
      <c r="F465" s="3" t="n">
        <v>0</v>
      </c>
      <c r="G465" s="3" t="n">
        <v>0</v>
      </c>
      <c r="H465" s="3" t="n">
        <v>0</v>
      </c>
    </row>
    <row r="466" customFormat="false" ht="12.75" hidden="false" customHeight="false" outlineLevel="0" collapsed="false">
      <c r="A466" s="2" t="s">
        <v>10</v>
      </c>
      <c r="B466" s="2" t="s">
        <v>19</v>
      </c>
      <c r="C466" s="2" t="s">
        <v>20</v>
      </c>
      <c r="D466" s="3" t="n">
        <v>0</v>
      </c>
      <c r="E466" s="3" t="n">
        <v>2.0117889784957</v>
      </c>
      <c r="F466" s="3" t="n">
        <v>0</v>
      </c>
      <c r="G466" s="3" t="n">
        <v>0</v>
      </c>
      <c r="H466" s="3" t="n">
        <v>0</v>
      </c>
    </row>
    <row r="467" customFormat="false" ht="12.8" hidden="false" customHeight="false" outlineLevel="0" collapsed="false">
      <c r="D467" s="0" t="n">
        <f aca="false">SUM(D451:D466)</f>
        <v>7.5876659451275</v>
      </c>
      <c r="E467" s="0" t="n">
        <f aca="false">SUM(E451:E466)</f>
        <v>118.880712799218</v>
      </c>
      <c r="F467" s="0" t="n">
        <f aca="false">SUM(F451:F466)</f>
        <v>21.2142067667195</v>
      </c>
      <c r="G467" s="0" t="n">
        <f aca="false">SUM(G451:G466)</f>
        <v>72.6104138544144</v>
      </c>
      <c r="H467" s="0" t="n">
        <f aca="false">SUM(H451:H466)</f>
        <v>7.5103965345037</v>
      </c>
      <c r="I467" s="9" t="n">
        <f aca="false">SUM(D467:H467)</f>
        <v>227.803395899983</v>
      </c>
    </row>
    <row r="469" customFormat="false" ht="12.8" hidden="false" customHeight="false" outlineLevel="0" collapsed="false">
      <c r="A469" s="0" t="s">
        <v>49</v>
      </c>
    </row>
    <row r="470" customFormat="false" ht="12.75" hidden="false" customHeight="false" outlineLevel="0" collapsed="false">
      <c r="A470" s="1" t="s">
        <v>0</v>
      </c>
      <c r="B470" s="1" t="s">
        <v>37</v>
      </c>
      <c r="C470" s="1" t="s">
        <v>38</v>
      </c>
      <c r="D470" s="1" t="s">
        <v>50</v>
      </c>
      <c r="E470" s="1" t="s">
        <v>51</v>
      </c>
      <c r="F470" s="1" t="s">
        <v>52</v>
      </c>
      <c r="G470" s="1" t="s">
        <v>53</v>
      </c>
      <c r="H470" s="1" t="s">
        <v>54</v>
      </c>
    </row>
    <row r="471" customFormat="false" ht="13.4" hidden="false" customHeight="false" outlineLevel="0" collapsed="false">
      <c r="A471" s="2" t="s">
        <v>10</v>
      </c>
      <c r="B471" s="2" t="s">
        <v>44</v>
      </c>
      <c r="C471" s="2" t="s">
        <v>18</v>
      </c>
      <c r="D471" s="3" t="n">
        <v>0.6830004619756</v>
      </c>
      <c r="E471" s="3" t="n">
        <v>6.185422746257</v>
      </c>
      <c r="F471" s="3" t="n">
        <v>3.6716294363228</v>
      </c>
      <c r="G471" s="3" t="n">
        <v>14.0691608568273</v>
      </c>
      <c r="H471" s="3" t="n">
        <v>2.5330298647301</v>
      </c>
    </row>
    <row r="472" customFormat="false" ht="12.75" hidden="false" customHeight="false" outlineLevel="0" collapsed="false">
      <c r="A472" s="2" t="s">
        <v>10</v>
      </c>
      <c r="B472" s="2" t="s">
        <v>44</v>
      </c>
      <c r="C472" s="2" t="s">
        <v>45</v>
      </c>
      <c r="D472" s="3" t="n">
        <v>0.3185548302083</v>
      </c>
      <c r="E472" s="3" t="n">
        <v>6.50476527979</v>
      </c>
      <c r="F472" s="3" t="n">
        <v>0.1913920884115</v>
      </c>
      <c r="G472" s="3" t="n">
        <v>0.7624681210877</v>
      </c>
      <c r="H472" s="3" t="n">
        <v>0.1262819266812</v>
      </c>
    </row>
    <row r="473" customFormat="false" ht="12.75" hidden="false" customHeight="false" outlineLevel="0" collapsed="false">
      <c r="A473" s="2" t="s">
        <v>10</v>
      </c>
      <c r="B473" s="2" t="s">
        <v>44</v>
      </c>
      <c r="C473" s="2" t="s">
        <v>46</v>
      </c>
      <c r="D473" s="3" t="n">
        <v>0</v>
      </c>
      <c r="E473" s="3" t="n">
        <v>17.8975628910866</v>
      </c>
      <c r="F473" s="3" t="n">
        <v>0</v>
      </c>
      <c r="G473" s="3" t="n">
        <v>0</v>
      </c>
      <c r="H473" s="3" t="n">
        <v>0</v>
      </c>
    </row>
    <row r="474" customFormat="false" ht="12.75" hidden="false" customHeight="false" outlineLevel="0" collapsed="false">
      <c r="A474" s="2" t="s">
        <v>10</v>
      </c>
      <c r="B474" s="2" t="s">
        <v>44</v>
      </c>
      <c r="C474" s="2" t="s">
        <v>20</v>
      </c>
      <c r="D474" s="3" t="n">
        <v>0</v>
      </c>
      <c r="E474" s="3" t="n">
        <v>2.5621313364152</v>
      </c>
      <c r="F474" s="3" t="n">
        <v>0</v>
      </c>
      <c r="G474" s="3" t="n">
        <v>0</v>
      </c>
      <c r="H474" s="3" t="n">
        <v>0</v>
      </c>
    </row>
    <row r="475" customFormat="false" ht="12.75" hidden="false" customHeight="false" outlineLevel="0" collapsed="false">
      <c r="A475" s="2" t="s">
        <v>10</v>
      </c>
      <c r="B475" s="2" t="s">
        <v>47</v>
      </c>
      <c r="C475" s="2" t="s">
        <v>18</v>
      </c>
      <c r="D475" s="3" t="n">
        <v>0.4021736041675</v>
      </c>
      <c r="E475" s="3" t="n">
        <v>5.0264844412661</v>
      </c>
      <c r="F475" s="3" t="n">
        <v>4.9130588896709</v>
      </c>
      <c r="G475" s="3" t="n">
        <v>10.3472365201504</v>
      </c>
      <c r="H475" s="3" t="n">
        <v>0.3905780207471</v>
      </c>
    </row>
    <row r="476" customFormat="false" ht="12.75" hidden="false" customHeight="false" outlineLevel="0" collapsed="false">
      <c r="A476" s="2" t="s">
        <v>10</v>
      </c>
      <c r="B476" s="2" t="s">
        <v>47</v>
      </c>
      <c r="C476" s="2" t="s">
        <v>45</v>
      </c>
      <c r="D476" s="3" t="n">
        <v>1.0369625226712</v>
      </c>
      <c r="E476" s="3" t="n">
        <v>3.222409903145</v>
      </c>
      <c r="F476" s="3" t="n">
        <v>0.3975514133574</v>
      </c>
      <c r="G476" s="3" t="n">
        <v>2.6638132247534</v>
      </c>
      <c r="H476" s="3" t="n">
        <v>0.1163218987916</v>
      </c>
    </row>
    <row r="477" customFormat="false" ht="12.75" hidden="false" customHeight="false" outlineLevel="0" collapsed="false">
      <c r="A477" s="2" t="s">
        <v>10</v>
      </c>
      <c r="B477" s="2" t="s">
        <v>47</v>
      </c>
      <c r="C477" s="2" t="s">
        <v>46</v>
      </c>
      <c r="D477" s="3" t="n">
        <v>0</v>
      </c>
      <c r="E477" s="3" t="n">
        <v>23.675754337529</v>
      </c>
      <c r="F477" s="3" t="n">
        <v>0</v>
      </c>
      <c r="G477" s="3" t="n">
        <v>0</v>
      </c>
      <c r="H477" s="3" t="n">
        <v>0</v>
      </c>
    </row>
    <row r="478" customFormat="false" ht="12.75" hidden="false" customHeight="false" outlineLevel="0" collapsed="false">
      <c r="A478" s="2" t="s">
        <v>10</v>
      </c>
      <c r="B478" s="2" t="s">
        <v>47</v>
      </c>
      <c r="C478" s="2" t="s">
        <v>20</v>
      </c>
      <c r="D478" s="3" t="n">
        <v>0</v>
      </c>
      <c r="E478" s="3" t="n">
        <v>0.9179758159814</v>
      </c>
      <c r="F478" s="3" t="n">
        <v>0</v>
      </c>
      <c r="G478" s="3" t="n">
        <v>0</v>
      </c>
      <c r="H478" s="3" t="n">
        <v>0</v>
      </c>
    </row>
    <row r="479" customFormat="false" ht="12.75" hidden="false" customHeight="false" outlineLevel="0" collapsed="false">
      <c r="A479" s="2" t="s">
        <v>10</v>
      </c>
      <c r="B479" s="2" t="s">
        <v>48</v>
      </c>
      <c r="C479" s="2" t="s">
        <v>18</v>
      </c>
      <c r="D479" s="3" t="n">
        <v>0.3338842694748</v>
      </c>
      <c r="E479" s="3" t="n">
        <v>1.2465544244976</v>
      </c>
      <c r="F479" s="3" t="n">
        <v>2.8913503681989</v>
      </c>
      <c r="G479" s="3" t="n">
        <v>7.5466617671643</v>
      </c>
      <c r="H479" s="3" t="n">
        <v>1.3115741168259</v>
      </c>
    </row>
    <row r="480" customFormat="false" ht="12.75" hidden="false" customHeight="false" outlineLevel="0" collapsed="false">
      <c r="A480" s="2" t="s">
        <v>10</v>
      </c>
      <c r="B480" s="2" t="s">
        <v>48</v>
      </c>
      <c r="C480" s="2" t="s">
        <v>45</v>
      </c>
      <c r="D480" s="3" t="n">
        <v>0.4895547901368</v>
      </c>
      <c r="E480" s="3" t="n">
        <v>1.9385441048424</v>
      </c>
      <c r="F480" s="3" t="n">
        <v>0.5517282288529</v>
      </c>
      <c r="G480" s="3" t="n">
        <v>3.1012400038602</v>
      </c>
      <c r="H480" s="3" t="n">
        <v>0.3568136828581</v>
      </c>
    </row>
    <row r="481" customFormat="false" ht="12.75" hidden="false" customHeight="false" outlineLevel="0" collapsed="false">
      <c r="A481" s="2" t="s">
        <v>10</v>
      </c>
      <c r="B481" s="2" t="s">
        <v>48</v>
      </c>
      <c r="C481" s="2" t="s">
        <v>46</v>
      </c>
      <c r="D481" s="3" t="n">
        <v>0</v>
      </c>
      <c r="E481" s="3" t="n">
        <v>8.5536551434174</v>
      </c>
      <c r="F481" s="3" t="n">
        <v>0</v>
      </c>
      <c r="G481" s="3" t="n">
        <v>0</v>
      </c>
      <c r="H481" s="3" t="n">
        <v>0</v>
      </c>
    </row>
    <row r="482" customFormat="false" ht="12.75" hidden="false" customHeight="false" outlineLevel="0" collapsed="false">
      <c r="A482" s="2" t="s">
        <v>10</v>
      </c>
      <c r="B482" s="2" t="s">
        <v>48</v>
      </c>
      <c r="C482" s="2" t="s">
        <v>20</v>
      </c>
      <c r="D482" s="3" t="n">
        <v>0</v>
      </c>
      <c r="E482" s="3" t="n">
        <v>0.4592484503686</v>
      </c>
      <c r="F482" s="3" t="n">
        <v>0</v>
      </c>
      <c r="G482" s="3" t="n">
        <v>0</v>
      </c>
      <c r="H482" s="3" t="n">
        <v>0</v>
      </c>
    </row>
    <row r="483" customFormat="false" ht="12.75" hidden="false" customHeight="false" outlineLevel="0" collapsed="false">
      <c r="A483" s="2" t="s">
        <v>10</v>
      </c>
      <c r="B483" s="2" t="s">
        <v>19</v>
      </c>
      <c r="C483" s="2" t="s">
        <v>18</v>
      </c>
      <c r="D483" s="3" t="n">
        <v>1.588901973464</v>
      </c>
      <c r="E483" s="3" t="n">
        <v>5.7397220530105</v>
      </c>
      <c r="F483" s="3" t="n">
        <v>9.3018760874865</v>
      </c>
      <c r="G483" s="3" t="n">
        <v>23.9900020466301</v>
      </c>
      <c r="H483" s="3" t="n">
        <v>2.7442293784993</v>
      </c>
    </row>
    <row r="484" customFormat="false" ht="12.75" hidden="false" customHeight="false" outlineLevel="0" collapsed="false">
      <c r="A484" s="2" t="s">
        <v>10</v>
      </c>
      <c r="B484" s="2" t="s">
        <v>19</v>
      </c>
      <c r="C484" s="2" t="s">
        <v>45</v>
      </c>
      <c r="D484" s="3" t="n">
        <v>2.769908639903</v>
      </c>
      <c r="E484" s="3" t="n">
        <v>11.1787184156389</v>
      </c>
      <c r="F484" s="3" t="n">
        <v>1.8038541354851</v>
      </c>
      <c r="G484" s="3" t="n">
        <v>9.7460504132129</v>
      </c>
      <c r="H484" s="3" t="n">
        <v>0.6110890597643</v>
      </c>
    </row>
    <row r="485" customFormat="false" ht="12.75" hidden="false" customHeight="false" outlineLevel="0" collapsed="false">
      <c r="A485" s="2" t="s">
        <v>10</v>
      </c>
      <c r="B485" s="2" t="s">
        <v>19</v>
      </c>
      <c r="C485" s="2" t="s">
        <v>46</v>
      </c>
      <c r="D485" s="3" t="n">
        <v>0</v>
      </c>
      <c r="E485" s="3" t="n">
        <v>20.4952179939854</v>
      </c>
      <c r="F485" s="3" t="n">
        <v>0</v>
      </c>
      <c r="G485" s="3" t="n">
        <v>0</v>
      </c>
      <c r="H485" s="3" t="n">
        <v>0</v>
      </c>
    </row>
    <row r="486" customFormat="false" ht="12.75" hidden="false" customHeight="false" outlineLevel="0" collapsed="false">
      <c r="A486" s="2" t="s">
        <v>10</v>
      </c>
      <c r="B486" s="2" t="s">
        <v>19</v>
      </c>
      <c r="C486" s="2" t="s">
        <v>20</v>
      </c>
      <c r="D486" s="3" t="n">
        <v>0</v>
      </c>
      <c r="E486" s="3" t="n">
        <v>1.9433895526925</v>
      </c>
      <c r="F486" s="3" t="n">
        <v>0</v>
      </c>
      <c r="G486" s="3" t="n">
        <v>0</v>
      </c>
      <c r="H486" s="3" t="n">
        <v>0</v>
      </c>
    </row>
    <row r="487" customFormat="false" ht="12.8" hidden="false" customHeight="false" outlineLevel="0" collapsed="false">
      <c r="D487" s="0" t="n">
        <f aca="false">SUM(D471:D486)</f>
        <v>7.6229410920012</v>
      </c>
      <c r="E487" s="0" t="n">
        <f aca="false">SUM(E471:E486)</f>
        <v>117.547556889924</v>
      </c>
      <c r="F487" s="0" t="n">
        <f aca="false">SUM(F471:F486)</f>
        <v>23.722440647786</v>
      </c>
      <c r="G487" s="0" t="n">
        <f aca="false">SUM(G471:G486)</f>
        <v>72.2266329536863</v>
      </c>
      <c r="H487" s="0" t="n">
        <f aca="false">SUM(H471:H486)</f>
        <v>8.1899179488976</v>
      </c>
      <c r="I487" s="9" t="n">
        <f aca="false">SUM(D487:H487)</f>
        <v>229.309489532295</v>
      </c>
    </row>
    <row r="49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U1" activeCellId="0" sqref="U1"/>
    </sheetView>
  </sheetViews>
  <sheetFormatPr defaultRowHeight="12.75"/>
  <cols>
    <col collapsed="false" hidden="false" max="1" min="1" style="0" width="11.5714285714286"/>
    <col collapsed="false" hidden="false" max="2" min="2" style="0" width="32.0102040816327"/>
    <col collapsed="false" hidden="false" max="3" min="3" style="0" width="15.2295918367347"/>
    <col collapsed="false" hidden="false" max="10" min="4" style="0" width="11.5714285714286"/>
    <col collapsed="false" hidden="false" max="11" min="11" style="0" width="17.0255102040816"/>
    <col collapsed="false" hidden="false" max="12" min="12" style="0" width="18.0102040816327"/>
    <col collapsed="false" hidden="false" max="21" min="13" style="0" width="11.5714285714286"/>
    <col collapsed="false" hidden="false" max="22" min="22" style="0" width="21.3112244897959"/>
    <col collapsed="false" hidden="false" max="1025" min="23" style="0" width="11.5714285714286"/>
  </cols>
  <sheetData>
    <row r="1" customFormat="false" ht="27.55" hidden="false" customHeight="false" outlineLevel="0" collapsed="false">
      <c r="A1" s="1" t="s">
        <v>0</v>
      </c>
      <c r="B1" s="1" t="s">
        <v>55</v>
      </c>
      <c r="C1" s="1" t="s">
        <v>56</v>
      </c>
      <c r="D1" s="1" t="s">
        <v>57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58</v>
      </c>
      <c r="K1" s="1" t="s">
        <v>0</v>
      </c>
      <c r="L1" s="1" t="s">
        <v>55</v>
      </c>
      <c r="M1" s="1" t="s">
        <v>56</v>
      </c>
      <c r="N1" s="1" t="s">
        <v>57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0" t="s">
        <v>59</v>
      </c>
      <c r="U1" s="1" t="s">
        <v>0</v>
      </c>
      <c r="V1" s="1" t="s">
        <v>55</v>
      </c>
      <c r="W1" s="1" t="s">
        <v>56</v>
      </c>
      <c r="X1" s="1" t="s">
        <v>57</v>
      </c>
      <c r="Y1" s="1" t="s">
        <v>4</v>
      </c>
      <c r="Z1" s="1" t="s">
        <v>5</v>
      </c>
      <c r="AA1" s="1" t="s">
        <v>6</v>
      </c>
      <c r="AB1" s="1" t="s">
        <v>7</v>
      </c>
      <c r="AC1" s="1" t="s">
        <v>8</v>
      </c>
    </row>
    <row r="2" customFormat="false" ht="37.3" hidden="false" customHeight="false" outlineLevel="0" collapsed="false">
      <c r="A2" s="2" t="s">
        <v>10</v>
      </c>
      <c r="B2" s="2" t="s">
        <v>60</v>
      </c>
      <c r="C2" s="2" t="s">
        <v>17</v>
      </c>
      <c r="D2" s="3" t="n">
        <v>7.6731572442321</v>
      </c>
      <c r="E2" s="3" t="n">
        <v>5.9939180199525</v>
      </c>
      <c r="F2" s="3" t="n">
        <v>5.6335937811317</v>
      </c>
      <c r="G2" s="3" t="n">
        <v>7.3511282981971</v>
      </c>
      <c r="H2" s="3" t="n">
        <v>9.4762836498018</v>
      </c>
      <c r="I2" s="3" t="n">
        <v>13.5157933670186</v>
      </c>
      <c r="K2" s="2" t="s">
        <v>10</v>
      </c>
      <c r="L2" s="2" t="s">
        <v>60</v>
      </c>
      <c r="M2" s="2" t="s">
        <v>17</v>
      </c>
      <c r="N2" s="3" t="n">
        <v>6.5146303603272</v>
      </c>
      <c r="O2" s="3" t="n">
        <v>5.3081990458057</v>
      </c>
      <c r="P2" s="3" t="n">
        <v>5.306600233302</v>
      </c>
      <c r="Q2" s="3" t="n">
        <v>7.2743761697649</v>
      </c>
      <c r="R2" s="3" t="n">
        <v>9.5358082020675</v>
      </c>
      <c r="S2" s="3" t="n">
        <v>12.5901357977986</v>
      </c>
      <c r="U2" s="2" t="s">
        <v>10</v>
      </c>
      <c r="V2" s="2" t="s">
        <v>60</v>
      </c>
      <c r="W2" s="2" t="s">
        <v>17</v>
      </c>
      <c r="X2" s="0" t="n">
        <f aca="false">N2/D2</f>
        <v>0.849015620685245</v>
      </c>
      <c r="Y2" s="0" t="n">
        <f aca="false">O2/E2</f>
        <v>0.885597538727726</v>
      </c>
      <c r="Z2" s="0" t="n">
        <f aca="false">P2/F2</f>
        <v>0.941956491622651</v>
      </c>
      <c r="AA2" s="0" t="n">
        <f aca="false">Q2/G2</f>
        <v>0.989559136323192</v>
      </c>
      <c r="AB2" s="0" t="n">
        <f aca="false">R2/H2</f>
        <v>1.00628142365356</v>
      </c>
      <c r="AC2" s="0" t="n">
        <f aca="false">S2/I2</f>
        <v>0.931512894279754</v>
      </c>
    </row>
    <row r="3" customFormat="false" ht="37.3" hidden="false" customHeight="false" outlineLevel="0" collapsed="false">
      <c r="A3" s="2" t="s">
        <v>10</v>
      </c>
      <c r="B3" s="2" t="s">
        <v>60</v>
      </c>
      <c r="C3" s="2" t="s">
        <v>19</v>
      </c>
      <c r="D3" s="3" t="n">
        <v>3.1272671387138</v>
      </c>
      <c r="E3" s="3" t="n">
        <v>2.637274400439</v>
      </c>
      <c r="F3" s="3" t="n">
        <v>2.0218228352848</v>
      </c>
      <c r="G3" s="3" t="n">
        <v>1.4589130472937</v>
      </c>
      <c r="H3" s="3" t="n">
        <v>1.0362741197205</v>
      </c>
      <c r="I3" s="3" t="n">
        <v>0.5157731966627</v>
      </c>
      <c r="K3" s="2" t="s">
        <v>10</v>
      </c>
      <c r="L3" s="2" t="s">
        <v>60</v>
      </c>
      <c r="M3" s="2" t="s">
        <v>19</v>
      </c>
      <c r="N3" s="3" t="n">
        <v>3.0680786975604</v>
      </c>
      <c r="O3" s="3" t="n">
        <v>2.7251554459146</v>
      </c>
      <c r="P3" s="3" t="n">
        <v>2.2248387564017</v>
      </c>
      <c r="Q3" s="3" t="n">
        <v>1.7443713668606</v>
      </c>
      <c r="R3" s="3" t="n">
        <v>1.3863094312777</v>
      </c>
      <c r="S3" s="3" t="n">
        <v>0.6496047329572</v>
      </c>
      <c r="U3" s="2" t="s">
        <v>10</v>
      </c>
      <c r="V3" s="2" t="s">
        <v>60</v>
      </c>
      <c r="W3" s="2" t="s">
        <v>19</v>
      </c>
      <c r="X3" s="0" t="n">
        <f aca="false">N3/D3</f>
        <v>0.981073429762146</v>
      </c>
      <c r="Y3" s="0" t="n">
        <f aca="false">O3/E3</f>
        <v>1.03332267793635</v>
      </c>
      <c r="Z3" s="0" t="n">
        <f aca="false">P3/F3</f>
        <v>1.10041231980066</v>
      </c>
      <c r="AA3" s="0" t="n">
        <f aca="false">Q3/G3</f>
        <v>1.19566506728857</v>
      </c>
      <c r="AB3" s="0" t="n">
        <f aca="false">R3/H3</f>
        <v>1.33778254700755</v>
      </c>
      <c r="AC3" s="0" t="n">
        <f aca="false">S3/I3</f>
        <v>1.25947749351935</v>
      </c>
    </row>
    <row r="4" customFormat="false" ht="49.25" hidden="false" customHeight="false" outlineLevel="0" collapsed="false">
      <c r="A4" s="2" t="s">
        <v>10</v>
      </c>
      <c r="B4" s="2" t="s">
        <v>61</v>
      </c>
      <c r="C4" s="2" t="s">
        <v>17</v>
      </c>
      <c r="D4" s="3" t="n">
        <v>0.0199432477831</v>
      </c>
      <c r="E4" s="3" t="n">
        <v>0.1474455922176</v>
      </c>
      <c r="F4" s="3" t="n">
        <v>0.2976404861716</v>
      </c>
      <c r="G4" s="3" t="n">
        <v>0.9124971134354</v>
      </c>
      <c r="H4" s="3" t="n">
        <v>2.2269429454257</v>
      </c>
      <c r="I4" s="3" t="n">
        <v>8.262846122789</v>
      </c>
      <c r="K4" s="2" t="s">
        <v>10</v>
      </c>
      <c r="L4" s="2" t="s">
        <v>61</v>
      </c>
      <c r="M4" s="2" t="s">
        <v>17</v>
      </c>
      <c r="N4" s="3" t="n">
        <v>0.0205279110938</v>
      </c>
      <c r="O4" s="3" t="n">
        <v>0.1621182194335</v>
      </c>
      <c r="P4" s="3" t="n">
        <v>0.3744492481441</v>
      </c>
      <c r="Q4" s="3" t="n">
        <v>1.2121717384707</v>
      </c>
      <c r="R4" s="3" t="n">
        <v>2.8338431952486</v>
      </c>
      <c r="S4" s="3" t="n">
        <v>10.8236526520469</v>
      </c>
      <c r="U4" s="2" t="s">
        <v>10</v>
      </c>
      <c r="V4" s="2" t="s">
        <v>61</v>
      </c>
      <c r="W4" s="2" t="s">
        <v>17</v>
      </c>
      <c r="X4" s="0" t="n">
        <f aca="false">N4/D4</f>
        <v>1.02931635393887</v>
      </c>
      <c r="Y4" s="0" t="n">
        <f aca="false">O4/E4</f>
        <v>1.09951214543088</v>
      </c>
      <c r="Z4" s="0" t="n">
        <f aca="false">P4/F4</f>
        <v>1.25805885133589</v>
      </c>
      <c r="AA4" s="0" t="n">
        <f aca="false">Q4/G4</f>
        <v>1.32841158686746</v>
      </c>
      <c r="AB4" s="0" t="n">
        <f aca="false">R4/H4</f>
        <v>1.27252617812662</v>
      </c>
      <c r="AC4" s="0" t="n">
        <f aca="false">S4/I4</f>
        <v>1.30991821597587</v>
      </c>
    </row>
    <row r="5" customFormat="false" ht="49.25" hidden="false" customHeight="false" outlineLevel="0" collapsed="false">
      <c r="A5" s="2" t="s">
        <v>10</v>
      </c>
      <c r="B5" s="2" t="s">
        <v>61</v>
      </c>
      <c r="C5" s="2" t="s">
        <v>19</v>
      </c>
      <c r="D5" s="3" t="n">
        <v>0.0012880312667</v>
      </c>
      <c r="E5" s="3" t="n">
        <v>0.0369203641164</v>
      </c>
      <c r="F5" s="3" t="n">
        <v>0.0745869495254</v>
      </c>
      <c r="G5" s="3" t="n">
        <v>0.145079097639</v>
      </c>
      <c r="H5" s="3" t="n">
        <v>0.3353832305521</v>
      </c>
      <c r="I5" s="3" t="n">
        <v>0.8828199050205</v>
      </c>
      <c r="K5" s="2" t="s">
        <v>10</v>
      </c>
      <c r="L5" s="2" t="s">
        <v>61</v>
      </c>
      <c r="M5" s="2" t="s">
        <v>19</v>
      </c>
      <c r="N5" s="3" t="n">
        <v>0.0016075521563</v>
      </c>
      <c r="O5" s="3" t="n">
        <v>0.0386132257722</v>
      </c>
      <c r="P5" s="3" t="n">
        <v>0.0984120783993</v>
      </c>
      <c r="Q5" s="3" t="n">
        <v>0.2260760948744</v>
      </c>
      <c r="R5" s="3" t="n">
        <v>0.5336337903023</v>
      </c>
      <c r="S5" s="3" t="n">
        <v>1.3305464104201</v>
      </c>
      <c r="U5" s="2" t="s">
        <v>10</v>
      </c>
      <c r="V5" s="2" t="s">
        <v>61</v>
      </c>
      <c r="W5" s="2" t="s">
        <v>19</v>
      </c>
      <c r="X5" s="0" t="n">
        <f aca="false">N5/D5</f>
        <v>1.24806920286852</v>
      </c>
      <c r="Y5" s="0" t="n">
        <f aca="false">O5/E5</f>
        <v>1.04585170532075</v>
      </c>
      <c r="Z5" s="0" t="n">
        <f aca="false">P5/F5</f>
        <v>1.31942758117205</v>
      </c>
      <c r="AA5" s="0" t="n">
        <f aca="false">Q5/G5</f>
        <v>1.5582954302414</v>
      </c>
      <c r="AB5" s="0" t="n">
        <f aca="false">R5/H5</f>
        <v>1.59111649507295</v>
      </c>
      <c r="AC5" s="0" t="n">
        <f aca="false">S5/I5</f>
        <v>1.50715497334556</v>
      </c>
    </row>
    <row r="6" customFormat="false" ht="25.35" hidden="false" customHeight="false" outlineLevel="0" collapsed="false">
      <c r="A6" s="2" t="s">
        <v>10</v>
      </c>
      <c r="B6" s="2" t="s">
        <v>62</v>
      </c>
      <c r="C6" s="2" t="s">
        <v>12</v>
      </c>
      <c r="D6" s="3" t="n">
        <v>0.4251403135774</v>
      </c>
      <c r="E6" s="3" t="n">
        <v>0.5528975187498</v>
      </c>
      <c r="F6" s="3" t="n">
        <v>0.6134827011854</v>
      </c>
      <c r="G6" s="3" t="n">
        <v>0.6702953542076</v>
      </c>
      <c r="H6" s="3" t="n">
        <v>0.7083358972135</v>
      </c>
      <c r="I6" s="3" t="n">
        <v>0.5157549135856</v>
      </c>
      <c r="K6" s="2" t="s">
        <v>10</v>
      </c>
      <c r="L6" s="2" t="s">
        <v>62</v>
      </c>
      <c r="M6" s="2" t="s">
        <v>12</v>
      </c>
      <c r="N6" s="3" t="n">
        <v>0.357117870101</v>
      </c>
      <c r="O6" s="3" t="n">
        <v>0.4644339203587</v>
      </c>
      <c r="P6" s="3" t="n">
        <v>0.5213662201172</v>
      </c>
      <c r="Q6" s="3" t="n">
        <v>0.5823826617315</v>
      </c>
      <c r="R6" s="3" t="n">
        <v>0.6247241428122</v>
      </c>
      <c r="S6" s="3" t="n">
        <v>0.4548925108102</v>
      </c>
      <c r="U6" s="2" t="s">
        <v>10</v>
      </c>
      <c r="V6" s="2" t="s">
        <v>62</v>
      </c>
      <c r="W6" s="2" t="s">
        <v>12</v>
      </c>
      <c r="X6" s="0" t="n">
        <f aca="false">N6/D6</f>
        <v>0.840000015750057</v>
      </c>
      <c r="Y6" s="0" t="n">
        <f aca="false">O6/E6</f>
        <v>0.840000008335845</v>
      </c>
      <c r="Z6" s="0" t="n">
        <f aca="false">P6/F6</f>
        <v>0.849846652741458</v>
      </c>
      <c r="AA6" s="0" t="n">
        <f aca="false">Q6/G6</f>
        <v>0.868844842912529</v>
      </c>
      <c r="AB6" s="0" t="n">
        <f aca="false">R6/H6</f>
        <v>0.881960303395299</v>
      </c>
      <c r="AC6" s="0" t="n">
        <f aca="false">S6/I6</f>
        <v>0.881993557070981</v>
      </c>
    </row>
    <row r="7" customFormat="false" ht="37.3" hidden="false" customHeight="false" outlineLevel="0" collapsed="false">
      <c r="A7" s="2" t="s">
        <v>10</v>
      </c>
      <c r="B7" s="2" t="s">
        <v>63</v>
      </c>
      <c r="C7" s="2" t="s">
        <v>12</v>
      </c>
      <c r="D7" s="3" t="n">
        <v>0.0017687126563</v>
      </c>
      <c r="E7" s="3" t="n">
        <v>0.0057612003861</v>
      </c>
      <c r="F7" s="3" t="n">
        <v>0.0065223015852</v>
      </c>
      <c r="G7" s="3" t="n">
        <v>0.0045181796414</v>
      </c>
      <c r="H7" s="3" t="n">
        <v>0.0053703097696</v>
      </c>
      <c r="I7" s="3" t="n">
        <v>0.0010313313758</v>
      </c>
      <c r="K7" s="2" t="s">
        <v>10</v>
      </c>
      <c r="L7" s="2" t="s">
        <v>63</v>
      </c>
      <c r="M7" s="2" t="s">
        <v>12</v>
      </c>
      <c r="N7" s="3" t="n">
        <v>0.0017687126694</v>
      </c>
      <c r="O7" s="3" t="n">
        <v>0.005761200488</v>
      </c>
      <c r="P7" s="3" t="n">
        <v>0.0065223015923</v>
      </c>
      <c r="Q7" s="3" t="n">
        <v>0.0045181796703</v>
      </c>
      <c r="R7" s="3" t="n">
        <v>0.0053703097721</v>
      </c>
      <c r="S7" s="3" t="n">
        <v>0.0010313313763</v>
      </c>
      <c r="U7" s="2" t="s">
        <v>10</v>
      </c>
      <c r="V7" s="2" t="s">
        <v>63</v>
      </c>
      <c r="W7" s="2" t="s">
        <v>12</v>
      </c>
      <c r="X7" s="0" t="n">
        <f aca="false">N7/D7</f>
        <v>1.00000000740652</v>
      </c>
      <c r="Y7" s="0" t="n">
        <f aca="false">O7/E7</f>
        <v>1.00000001768729</v>
      </c>
      <c r="Z7" s="0" t="n">
        <f aca="false">P7/F7</f>
        <v>1.00000000108857</v>
      </c>
      <c r="AA7" s="0" t="n">
        <f aca="false">Q7/G7</f>
        <v>1.00000000639638</v>
      </c>
      <c r="AB7" s="0" t="n">
        <f aca="false">R7/H7</f>
        <v>1.00000000046552</v>
      </c>
      <c r="AC7" s="0" t="n">
        <f aca="false">S7/I7</f>
        <v>1.00000000048481</v>
      </c>
    </row>
    <row r="8" customFormat="false" ht="37.3" hidden="false" customHeight="false" outlineLevel="0" collapsed="false">
      <c r="A8" s="2" t="s">
        <v>10</v>
      </c>
      <c r="B8" s="2" t="s">
        <v>64</v>
      </c>
      <c r="C8" s="2" t="s">
        <v>15</v>
      </c>
      <c r="D8" s="3" t="n">
        <v>0.0088592002026</v>
      </c>
      <c r="E8" s="3" t="n">
        <v>0.0498838116137</v>
      </c>
      <c r="F8" s="3" t="n">
        <v>0.086534811312</v>
      </c>
      <c r="G8" s="3" t="n">
        <v>0.1021261379567</v>
      </c>
      <c r="H8" s="3" t="n">
        <v>0.097006452497</v>
      </c>
      <c r="I8" s="3" t="n">
        <v>0.0059261635162</v>
      </c>
      <c r="K8" s="2" t="s">
        <v>10</v>
      </c>
      <c r="L8" s="2" t="s">
        <v>64</v>
      </c>
      <c r="M8" s="2" t="s">
        <v>15</v>
      </c>
      <c r="N8" s="3" t="n">
        <v>0.0065947630537</v>
      </c>
      <c r="O8" s="3" t="n">
        <v>0.0371093004498</v>
      </c>
      <c r="P8" s="3" t="n">
        <v>0.0645131123441</v>
      </c>
      <c r="Q8" s="3" t="n">
        <v>0.0761447525879</v>
      </c>
      <c r="R8" s="3" t="n">
        <v>0.0723975655614</v>
      </c>
      <c r="S8" s="3" t="n">
        <v>0.0044966491247</v>
      </c>
      <c r="U8" s="2" t="s">
        <v>10</v>
      </c>
      <c r="V8" s="2" t="s">
        <v>64</v>
      </c>
      <c r="W8" s="2" t="s">
        <v>15</v>
      </c>
      <c r="X8" s="0" t="n">
        <f aca="false">N8/D8</f>
        <v>0.744397112931771</v>
      </c>
      <c r="Y8" s="0" t="n">
        <f aca="false">O8/E8</f>
        <v>0.743914693952704</v>
      </c>
      <c r="Z8" s="0" t="n">
        <f aca="false">P8/F8</f>
        <v>0.745516299925806</v>
      </c>
      <c r="AA8" s="0" t="n">
        <f aca="false">Q8/G8</f>
        <v>0.745595144508297</v>
      </c>
      <c r="AB8" s="0" t="n">
        <f aca="false">R8/H8</f>
        <v>0.746317009826114</v>
      </c>
      <c r="AC8" s="0" t="n">
        <f aca="false">S8/I8</f>
        <v>0.758779117789744</v>
      </c>
    </row>
    <row r="9" customFormat="false" ht="37.3" hidden="false" customHeight="false" outlineLevel="0" collapsed="false">
      <c r="A9" s="2" t="s">
        <v>10</v>
      </c>
      <c r="B9" s="2" t="s">
        <v>65</v>
      </c>
      <c r="C9" s="2" t="s">
        <v>13</v>
      </c>
      <c r="D9" s="3" t="n">
        <v>0.2595554419279</v>
      </c>
      <c r="E9" s="3" t="n">
        <v>2.7946132394385</v>
      </c>
      <c r="F9" s="3" t="n">
        <v>5.7465432370509</v>
      </c>
      <c r="G9" s="3" t="n">
        <v>7.619896541737</v>
      </c>
      <c r="H9" s="3" t="n">
        <v>7.6786875038884</v>
      </c>
      <c r="I9" s="3" t="n">
        <v>0.8142895310074</v>
      </c>
      <c r="K9" s="2" t="s">
        <v>10</v>
      </c>
      <c r="L9" s="2" t="s">
        <v>65</v>
      </c>
      <c r="M9" s="2" t="s">
        <v>13</v>
      </c>
      <c r="N9" s="3" t="n">
        <v>0.2501520163032</v>
      </c>
      <c r="O9" s="3" t="n">
        <v>2.6994374887819</v>
      </c>
      <c r="P9" s="3" t="n">
        <v>5.5745235562321</v>
      </c>
      <c r="Q9" s="3" t="n">
        <v>7.4076374880537</v>
      </c>
      <c r="R9" s="3" t="n">
        <v>7.4750719829016</v>
      </c>
      <c r="S9" s="3" t="n">
        <v>0.7940941504515</v>
      </c>
      <c r="U9" s="2" t="s">
        <v>10</v>
      </c>
      <c r="V9" s="2" t="s">
        <v>65</v>
      </c>
      <c r="W9" s="2" t="s">
        <v>13</v>
      </c>
      <c r="X9" s="0" t="n">
        <f aca="false">N9/D9</f>
        <v>0.963771032674737</v>
      </c>
      <c r="Y9" s="0" t="n">
        <f aca="false">O9/E9</f>
        <v>0.96594314042693</v>
      </c>
      <c r="Z9" s="0" t="n">
        <f aca="false">P9/F9</f>
        <v>0.970065537885506</v>
      </c>
      <c r="AA9" s="0" t="n">
        <f aca="false">Q9/G9</f>
        <v>0.972144102938842</v>
      </c>
      <c r="AB9" s="0" t="n">
        <f aca="false">R9/H9</f>
        <v>0.973483030676311</v>
      </c>
      <c r="AC9" s="0" t="n">
        <f aca="false">S9/I9</f>
        <v>0.975198771706035</v>
      </c>
    </row>
    <row r="10" customFormat="false" ht="25.35" hidden="false" customHeight="false" outlineLevel="0" collapsed="false">
      <c r="A10" s="2" t="s">
        <v>10</v>
      </c>
      <c r="B10" s="2" t="s">
        <v>66</v>
      </c>
      <c r="C10" s="2" t="s">
        <v>15</v>
      </c>
      <c r="D10" s="3" t="n">
        <v>25.3387661573247</v>
      </c>
      <c r="E10" s="3" t="n">
        <v>17.7656861750538</v>
      </c>
      <c r="F10" s="3" t="n">
        <v>13.0644465232946</v>
      </c>
      <c r="G10" s="3" t="n">
        <v>8.0505206307171</v>
      </c>
      <c r="H10" s="3" t="n">
        <v>3.8958947370042</v>
      </c>
      <c r="I10" s="3" t="n">
        <v>0.1598081259905</v>
      </c>
      <c r="K10" s="2" t="s">
        <v>10</v>
      </c>
      <c r="L10" s="2" t="s">
        <v>66</v>
      </c>
      <c r="M10" s="2" t="s">
        <v>15</v>
      </c>
      <c r="N10" s="3" t="n">
        <v>15.8891683319741</v>
      </c>
      <c r="O10" s="3" t="n">
        <v>11.2003394654778</v>
      </c>
      <c r="P10" s="3" t="n">
        <v>8.3310917114191</v>
      </c>
      <c r="Q10" s="3" t="n">
        <v>5.1861492805578</v>
      </c>
      <c r="R10" s="3" t="n">
        <v>2.5465453995925</v>
      </c>
      <c r="S10" s="3" t="n">
        <v>0.106090913994</v>
      </c>
      <c r="U10" s="2" t="s">
        <v>10</v>
      </c>
      <c r="V10" s="2" t="s">
        <v>66</v>
      </c>
      <c r="W10" s="2" t="s">
        <v>15</v>
      </c>
      <c r="X10" s="0" t="n">
        <f aca="false">N10/D10</f>
        <v>0.627069535798254</v>
      </c>
      <c r="Y10" s="0" t="n">
        <f aca="false">O10/E10</f>
        <v>0.630447895742135</v>
      </c>
      <c r="Z10" s="0" t="n">
        <f aca="false">P10/F10</f>
        <v>0.637691898892488</v>
      </c>
      <c r="AA10" s="0" t="n">
        <f aca="false">Q10/G10</f>
        <v>0.644200483229597</v>
      </c>
      <c r="AB10" s="0" t="n">
        <f aca="false">R10/H10</f>
        <v>0.653648409800389</v>
      </c>
      <c r="AC10" s="0" t="n">
        <f aca="false">S10/I10</f>
        <v>0.663864326901041</v>
      </c>
    </row>
    <row r="11" customFormat="false" ht="25.35" hidden="false" customHeight="false" outlineLevel="0" collapsed="false">
      <c r="A11" s="2" t="s">
        <v>10</v>
      </c>
      <c r="B11" s="2" t="s">
        <v>67</v>
      </c>
      <c r="C11" s="2" t="s">
        <v>13</v>
      </c>
      <c r="D11" s="3" t="n">
        <v>51.0082964598173</v>
      </c>
      <c r="E11" s="3" t="n">
        <v>50.843424359448</v>
      </c>
      <c r="F11" s="3" t="n">
        <v>42.551067261585</v>
      </c>
      <c r="G11" s="3" t="n">
        <v>32.0157053557794</v>
      </c>
      <c r="H11" s="3" t="n">
        <v>19.224900381578</v>
      </c>
      <c r="I11" s="3" t="n">
        <v>0.219381199746</v>
      </c>
      <c r="K11" s="2" t="s">
        <v>10</v>
      </c>
      <c r="L11" s="2" t="s">
        <v>67</v>
      </c>
      <c r="M11" s="2" t="s">
        <v>13</v>
      </c>
      <c r="N11" s="3" t="n">
        <v>40.4562983301285</v>
      </c>
      <c r="O11" s="3" t="n">
        <v>40.5711635695439</v>
      </c>
      <c r="P11" s="3" t="n">
        <v>34.4848389038153</v>
      </c>
      <c r="Q11" s="3" t="n">
        <v>26.4549721057145</v>
      </c>
      <c r="R11" s="3" t="n">
        <v>16.2419893175342</v>
      </c>
      <c r="S11" s="3" t="n">
        <v>0.2030490571366</v>
      </c>
      <c r="U11" s="2" t="s">
        <v>10</v>
      </c>
      <c r="V11" s="2" t="s">
        <v>67</v>
      </c>
      <c r="W11" s="2" t="s">
        <v>13</v>
      </c>
      <c r="X11" s="0" t="n">
        <f aca="false">N11/D11</f>
        <v>0.793131728325777</v>
      </c>
      <c r="Y11" s="0" t="n">
        <f aca="false">O11/E11</f>
        <v>0.797962845356712</v>
      </c>
      <c r="Z11" s="0" t="n">
        <f aca="false">P11/F11</f>
        <v>0.810434170588904</v>
      </c>
      <c r="AA11" s="0" t="n">
        <f aca="false">Q11/G11</f>
        <v>0.826312330518088</v>
      </c>
      <c r="AB11" s="0" t="n">
        <f aca="false">R11/H11</f>
        <v>0.844841273305003</v>
      </c>
      <c r="AC11" s="0" t="n">
        <f aca="false">S11/I11</f>
        <v>0.925553590607083</v>
      </c>
    </row>
    <row r="12" customFormat="false" ht="13.4" hidden="false" customHeight="false" outlineLevel="0" collapsed="false">
      <c r="A12" s="2" t="s">
        <v>10</v>
      </c>
      <c r="B12" s="2" t="s">
        <v>68</v>
      </c>
      <c r="C12" s="2" t="s">
        <v>12</v>
      </c>
      <c r="D12" s="3" t="n">
        <v>0.3965971511538</v>
      </c>
      <c r="E12" s="3" t="n">
        <v>0.5489532477402</v>
      </c>
      <c r="F12" s="3" t="n">
        <v>0.6091649530243</v>
      </c>
      <c r="G12" s="3" t="n">
        <v>0.63682175859</v>
      </c>
      <c r="H12" s="3" t="n">
        <v>0.6123350636195</v>
      </c>
      <c r="I12" s="3" t="n">
        <v>0.4709191973188</v>
      </c>
      <c r="K12" s="2" t="s">
        <v>10</v>
      </c>
      <c r="L12" s="2" t="s">
        <v>68</v>
      </c>
      <c r="M12" s="2" t="s">
        <v>12</v>
      </c>
      <c r="N12" s="3" t="n">
        <v>0.9744391869777</v>
      </c>
      <c r="O12" s="3" t="n">
        <v>1.3487781138905</v>
      </c>
      <c r="P12" s="3" t="n">
        <v>1.5248479889054</v>
      </c>
      <c r="Q12" s="3" t="n">
        <v>1.6291343458566</v>
      </c>
      <c r="R12" s="3" t="n">
        <v>1.6165175795441</v>
      </c>
      <c r="S12" s="3" t="n">
        <v>1.2697592558893</v>
      </c>
      <c r="U12" s="2" t="s">
        <v>10</v>
      </c>
      <c r="V12" s="2" t="s">
        <v>68</v>
      </c>
      <c r="W12" s="2" t="s">
        <v>12</v>
      </c>
      <c r="X12" s="0" t="n">
        <f aca="false">N12/D12</f>
        <v>2.45699996619445</v>
      </c>
      <c r="Y12" s="0" t="n">
        <f aca="false">O12/E12</f>
        <v>2.45699997120489</v>
      </c>
      <c r="Z12" s="0" t="n">
        <f aca="false">P12/F12</f>
        <v>2.50317747489418</v>
      </c>
      <c r="AA12" s="0" t="n">
        <f aca="false">Q12/G12</f>
        <v>2.55822657420453</v>
      </c>
      <c r="AB12" s="0" t="n">
        <f aca="false">R12/H12</f>
        <v>2.63992326356243</v>
      </c>
      <c r="AC12" s="0" t="n">
        <f aca="false">S12/I12</f>
        <v>2.69634209673068</v>
      </c>
    </row>
    <row r="13" customFormat="false" ht="25.35" hidden="false" customHeight="false" outlineLevel="0" collapsed="false">
      <c r="A13" s="2" t="s">
        <v>10</v>
      </c>
      <c r="B13" s="2" t="s">
        <v>69</v>
      </c>
      <c r="C13" s="2" t="s">
        <v>12</v>
      </c>
      <c r="D13" s="3" t="n">
        <v>0.0009719798107</v>
      </c>
      <c r="E13" s="3" t="n">
        <v>0.0436194613937</v>
      </c>
      <c r="F13" s="3" t="n">
        <v>0.0964673675176</v>
      </c>
      <c r="G13" s="3" t="n">
        <v>0.1439697086894</v>
      </c>
      <c r="H13" s="3" t="n">
        <v>0.1908883271852</v>
      </c>
      <c r="I13" s="3" t="n">
        <v>0.1839697751693</v>
      </c>
      <c r="K13" s="2" t="s">
        <v>10</v>
      </c>
      <c r="L13" s="2" t="s">
        <v>69</v>
      </c>
      <c r="M13" s="2" t="s">
        <v>12</v>
      </c>
      <c r="N13" s="3" t="n">
        <v>0.0030882713546</v>
      </c>
      <c r="O13" s="3" t="n">
        <v>0.1385921098059</v>
      </c>
      <c r="P13" s="3" t="n">
        <v>0.3065057670857</v>
      </c>
      <c r="Q13" s="3" t="n">
        <v>0.4574349594674</v>
      </c>
      <c r="R13" s="3" t="n">
        <v>0.6065094856319</v>
      </c>
      <c r="S13" s="3" t="n">
        <v>0.5845271637077</v>
      </c>
      <c r="U13" s="2" t="s">
        <v>10</v>
      </c>
      <c r="V13" s="2" t="s">
        <v>69</v>
      </c>
      <c r="W13" s="2" t="s">
        <v>12</v>
      </c>
      <c r="X13" s="0" t="n">
        <f aca="false">N13/D13</f>
        <v>3.17729989923956</v>
      </c>
      <c r="Y13" s="0" t="n">
        <f aca="false">O13/E13</f>
        <v>3.17729988811639</v>
      </c>
      <c r="Z13" s="0" t="n">
        <f aca="false">P13/F13</f>
        <v>3.17730000281991</v>
      </c>
      <c r="AA13" s="0" t="n">
        <f aca="false">Q13/G13</f>
        <v>3.17730002812098</v>
      </c>
      <c r="AB13" s="0" t="n">
        <f aca="false">R13/H13</f>
        <v>3.17730001920685</v>
      </c>
      <c r="AC13" s="0" t="n">
        <f aca="false">S13/I13</f>
        <v>3.17729998403152</v>
      </c>
    </row>
    <row r="14" customFormat="false" ht="25.35" hidden="false" customHeight="false" outlineLevel="0" collapsed="false">
      <c r="A14" s="2" t="s">
        <v>10</v>
      </c>
      <c r="B14" s="2" t="s">
        <v>70</v>
      </c>
      <c r="C14" s="2" t="s">
        <v>12</v>
      </c>
      <c r="D14" s="3" t="n">
        <v>13.1537879820471</v>
      </c>
      <c r="E14" s="3" t="n">
        <v>12.5769213896618</v>
      </c>
      <c r="F14" s="3" t="n">
        <v>10.3328508049093</v>
      </c>
      <c r="G14" s="3" t="n">
        <v>8.9717766403143</v>
      </c>
      <c r="H14" s="3" t="n">
        <v>8.7718877623493</v>
      </c>
      <c r="I14" s="3" t="n">
        <v>5.9057167857042</v>
      </c>
      <c r="K14" s="2" t="s">
        <v>10</v>
      </c>
      <c r="L14" s="2" t="s">
        <v>70</v>
      </c>
      <c r="M14" s="2" t="s">
        <v>12</v>
      </c>
      <c r="N14" s="3" t="n">
        <v>12.0945181029849</v>
      </c>
      <c r="O14" s="3" t="n">
        <v>11.5647483125698</v>
      </c>
      <c r="P14" s="3" t="n">
        <v>9.5823349847526</v>
      </c>
      <c r="Q14" s="3" t="n">
        <v>8.5137492109835</v>
      </c>
      <c r="R14" s="3" t="n">
        <v>8.465949887073</v>
      </c>
      <c r="S14" s="3" t="n">
        <v>5.6986551758928</v>
      </c>
      <c r="U14" s="2" t="s">
        <v>10</v>
      </c>
      <c r="V14" s="2" t="s">
        <v>70</v>
      </c>
      <c r="W14" s="2" t="s">
        <v>12</v>
      </c>
      <c r="X14" s="0" t="n">
        <f aca="false">N14/D14</f>
        <v>0.919470354812778</v>
      </c>
      <c r="Y14" s="0" t="n">
        <f aca="false">O14/E14</f>
        <v>0.919521395917764</v>
      </c>
      <c r="Z14" s="0" t="n">
        <f aca="false">P14/F14</f>
        <v>0.927366045022143</v>
      </c>
      <c r="AA14" s="0" t="n">
        <f aca="false">Q14/G14</f>
        <v>0.94894796786707</v>
      </c>
      <c r="AB14" s="0" t="n">
        <f aca="false">R14/H14</f>
        <v>0.965122914979664</v>
      </c>
      <c r="AC14" s="0" t="n">
        <f aca="false">S14/I14</f>
        <v>0.964938784346613</v>
      </c>
    </row>
    <row r="15" customFormat="false" ht="37.3" hidden="false" customHeight="false" outlineLevel="0" collapsed="false">
      <c r="A15" s="2" t="s">
        <v>10</v>
      </c>
      <c r="B15" s="2" t="s">
        <v>71</v>
      </c>
      <c r="C15" s="2" t="s">
        <v>12</v>
      </c>
      <c r="D15" s="3" t="n">
        <v>0.1220898117501</v>
      </c>
      <c r="E15" s="3" t="n">
        <v>0.5584252994856</v>
      </c>
      <c r="F15" s="3" t="n">
        <v>0.7107792931863</v>
      </c>
      <c r="G15" s="3" t="n">
        <v>0.5812382264926</v>
      </c>
      <c r="H15" s="3" t="n">
        <v>0.6593723112193</v>
      </c>
      <c r="I15" s="3" t="n">
        <v>0.2364928895559</v>
      </c>
      <c r="K15" s="2" t="s">
        <v>10</v>
      </c>
      <c r="L15" s="2" t="s">
        <v>71</v>
      </c>
      <c r="M15" s="2" t="s">
        <v>12</v>
      </c>
      <c r="N15" s="3" t="n">
        <v>0.1220898117285</v>
      </c>
      <c r="O15" s="3" t="n">
        <v>0.5584253022555</v>
      </c>
      <c r="P15" s="3" t="n">
        <v>0.7107792979083</v>
      </c>
      <c r="Q15" s="3" t="n">
        <v>0.581238224342</v>
      </c>
      <c r="R15" s="3" t="n">
        <v>0.659372314168</v>
      </c>
      <c r="S15" s="3" t="n">
        <v>0.2364928898246</v>
      </c>
      <c r="U15" s="2" t="s">
        <v>10</v>
      </c>
      <c r="V15" s="2" t="s">
        <v>71</v>
      </c>
      <c r="W15" s="2" t="s">
        <v>12</v>
      </c>
      <c r="X15" s="0" t="n">
        <f aca="false">N15/D15</f>
        <v>0.999999999823081</v>
      </c>
      <c r="Y15" s="0" t="n">
        <f aca="false">O15/E15</f>
        <v>1.0000000049602</v>
      </c>
      <c r="Z15" s="0" t="n">
        <f aca="false">P15/F15</f>
        <v>1.00000000664341</v>
      </c>
      <c r="AA15" s="0" t="n">
        <f aca="false">Q15/G15</f>
        <v>0.999999996299968</v>
      </c>
      <c r="AB15" s="0" t="n">
        <f aca="false">R15/H15</f>
        <v>1.00000000447198</v>
      </c>
      <c r="AC15" s="0" t="n">
        <f aca="false">S15/I15</f>
        <v>1.00000000113619</v>
      </c>
    </row>
    <row r="16" customFormat="false" ht="13.4" hidden="false" customHeight="false" outlineLevel="0" collapsed="false">
      <c r="A16" s="2" t="s">
        <v>10</v>
      </c>
      <c r="B16" s="2" t="s">
        <v>72</v>
      </c>
      <c r="C16" s="2" t="s">
        <v>12</v>
      </c>
      <c r="D16" s="3" t="n">
        <v>2.0616382994185</v>
      </c>
      <c r="E16" s="3" t="n">
        <v>1.9828699535264</v>
      </c>
      <c r="F16" s="3" t="n">
        <v>1.9299389421071</v>
      </c>
      <c r="G16" s="3" t="n">
        <v>2.1368467992942</v>
      </c>
      <c r="H16" s="3" t="n">
        <v>2.4859948966639</v>
      </c>
      <c r="I16" s="3" t="n">
        <v>3.8128627128833</v>
      </c>
      <c r="K16" s="2" t="s">
        <v>10</v>
      </c>
      <c r="L16" s="2" t="s">
        <v>72</v>
      </c>
      <c r="M16" s="2" t="s">
        <v>12</v>
      </c>
      <c r="N16" s="3" t="n">
        <v>6.1036797050267</v>
      </c>
      <c r="O16" s="3" t="n">
        <v>5.8726031492262</v>
      </c>
      <c r="P16" s="3" t="n">
        <v>5.8117817980733</v>
      </c>
      <c r="Q16" s="3" t="n">
        <v>6.6338138215209</v>
      </c>
      <c r="R16" s="3" t="n">
        <v>7.8744303072424</v>
      </c>
      <c r="S16" s="3" t="n">
        <v>12.2949436825634</v>
      </c>
      <c r="U16" s="2" t="s">
        <v>10</v>
      </c>
      <c r="V16" s="2" t="s">
        <v>72</v>
      </c>
      <c r="W16" s="2" t="s">
        <v>12</v>
      </c>
      <c r="X16" s="0" t="n">
        <f aca="false">N16/D16</f>
        <v>2.96059677720786</v>
      </c>
      <c r="Y16" s="0" t="n">
        <f aca="false">O16/E16</f>
        <v>2.96166833270239</v>
      </c>
      <c r="Z16" s="0" t="n">
        <f aca="false">P16/F16</f>
        <v>3.01138117443654</v>
      </c>
      <c r="AA16" s="0" t="n">
        <f aca="false">Q16/G16</f>
        <v>3.10448733325761</v>
      </c>
      <c r="AB16" s="0" t="n">
        <f aca="false">R16/H16</f>
        <v>3.16751668227861</v>
      </c>
      <c r="AC16" s="0" t="n">
        <f aca="false">S16/I16</f>
        <v>3.22459647996765</v>
      </c>
    </row>
    <row r="17" customFormat="false" ht="25.35" hidden="false" customHeight="false" outlineLevel="0" collapsed="false">
      <c r="A17" s="2" t="s">
        <v>10</v>
      </c>
      <c r="B17" s="2" t="s">
        <v>73</v>
      </c>
      <c r="C17" s="2" t="s">
        <v>12</v>
      </c>
      <c r="D17" s="3" t="n">
        <v>0.0065503313825</v>
      </c>
      <c r="E17" s="3" t="n">
        <v>0.0858563746569</v>
      </c>
      <c r="F17" s="3" t="n">
        <v>0.1901838385181</v>
      </c>
      <c r="G17" s="3" t="n">
        <v>0.3673063960001</v>
      </c>
      <c r="H17" s="3" t="n">
        <v>0.579022978779</v>
      </c>
      <c r="I17" s="3" t="n">
        <v>0.9859761887099</v>
      </c>
      <c r="K17" s="2" t="s">
        <v>10</v>
      </c>
      <c r="L17" s="2" t="s">
        <v>73</v>
      </c>
      <c r="M17" s="2" t="s">
        <v>12</v>
      </c>
      <c r="N17" s="3" t="n">
        <v>0.0212900973427</v>
      </c>
      <c r="O17" s="3" t="n">
        <v>0.2832337193508</v>
      </c>
      <c r="P17" s="3" t="n">
        <v>0.6311383858769</v>
      </c>
      <c r="Q17" s="3" t="n">
        <v>1.2217126412773</v>
      </c>
      <c r="R17" s="3" t="n">
        <v>1.9216575738314</v>
      </c>
      <c r="S17" s="3" t="n">
        <v>3.2625075974096</v>
      </c>
      <c r="U17" s="2" t="s">
        <v>10</v>
      </c>
      <c r="V17" s="2" t="s">
        <v>73</v>
      </c>
      <c r="W17" s="2" t="s">
        <v>12</v>
      </c>
      <c r="X17" s="0" t="n">
        <f aca="false">N17/D17</f>
        <v>3.25023210269622</v>
      </c>
      <c r="Y17" s="0" t="n">
        <f aca="false">O17/E17</f>
        <v>3.29892475058097</v>
      </c>
      <c r="Z17" s="0" t="n">
        <f aca="false">P17/F17</f>
        <v>3.31857002569035</v>
      </c>
      <c r="AA17" s="0" t="n">
        <f aca="false">Q17/G17</f>
        <v>3.32614039554315</v>
      </c>
      <c r="AB17" s="0" t="n">
        <f aca="false">R17/H17</f>
        <v>3.3187932849982</v>
      </c>
      <c r="AC17" s="0" t="n">
        <f aca="false">S17/I17</f>
        <v>3.30891114285267</v>
      </c>
    </row>
    <row r="18" customFormat="false" ht="13.4" hidden="false" customHeight="false" outlineLevel="0" collapsed="false">
      <c r="A18" s="2" t="s">
        <v>10</v>
      </c>
      <c r="B18" s="2" t="s">
        <v>74</v>
      </c>
      <c r="C18" s="2" t="s">
        <v>12</v>
      </c>
      <c r="D18" s="3" t="n">
        <v>0.8644933224299</v>
      </c>
      <c r="E18" s="3" t="n">
        <v>0.7303252280473</v>
      </c>
      <c r="F18" s="3" t="n">
        <v>0.7870779738355</v>
      </c>
      <c r="G18" s="3" t="n">
        <v>1.0992589173093</v>
      </c>
      <c r="H18" s="3" t="n">
        <v>1.4294234300669</v>
      </c>
      <c r="I18" s="3" t="n">
        <v>1.8810815807451</v>
      </c>
      <c r="K18" s="2" t="s">
        <v>10</v>
      </c>
      <c r="L18" s="2" t="s">
        <v>74</v>
      </c>
      <c r="M18" s="2" t="s">
        <v>12</v>
      </c>
      <c r="N18" s="3" t="n">
        <v>2.4241320274404</v>
      </c>
      <c r="O18" s="3" t="n">
        <v>2.0477102788952</v>
      </c>
      <c r="P18" s="3" t="n">
        <v>2.2065703908805</v>
      </c>
      <c r="Q18" s="3" t="n">
        <v>3.0815938715958</v>
      </c>
      <c r="R18" s="3" t="n">
        <v>4.007143133342</v>
      </c>
      <c r="S18" s="3" t="n">
        <v>5.2743971377315</v>
      </c>
      <c r="U18" s="2" t="s">
        <v>10</v>
      </c>
      <c r="V18" s="2" t="s">
        <v>74</v>
      </c>
      <c r="W18" s="2" t="s">
        <v>12</v>
      </c>
      <c r="X18" s="0" t="n">
        <f aca="false">N18/D18</f>
        <v>2.8041072898362</v>
      </c>
      <c r="Y18" s="0" t="n">
        <f aca="false">O18/E18</f>
        <v>2.80383341592929</v>
      </c>
      <c r="Z18" s="0" t="n">
        <f aca="false">P18/F18</f>
        <v>2.80349655845111</v>
      </c>
      <c r="AA18" s="0" t="n">
        <f aca="false">Q18/G18</f>
        <v>2.80333761507138</v>
      </c>
      <c r="AB18" s="0" t="n">
        <f aca="false">R18/H18</f>
        <v>2.80332828541537</v>
      </c>
      <c r="AC18" s="0" t="n">
        <f aca="false">S18/I18</f>
        <v>2.80391727382834</v>
      </c>
    </row>
    <row r="19" customFormat="false" ht="25.35" hidden="false" customHeight="false" outlineLevel="0" collapsed="false">
      <c r="A19" s="2" t="s">
        <v>10</v>
      </c>
      <c r="B19" s="2" t="s">
        <v>75</v>
      </c>
      <c r="C19" s="2" t="s">
        <v>12</v>
      </c>
      <c r="D19" s="3" t="n">
        <v>0.0019776493184</v>
      </c>
      <c r="E19" s="3" t="n">
        <v>0.0188793769964</v>
      </c>
      <c r="F19" s="3" t="n">
        <v>0.0429862463821</v>
      </c>
      <c r="G19" s="3" t="n">
        <v>0.0985679234034</v>
      </c>
      <c r="H19" s="3" t="n">
        <v>0.1639231481848</v>
      </c>
      <c r="I19" s="3" t="n">
        <v>0.3675766468864</v>
      </c>
      <c r="K19" s="2" t="s">
        <v>10</v>
      </c>
      <c r="L19" s="2" t="s">
        <v>75</v>
      </c>
      <c r="M19" s="2" t="s">
        <v>12</v>
      </c>
      <c r="N19" s="3" t="n">
        <v>0.0065769534883</v>
      </c>
      <c r="O19" s="3" t="n">
        <v>0.0627918581958</v>
      </c>
      <c r="P19" s="3" t="n">
        <v>0.1430073893481</v>
      </c>
      <c r="Q19" s="3" t="n">
        <v>0.3280024490791</v>
      </c>
      <c r="R19" s="3" t="n">
        <v>0.545546348715</v>
      </c>
      <c r="S19" s="3" t="n">
        <v>1.2234660991397</v>
      </c>
      <c r="U19" s="2" t="s">
        <v>10</v>
      </c>
      <c r="V19" s="2" t="s">
        <v>75</v>
      </c>
      <c r="W19" s="2" t="s">
        <v>12</v>
      </c>
      <c r="X19" s="0" t="n">
        <f aca="false">N19/D19</f>
        <v>3.3256419260524</v>
      </c>
      <c r="Y19" s="0" t="n">
        <f aca="false">O19/E19</f>
        <v>3.32594969673911</v>
      </c>
      <c r="Z19" s="0" t="n">
        <f aca="false">P19/F19</f>
        <v>3.32681732842926</v>
      </c>
      <c r="AA19" s="0" t="n">
        <f aca="false">Q19/G19</f>
        <v>3.32767940881451</v>
      </c>
      <c r="AB19" s="0" t="n">
        <f aca="false">R19/H19</f>
        <v>3.32806168473518</v>
      </c>
      <c r="AC19" s="0" t="n">
        <f aca="false">S19/I19</f>
        <v>3.32846525888739</v>
      </c>
    </row>
    <row r="20" customFormat="false" ht="13.4" hidden="false" customHeight="false" outlineLevel="0" collapsed="false">
      <c r="A20" s="2" t="s">
        <v>10</v>
      </c>
      <c r="B20" s="2" t="s">
        <v>76</v>
      </c>
      <c r="C20" s="2" t="s">
        <v>13</v>
      </c>
      <c r="D20" s="3" t="n">
        <v>1.5241552246987</v>
      </c>
      <c r="E20" s="3" t="n">
        <v>1.4497322914367</v>
      </c>
      <c r="F20" s="3" t="n">
        <v>1.2412561821992</v>
      </c>
      <c r="G20" s="3" t="n">
        <v>0.9756014624683</v>
      </c>
      <c r="H20" s="3" t="n">
        <v>0.7053942542449</v>
      </c>
      <c r="I20" s="3" t="n">
        <v>0.0199432483306</v>
      </c>
      <c r="K20" s="2" t="s">
        <v>10</v>
      </c>
      <c r="L20" s="2" t="s">
        <v>76</v>
      </c>
      <c r="M20" s="2" t="s">
        <v>13</v>
      </c>
      <c r="N20" s="3" t="n">
        <v>1.2802903617137</v>
      </c>
      <c r="O20" s="3" t="n">
        <v>1.2177751310817</v>
      </c>
      <c r="P20" s="3" t="n">
        <v>1.0426551856532</v>
      </c>
      <c r="Q20" s="3" t="n">
        <v>0.8195052323682</v>
      </c>
      <c r="R20" s="3" t="n">
        <v>0.5925311762961</v>
      </c>
      <c r="S20" s="3" t="n">
        <v>0.0167523289206</v>
      </c>
      <c r="U20" s="2" t="s">
        <v>10</v>
      </c>
      <c r="V20" s="2" t="s">
        <v>76</v>
      </c>
      <c r="W20" s="2" t="s">
        <v>13</v>
      </c>
      <c r="X20" s="0" t="n">
        <f aca="false">N20/D20</f>
        <v>0.839999982263481</v>
      </c>
      <c r="Y20" s="0" t="n">
        <f aca="false">O20/E20</f>
        <v>0.840000004328297</v>
      </c>
      <c r="Z20" s="0" t="n">
        <f aca="false">P20/F20</f>
        <v>0.839999994043028</v>
      </c>
      <c r="AA20" s="0" t="n">
        <f aca="false">Q20/G20</f>
        <v>0.840000003992233</v>
      </c>
      <c r="AB20" s="0" t="n">
        <f aca="false">R20/H20</f>
        <v>0.840000003870721</v>
      </c>
      <c r="AC20" s="0" t="n">
        <f aca="false">S20/I20</f>
        <v>0.840000016190743</v>
      </c>
    </row>
    <row r="21" customFormat="false" ht="25.35" hidden="false" customHeight="false" outlineLevel="0" collapsed="false">
      <c r="A21" s="2" t="s">
        <v>10</v>
      </c>
      <c r="B21" s="2" t="s">
        <v>77</v>
      </c>
      <c r="C21" s="2" t="s">
        <v>13</v>
      </c>
      <c r="D21" s="3" t="n">
        <v>0.0016342427454</v>
      </c>
      <c r="E21" s="3" t="n">
        <v>0.0096969289662</v>
      </c>
      <c r="F21" s="3" t="n">
        <v>0.0139672295779</v>
      </c>
      <c r="G21" s="3" t="n">
        <v>0.015241562761</v>
      </c>
      <c r="H21" s="3" t="n">
        <v>0.0157731031028</v>
      </c>
      <c r="I21" s="3" t="n">
        <v>0.0018206445977</v>
      </c>
      <c r="K21" s="2" t="s">
        <v>10</v>
      </c>
      <c r="L21" s="2" t="s">
        <v>77</v>
      </c>
      <c r="M21" s="2" t="s">
        <v>13</v>
      </c>
      <c r="N21" s="3" t="n">
        <v>0.0016342426361</v>
      </c>
      <c r="O21" s="3" t="n">
        <v>0.0096969290856</v>
      </c>
      <c r="P21" s="3" t="n">
        <v>0.0139672293961</v>
      </c>
      <c r="Q21" s="3" t="n">
        <v>0.0152415624385</v>
      </c>
      <c r="R21" s="3" t="n">
        <v>0.0157731031782</v>
      </c>
      <c r="S21" s="3" t="n">
        <v>0.0018206446009</v>
      </c>
      <c r="U21" s="2" t="s">
        <v>10</v>
      </c>
      <c r="V21" s="2" t="s">
        <v>77</v>
      </c>
      <c r="W21" s="2" t="s">
        <v>13</v>
      </c>
      <c r="X21" s="0" t="n">
        <f aca="false">N21/D21</f>
        <v>0.999999933118871</v>
      </c>
      <c r="Y21" s="0" t="n">
        <f aca="false">O21/E21</f>
        <v>1.00000001231318</v>
      </c>
      <c r="Z21" s="0" t="n">
        <f aca="false">P21/F21</f>
        <v>0.999999986983818</v>
      </c>
      <c r="AA21" s="0" t="n">
        <f aca="false">Q21/G21</f>
        <v>0.999999978840753</v>
      </c>
      <c r="AB21" s="0" t="n">
        <f aca="false">R21/H21</f>
        <v>1.00000000478029</v>
      </c>
      <c r="AC21" s="0" t="n">
        <f aca="false">S21/I21</f>
        <v>1.00000000175762</v>
      </c>
    </row>
    <row r="22" customFormat="false" ht="13.4" hidden="false" customHeight="false" outlineLevel="0" collapsed="false">
      <c r="A22" s="2" t="s">
        <v>10</v>
      </c>
      <c r="B22" s="2" t="s">
        <v>78</v>
      </c>
      <c r="C22" s="2" t="s">
        <v>12</v>
      </c>
      <c r="D22" s="3" t="n">
        <v>0.3316515424579</v>
      </c>
      <c r="E22" s="3" t="n">
        <v>0.40343504739</v>
      </c>
      <c r="F22" s="3" t="n">
        <v>0.4957676240855</v>
      </c>
      <c r="G22" s="3" t="n">
        <v>0.6377434579138</v>
      </c>
      <c r="H22" s="3" t="n">
        <v>0.8594731726248</v>
      </c>
      <c r="I22" s="3" t="n">
        <v>1.1427418261814</v>
      </c>
      <c r="K22" s="2" t="s">
        <v>10</v>
      </c>
      <c r="L22" s="2" t="s">
        <v>78</v>
      </c>
      <c r="M22" s="2" t="s">
        <v>12</v>
      </c>
      <c r="N22" s="3" t="n">
        <v>0.3482341324828</v>
      </c>
      <c r="O22" s="3" t="n">
        <v>0.4236068125904</v>
      </c>
      <c r="P22" s="3" t="n">
        <v>0.5317030167979</v>
      </c>
      <c r="Q22" s="3" t="n">
        <v>0.7025644795536</v>
      </c>
      <c r="R22" s="3" t="n">
        <v>0.9642610841417</v>
      </c>
      <c r="S22" s="3" t="n">
        <v>1.3089328327127</v>
      </c>
      <c r="U22" s="2" t="s">
        <v>10</v>
      </c>
      <c r="V22" s="2" t="s">
        <v>78</v>
      </c>
      <c r="W22" s="2" t="s">
        <v>12</v>
      </c>
      <c r="X22" s="0" t="n">
        <f aca="false">N22/D22</f>
        <v>1.05000003890229</v>
      </c>
      <c r="Y22" s="0" t="n">
        <f aca="false">O22/E22</f>
        <v>1.05000003180413</v>
      </c>
      <c r="Z22" s="0" t="n">
        <f aca="false">P22/F22</f>
        <v>1.07248434743734</v>
      </c>
      <c r="AA22" s="0" t="n">
        <f aca="false">Q22/G22</f>
        <v>1.10164121769566</v>
      </c>
      <c r="AB22" s="0" t="n">
        <f aca="false">R22/H22</f>
        <v>1.1219210963815</v>
      </c>
      <c r="AC22" s="0" t="n">
        <f aca="false">S22/I22</f>
        <v>1.14543180508816</v>
      </c>
    </row>
    <row r="23" customFormat="false" ht="13.4" hidden="false" customHeight="false" outlineLevel="0" collapsed="false">
      <c r="A23" s="2" t="s">
        <v>10</v>
      </c>
      <c r="B23" s="2" t="s">
        <v>78</v>
      </c>
      <c r="C23" s="2" t="s">
        <v>13</v>
      </c>
      <c r="D23" s="3" t="n">
        <v>1.7372884654365</v>
      </c>
      <c r="E23" s="3" t="n">
        <v>2.0276251503818</v>
      </c>
      <c r="F23" s="3" t="n">
        <v>1.9107617395714</v>
      </c>
      <c r="G23" s="3" t="n">
        <v>1.6967090439729</v>
      </c>
      <c r="H23" s="3" t="n">
        <v>1.2831950453531</v>
      </c>
      <c r="I23" s="3" t="n">
        <v>0.0615912322665</v>
      </c>
      <c r="K23" s="2" t="s">
        <v>10</v>
      </c>
      <c r="L23" s="2" t="s">
        <v>78</v>
      </c>
      <c r="M23" s="2" t="s">
        <v>13</v>
      </c>
      <c r="N23" s="3" t="n">
        <v>1.8241529477873</v>
      </c>
      <c r="O23" s="3" t="n">
        <v>2.1290064971066</v>
      </c>
      <c r="P23" s="3" t="n">
        <v>2.0274084474707</v>
      </c>
      <c r="Q23" s="3" t="n">
        <v>1.8262621929207</v>
      </c>
      <c r="R23" s="3" t="n">
        <v>1.4004727407064</v>
      </c>
      <c r="S23" s="3" t="n">
        <v>0.0704451689736</v>
      </c>
      <c r="U23" s="2" t="s">
        <v>10</v>
      </c>
      <c r="V23" s="2" t="s">
        <v>78</v>
      </c>
      <c r="W23" s="2" t="s">
        <v>13</v>
      </c>
      <c r="X23" s="0" t="n">
        <f aca="false">N23/D23</f>
        <v>1.05000003400643</v>
      </c>
      <c r="Y23" s="0" t="n">
        <f aca="false">O23/E23</f>
        <v>1.05000004399517</v>
      </c>
      <c r="Z23" s="0" t="n">
        <f aca="false">P23/F23</f>
        <v>1.06104722817271</v>
      </c>
      <c r="AA23" s="0" t="n">
        <f aca="false">Q23/G23</f>
        <v>1.07635554805817</v>
      </c>
      <c r="AB23" s="0" t="n">
        <f aca="false">R23/H23</f>
        <v>1.09139506560441</v>
      </c>
      <c r="AC23" s="0" t="n">
        <f aca="false">S23/I23</f>
        <v>1.14375319962409</v>
      </c>
    </row>
    <row r="24" customFormat="false" ht="13.4" hidden="false" customHeight="false" outlineLevel="0" collapsed="false">
      <c r="A24" s="2" t="s">
        <v>10</v>
      </c>
      <c r="B24" s="2" t="s">
        <v>78</v>
      </c>
      <c r="C24" s="2" t="s">
        <v>15</v>
      </c>
      <c r="D24" s="3" t="n">
        <v>1.09324610901</v>
      </c>
      <c r="E24" s="3" t="n">
        <v>0.8399096311476</v>
      </c>
      <c r="F24" s="3" t="n">
        <v>0.7164723540534</v>
      </c>
      <c r="G24" s="3" t="n">
        <v>0.4986388473607</v>
      </c>
      <c r="H24" s="3" t="n">
        <v>0.2995815724082</v>
      </c>
      <c r="I24" s="3" t="n">
        <v>0.0012117805803</v>
      </c>
      <c r="K24" s="2" t="s">
        <v>10</v>
      </c>
      <c r="L24" s="2" t="s">
        <v>78</v>
      </c>
      <c r="M24" s="2" t="s">
        <v>15</v>
      </c>
      <c r="N24" s="3" t="n">
        <v>1.1479084323383</v>
      </c>
      <c r="O24" s="3" t="n">
        <v>0.8819051648565</v>
      </c>
      <c r="P24" s="3" t="n">
        <v>0.7632077230754</v>
      </c>
      <c r="Q24" s="3" t="n">
        <v>0.5412723779503</v>
      </c>
      <c r="R24" s="3" t="n">
        <v>0.3319251028512</v>
      </c>
      <c r="S24" s="3" t="n">
        <v>0.0013996065811</v>
      </c>
      <c r="U24" s="2" t="s">
        <v>10</v>
      </c>
      <c r="V24" s="2" t="s">
        <v>78</v>
      </c>
      <c r="W24" s="2" t="s">
        <v>15</v>
      </c>
      <c r="X24" s="0" t="n">
        <f aca="false">N24/D24</f>
        <v>1.05000001635295</v>
      </c>
      <c r="Y24" s="0" t="n">
        <f aca="false">O24/E24</f>
        <v>1.05000006209182</v>
      </c>
      <c r="Z24" s="0" t="n">
        <f aca="false">P24/F24</f>
        <v>1.06522982883791</v>
      </c>
      <c r="AA24" s="0" t="n">
        <f aca="false">Q24/G24</f>
        <v>1.08549981778447</v>
      </c>
      <c r="AB24" s="0" t="n">
        <f aca="false">R24/H24</f>
        <v>1.10796234956311</v>
      </c>
      <c r="AC24" s="0" t="n">
        <f aca="false">S24/I24</f>
        <v>1.15500000895665</v>
      </c>
    </row>
    <row r="25" customFormat="false" ht="13.4" hidden="false" customHeight="false" outlineLevel="0" collapsed="false">
      <c r="A25" s="2" t="s">
        <v>10</v>
      </c>
      <c r="B25" s="2" t="s">
        <v>78</v>
      </c>
      <c r="C25" s="2" t="s">
        <v>17</v>
      </c>
      <c r="D25" s="3" t="n">
        <v>0.1899985003484</v>
      </c>
      <c r="E25" s="3" t="n">
        <v>0.1436506224843</v>
      </c>
      <c r="F25" s="3" t="n">
        <v>0.108666219553</v>
      </c>
      <c r="G25" s="3" t="n">
        <v>0.1642973801593</v>
      </c>
      <c r="H25" s="3" t="n">
        <v>0.2788386031809</v>
      </c>
      <c r="I25" s="3" t="n">
        <v>0.8055999496452</v>
      </c>
      <c r="K25" s="2" t="s">
        <v>10</v>
      </c>
      <c r="L25" s="2" t="s">
        <v>78</v>
      </c>
      <c r="M25" s="2" t="s">
        <v>17</v>
      </c>
      <c r="N25" s="3" t="n">
        <v>0.1994984386854</v>
      </c>
      <c r="O25" s="3" t="n">
        <v>0.1508331515748</v>
      </c>
      <c r="P25" s="3" t="n">
        <v>0.1159182079289</v>
      </c>
      <c r="Q25" s="3" t="n">
        <v>0.1849730765475</v>
      </c>
      <c r="R25" s="3" t="n">
        <v>0.3208329732519</v>
      </c>
      <c r="S25" s="3" t="n">
        <v>0.929522289289</v>
      </c>
      <c r="U25" s="2" t="s">
        <v>10</v>
      </c>
      <c r="V25" s="2" t="s">
        <v>78</v>
      </c>
      <c r="W25" s="2" t="s">
        <v>17</v>
      </c>
      <c r="X25" s="0" t="n">
        <f aca="false">N25/D25</f>
        <v>1.05000007010361</v>
      </c>
      <c r="Y25" s="0" t="n">
        <f aca="false">O25/E25</f>
        <v>1.04999998584263</v>
      </c>
      <c r="Z25" s="0" t="n">
        <f aca="false">P25/F25</f>
        <v>1.06673636393841</v>
      </c>
      <c r="AA25" s="0" t="n">
        <f aca="false">Q25/G25</f>
        <v>1.12584312889319</v>
      </c>
      <c r="AB25" s="0" t="n">
        <f aca="false">R25/H25</f>
        <v>1.15060457767304</v>
      </c>
      <c r="AC25" s="0" t="n">
        <f aca="false">S25/I25</f>
        <v>1.15382615117885</v>
      </c>
    </row>
    <row r="26" customFormat="false" ht="13.4" hidden="false" customHeight="false" outlineLevel="0" collapsed="false">
      <c r="A26" s="2" t="s">
        <v>10</v>
      </c>
      <c r="B26" s="2" t="s">
        <v>78</v>
      </c>
      <c r="C26" s="2" t="s">
        <v>19</v>
      </c>
      <c r="D26" s="3" t="n">
        <v>0.1782985566696</v>
      </c>
      <c r="E26" s="3" t="n">
        <v>0.1330758017344</v>
      </c>
      <c r="F26" s="3" t="n">
        <v>0.0831913846277</v>
      </c>
      <c r="G26" s="3" t="n">
        <v>0.0742597803972</v>
      </c>
      <c r="H26" s="3" t="n">
        <v>0.1080004770686</v>
      </c>
      <c r="I26" s="3" t="n">
        <v>0.1731841817003</v>
      </c>
      <c r="K26" s="2" t="s">
        <v>10</v>
      </c>
      <c r="L26" s="2" t="s">
        <v>78</v>
      </c>
      <c r="M26" s="2" t="s">
        <v>19</v>
      </c>
      <c r="N26" s="3" t="n">
        <v>0.1872134793769</v>
      </c>
      <c r="O26" s="3" t="n">
        <v>0.1397295941302</v>
      </c>
      <c r="P26" s="3" t="n">
        <v>0.0873509559664</v>
      </c>
      <c r="Q26" s="3" t="n">
        <v>0.0817505114365</v>
      </c>
      <c r="R26" s="3" t="n">
        <v>0.1243133558519</v>
      </c>
      <c r="S26" s="3" t="n">
        <v>0.19977400473</v>
      </c>
      <c r="U26" s="2" t="s">
        <v>10</v>
      </c>
      <c r="V26" s="2" t="s">
        <v>78</v>
      </c>
      <c r="W26" s="2" t="s">
        <v>19</v>
      </c>
      <c r="X26" s="0" t="n">
        <f aca="false">N26/D26</f>
        <v>1.04999997124946</v>
      </c>
      <c r="Y26" s="0" t="n">
        <f aca="false">O26/E26</f>
        <v>1.05000001735161</v>
      </c>
      <c r="Z26" s="0" t="n">
        <f aca="false">P26/F26</f>
        <v>1.05000002533093</v>
      </c>
      <c r="AA26" s="0" t="n">
        <f aca="false">Q26/G26</f>
        <v>1.10087197941111</v>
      </c>
      <c r="AB26" s="0" t="n">
        <f aca="false">R26/H26</f>
        <v>1.15104450671027</v>
      </c>
      <c r="AC26" s="0" t="n">
        <f aca="false">S26/I26</f>
        <v>1.15353494048154</v>
      </c>
    </row>
    <row r="28" customFormat="false" ht="14.05" hidden="false" customHeight="false" outlineLevel="0" collapsed="false">
      <c r="C28" s="1" t="s">
        <v>56</v>
      </c>
      <c r="D28" s="1" t="s">
        <v>57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</row>
    <row r="29" customFormat="false" ht="12.8" hidden="false" customHeight="false" outlineLevel="0" collapsed="false">
      <c r="B29" s="0" t="s">
        <v>79</v>
      </c>
      <c r="D29" s="10" t="n">
        <f aca="false">D12+D13+D16+D17+D18+D19</f>
        <v>3.3322287335138</v>
      </c>
      <c r="E29" s="10" t="n">
        <f aca="false">E12+E13+E16+E17+E18+E19</f>
        <v>3.4105036423609</v>
      </c>
      <c r="F29" s="10" t="n">
        <f aca="false">F12+F13+F16+F17+F18+F19</f>
        <v>3.6558193213847</v>
      </c>
      <c r="G29" s="10" t="n">
        <f aca="false">G12+G13+G16+G17+G18+G19</f>
        <v>4.4827715032864</v>
      </c>
      <c r="H29" s="10" t="n">
        <f aca="false">H12+H13+H16+H17+H18+H19</f>
        <v>5.4615878444993</v>
      </c>
      <c r="I29" s="10" t="n">
        <f aca="false">I12+I13+I16+I17+I18+I19</f>
        <v>7.7023861017128</v>
      </c>
      <c r="L29" s="0" t="s">
        <v>79</v>
      </c>
      <c r="N29" s="10" t="n">
        <f aca="false">N12+N13+N16+N17+N18+N19</f>
        <v>9.5332062416304</v>
      </c>
      <c r="O29" s="10" t="n">
        <f aca="false">O12+O13+O16+O17+O18+O19</f>
        <v>9.7537092293644</v>
      </c>
      <c r="P29" s="10" t="n">
        <f aca="false">P12+P13+P16+P17+P18+P19</f>
        <v>10.6238517201699</v>
      </c>
      <c r="Q29" s="10" t="n">
        <f aca="false">Q12+Q13+Q16+Q17+Q18+Q19</f>
        <v>13.3516920887971</v>
      </c>
      <c r="R29" s="10" t="n">
        <f aca="false">R12+R13+R16+R17+R18+R19</f>
        <v>16.5718044283068</v>
      </c>
      <c r="S29" s="10" t="n">
        <f aca="false">S12+S13+S16+S17+S18+S19</f>
        <v>23.9096009364412</v>
      </c>
      <c r="V29" s="0" t="s">
        <v>79</v>
      </c>
      <c r="X29" s="10" t="n">
        <f aca="false">N29/D29</f>
        <v>2.86090992066374</v>
      </c>
      <c r="Y29" s="10" t="n">
        <f aca="false">O29/E29</f>
        <v>2.85990289182405</v>
      </c>
      <c r="Z29" s="10" t="n">
        <f aca="false">P29/F29</f>
        <v>2.90601115269174</v>
      </c>
      <c r="AA29" s="10" t="n">
        <f aca="false">Q29/G29</f>
        <v>2.97844582955182</v>
      </c>
      <c r="AB29" s="10" t="n">
        <f aca="false">R29/H29</f>
        <v>3.03424661474543</v>
      </c>
      <c r="AC29" s="10" t="n">
        <f aca="false">S29/I29</f>
        <v>3.10418104477057</v>
      </c>
    </row>
    <row r="30" customFormat="false" ht="12.8" hidden="false" customHeight="false" outlineLevel="0" collapsed="false">
      <c r="B30" s="0" t="s">
        <v>80</v>
      </c>
      <c r="D30" s="10" t="n">
        <f aca="false">D6+D7+D14+D15+D22</f>
        <v>14.0344383624888</v>
      </c>
      <c r="E30" s="10" t="n">
        <f aca="false">E6+E7+E14+E15+E22</f>
        <v>14.0974404556733</v>
      </c>
      <c r="F30" s="10" t="n">
        <f aca="false">F6+F7+F14+F15+F22</f>
        <v>12.1594027249517</v>
      </c>
      <c r="G30" s="10" t="n">
        <f aca="false">G6+G7+G14+G15+G22</f>
        <v>10.8655718585697</v>
      </c>
      <c r="H30" s="10" t="n">
        <f aca="false">H6+H7+H14+H15+H22</f>
        <v>11.0044394531765</v>
      </c>
      <c r="I30" s="10" t="n">
        <f aca="false">I6+I7+I14+I15+I22</f>
        <v>7.8017377464029</v>
      </c>
      <c r="L30" s="0" t="s">
        <v>80</v>
      </c>
      <c r="N30" s="10" t="n">
        <f aca="false">N6+N7+N14+N15+N22</f>
        <v>12.9237286299666</v>
      </c>
      <c r="O30" s="10" t="n">
        <f aca="false">O6+O7+O14+O15+O22</f>
        <v>13.0169755482624</v>
      </c>
      <c r="P30" s="10" t="n">
        <f aca="false">P6+P7+P14+P15+P22</f>
        <v>11.3527058211683</v>
      </c>
      <c r="Q30" s="10" t="n">
        <f aca="false">Q6+Q7+Q14+Q15+Q22</f>
        <v>10.3844527562809</v>
      </c>
      <c r="R30" s="10" t="n">
        <f aca="false">R6+R7+R14+R15+R22</f>
        <v>10.719677737967</v>
      </c>
      <c r="S30" s="10" t="n">
        <f aca="false">S6+S7+S14+S15+S22</f>
        <v>7.7000047406166</v>
      </c>
      <c r="V30" s="0" t="s">
        <v>80</v>
      </c>
      <c r="X30" s="10" t="n">
        <f aca="false">N30/D30</f>
        <v>0.920858269933273</v>
      </c>
      <c r="Y30" s="10" t="n">
        <f aca="false">O30/E30</f>
        <v>0.923357370381651</v>
      </c>
      <c r="Z30" s="10" t="n">
        <f aca="false">P30/F30</f>
        <v>0.933656535437549</v>
      </c>
      <c r="AA30" s="10" t="n">
        <f aca="false">Q30/G30</f>
        <v>0.955720774888683</v>
      </c>
      <c r="AB30" s="10" t="n">
        <f aca="false">R30/H30</f>
        <v>0.974123014950362</v>
      </c>
      <c r="AC30" s="10" t="n">
        <f aca="false">S30/I30</f>
        <v>0.986960212058755</v>
      </c>
    </row>
    <row r="31" customFormat="false" ht="12.8" hidden="false" customHeight="false" outlineLevel="0" collapsed="false">
      <c r="B31" s="0" t="s">
        <v>12</v>
      </c>
      <c r="D31" s="10" t="n">
        <f aca="false">D29+D30</f>
        <v>17.3666670960026</v>
      </c>
      <c r="E31" s="10" t="n">
        <f aca="false">E29+E30</f>
        <v>17.5079440980342</v>
      </c>
      <c r="F31" s="10" t="n">
        <f aca="false">F29+F30</f>
        <v>15.8152220463364</v>
      </c>
      <c r="G31" s="10" t="n">
        <f aca="false">G29+G30</f>
        <v>15.3483433618561</v>
      </c>
      <c r="H31" s="10" t="n">
        <f aca="false">H29+H30</f>
        <v>16.4660272976758</v>
      </c>
      <c r="I31" s="10" t="n">
        <f aca="false">I29+I30</f>
        <v>15.5041238481157</v>
      </c>
      <c r="L31" s="0" t="s">
        <v>12</v>
      </c>
      <c r="N31" s="10" t="n">
        <f aca="false">N29+N30</f>
        <v>22.456934871597</v>
      </c>
      <c r="O31" s="10" t="n">
        <f aca="false">O29+O30</f>
        <v>22.7706847776268</v>
      </c>
      <c r="P31" s="10" t="n">
        <f aca="false">P29+P30</f>
        <v>21.9765575413382</v>
      </c>
      <c r="Q31" s="10" t="n">
        <f aca="false">Q29+Q30</f>
        <v>23.736144845078</v>
      </c>
      <c r="R31" s="10" t="n">
        <f aca="false">R29+R30</f>
        <v>27.2914821662738</v>
      </c>
      <c r="S31" s="10" t="n">
        <f aca="false">S29+S30</f>
        <v>31.6096056770578</v>
      </c>
      <c r="V31" s="0" t="s">
        <v>12</v>
      </c>
      <c r="X31" s="10" t="n">
        <f aca="false">N31/D31</f>
        <v>1.2931056228265</v>
      </c>
      <c r="Y31" s="10" t="n">
        <f aca="false">O31/E31</f>
        <v>1.3005915857467</v>
      </c>
      <c r="Z31" s="10" t="n">
        <f aca="false">P31/F31</f>
        <v>1.38958261078788</v>
      </c>
      <c r="AA31" s="10" t="n">
        <f aca="false">Q31/G31</f>
        <v>1.54649555886711</v>
      </c>
      <c r="AB31" s="10" t="n">
        <f aca="false">R31/H31</f>
        <v>1.65744181476767</v>
      </c>
      <c r="AC31" s="10" t="n">
        <f aca="false">S31/I31</f>
        <v>2.03878696962934</v>
      </c>
    </row>
    <row r="32" customFormat="false" ht="12.8" hidden="false" customHeight="false" outlineLevel="0" collapsed="false">
      <c r="D32" s="11"/>
      <c r="E32" s="11"/>
      <c r="F32" s="11"/>
      <c r="G32" s="11"/>
      <c r="H32" s="11"/>
      <c r="I32" s="11"/>
    </row>
    <row r="33" customFormat="false" ht="12.8" hidden="false" customHeight="false" outlineLevel="0" collapsed="false">
      <c r="B33" s="0" t="s">
        <v>81</v>
      </c>
      <c r="D33" s="12" t="n">
        <f aca="false">D29*(X29-1)</f>
        <v>6.2009775081166</v>
      </c>
      <c r="E33" s="12" t="n">
        <f aca="false">E29*(Y29-1)</f>
        <v>6.3432055870035</v>
      </c>
      <c r="F33" s="12" t="n">
        <f aca="false">F29*(Z29-1)</f>
        <v>6.9680323987852</v>
      </c>
      <c r="G33" s="12" t="n">
        <f aca="false">G29*(AA29-1)</f>
        <v>8.8689205855107</v>
      </c>
      <c r="H33" s="12" t="n">
        <f aca="false">H29*(AB29-1)</f>
        <v>11.1102165838075</v>
      </c>
      <c r="I33" s="12" t="n">
        <f aca="false">I29*(AC29-1)</f>
        <v>16.2072148347284</v>
      </c>
    </row>
    <row r="38" customFormat="false" ht="12.8" hidden="false" customHeight="false" outlineLevel="0" collapsed="false"/>
    <row r="7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0" width="11.5204081632653"/>
    <col collapsed="false" hidden="false" max="2" min="2" style="0" width="26.7908163265306"/>
    <col collapsed="false" hidden="false" max="3" min="3" style="0" width="11.5204081632653"/>
    <col collapsed="false" hidden="false" max="5" min="4" style="0" width="20.6530612244898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59</v>
      </c>
    </row>
    <row r="2" customFormat="false" ht="12.8" hidden="false" customHeight="false" outlineLevel="0" collapsed="false">
      <c r="A2" s="2" t="s">
        <v>10</v>
      </c>
      <c r="B2" s="2" t="s">
        <v>3</v>
      </c>
      <c r="C2" s="2" t="s">
        <v>86</v>
      </c>
      <c r="D2" s="3" t="n">
        <v>5556831128.7433</v>
      </c>
      <c r="E2" s="3" t="n">
        <v>16992285212.8883</v>
      </c>
      <c r="F2" s="3" t="n">
        <v>3.0579092326549</v>
      </c>
    </row>
    <row r="3" customFormat="false" ht="12.8" hidden="false" customHeight="false" outlineLevel="0" collapsed="false">
      <c r="A3" s="2" t="s">
        <v>10</v>
      </c>
      <c r="B3" s="2" t="s">
        <v>4</v>
      </c>
      <c r="C3" s="2" t="s">
        <v>86</v>
      </c>
      <c r="D3" s="3" t="n">
        <v>6052705122.9709</v>
      </c>
      <c r="E3" s="3" t="n">
        <v>19380358873.0171</v>
      </c>
      <c r="F3" s="3" t="n">
        <v>3.20193342964385</v>
      </c>
    </row>
    <row r="4" customFormat="false" ht="12.8" hidden="false" customHeight="false" outlineLevel="0" collapsed="false">
      <c r="A4" s="2" t="s">
        <v>10</v>
      </c>
      <c r="B4" s="2" t="s">
        <v>5</v>
      </c>
      <c r="C4" s="2" t="s">
        <v>86</v>
      </c>
      <c r="D4" s="3" t="n">
        <v>6277331105.829</v>
      </c>
      <c r="E4" s="3" t="n">
        <v>21750590160.8274</v>
      </c>
      <c r="F4" s="3" t="n">
        <v>3.46494231292503</v>
      </c>
    </row>
    <row r="5" customFormat="false" ht="12.8" hidden="false" customHeight="false" outlineLevel="0" collapsed="false">
      <c r="A5" s="2" t="s">
        <v>10</v>
      </c>
      <c r="B5" s="2" t="s">
        <v>6</v>
      </c>
      <c r="C5" s="2" t="s">
        <v>86</v>
      </c>
      <c r="D5" s="3" t="n">
        <v>6119993389.0269</v>
      </c>
      <c r="E5" s="3" t="n">
        <v>23370030166.2642</v>
      </c>
      <c r="F5" s="3" t="n">
        <v>3.81863650509271</v>
      </c>
    </row>
    <row r="6" customFormat="false" ht="12.8" hidden="false" customHeight="false" outlineLevel="0" collapsed="false">
      <c r="A6" s="2" t="s">
        <v>10</v>
      </c>
      <c r="B6" s="2" t="s">
        <v>7</v>
      </c>
      <c r="C6" s="2" t="s">
        <v>86</v>
      </c>
      <c r="D6" s="3" t="n">
        <v>6177550912.3765</v>
      </c>
      <c r="E6" s="3" t="n">
        <v>25068802429.8498</v>
      </c>
      <c r="F6" s="3" t="n">
        <v>4.05804869687522</v>
      </c>
    </row>
    <row r="7" customFormat="false" ht="12.8" hidden="false" customHeight="false" outlineLevel="0" collapsed="false">
      <c r="A7" s="2" t="s">
        <v>10</v>
      </c>
      <c r="B7" s="2" t="s">
        <v>8</v>
      </c>
      <c r="C7" s="2" t="s">
        <v>86</v>
      </c>
      <c r="D7" s="3" t="n">
        <v>6373792161.7521</v>
      </c>
      <c r="E7" s="3" t="n">
        <v>29797929285.2087</v>
      </c>
      <c r="F7" s="3" t="n">
        <v>4.67507074736769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4" activeCellId="0" sqref="C34"/>
    </sheetView>
  </sheetViews>
  <sheetFormatPr defaultRowHeight="12.8"/>
  <cols>
    <col collapsed="false" hidden="false" max="1" min="1" style="0" width="11.5204081632653"/>
    <col collapsed="false" hidden="false" max="2" min="2" style="0" width="26.2857142857143"/>
    <col collapsed="false" hidden="false" max="3" min="3" style="0" width="15.3061224489796"/>
    <col collapsed="false" hidden="false" max="4" min="4" style="0" width="35.9642857142857"/>
    <col collapsed="false" hidden="false" max="5" min="5" style="0" width="24.1275510204082"/>
    <col collapsed="false" hidden="false" max="6" min="6" style="0" width="18.3316326530612"/>
    <col collapsed="false" hidden="false" max="8" min="7" style="0" width="11.5204081632653"/>
    <col collapsed="false" hidden="false" max="9" min="9" style="0" width="17.8265306122449"/>
    <col collapsed="false" hidden="false" max="11" min="10" style="0" width="11.5204081632653"/>
    <col collapsed="false" hidden="false" max="12" min="12" style="0" width="20.6071428571429"/>
    <col collapsed="false" hidden="false" max="1025" min="13" style="0" width="11.5204081632653"/>
  </cols>
  <sheetData>
    <row r="1" customFormat="false" ht="14.05" hidden="false" customHeight="false" outlineLevel="0" collapsed="false">
      <c r="A1" s="1" t="s">
        <v>0</v>
      </c>
      <c r="B1" s="1" t="s">
        <v>82</v>
      </c>
      <c r="C1" s="1" t="s">
        <v>83</v>
      </c>
      <c r="D1" s="1" t="s">
        <v>56</v>
      </c>
      <c r="E1" s="1" t="s">
        <v>84</v>
      </c>
      <c r="F1" s="1" t="s">
        <v>85</v>
      </c>
      <c r="G1" s="1" t="s">
        <v>59</v>
      </c>
    </row>
    <row r="2" customFormat="false" ht="12.8" hidden="false" customHeight="false" outlineLevel="0" collapsed="false">
      <c r="A2" s="2" t="s">
        <v>10</v>
      </c>
      <c r="B2" s="3" t="n">
        <v>2009</v>
      </c>
      <c r="C2" s="2" t="s">
        <v>87</v>
      </c>
      <c r="D2" s="2" t="s">
        <v>19</v>
      </c>
      <c r="E2" s="3" t="n">
        <v>770991429.7352</v>
      </c>
      <c r="F2" s="3" t="n">
        <v>441474684.8806</v>
      </c>
      <c r="G2" s="3" t="n">
        <v>0.572606475057999</v>
      </c>
    </row>
    <row r="3" customFormat="false" ht="12.8" hidden="false" customHeight="false" outlineLevel="0" collapsed="false">
      <c r="A3" s="2" t="s">
        <v>10</v>
      </c>
      <c r="B3" s="3" t="n">
        <v>2015</v>
      </c>
      <c r="C3" s="2" t="s">
        <v>87</v>
      </c>
      <c r="D3" s="2" t="s">
        <v>19</v>
      </c>
      <c r="E3" s="3" t="n">
        <v>2041731935.5407</v>
      </c>
      <c r="F3" s="3" t="n">
        <v>1193653542.6116</v>
      </c>
      <c r="G3" s="3" t="n">
        <v>0.584627943479511</v>
      </c>
    </row>
    <row r="4" customFormat="false" ht="12.8" hidden="false" customHeight="false" outlineLevel="0" collapsed="false">
      <c r="A4" s="2" t="s">
        <v>10</v>
      </c>
      <c r="B4" s="3" t="n">
        <v>2020</v>
      </c>
      <c r="C4" s="2" t="s">
        <v>87</v>
      </c>
      <c r="D4" s="2" t="s">
        <v>19</v>
      </c>
      <c r="E4" s="3" t="n">
        <v>2880030882.431</v>
      </c>
      <c r="F4" s="3" t="n">
        <v>1779506526.829</v>
      </c>
      <c r="G4" s="3" t="n">
        <v>0.617877585162191</v>
      </c>
    </row>
    <row r="5" customFormat="false" ht="12.8" hidden="false" customHeight="false" outlineLevel="0" collapsed="false">
      <c r="A5" s="2" t="s">
        <v>10</v>
      </c>
      <c r="B5" s="3" t="n">
        <v>2025</v>
      </c>
      <c r="C5" s="2" t="s">
        <v>87</v>
      </c>
      <c r="D5" s="2" t="s">
        <v>19</v>
      </c>
      <c r="E5" s="3" t="n">
        <v>3369947798.1794</v>
      </c>
      <c r="F5" s="3" t="n">
        <v>2273289222.5802</v>
      </c>
      <c r="G5" s="3" t="n">
        <v>0.674576984191961</v>
      </c>
    </row>
    <row r="6" customFormat="false" ht="12.8" hidden="false" customHeight="false" outlineLevel="0" collapsed="false">
      <c r="A6" s="2" t="s">
        <v>10</v>
      </c>
      <c r="B6" s="3" t="n">
        <v>2030</v>
      </c>
      <c r="C6" s="2" t="s">
        <v>87</v>
      </c>
      <c r="D6" s="2" t="s">
        <v>19</v>
      </c>
      <c r="E6" s="3" t="n">
        <v>3401329110.3651</v>
      </c>
      <c r="F6" s="3" t="n">
        <v>2570957037.7252</v>
      </c>
      <c r="G6" s="3" t="n">
        <v>0.755868354488411</v>
      </c>
    </row>
    <row r="7" customFormat="false" ht="12.8" hidden="false" customHeight="false" outlineLevel="0" collapsed="false">
      <c r="A7" s="2" t="s">
        <v>10</v>
      </c>
      <c r="B7" s="3" t="n">
        <v>2050</v>
      </c>
      <c r="C7" s="2" t="s">
        <v>87</v>
      </c>
      <c r="D7" s="2" t="s">
        <v>19</v>
      </c>
      <c r="E7" s="3" t="n">
        <v>4423037360.9176</v>
      </c>
      <c r="F7" s="3" t="n">
        <v>3514971446.5657</v>
      </c>
      <c r="G7" s="3" t="n">
        <v>0.79469630476657</v>
      </c>
    </row>
    <row r="8" customFormat="false" ht="12.8" hidden="false" customHeight="false" outlineLevel="0" collapsed="false">
      <c r="A8" s="2" t="s">
        <v>10</v>
      </c>
      <c r="B8" s="3" t="n">
        <v>2009</v>
      </c>
      <c r="C8" s="2" t="s">
        <v>86</v>
      </c>
      <c r="D8" s="2" t="s">
        <v>12</v>
      </c>
      <c r="E8" s="3" t="n">
        <v>6168638346.8976</v>
      </c>
      <c r="F8" s="3" t="n">
        <v>5751550737.0728</v>
      </c>
      <c r="G8" s="3" t="n">
        <v>0.93238578980164</v>
      </c>
    </row>
    <row r="9" customFormat="false" ht="12.8" hidden="false" customHeight="false" outlineLevel="0" collapsed="false">
      <c r="A9" s="2" t="s">
        <v>10</v>
      </c>
      <c r="B9" s="3" t="n">
        <v>2015</v>
      </c>
      <c r="C9" s="2" t="s">
        <v>86</v>
      </c>
      <c r="D9" s="2" t="s">
        <v>12</v>
      </c>
      <c r="E9" s="3" t="n">
        <v>7467677335.9112</v>
      </c>
      <c r="F9" s="3" t="n">
        <v>7293474071.801</v>
      </c>
      <c r="G9" s="3" t="n">
        <v>0.976672363269838</v>
      </c>
    </row>
    <row r="10" customFormat="false" ht="12.8" hidden="false" customHeight="false" outlineLevel="0" collapsed="false">
      <c r="A10" s="2" t="s">
        <v>10</v>
      </c>
      <c r="B10" s="3" t="n">
        <v>2020</v>
      </c>
      <c r="C10" s="2" t="s">
        <v>86</v>
      </c>
      <c r="D10" s="2" t="s">
        <v>12</v>
      </c>
      <c r="E10" s="3" t="n">
        <v>7716635199.4693</v>
      </c>
      <c r="F10" s="3" t="n">
        <v>8419851954.0912</v>
      </c>
      <c r="G10" s="3" t="n">
        <v>1.09112997264277</v>
      </c>
    </row>
    <row r="11" customFormat="false" ht="12.8" hidden="false" customHeight="false" outlineLevel="0" collapsed="false">
      <c r="A11" s="2" t="s">
        <v>10</v>
      </c>
      <c r="B11" s="3" t="n">
        <v>2025</v>
      </c>
      <c r="C11" s="2" t="s">
        <v>86</v>
      </c>
      <c r="D11" s="2" t="s">
        <v>12</v>
      </c>
      <c r="E11" s="3" t="n">
        <v>6675327228.2553</v>
      </c>
      <c r="F11" s="3" t="n">
        <v>9323377149.8414</v>
      </c>
      <c r="G11" s="3" t="n">
        <v>1.39669215171617</v>
      </c>
    </row>
    <row r="12" customFormat="false" ht="12.8" hidden="false" customHeight="false" outlineLevel="0" collapsed="false">
      <c r="A12" s="2" t="s">
        <v>10</v>
      </c>
      <c r="B12" s="3" t="n">
        <v>2030</v>
      </c>
      <c r="C12" s="2" t="s">
        <v>86</v>
      </c>
      <c r="D12" s="2" t="s">
        <v>12</v>
      </c>
      <c r="E12" s="3" t="n">
        <v>5846665811.0886</v>
      </c>
      <c r="F12" s="3" t="n">
        <v>9887462385.1486</v>
      </c>
      <c r="G12" s="3" t="n">
        <v>1.69112836351897</v>
      </c>
    </row>
    <row r="13" customFormat="false" ht="12.8" hidden="false" customHeight="false" outlineLevel="0" collapsed="false">
      <c r="A13" s="2" t="s">
        <v>10</v>
      </c>
      <c r="B13" s="3" t="n">
        <v>2050</v>
      </c>
      <c r="C13" s="2" t="s">
        <v>86</v>
      </c>
      <c r="D13" s="2" t="s">
        <v>12</v>
      </c>
      <c r="E13" s="3" t="n">
        <v>6570643055.3072</v>
      </c>
      <c r="F13" s="3" t="n">
        <v>11779019813.6501</v>
      </c>
      <c r="G13" s="3" t="n">
        <v>1.79267382423643</v>
      </c>
    </row>
    <row r="14" customFormat="false" ht="12.8" hidden="false" customHeight="false" outlineLevel="0" collapsed="false">
      <c r="A14" s="2" t="s">
        <v>10</v>
      </c>
      <c r="B14" s="3" t="n">
        <v>2009</v>
      </c>
      <c r="C14" s="2" t="s">
        <v>88</v>
      </c>
      <c r="D14" s="2" t="s">
        <v>15</v>
      </c>
      <c r="E14" s="3" t="n">
        <v>3735645093.8281</v>
      </c>
      <c r="F14" s="3" t="n">
        <v>1935532160.1835</v>
      </c>
      <c r="G14" s="3" t="n">
        <v>0.518125279990146</v>
      </c>
    </row>
    <row r="15" customFormat="false" ht="12.8" hidden="false" customHeight="false" outlineLevel="0" collapsed="false">
      <c r="A15" s="2" t="s">
        <v>10</v>
      </c>
      <c r="B15" s="3" t="n">
        <v>2015</v>
      </c>
      <c r="C15" s="2" t="s">
        <v>88</v>
      </c>
      <c r="D15" s="2" t="s">
        <v>15</v>
      </c>
      <c r="E15" s="3" t="n">
        <v>2558727148.9044</v>
      </c>
      <c r="F15" s="3" t="n">
        <v>1358978129.843</v>
      </c>
      <c r="G15" s="3" t="n">
        <v>0.531114906263018</v>
      </c>
    </row>
    <row r="16" customFormat="false" ht="12.8" hidden="false" customHeight="false" outlineLevel="0" collapsed="false">
      <c r="A16" s="2" t="s">
        <v>10</v>
      </c>
      <c r="B16" s="3" t="n">
        <v>2020</v>
      </c>
      <c r="C16" s="2" t="s">
        <v>88</v>
      </c>
      <c r="D16" s="2" t="s">
        <v>15</v>
      </c>
      <c r="E16" s="3" t="n">
        <v>1537558539.8228</v>
      </c>
      <c r="F16" s="3" t="n">
        <v>867102378.8278</v>
      </c>
      <c r="G16" s="3" t="n">
        <v>0.563947554756342</v>
      </c>
    </row>
    <row r="17" customFormat="false" ht="12.8" hidden="false" customHeight="false" outlineLevel="0" collapsed="false">
      <c r="A17" s="2" t="s">
        <v>10</v>
      </c>
      <c r="B17" s="3" t="n">
        <v>2025</v>
      </c>
      <c r="C17" s="2" t="s">
        <v>88</v>
      </c>
      <c r="D17" s="2" t="s">
        <v>15</v>
      </c>
      <c r="E17" s="3" t="n">
        <v>723933548.6303</v>
      </c>
      <c r="F17" s="3" t="n">
        <v>481104259.8236</v>
      </c>
      <c r="G17" s="3" t="n">
        <v>0.664569642799206</v>
      </c>
    </row>
    <row r="18" customFormat="false" ht="12.8" hidden="false" customHeight="false" outlineLevel="0" collapsed="false">
      <c r="A18" s="2" t="s">
        <v>10</v>
      </c>
      <c r="B18" s="3" t="n">
        <v>2030</v>
      </c>
      <c r="C18" s="2" t="s">
        <v>88</v>
      </c>
      <c r="D18" s="2" t="s">
        <v>15</v>
      </c>
      <c r="E18" s="3" t="n">
        <v>580663715.5297</v>
      </c>
      <c r="F18" s="3" t="n">
        <v>422287036.092</v>
      </c>
      <c r="G18" s="3" t="n">
        <v>0.727248878822704</v>
      </c>
    </row>
    <row r="19" customFormat="false" ht="12.8" hidden="false" customHeight="false" outlineLevel="0" collapsed="false">
      <c r="A19" s="2" t="s">
        <v>10</v>
      </c>
      <c r="B19" s="3" t="n">
        <v>2050</v>
      </c>
      <c r="C19" s="2" t="s">
        <v>88</v>
      </c>
      <c r="D19" s="2" t="s">
        <v>15</v>
      </c>
      <c r="E19" s="3" t="n">
        <v>284612572.5441</v>
      </c>
      <c r="F19" s="3" t="n">
        <v>231743283.1057</v>
      </c>
      <c r="G19" s="3" t="n">
        <v>0.814241201764873</v>
      </c>
    </row>
    <row r="20" customFormat="false" ht="12.8" hidden="false" customHeight="false" outlineLevel="0" collapsed="false">
      <c r="A20" s="2" t="s">
        <v>10</v>
      </c>
      <c r="B20" s="3" t="n">
        <v>2009</v>
      </c>
      <c r="C20" s="2" t="s">
        <v>89</v>
      </c>
      <c r="D20" s="2" t="s">
        <v>13</v>
      </c>
      <c r="E20" s="3" t="n">
        <v>10007927646.8595</v>
      </c>
      <c r="F20" s="3" t="n">
        <v>7323790582.9273</v>
      </c>
      <c r="G20" s="3" t="n">
        <v>0.731798913956529</v>
      </c>
    </row>
    <row r="21" customFormat="false" ht="12.8" hidden="false" customHeight="false" outlineLevel="0" collapsed="false">
      <c r="A21" s="2" t="s">
        <v>10</v>
      </c>
      <c r="B21" s="3" t="n">
        <v>2015</v>
      </c>
      <c r="C21" s="2" t="s">
        <v>89</v>
      </c>
      <c r="D21" s="2" t="s">
        <v>13</v>
      </c>
      <c r="E21" s="3" t="n">
        <v>8816949589.7659</v>
      </c>
      <c r="F21" s="3" t="n">
        <v>6541490158.6216</v>
      </c>
      <c r="G21" s="3" t="n">
        <v>0.741922145751463</v>
      </c>
    </row>
    <row r="22" customFormat="false" ht="12.8" hidden="false" customHeight="false" outlineLevel="0" collapsed="false">
      <c r="A22" s="2" t="s">
        <v>10</v>
      </c>
      <c r="B22" s="3" t="n">
        <v>2020</v>
      </c>
      <c r="C22" s="2" t="s">
        <v>89</v>
      </c>
      <c r="D22" s="2" t="s">
        <v>13</v>
      </c>
      <c r="E22" s="3" t="n">
        <v>7556113972.9046</v>
      </c>
      <c r="F22" s="3" t="n">
        <v>5740166423.2987</v>
      </c>
      <c r="G22" s="3" t="n">
        <v>0.759671763009705</v>
      </c>
    </row>
    <row r="23" customFormat="false" ht="12.8" hidden="false" customHeight="false" outlineLevel="0" collapsed="false">
      <c r="A23" s="2" t="s">
        <v>10</v>
      </c>
      <c r="B23" s="3" t="n">
        <v>2025</v>
      </c>
      <c r="C23" s="2" t="s">
        <v>89</v>
      </c>
      <c r="D23" s="2" t="s">
        <v>13</v>
      </c>
      <c r="E23" s="3" t="n">
        <v>6206992406.2826</v>
      </c>
      <c r="F23" s="3" t="n">
        <v>4942937941.6185</v>
      </c>
      <c r="G23" s="3" t="n">
        <v>0.796349925708843</v>
      </c>
    </row>
    <row r="24" customFormat="false" ht="12.8" hidden="false" customHeight="false" outlineLevel="0" collapsed="false">
      <c r="A24" s="2" t="s">
        <v>10</v>
      </c>
      <c r="B24" s="3" t="n">
        <v>2030</v>
      </c>
      <c r="C24" s="2" t="s">
        <v>89</v>
      </c>
      <c r="D24" s="2" t="s">
        <v>13</v>
      </c>
      <c r="E24" s="3" t="n">
        <v>5151102375.4561</v>
      </c>
      <c r="F24" s="3" t="n">
        <v>4298592718.6632</v>
      </c>
      <c r="G24" s="3" t="n">
        <v>0.834499570256082</v>
      </c>
    </row>
    <row r="25" customFormat="false" ht="12.8" hidden="false" customHeight="false" outlineLevel="0" collapsed="false">
      <c r="A25" s="2" t="s">
        <v>10</v>
      </c>
      <c r="B25" s="3" t="n">
        <v>2050</v>
      </c>
      <c r="C25" s="2" t="s">
        <v>89</v>
      </c>
      <c r="D25" s="2" t="s">
        <v>13</v>
      </c>
      <c r="E25" s="3" t="n">
        <v>2903926643.0918</v>
      </c>
      <c r="F25" s="3" t="n">
        <v>2591339143.8699</v>
      </c>
      <c r="G25" s="3" t="n">
        <v>0.892356957443977</v>
      </c>
    </row>
    <row r="26" customFormat="false" ht="12.8" hidden="false" customHeight="false" outlineLevel="0" collapsed="false">
      <c r="A26" s="2" t="s">
        <v>10</v>
      </c>
      <c r="B26" s="3" t="n">
        <v>2009</v>
      </c>
      <c r="C26" s="2" t="s">
        <v>90</v>
      </c>
      <c r="D26" s="2" t="s">
        <v>17</v>
      </c>
      <c r="E26" s="3" t="n">
        <v>1181686470.9462</v>
      </c>
      <c r="F26" s="3" t="n">
        <v>666093367.8383</v>
      </c>
      <c r="G26" s="3" t="n">
        <v>0.563680285943314</v>
      </c>
    </row>
    <row r="27" customFormat="false" ht="12.8" hidden="false" customHeight="false" outlineLevel="0" collapsed="false">
      <c r="A27" s="2" t="s">
        <v>10</v>
      </c>
      <c r="B27" s="3" t="n">
        <v>2015</v>
      </c>
      <c r="C27" s="2" t="s">
        <v>90</v>
      </c>
      <c r="D27" s="2" t="s">
        <v>17</v>
      </c>
      <c r="E27" s="3" t="n">
        <v>1225382299.8493</v>
      </c>
      <c r="F27" s="3" t="n">
        <v>704325832.52</v>
      </c>
      <c r="G27" s="3" t="n">
        <v>0.574780484920191</v>
      </c>
    </row>
    <row r="28" customFormat="false" ht="12.8" hidden="false" customHeight="false" outlineLevel="0" collapsed="false">
      <c r="A28" s="2" t="s">
        <v>10</v>
      </c>
      <c r="B28" s="3" t="n">
        <v>2020</v>
      </c>
      <c r="C28" s="2" t="s">
        <v>90</v>
      </c>
      <c r="D28" s="2" t="s">
        <v>17</v>
      </c>
      <c r="E28" s="3" t="n">
        <v>1196454080.2231</v>
      </c>
      <c r="F28" s="3" t="n">
        <v>726828471.6815</v>
      </c>
      <c r="G28" s="3" t="n">
        <v>0.60748547202578</v>
      </c>
    </row>
    <row r="29" customFormat="false" ht="12.8" hidden="false" customHeight="false" outlineLevel="0" collapsed="false">
      <c r="A29" s="2" t="s">
        <v>10</v>
      </c>
      <c r="B29" s="3" t="n">
        <v>2025</v>
      </c>
      <c r="C29" s="2" t="s">
        <v>90</v>
      </c>
      <c r="D29" s="2" t="s">
        <v>17</v>
      </c>
      <c r="E29" s="3" t="n">
        <v>1102320989.6667</v>
      </c>
      <c r="F29" s="3" t="n">
        <v>740927034.6285</v>
      </c>
      <c r="G29" s="3" t="n">
        <v>0.672151797501858</v>
      </c>
    </row>
    <row r="30" customFormat="false" ht="12.8" hidden="false" customHeight="false" outlineLevel="0" collapsed="false">
      <c r="A30" s="2" t="s">
        <v>10</v>
      </c>
      <c r="B30" s="3" t="n">
        <v>2030</v>
      </c>
      <c r="C30" s="2" t="s">
        <v>90</v>
      </c>
      <c r="D30" s="2" t="s">
        <v>17</v>
      </c>
      <c r="E30" s="3" t="n">
        <v>1007967515.8653</v>
      </c>
      <c r="F30" s="3" t="n">
        <v>756529805.1707</v>
      </c>
      <c r="G30" s="3" t="n">
        <v>0.750549787828479</v>
      </c>
    </row>
    <row r="31" customFormat="false" ht="12.8" hidden="false" customHeight="false" outlineLevel="0" collapsed="false">
      <c r="A31" s="2" t="s">
        <v>10</v>
      </c>
      <c r="B31" s="3" t="n">
        <v>2050</v>
      </c>
      <c r="C31" s="2" t="s">
        <v>90</v>
      </c>
      <c r="D31" s="2" t="s">
        <v>17</v>
      </c>
      <c r="E31" s="3" t="n">
        <v>1031194566.26</v>
      </c>
      <c r="F31" s="3" t="n">
        <v>828243660.9118</v>
      </c>
      <c r="G31" s="3" t="n">
        <v>0.803188542697355</v>
      </c>
    </row>
    <row r="34" customFormat="false" ht="12.8" hidden="false" customHeight="false" outlineLevel="0" collapsed="false">
      <c r="B34" s="0" t="s">
        <v>91</v>
      </c>
      <c r="C34" s="0" t="n">
        <v>1.8</v>
      </c>
    </row>
    <row r="35" customFormat="false" ht="12.8" hidden="false" customHeight="false" outlineLevel="0" collapsed="false">
      <c r="B35" s="0" t="s">
        <v>92</v>
      </c>
      <c r="C35" s="0" t="n">
        <v>0.9</v>
      </c>
    </row>
    <row r="36" customFormat="false" ht="12.8" hidden="false" customHeight="false" outlineLevel="0" collapsed="false">
      <c r="K36" s="13" t="s">
        <v>93</v>
      </c>
      <c r="L36" s="13"/>
      <c r="M36" s="13"/>
    </row>
    <row r="37" customFormat="false" ht="12.8" hidden="false" customHeight="false" outlineLevel="0" collapsed="false">
      <c r="A37" s="14" t="s">
        <v>0</v>
      </c>
      <c r="B37" s="14" t="s">
        <v>82</v>
      </c>
      <c r="C37" s="14" t="s">
        <v>83</v>
      </c>
      <c r="D37" s="14" t="s">
        <v>56</v>
      </c>
      <c r="E37" s="14" t="s">
        <v>84</v>
      </c>
      <c r="F37" s="14" t="s">
        <v>85</v>
      </c>
      <c r="G37" s="14" t="s">
        <v>59</v>
      </c>
      <c r="H37" s="0" t="s">
        <v>94</v>
      </c>
      <c r="I37" s="0" t="s">
        <v>95</v>
      </c>
      <c r="J37" s="0" t="s">
        <v>96</v>
      </c>
      <c r="K37" s="13" t="s">
        <v>97</v>
      </c>
      <c r="L37" s="13" t="s">
        <v>98</v>
      </c>
      <c r="M37" s="13"/>
    </row>
    <row r="38" customFormat="false" ht="12.8" hidden="false" customHeight="false" outlineLevel="0" collapsed="false">
      <c r="A38" s="15" t="s">
        <v>10</v>
      </c>
      <c r="B38" s="16" t="n">
        <v>2009</v>
      </c>
      <c r="C38" s="15" t="s">
        <v>86</v>
      </c>
      <c r="D38" s="15" t="s">
        <v>12</v>
      </c>
      <c r="E38" s="16" t="n">
        <v>6168638346.8976</v>
      </c>
      <c r="F38" s="16" t="n">
        <v>5751550737.0728</v>
      </c>
      <c r="G38" s="16" t="n">
        <v>0.93238578980164</v>
      </c>
      <c r="H38" s="0" t="n">
        <v>0.07</v>
      </c>
      <c r="I38" s="0" t="n">
        <f aca="false">1-H38</f>
        <v>0.93</v>
      </c>
      <c r="J38" s="0" t="n">
        <f aca="false">F38/(F38*H38/$C$34+F38*I38/$C$35)</f>
        <v>0.932642487046632</v>
      </c>
      <c r="K38" s="17" t="n">
        <f aca="false">H38*$E38/10^9</f>
        <v>0.431804684282832</v>
      </c>
      <c r="L38" s="17" t="n">
        <f aca="false">I38*$E38/10^9</f>
        <v>5.73683366261477</v>
      </c>
      <c r="M38" s="13"/>
    </row>
    <row r="39" customFormat="false" ht="12.8" hidden="false" customHeight="false" outlineLevel="0" collapsed="false">
      <c r="A39" s="15" t="s">
        <v>10</v>
      </c>
      <c r="B39" s="16" t="n">
        <v>2015</v>
      </c>
      <c r="C39" s="15" t="s">
        <v>86</v>
      </c>
      <c r="D39" s="15" t="s">
        <v>12</v>
      </c>
      <c r="E39" s="16" t="n">
        <v>7467677335.9112</v>
      </c>
      <c r="F39" s="16" t="n">
        <v>7293474071.801</v>
      </c>
      <c r="G39" s="16" t="n">
        <v>0.976672363269838</v>
      </c>
      <c r="H39" s="0" t="n">
        <v>0.15</v>
      </c>
      <c r="I39" s="0" t="n">
        <f aca="false">1-H39</f>
        <v>0.85</v>
      </c>
      <c r="J39" s="0" t="n">
        <f aca="false">F39/(F39*H39/$C$34+F39*I39/$C$35)</f>
        <v>0.972972972972973</v>
      </c>
      <c r="K39" s="17" t="n">
        <f aca="false">H39*$E39/10^9</f>
        <v>1.12015160038668</v>
      </c>
      <c r="L39" s="17" t="n">
        <f aca="false">I39*$E39/10^9</f>
        <v>6.34752573552452</v>
      </c>
      <c r="M39" s="13"/>
    </row>
    <row r="40" customFormat="false" ht="12.8" hidden="false" customHeight="false" outlineLevel="0" collapsed="false">
      <c r="A40" s="15" t="s">
        <v>10</v>
      </c>
      <c r="B40" s="16" t="n">
        <v>2020</v>
      </c>
      <c r="C40" s="15" t="s">
        <v>86</v>
      </c>
      <c r="D40" s="15" t="s">
        <v>12</v>
      </c>
      <c r="E40" s="16" t="n">
        <v>7716635199.4693</v>
      </c>
      <c r="F40" s="16" t="n">
        <v>8419851954.0912</v>
      </c>
      <c r="G40" s="16" t="n">
        <v>1.09112997264277</v>
      </c>
      <c r="H40" s="0" t="n">
        <v>0.35</v>
      </c>
      <c r="I40" s="0" t="n">
        <f aca="false">1-H40</f>
        <v>0.65</v>
      </c>
      <c r="J40" s="0" t="n">
        <f aca="false">F40/(F40*H40/$C$34+F40*I40/$C$35)</f>
        <v>1.09090909090909</v>
      </c>
      <c r="K40" s="17" t="n">
        <f aca="false">H40*$E40/10^9</f>
        <v>2.70082231981426</v>
      </c>
      <c r="L40" s="17" t="n">
        <f aca="false">I40*$E40/10^9</f>
        <v>5.01581287965504</v>
      </c>
      <c r="M40" s="13"/>
    </row>
    <row r="41" customFormat="false" ht="12.8" hidden="false" customHeight="false" outlineLevel="0" collapsed="false">
      <c r="A41" s="15" t="s">
        <v>10</v>
      </c>
      <c r="B41" s="16" t="n">
        <v>2025</v>
      </c>
      <c r="C41" s="15" t="s">
        <v>86</v>
      </c>
      <c r="D41" s="15" t="s">
        <v>12</v>
      </c>
      <c r="E41" s="16" t="n">
        <v>6675327228.2553</v>
      </c>
      <c r="F41" s="16" t="n">
        <v>9323377149.8414</v>
      </c>
      <c r="G41" s="16" t="n">
        <v>1.39669215171617</v>
      </c>
      <c r="H41" s="0" t="n">
        <v>0.71</v>
      </c>
      <c r="I41" s="0" t="n">
        <f aca="false">1-H41</f>
        <v>0.29</v>
      </c>
      <c r="J41" s="0" t="n">
        <f aca="false">F41/(F41*H41/$C$34+F41*I41/$C$35)</f>
        <v>1.3953488372093</v>
      </c>
      <c r="K41" s="17" t="n">
        <f aca="false">H41*$E41/10^9</f>
        <v>4.73948233206126</v>
      </c>
      <c r="L41" s="17" t="n">
        <f aca="false">I41*$E41/10^9</f>
        <v>1.93584489619404</v>
      </c>
      <c r="M41" s="13"/>
    </row>
    <row r="42" customFormat="false" ht="12.8" hidden="false" customHeight="false" outlineLevel="0" collapsed="false">
      <c r="A42" s="15" t="s">
        <v>10</v>
      </c>
      <c r="B42" s="16" t="n">
        <v>2030</v>
      </c>
      <c r="C42" s="15" t="s">
        <v>86</v>
      </c>
      <c r="D42" s="15" t="s">
        <v>12</v>
      </c>
      <c r="E42" s="16" t="n">
        <v>5846665811.0886</v>
      </c>
      <c r="F42" s="16" t="n">
        <v>9887462385.1486</v>
      </c>
      <c r="G42" s="16" t="n">
        <v>1.69112836351897</v>
      </c>
      <c r="H42" s="0" t="n">
        <v>0.94</v>
      </c>
      <c r="I42" s="0" t="n">
        <f aca="false">1-H42</f>
        <v>0.06</v>
      </c>
      <c r="J42" s="0" t="n">
        <f aca="false">F42/(F42*H42/$C$34+F42*I42/$C$35)</f>
        <v>1.69811320754717</v>
      </c>
      <c r="K42" s="17" t="n">
        <f aca="false">H42*$E42/10^9</f>
        <v>5.49586586242328</v>
      </c>
      <c r="L42" s="17" t="n">
        <f aca="false">I42*$E42/10^9</f>
        <v>0.350799948665316</v>
      </c>
      <c r="M42" s="13"/>
    </row>
    <row r="43" customFormat="false" ht="12.8" hidden="false" customHeight="false" outlineLevel="0" collapsed="false">
      <c r="A43" s="15" t="s">
        <v>10</v>
      </c>
      <c r="B43" s="16" t="n">
        <v>2050</v>
      </c>
      <c r="C43" s="15" t="s">
        <v>86</v>
      </c>
      <c r="D43" s="15" t="s">
        <v>12</v>
      </c>
      <c r="E43" s="16" t="n">
        <v>6570643055.3072</v>
      </c>
      <c r="F43" s="16" t="n">
        <v>11779019813.6501</v>
      </c>
      <c r="G43" s="16" t="n">
        <v>1.79267382423643</v>
      </c>
      <c r="H43" s="0" t="n">
        <v>0.995</v>
      </c>
      <c r="I43" s="0" t="n">
        <f aca="false">1-H43</f>
        <v>0.005</v>
      </c>
      <c r="J43" s="0" t="n">
        <f aca="false">F43/(F43*H43/$C$34+F43*I43/$C$35)</f>
        <v>1.7910447761194</v>
      </c>
      <c r="K43" s="17" t="n">
        <f aca="false">H43*$E43/10^9</f>
        <v>6.53778984003066</v>
      </c>
      <c r="L43" s="17" t="n">
        <f aca="false">I43*$E43/10^9</f>
        <v>0.032853215276536</v>
      </c>
      <c r="M43" s="13"/>
    </row>
    <row r="46" customFormat="false" ht="12.8" hidden="false" customHeight="false" outlineLevel="0" collapsed="false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r="47" customFormat="false" ht="12.8" hidden="false" customHeight="false" outlineLevel="0" collapsed="false">
      <c r="E47" s="0" t="s">
        <v>97</v>
      </c>
      <c r="F47" s="12" t="n">
        <v>0.431804684282832</v>
      </c>
      <c r="G47" s="12" t="n">
        <v>1.12015160038668</v>
      </c>
      <c r="H47" s="12" t="n">
        <v>2.70082231981426</v>
      </c>
      <c r="I47" s="12" t="n">
        <v>4.73948233206126</v>
      </c>
      <c r="J47" s="12" t="n">
        <v>5.49586586242328</v>
      </c>
      <c r="K47" s="12" t="n">
        <v>6.53778984003066</v>
      </c>
    </row>
    <row r="48" customFormat="false" ht="12.8" hidden="false" customHeight="false" outlineLevel="0" collapsed="false">
      <c r="E48" s="0" t="s">
        <v>98</v>
      </c>
      <c r="F48" s="12" t="n">
        <v>5.73683366261477</v>
      </c>
      <c r="G48" s="12" t="n">
        <v>6.34752573552452</v>
      </c>
      <c r="H48" s="12" t="n">
        <v>5.01581287965504</v>
      </c>
      <c r="I48" s="12" t="n">
        <v>1.93584489619404</v>
      </c>
      <c r="J48" s="12" t="n">
        <v>0.350799948665316</v>
      </c>
      <c r="K48" s="12" t="n">
        <v>0.032853215276536</v>
      </c>
    </row>
    <row r="49" customFormat="false" ht="12.8" hidden="false" customHeight="false" outlineLevel="0" collapsed="false">
      <c r="F49" s="12"/>
      <c r="G49" s="12"/>
      <c r="H49" s="12"/>
      <c r="I49" s="12"/>
      <c r="J49" s="12"/>
      <c r="K49" s="12"/>
    </row>
    <row r="50" customFormat="false" ht="12.8" hidden="false" customHeight="false" outlineLevel="0" collapsed="false">
      <c r="E50" s="0" t="s">
        <v>81</v>
      </c>
      <c r="F50" s="12" t="n">
        <f aca="false">F47*($C$34-1)</f>
        <v>0.345443747426266</v>
      </c>
      <c r="G50" s="12" t="n">
        <f aca="false">G47*($C$34-1)</f>
        <v>0.896121280309344</v>
      </c>
      <c r="H50" s="12" t="n">
        <f aca="false">H47*($C$34-1)</f>
        <v>2.16065785585141</v>
      </c>
      <c r="I50" s="12" t="n">
        <f aca="false">I47*($C$34-1)</f>
        <v>3.79158586564901</v>
      </c>
      <c r="J50" s="12" t="n">
        <f aca="false">J47*($C$34-1)</f>
        <v>4.39669268993862</v>
      </c>
      <c r="K50" s="12" t="n">
        <f aca="false">K47*($C$34-1)</f>
        <v>5.23023187202453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4" activeCellId="0" sqref="G4"/>
    </sheetView>
  </sheetViews>
  <sheetFormatPr defaultRowHeight="12.8"/>
  <cols>
    <col collapsed="false" hidden="false" max="1" min="1" style="0" width="20.7142857142857"/>
    <col collapsed="false" hidden="false" max="1025" min="2" style="0" width="11.5204081632653"/>
  </cols>
  <sheetData>
    <row r="1" customFormat="false" ht="12.8" hidden="false" customHeight="false" outlineLevel="0" collapsed="false">
      <c r="B1" s="0" t="s">
        <v>3</v>
      </c>
      <c r="C1" s="0" t="s">
        <v>4</v>
      </c>
      <c r="D1" s="0" t="s">
        <v>5</v>
      </c>
      <c r="E1" s="0" t="s">
        <v>6</v>
      </c>
      <c r="F1" s="0" t="s">
        <v>7</v>
      </c>
      <c r="G1" s="0" t="s">
        <v>8</v>
      </c>
    </row>
    <row r="2" customFormat="false" ht="12.8" hidden="false" customHeight="false" outlineLevel="0" collapsed="false">
      <c r="A2" s="0" t="s">
        <v>99</v>
      </c>
      <c r="B2" s="12" t="n">
        <v>3.0579092326549</v>
      </c>
      <c r="C2" s="12" t="n">
        <v>3.20193342964385</v>
      </c>
      <c r="D2" s="12" t="n">
        <v>3.46494231292503</v>
      </c>
      <c r="E2" s="12" t="n">
        <v>3.81863650509271</v>
      </c>
      <c r="F2" s="12" t="n">
        <v>4.05804869687522</v>
      </c>
      <c r="G2" s="12" t="n">
        <v>4.67507074736769</v>
      </c>
    </row>
    <row r="3" customFormat="false" ht="12.8" hidden="false" customHeight="false" outlineLevel="0" collapsed="false">
      <c r="A3" s="0" t="s">
        <v>100</v>
      </c>
      <c r="B3" s="12" t="n">
        <v>0.93238578980164</v>
      </c>
      <c r="C3" s="12" t="n">
        <v>0.976672363269838</v>
      </c>
      <c r="D3" s="12" t="n">
        <v>1.09112997264277</v>
      </c>
      <c r="E3" s="12" t="n">
        <v>1.39669215171617</v>
      </c>
      <c r="F3" s="12" t="n">
        <v>1.69112836351897</v>
      </c>
      <c r="G3" s="12" t="n">
        <v>1.79267382423643</v>
      </c>
    </row>
    <row r="4" customFormat="false" ht="12.8" hidden="false" customHeight="false" outlineLevel="0" collapsed="false">
      <c r="A4" s="0" t="s">
        <v>79</v>
      </c>
      <c r="B4" s="12" t="n">
        <v>2.86090992066374</v>
      </c>
      <c r="C4" s="12" t="n">
        <v>2.85990289182405</v>
      </c>
      <c r="D4" s="12" t="n">
        <v>2.90601115269174</v>
      </c>
      <c r="E4" s="12" t="n">
        <v>2.97844582955182</v>
      </c>
      <c r="F4" s="12" t="n">
        <v>3.03424661474543</v>
      </c>
      <c r="G4" s="12" t="n">
        <v>3.10418104477058</v>
      </c>
    </row>
    <row r="5" customFormat="false" ht="12.8" hidden="false" customHeight="false" outlineLevel="0" collapsed="false">
      <c r="A5" s="0" t="s">
        <v>79</v>
      </c>
      <c r="B5" s="12" t="n">
        <v>0.920858269933273</v>
      </c>
      <c r="C5" s="12" t="n">
        <v>0.923357370381651</v>
      </c>
      <c r="D5" s="12" t="n">
        <v>0.933656535437549</v>
      </c>
      <c r="E5" s="12" t="n">
        <v>0.955720774888683</v>
      </c>
      <c r="F5" s="12" t="n">
        <v>0.974123014950362</v>
      </c>
      <c r="G5" s="12" t="n">
        <v>0.986960212058755</v>
      </c>
    </row>
    <row r="6" customFormat="false" ht="12.8" hidden="false" customHeight="false" outlineLevel="0" collapsed="false">
      <c r="A6" s="0" t="s">
        <v>80</v>
      </c>
      <c r="B6" s="12" t="n">
        <v>1.2931056228265</v>
      </c>
      <c r="C6" s="12" t="n">
        <v>1.3005915857467</v>
      </c>
      <c r="D6" s="12" t="n">
        <v>1.38958261078788</v>
      </c>
      <c r="E6" s="12" t="n">
        <v>1.54649555886711</v>
      </c>
      <c r="F6" s="12" t="n">
        <v>1.65744181476767</v>
      </c>
      <c r="G6" s="12" t="n">
        <v>2.03878696962934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40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85" zoomScaleNormal="85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34.0612244897959"/>
    <col collapsed="false" hidden="false" max="8" min="2" style="0" width="11.5204081632653"/>
    <col collapsed="false" hidden="false" max="9" min="9" style="0" width="19.9591836734694"/>
    <col collapsed="false" hidden="false" max="1025" min="10" style="0" width="11.5204081632653"/>
  </cols>
  <sheetData>
    <row r="1" customFormat="false" ht="12.8" hidden="false" customHeight="false" outlineLevel="0" collapsed="false">
      <c r="A1" s="18" t="n">
        <v>2015</v>
      </c>
      <c r="B1" s="18"/>
      <c r="C1" s="18"/>
      <c r="D1" s="18"/>
      <c r="E1" s="18"/>
      <c r="F1" s="18"/>
      <c r="G1" s="18"/>
      <c r="H1" s="18"/>
      <c r="I1" s="18"/>
      <c r="J1" s="18"/>
    </row>
    <row r="2" customFormat="false" ht="44.75" hidden="false" customHeight="false" outlineLevel="0" collapsed="false">
      <c r="A2" s="0" t="s">
        <v>93</v>
      </c>
      <c r="B2" s="19" t="s">
        <v>101</v>
      </c>
      <c r="C2" s="20" t="s">
        <v>102</v>
      </c>
      <c r="D2" s="21" t="s">
        <v>103</v>
      </c>
      <c r="E2" s="21" t="s">
        <v>104</v>
      </c>
      <c r="F2" s="0" t="s">
        <v>105</v>
      </c>
      <c r="G2" s="22" t="s">
        <v>106</v>
      </c>
      <c r="H2" s="22" t="s">
        <v>107</v>
      </c>
      <c r="I2" s="21" t="s">
        <v>108</v>
      </c>
      <c r="J2" s="23" t="s">
        <v>109</v>
      </c>
    </row>
    <row r="3" customFormat="false" ht="13.8" hidden="false" customHeight="false" outlineLevel="0" collapsed="false">
      <c r="A3" s="0" t="s">
        <v>18</v>
      </c>
      <c r="B3" s="24"/>
      <c r="C3" s="24"/>
      <c r="D3" s="24"/>
      <c r="E3" s="24"/>
      <c r="F3" s="24"/>
      <c r="G3" s="24"/>
      <c r="H3" s="24"/>
      <c r="I3" s="25"/>
      <c r="J3" s="26" t="n">
        <f aca="false">SUM(B3:I3)</f>
        <v>0</v>
      </c>
    </row>
    <row r="4" customFormat="false" ht="13.8" hidden="false" customHeight="false" outlineLevel="0" collapsed="false">
      <c r="A4" s="0" t="s">
        <v>23</v>
      </c>
      <c r="B4" s="27" t="n">
        <f aca="false">D120</f>
        <v>7.4676773359112</v>
      </c>
      <c r="C4" s="24"/>
      <c r="D4" s="28" t="n">
        <f aca="false">D123</f>
        <v>1.2253822998493</v>
      </c>
      <c r="E4" s="25" t="n">
        <f aca="false">D124/2</f>
        <v>1.02086596777035</v>
      </c>
      <c r="F4" s="29" t="n">
        <v>0</v>
      </c>
      <c r="G4" s="27" t="n">
        <f aca="false">D121</f>
        <v>8.8169495897659</v>
      </c>
      <c r="H4" s="27" t="n">
        <f aca="false">D122</f>
        <v>2.5587271489044</v>
      </c>
      <c r="I4" s="25" t="n">
        <f aca="false">D124/2</f>
        <v>1.02086596777035</v>
      </c>
      <c r="J4" s="26" t="n">
        <f aca="false">SUM(B4:I4)</f>
        <v>22.1104683099715</v>
      </c>
      <c r="K4" s="0" t="n">
        <f aca="false">SUM(D120:D124)</f>
        <v>22.1104683099715</v>
      </c>
      <c r="L4" s="0" t="s">
        <v>110</v>
      </c>
    </row>
    <row r="5" customFormat="false" ht="13.8" hidden="false" customHeight="false" outlineLevel="0" collapsed="false">
      <c r="A5" s="0" t="s">
        <v>21</v>
      </c>
      <c r="B5" s="27" t="n">
        <f aca="false">D110</f>
        <v>9.0971166639141</v>
      </c>
      <c r="C5" s="27" t="n">
        <v>0</v>
      </c>
      <c r="D5" s="28" t="n">
        <f aca="false">D113</f>
        <v>0</v>
      </c>
      <c r="E5" s="28" t="n">
        <v>0</v>
      </c>
      <c r="F5" s="28" t="n">
        <v>0</v>
      </c>
      <c r="G5" s="28" t="n">
        <f aca="false">D111</f>
        <v>4.1110457952176</v>
      </c>
      <c r="H5" s="25" t="n">
        <f aca="false">D114</f>
        <v>1.4519448384811</v>
      </c>
      <c r="I5" s="28" t="n">
        <v>0</v>
      </c>
      <c r="J5" s="26" t="n">
        <f aca="false">SUM(B5:I5)</f>
        <v>14.6601072976128</v>
      </c>
      <c r="K5" s="0" t="n">
        <f aca="false">SUM(D110:D114)</f>
        <v>14.6601072976128</v>
      </c>
      <c r="L5" s="0" t="s">
        <v>111</v>
      </c>
    </row>
    <row r="6" customFormat="false" ht="13.8" hidden="false" customHeight="false" outlineLevel="0" collapsed="false">
      <c r="A6" s="0" t="s">
        <v>22</v>
      </c>
      <c r="B6" s="27" t="n">
        <f aca="false">D115</f>
        <v>30.8149522151635</v>
      </c>
      <c r="C6" s="27" t="n">
        <v>0</v>
      </c>
      <c r="D6" s="28" t="n">
        <v>0</v>
      </c>
      <c r="E6" s="28" t="n">
        <v>0</v>
      </c>
      <c r="F6" s="28" t="n">
        <v>0</v>
      </c>
      <c r="G6" s="28" t="n">
        <v>0</v>
      </c>
      <c r="H6" s="28" t="n">
        <v>0</v>
      </c>
      <c r="I6" s="28" t="n">
        <v>0</v>
      </c>
      <c r="J6" s="26" t="n">
        <f aca="false">SUM(B6:I6)</f>
        <v>30.8149522151635</v>
      </c>
      <c r="K6" s="0" t="n">
        <f aca="false">SUM(D115:D119)</f>
        <v>30.8149522151635</v>
      </c>
    </row>
    <row r="7" customFormat="false" ht="13.8" hidden="false" customHeight="false" outlineLevel="0" collapsed="false">
      <c r="A7" s="0" t="s">
        <v>112</v>
      </c>
      <c r="B7" s="27" t="n">
        <f aca="false">D85+D90+D95+D125+D130+D135</f>
        <v>47.9403173632238</v>
      </c>
      <c r="C7" s="27" t="n">
        <v>0</v>
      </c>
      <c r="D7" s="28" t="n">
        <v>0</v>
      </c>
      <c r="E7" s="28" t="n">
        <v>0</v>
      </c>
      <c r="F7" s="28" t="n">
        <v>0</v>
      </c>
      <c r="G7" s="28" t="n">
        <v>0</v>
      </c>
      <c r="H7" s="28" t="n">
        <v>0</v>
      </c>
      <c r="I7" s="28" t="n">
        <v>0</v>
      </c>
      <c r="J7" s="26" t="n">
        <f aca="false">SUM(B7:I7)</f>
        <v>47.9403173632238</v>
      </c>
      <c r="K7" s="0" t="n">
        <f aca="false">D85+SUM(D90:D94)+SUM(D95:D99)+SUM(D125:D139)</f>
        <v>47.9403173632238</v>
      </c>
    </row>
    <row r="8" customFormat="false" ht="13.8" hidden="false" customHeight="false" outlineLevel="0" collapsed="false">
      <c r="A8" s="30" t="s">
        <v>20</v>
      </c>
      <c r="B8" s="27" t="n">
        <f aca="false">D105</f>
        <v>6.0527051229709</v>
      </c>
      <c r="C8" s="24"/>
      <c r="D8" s="28" t="n">
        <v>0</v>
      </c>
      <c r="E8" s="28" t="n">
        <v>0</v>
      </c>
      <c r="F8" s="28" t="n">
        <v>0</v>
      </c>
      <c r="G8" s="28" t="n">
        <v>0</v>
      </c>
      <c r="H8" s="28" t="n">
        <v>0</v>
      </c>
      <c r="I8" s="28" t="n">
        <v>0</v>
      </c>
      <c r="J8" s="26" t="n">
        <f aca="false">SUM(B8:I8)</f>
        <v>6.0527051229709</v>
      </c>
      <c r="K8" s="0" t="n">
        <f aca="false">SUM(D105:D109)</f>
        <v>6.0527051229709</v>
      </c>
    </row>
    <row r="9" customFormat="false" ht="13.8" hidden="false" customHeight="false" outlineLevel="0" collapsed="false">
      <c r="A9" s="30" t="s">
        <v>113</v>
      </c>
      <c r="B9" s="27" t="n">
        <v>0</v>
      </c>
      <c r="C9" s="27" t="n">
        <v>0</v>
      </c>
      <c r="D9" s="28" t="n">
        <v>0</v>
      </c>
      <c r="E9" s="28" t="n">
        <f aca="false">D89</f>
        <v>1.2867186048159</v>
      </c>
      <c r="F9" s="28" t="n">
        <v>0</v>
      </c>
      <c r="G9" s="28" t="n">
        <f aca="false">D86</f>
        <v>2.5573264997597</v>
      </c>
      <c r="H9" s="28" t="n">
        <v>0</v>
      </c>
      <c r="I9" s="28" t="n">
        <v>0</v>
      </c>
      <c r="J9" s="26" t="n">
        <f aca="false">SUM(B9:I9)</f>
        <v>3.8440451045756</v>
      </c>
      <c r="K9" s="0" t="n">
        <f aca="false">SUM(D86:D89)</f>
        <v>3.8440451045756</v>
      </c>
      <c r="L9" s="0" t="s">
        <v>114</v>
      </c>
    </row>
    <row r="10" customFormat="false" ht="13.8" hidden="false" customHeight="false" outlineLevel="0" collapsed="false">
      <c r="A10" s="30" t="s">
        <v>115</v>
      </c>
      <c r="B10" s="27" t="n">
        <f aca="false">B79*11.63</f>
        <v>27.6799518849621</v>
      </c>
      <c r="C10" s="27" t="n">
        <v>0</v>
      </c>
      <c r="D10" s="28" t="n">
        <v>0</v>
      </c>
      <c r="E10" s="28" t="n">
        <v>0</v>
      </c>
      <c r="F10" s="28" t="n">
        <v>0</v>
      </c>
      <c r="G10" s="28" t="n">
        <v>0</v>
      </c>
      <c r="H10" s="28" t="n">
        <v>0</v>
      </c>
      <c r="I10" s="28" t="n">
        <v>0</v>
      </c>
      <c r="J10" s="26" t="n">
        <f aca="false">SUM(B10:I10)</f>
        <v>27.6799518849621</v>
      </c>
    </row>
    <row r="11" customFormat="false" ht="13.8" hidden="false" customHeight="false" outlineLevel="0" collapsed="false">
      <c r="A11" s="0" t="s">
        <v>109</v>
      </c>
      <c r="B11" s="28" t="n">
        <f aca="false">SUM(B3:B10)</f>
        <v>129.052720586146</v>
      </c>
      <c r="C11" s="28" t="n">
        <f aca="false">SUM(C3:C10)</f>
        <v>0</v>
      </c>
      <c r="D11" s="28" t="n">
        <f aca="false">SUM(D3:D10)</f>
        <v>1.2253822998493</v>
      </c>
      <c r="E11" s="28" t="n">
        <f aca="false">SUM(E3:E10)</f>
        <v>2.30758457258625</v>
      </c>
      <c r="F11" s="28" t="n">
        <f aca="false">SUM(F3:F10)</f>
        <v>0</v>
      </c>
      <c r="G11" s="28" t="n">
        <f aca="false">SUM(G3:G10)</f>
        <v>15.4853218847432</v>
      </c>
      <c r="H11" s="28" t="n">
        <f aca="false">SUM(H3:H10)</f>
        <v>4.0106719873855</v>
      </c>
      <c r="I11" s="28" t="n">
        <f aca="false">SUM(I3:I10)</f>
        <v>1.02086596777035</v>
      </c>
      <c r="J11" s="26" t="n">
        <f aca="false">SUM(J3:J10)</f>
        <v>153.10254729848</v>
      </c>
      <c r="K11" s="31" t="n">
        <f aca="false">D140</f>
        <v>125.422595413518</v>
      </c>
    </row>
    <row r="12" customFormat="false" ht="13.8" hidden="false" customHeight="false" outlineLevel="0" collapsed="false">
      <c r="A12" s="0" t="s">
        <v>116</v>
      </c>
      <c r="B12" s="28"/>
      <c r="C12" s="28"/>
      <c r="D12" s="28"/>
      <c r="E12" s="28"/>
      <c r="F12" s="28"/>
      <c r="G12" s="28"/>
      <c r="H12" s="28"/>
      <c r="I12" s="28"/>
      <c r="J12" s="32"/>
    </row>
    <row r="13" customFormat="false" ht="13.8" hidden="false" customHeight="false" outlineLevel="0" collapsed="false">
      <c r="A13" s="33" t="s">
        <v>117</v>
      </c>
      <c r="B13" s="23"/>
      <c r="C13" s="23"/>
      <c r="D13" s="23"/>
      <c r="E13" s="23"/>
      <c r="F13" s="23"/>
      <c r="G13" s="23"/>
      <c r="H13" s="23"/>
      <c r="I13" s="23"/>
      <c r="J13" s="34"/>
    </row>
    <row r="14" customFormat="false" ht="12.8" hidden="false" customHeight="false" outlineLevel="0" collapsed="false">
      <c r="B14" s="35"/>
    </row>
    <row r="16" customFormat="false" ht="12.8" hidden="false" customHeight="false" outlineLevel="0" collapsed="false">
      <c r="A16" s="18" t="n">
        <v>2020</v>
      </c>
      <c r="B16" s="18"/>
      <c r="C16" s="18"/>
      <c r="D16" s="18"/>
      <c r="E16" s="18"/>
      <c r="F16" s="18"/>
      <c r="G16" s="18"/>
      <c r="H16" s="18"/>
      <c r="I16" s="18"/>
      <c r="J16" s="18"/>
    </row>
    <row r="17" customFormat="false" ht="44.75" hidden="false" customHeight="false" outlineLevel="0" collapsed="false">
      <c r="A17" s="0" t="s">
        <v>93</v>
      </c>
      <c r="B17" s="19" t="s">
        <v>101</v>
      </c>
      <c r="C17" s="20" t="s">
        <v>102</v>
      </c>
      <c r="D17" s="21" t="s">
        <v>103</v>
      </c>
      <c r="E17" s="21" t="s">
        <v>104</v>
      </c>
      <c r="F17" s="0" t="s">
        <v>105</v>
      </c>
      <c r="G17" s="22" t="s">
        <v>106</v>
      </c>
      <c r="H17" s="22" t="s">
        <v>107</v>
      </c>
      <c r="I17" s="21" t="s">
        <v>108</v>
      </c>
      <c r="J17" s="23" t="s">
        <v>109</v>
      </c>
    </row>
    <row r="18" customFormat="false" ht="13.8" hidden="false" customHeight="false" outlineLevel="0" collapsed="false">
      <c r="A18" s="0" t="s">
        <v>18</v>
      </c>
      <c r="B18" s="24"/>
      <c r="C18" s="24"/>
      <c r="D18" s="24"/>
      <c r="E18" s="24"/>
      <c r="F18" s="24"/>
      <c r="G18" s="24"/>
      <c r="H18" s="24"/>
      <c r="I18" s="25"/>
      <c r="J18" s="26" t="n">
        <f aca="false">SUM(B18:I18)</f>
        <v>0</v>
      </c>
    </row>
    <row r="19" customFormat="false" ht="13.8" hidden="false" customHeight="false" outlineLevel="0" collapsed="false">
      <c r="A19" s="0" t="s">
        <v>23</v>
      </c>
      <c r="B19" s="27" t="n">
        <f aca="false">E120</f>
        <v>7.7166351994693</v>
      </c>
      <c r="C19" s="24"/>
      <c r="D19" s="28" t="n">
        <f aca="false">E123</f>
        <v>1.1964540802231</v>
      </c>
      <c r="E19" s="25" t="n">
        <f aca="false">0.3*E124</f>
        <v>0.8640092647293</v>
      </c>
      <c r="F19" s="29" t="n">
        <v>0</v>
      </c>
      <c r="G19" s="27" t="n">
        <f aca="false">E121</f>
        <v>7.5561139729046</v>
      </c>
      <c r="H19" s="27" t="n">
        <f aca="false">E122</f>
        <v>1.5375585398228</v>
      </c>
      <c r="I19" s="25" t="n">
        <f aca="false">0.7*E124</f>
        <v>2.0160216177017</v>
      </c>
      <c r="J19" s="26" t="n">
        <f aca="false">SUM(B19:I19)</f>
        <v>20.8867926748508</v>
      </c>
      <c r="L19" s="0" t="s">
        <v>118</v>
      </c>
    </row>
    <row r="20" customFormat="false" ht="13.8" hidden="false" customHeight="false" outlineLevel="0" collapsed="false">
      <c r="A20" s="0" t="s">
        <v>21</v>
      </c>
      <c r="B20" s="27" t="n">
        <f aca="false">E110</f>
        <v>10.6845198506958</v>
      </c>
      <c r="C20" s="27" t="n">
        <v>0</v>
      </c>
      <c r="D20" s="28" t="n">
        <v>0</v>
      </c>
      <c r="E20" s="28" t="n">
        <v>0</v>
      </c>
      <c r="F20" s="28" t="n">
        <v>0</v>
      </c>
      <c r="G20" s="28" t="n">
        <f aca="false">E111</f>
        <v>3.6050229627869</v>
      </c>
      <c r="H20" s="25" t="n">
        <f aca="false">E114</f>
        <v>1.1081415971432</v>
      </c>
      <c r="I20" s="28" t="n">
        <v>0</v>
      </c>
      <c r="J20" s="26" t="n">
        <f aca="false">SUM(B20:I20)</f>
        <v>15.3976844106259</v>
      </c>
      <c r="L20" s="0" t="s">
        <v>111</v>
      </c>
    </row>
    <row r="21" customFormat="false" ht="13.8" hidden="false" customHeight="false" outlineLevel="0" collapsed="false">
      <c r="A21" s="0" t="s">
        <v>22</v>
      </c>
      <c r="B21" s="27" t="n">
        <f aca="false">E115</f>
        <v>29.4858801642465</v>
      </c>
      <c r="C21" s="27" t="n">
        <v>0</v>
      </c>
      <c r="D21" s="28" t="n">
        <v>0</v>
      </c>
      <c r="E21" s="28" t="n">
        <v>0</v>
      </c>
      <c r="F21" s="28" t="n">
        <v>0</v>
      </c>
      <c r="G21" s="28" t="n">
        <v>0</v>
      </c>
      <c r="H21" s="28" t="n">
        <v>0</v>
      </c>
      <c r="I21" s="28" t="n">
        <v>0</v>
      </c>
      <c r="J21" s="26" t="n">
        <f aca="false">SUM(B21:I21)</f>
        <v>29.4858801642465</v>
      </c>
    </row>
    <row r="22" customFormat="false" ht="13.8" hidden="false" customHeight="false" outlineLevel="0" collapsed="false">
      <c r="A22" s="0" t="s">
        <v>112</v>
      </c>
      <c r="B22" s="27" t="n">
        <f aca="false">E85+E90+E95+E125+E130+E135</f>
        <v>48.9692488454207</v>
      </c>
      <c r="C22" s="27" t="n">
        <v>0</v>
      </c>
      <c r="D22" s="28" t="n">
        <v>0</v>
      </c>
      <c r="E22" s="28" t="n">
        <v>0</v>
      </c>
      <c r="F22" s="28" t="n">
        <v>0</v>
      </c>
      <c r="G22" s="28" t="n">
        <v>0</v>
      </c>
      <c r="H22" s="28" t="n">
        <v>0</v>
      </c>
      <c r="I22" s="28" t="n">
        <v>0</v>
      </c>
      <c r="J22" s="26" t="n">
        <f aca="false">SUM(B22:I22)</f>
        <v>48.9692488454207</v>
      </c>
    </row>
    <row r="23" customFormat="false" ht="13.8" hidden="false" customHeight="false" outlineLevel="0" collapsed="false">
      <c r="A23" s="30" t="s">
        <v>20</v>
      </c>
      <c r="B23" s="27" t="n">
        <f aca="false">E105</f>
        <v>6.277331105829</v>
      </c>
      <c r="C23" s="24"/>
      <c r="D23" s="28" t="n">
        <v>0</v>
      </c>
      <c r="E23" s="28" t="n">
        <v>0</v>
      </c>
      <c r="F23" s="28" t="n">
        <v>0</v>
      </c>
      <c r="G23" s="28" t="n">
        <v>0</v>
      </c>
      <c r="H23" s="28" t="n">
        <v>0</v>
      </c>
      <c r="I23" s="28" t="n">
        <v>0</v>
      </c>
      <c r="J23" s="26" t="n">
        <f aca="false">SUM(B23:I23)</f>
        <v>6.277331105829</v>
      </c>
    </row>
    <row r="24" customFormat="false" ht="13.8" hidden="false" customHeight="false" outlineLevel="0" collapsed="false">
      <c r="A24" s="30" t="s">
        <v>113</v>
      </c>
      <c r="B24" s="27" t="n">
        <f aca="false">0.2*E89</f>
        <v>0.22504372171788</v>
      </c>
      <c r="C24" s="27" t="n">
        <v>0</v>
      </c>
      <c r="D24" s="28" t="n">
        <f aca="false">E88</f>
        <v>0</v>
      </c>
      <c r="E24" s="28" t="n">
        <f aca="false">0.8*E89</f>
        <v>0.90017488687152</v>
      </c>
      <c r="F24" s="28" t="n">
        <v>0</v>
      </c>
      <c r="G24" s="28" t="n">
        <f aca="false">E86</f>
        <v>2.2364553796864</v>
      </c>
      <c r="H24" s="28" t="n">
        <v>0</v>
      </c>
      <c r="I24" s="28" t="n">
        <v>0</v>
      </c>
      <c r="J24" s="26" t="n">
        <f aca="false">SUM(B24:I24)</f>
        <v>3.3616739882758</v>
      </c>
      <c r="L24" s="0" t="s">
        <v>119</v>
      </c>
    </row>
    <row r="25" customFormat="false" ht="13.8" hidden="false" customHeight="false" outlineLevel="0" collapsed="false">
      <c r="A25" s="30" t="s">
        <v>115</v>
      </c>
      <c r="B25" s="27" t="n">
        <f aca="false">C79*11.63</f>
        <v>34.388452213464</v>
      </c>
      <c r="C25" s="27" t="n">
        <v>0</v>
      </c>
      <c r="D25" s="28" t="n">
        <v>0</v>
      </c>
      <c r="E25" s="28" t="n">
        <v>0</v>
      </c>
      <c r="F25" s="28" t="n">
        <v>0</v>
      </c>
      <c r="G25" s="28" t="n">
        <v>0</v>
      </c>
      <c r="H25" s="28" t="n">
        <v>0</v>
      </c>
      <c r="I25" s="28" t="n">
        <v>0</v>
      </c>
      <c r="J25" s="26" t="n">
        <f aca="false">SUM(B25:I25)</f>
        <v>34.388452213464</v>
      </c>
    </row>
    <row r="26" customFormat="false" ht="13.8" hidden="false" customHeight="false" outlineLevel="0" collapsed="false">
      <c r="A26" s="0" t="s">
        <v>109</v>
      </c>
      <c r="B26" s="28" t="n">
        <f aca="false">SUM(B18:B25)</f>
        <v>137.747111100843</v>
      </c>
      <c r="C26" s="28" t="n">
        <f aca="false">SUM(C18:C25)</f>
        <v>0</v>
      </c>
      <c r="D26" s="28" t="n">
        <f aca="false">SUM(D18:D25)</f>
        <v>1.1964540802231</v>
      </c>
      <c r="E26" s="28" t="n">
        <f aca="false">SUM(E18:E25)</f>
        <v>1.76418415160082</v>
      </c>
      <c r="F26" s="28" t="n">
        <f aca="false">SUM(F18:F25)</f>
        <v>0</v>
      </c>
      <c r="G26" s="28" t="n">
        <f aca="false">SUM(G18:G25)</f>
        <v>13.3975923153779</v>
      </c>
      <c r="H26" s="28" t="n">
        <f aca="false">SUM(H18:H25)</f>
        <v>2.645700136966</v>
      </c>
      <c r="I26" s="28" t="n">
        <f aca="false">SUM(I18:I25)</f>
        <v>2.0160216177017</v>
      </c>
      <c r="J26" s="26" t="n">
        <f aca="false">SUM(J18:J25)</f>
        <v>158.767063402713</v>
      </c>
      <c r="K26" s="10" t="n">
        <f aca="false">E140</f>
        <v>124.378611189249</v>
      </c>
    </row>
    <row r="27" customFormat="false" ht="13.8" hidden="false" customHeight="false" outlineLevel="0" collapsed="false">
      <c r="A27" s="0" t="s">
        <v>116</v>
      </c>
      <c r="B27" s="28"/>
      <c r="C27" s="28"/>
      <c r="D27" s="28"/>
      <c r="E27" s="28"/>
      <c r="F27" s="28"/>
      <c r="G27" s="28"/>
      <c r="H27" s="28"/>
      <c r="I27" s="28"/>
      <c r="J27" s="32"/>
    </row>
    <row r="28" customFormat="false" ht="13.8" hidden="false" customHeight="false" outlineLevel="0" collapsed="false">
      <c r="A28" s="33" t="s">
        <v>117</v>
      </c>
      <c r="B28" s="23"/>
      <c r="C28" s="23"/>
      <c r="D28" s="23"/>
      <c r="E28" s="23"/>
      <c r="F28" s="23"/>
      <c r="G28" s="23"/>
      <c r="H28" s="23"/>
      <c r="I28" s="23"/>
      <c r="J28" s="34"/>
    </row>
    <row r="31" customFormat="false" ht="12.8" hidden="false" customHeight="false" outlineLevel="0" collapsed="false">
      <c r="A31" s="18" t="n">
        <v>2025</v>
      </c>
      <c r="B31" s="18"/>
      <c r="C31" s="18"/>
      <c r="D31" s="18"/>
      <c r="E31" s="18"/>
      <c r="F31" s="18"/>
      <c r="G31" s="18"/>
      <c r="H31" s="18"/>
      <c r="I31" s="18"/>
      <c r="J31" s="18"/>
    </row>
    <row r="32" customFormat="false" ht="44.75" hidden="false" customHeight="false" outlineLevel="0" collapsed="false">
      <c r="A32" s="0" t="s">
        <v>93</v>
      </c>
      <c r="B32" s="19" t="s">
        <v>101</v>
      </c>
      <c r="C32" s="20" t="s">
        <v>102</v>
      </c>
      <c r="D32" s="21" t="s">
        <v>103</v>
      </c>
      <c r="E32" s="21" t="s">
        <v>104</v>
      </c>
      <c r="F32" s="0" t="s">
        <v>105</v>
      </c>
      <c r="G32" s="22" t="s">
        <v>106</v>
      </c>
      <c r="H32" s="22" t="s">
        <v>107</v>
      </c>
      <c r="I32" s="21" t="s">
        <v>108</v>
      </c>
      <c r="J32" s="23" t="s">
        <v>109</v>
      </c>
    </row>
    <row r="33" customFormat="false" ht="13.8" hidden="false" customHeight="false" outlineLevel="0" collapsed="false">
      <c r="A33" s="0" t="s">
        <v>18</v>
      </c>
      <c r="B33" s="24"/>
      <c r="C33" s="24"/>
      <c r="D33" s="24"/>
      <c r="E33" s="24"/>
      <c r="F33" s="24"/>
      <c r="G33" s="24"/>
      <c r="H33" s="24"/>
      <c r="I33" s="25"/>
      <c r="J33" s="26" t="n">
        <f aca="false">SUM(B33:I33)</f>
        <v>0</v>
      </c>
    </row>
    <row r="34" customFormat="false" ht="13.8" hidden="false" customHeight="false" outlineLevel="0" collapsed="false">
      <c r="A34" s="0" t="s">
        <v>23</v>
      </c>
      <c r="B34" s="27" t="n">
        <f aca="false">F120</f>
        <v>6.6753272282553</v>
      </c>
      <c r="C34" s="24"/>
      <c r="D34" s="28" t="n">
        <f aca="false">F123</f>
        <v>1.1023209896667</v>
      </c>
      <c r="E34" s="25" t="n">
        <f aca="false">0.2*F124</f>
        <v>0.67398955963588</v>
      </c>
      <c r="F34" s="29" t="n">
        <v>0</v>
      </c>
      <c r="G34" s="27" t="n">
        <f aca="false">F121</f>
        <v>6.2069924062826</v>
      </c>
      <c r="H34" s="27" t="n">
        <f aca="false">F122</f>
        <v>0.7239335486303</v>
      </c>
      <c r="I34" s="25" t="n">
        <f aca="false">0.8*F124</f>
        <v>2.69595823854352</v>
      </c>
      <c r="J34" s="26" t="n">
        <f aca="false">SUM(B34:I34)</f>
        <v>18.0785219710143</v>
      </c>
      <c r="L34" s="0" t="s">
        <v>120</v>
      </c>
    </row>
    <row r="35" customFormat="false" ht="13.8" hidden="false" customHeight="false" outlineLevel="0" collapsed="false">
      <c r="A35" s="0" t="s">
        <v>21</v>
      </c>
      <c r="B35" s="27" t="n">
        <f aca="false">F110</f>
        <v>11.846206735639</v>
      </c>
      <c r="C35" s="27" t="n">
        <v>0</v>
      </c>
      <c r="D35" s="28" t="n">
        <v>0</v>
      </c>
      <c r="E35" s="28" t="n">
        <v>0</v>
      </c>
      <c r="F35" s="28" t="n">
        <v>0</v>
      </c>
      <c r="G35" s="28" t="n">
        <f aca="false">F111</f>
        <v>3.0664460989176</v>
      </c>
      <c r="H35" s="25" t="n">
        <f aca="false">F114</f>
        <v>0.82881537459</v>
      </c>
      <c r="I35" s="28" t="n">
        <v>0</v>
      </c>
      <c r="J35" s="26" t="n">
        <f aca="false">SUM(B35:I35)</f>
        <v>15.7414682091466</v>
      </c>
      <c r="L35" s="0" t="s">
        <v>111</v>
      </c>
    </row>
    <row r="36" customFormat="false" ht="13.8" hidden="false" customHeight="false" outlineLevel="0" collapsed="false">
      <c r="A36" s="0" t="s">
        <v>22</v>
      </c>
      <c r="B36" s="27" t="n">
        <f aca="false">F115</f>
        <v>27.5779377106366</v>
      </c>
      <c r="C36" s="27" t="n">
        <v>0</v>
      </c>
      <c r="D36" s="28" t="n">
        <v>0</v>
      </c>
      <c r="E36" s="28" t="n">
        <v>0</v>
      </c>
      <c r="F36" s="28" t="n">
        <v>0</v>
      </c>
      <c r="G36" s="28" t="n">
        <v>0</v>
      </c>
      <c r="H36" s="28" t="n">
        <v>0</v>
      </c>
      <c r="I36" s="28" t="n">
        <v>0</v>
      </c>
      <c r="J36" s="26" t="n">
        <f aca="false">SUM(B36:I36)</f>
        <v>27.5779377106366</v>
      </c>
    </row>
    <row r="37" customFormat="false" ht="13.8" hidden="false" customHeight="false" outlineLevel="0" collapsed="false">
      <c r="A37" s="0" t="s">
        <v>112</v>
      </c>
      <c r="B37" s="27" t="n">
        <f aca="false">F85+F90+F95+F125+F130+F135</f>
        <v>50.5019612940705</v>
      </c>
      <c r="C37" s="27" t="n">
        <v>0</v>
      </c>
      <c r="D37" s="28" t="n">
        <v>0</v>
      </c>
      <c r="E37" s="28" t="n">
        <v>0</v>
      </c>
      <c r="F37" s="28" t="n">
        <v>0</v>
      </c>
      <c r="G37" s="28" t="n">
        <v>0</v>
      </c>
      <c r="H37" s="28" t="n">
        <v>0</v>
      </c>
      <c r="I37" s="28" t="n">
        <v>0</v>
      </c>
      <c r="J37" s="26" t="n">
        <f aca="false">SUM(B37:I37)</f>
        <v>50.5019612940705</v>
      </c>
    </row>
    <row r="38" customFormat="false" ht="13.8" hidden="false" customHeight="false" outlineLevel="0" collapsed="false">
      <c r="A38" s="30" t="s">
        <v>20</v>
      </c>
      <c r="B38" s="27" t="n">
        <f aca="false">F105</f>
        <v>6.1199933890269</v>
      </c>
      <c r="C38" s="24"/>
      <c r="D38" s="28" t="n">
        <v>0</v>
      </c>
      <c r="E38" s="28" t="n">
        <v>0</v>
      </c>
      <c r="F38" s="28" t="n">
        <v>0</v>
      </c>
      <c r="G38" s="28" t="n">
        <v>0</v>
      </c>
      <c r="H38" s="28" t="n">
        <v>0</v>
      </c>
      <c r="I38" s="28" t="n">
        <v>0</v>
      </c>
      <c r="J38" s="26" t="n">
        <f aca="false">SUM(B38:I38)</f>
        <v>6.1199933890269</v>
      </c>
    </row>
    <row r="39" customFormat="false" ht="13.8" hidden="false" customHeight="false" outlineLevel="0" collapsed="false">
      <c r="A39" s="30" t="s">
        <v>113</v>
      </c>
      <c r="B39" s="27" t="n">
        <f aca="false">0.6*F89</f>
        <v>0.58677261627066</v>
      </c>
      <c r="C39" s="24"/>
      <c r="D39" s="28" t="n">
        <v>0</v>
      </c>
      <c r="E39" s="28" t="n">
        <f aca="false">0.4*F89</f>
        <v>0.39118174418044</v>
      </c>
      <c r="F39" s="28" t="n">
        <v>0</v>
      </c>
      <c r="G39" s="28" t="n">
        <f aca="false">F86</f>
        <v>1.9494415654109</v>
      </c>
      <c r="H39" s="28" t="n">
        <v>0</v>
      </c>
      <c r="I39" s="28" t="n">
        <v>0</v>
      </c>
      <c r="J39" s="26" t="n">
        <f aca="false">SUM(B39:I39)</f>
        <v>2.927395925862</v>
      </c>
      <c r="L39" s="0" t="s">
        <v>121</v>
      </c>
    </row>
    <row r="40" customFormat="false" ht="13.8" hidden="false" customHeight="false" outlineLevel="0" collapsed="false">
      <c r="A40" s="30" t="s">
        <v>115</v>
      </c>
      <c r="B40" s="27" t="n">
        <f aca="false">D79*11.63</f>
        <v>39.8656411063733</v>
      </c>
      <c r="C40" s="27" t="n">
        <v>0</v>
      </c>
      <c r="D40" s="28" t="n">
        <v>0</v>
      </c>
      <c r="E40" s="28" t="n">
        <v>0</v>
      </c>
      <c r="F40" s="28" t="n">
        <v>0</v>
      </c>
      <c r="G40" s="28" t="n">
        <v>0</v>
      </c>
      <c r="H40" s="28" t="n">
        <v>0</v>
      </c>
      <c r="I40" s="28" t="n">
        <v>0</v>
      </c>
      <c r="J40" s="26" t="n">
        <f aca="false">SUM(B40:I40)</f>
        <v>39.8656411063733</v>
      </c>
    </row>
    <row r="41" customFormat="false" ht="13.8" hidden="false" customHeight="false" outlineLevel="0" collapsed="false">
      <c r="A41" s="0" t="s">
        <v>109</v>
      </c>
      <c r="B41" s="28" t="n">
        <f aca="false">SUM(B33:B40)</f>
        <v>143.173840080272</v>
      </c>
      <c r="C41" s="28" t="n">
        <f aca="false">SUM(C33:C40)</f>
        <v>0</v>
      </c>
      <c r="D41" s="28" t="n">
        <f aca="false">SUM(D33:D40)</f>
        <v>1.1023209896667</v>
      </c>
      <c r="E41" s="28" t="n">
        <f aca="false">SUM(E33:E40)</f>
        <v>1.06517130381632</v>
      </c>
      <c r="F41" s="28" t="n">
        <f aca="false">SUM(F33:F40)</f>
        <v>0</v>
      </c>
      <c r="G41" s="28" t="n">
        <f aca="false">SUM(G33:G40)</f>
        <v>11.2228800706111</v>
      </c>
      <c r="H41" s="28" t="n">
        <f aca="false">SUM(H33:H40)</f>
        <v>1.5527489232203</v>
      </c>
      <c r="I41" s="28" t="n">
        <f aca="false">SUM(I33:I40)</f>
        <v>2.69595823854352</v>
      </c>
      <c r="J41" s="26" t="n">
        <f aca="false">SUM(J33:J40)</f>
        <v>160.81291960613</v>
      </c>
      <c r="K41" s="0" t="n">
        <f aca="false">F140</f>
        <v>120.947278499757</v>
      </c>
    </row>
    <row r="42" customFormat="false" ht="13.8" hidden="false" customHeight="false" outlineLevel="0" collapsed="false">
      <c r="A42" s="0" t="s">
        <v>116</v>
      </c>
      <c r="B42" s="28"/>
      <c r="C42" s="28"/>
      <c r="D42" s="28"/>
      <c r="E42" s="28"/>
      <c r="F42" s="28"/>
      <c r="G42" s="28"/>
      <c r="H42" s="28"/>
      <c r="I42" s="28"/>
      <c r="J42" s="32"/>
    </row>
    <row r="43" customFormat="false" ht="13.8" hidden="false" customHeight="false" outlineLevel="0" collapsed="false">
      <c r="A43" s="33" t="s">
        <v>117</v>
      </c>
      <c r="B43" s="23"/>
      <c r="C43" s="23"/>
      <c r="D43" s="23"/>
      <c r="E43" s="23"/>
      <c r="F43" s="23"/>
      <c r="G43" s="23"/>
      <c r="H43" s="23"/>
      <c r="I43" s="23"/>
      <c r="J43" s="34"/>
    </row>
    <row r="44" customFormat="false" ht="13.8" hidden="false" customHeight="false" outlineLevel="0" collapsed="false">
      <c r="A44" s="33"/>
      <c r="B44" s="23"/>
      <c r="C44" s="23"/>
      <c r="D44" s="23"/>
      <c r="E44" s="23"/>
      <c r="F44" s="23"/>
      <c r="G44" s="23"/>
      <c r="H44" s="23"/>
      <c r="I44" s="23"/>
      <c r="J44" s="34"/>
    </row>
    <row r="45" customFormat="false" ht="13.8" hidden="false" customHeight="false" outlineLevel="0" collapsed="false">
      <c r="A45" s="33"/>
      <c r="B45" s="23"/>
      <c r="C45" s="23"/>
      <c r="D45" s="23"/>
      <c r="E45" s="23"/>
      <c r="F45" s="23"/>
      <c r="G45" s="23"/>
      <c r="H45" s="23"/>
      <c r="I45" s="23"/>
      <c r="J45" s="34"/>
    </row>
    <row r="46" customFormat="false" ht="12.8" hidden="false" customHeight="false" outlineLevel="0" collapsed="false">
      <c r="A46" s="18" t="n">
        <v>2030</v>
      </c>
      <c r="B46" s="18"/>
      <c r="C46" s="18"/>
      <c r="D46" s="18"/>
      <c r="E46" s="18"/>
      <c r="F46" s="18"/>
      <c r="G46" s="18"/>
      <c r="H46" s="18"/>
      <c r="I46" s="18"/>
      <c r="J46" s="18"/>
    </row>
    <row r="47" customFormat="false" ht="44.75" hidden="false" customHeight="false" outlineLevel="0" collapsed="false">
      <c r="A47" s="0" t="s">
        <v>93</v>
      </c>
      <c r="B47" s="19" t="s">
        <v>101</v>
      </c>
      <c r="C47" s="20" t="s">
        <v>102</v>
      </c>
      <c r="D47" s="21" t="s">
        <v>103</v>
      </c>
      <c r="E47" s="21" t="s">
        <v>104</v>
      </c>
      <c r="F47" s="0" t="s">
        <v>105</v>
      </c>
      <c r="G47" s="22" t="s">
        <v>106</v>
      </c>
      <c r="H47" s="22" t="s">
        <v>107</v>
      </c>
      <c r="I47" s="21" t="s">
        <v>108</v>
      </c>
      <c r="J47" s="23" t="s">
        <v>109</v>
      </c>
    </row>
    <row r="48" customFormat="false" ht="13.8" hidden="false" customHeight="false" outlineLevel="0" collapsed="false">
      <c r="A48" s="0" t="s">
        <v>18</v>
      </c>
      <c r="B48" s="24"/>
      <c r="C48" s="24"/>
      <c r="D48" s="24"/>
      <c r="E48" s="24"/>
      <c r="F48" s="24"/>
      <c r="G48" s="24"/>
      <c r="H48" s="24"/>
      <c r="I48" s="25"/>
      <c r="J48" s="26" t="n">
        <f aca="false">SUM(B48:I48)</f>
        <v>0</v>
      </c>
    </row>
    <row r="49" customFormat="false" ht="13.8" hidden="false" customHeight="false" outlineLevel="0" collapsed="false">
      <c r="A49" s="0" t="s">
        <v>23</v>
      </c>
      <c r="B49" s="27" t="n">
        <f aca="false">G120</f>
        <v>5.8466658110886</v>
      </c>
      <c r="C49" s="24"/>
      <c r="D49" s="28" t="n">
        <f aca="false">H123</f>
        <v>1.03119456626</v>
      </c>
      <c r="E49" s="25" t="n">
        <v>0</v>
      </c>
      <c r="F49" s="29" t="n">
        <v>0</v>
      </c>
      <c r="G49" s="27" t="n">
        <f aca="false">G121</f>
        <v>5.1511023754561</v>
      </c>
      <c r="H49" s="27" t="n">
        <f aca="false">G122</f>
        <v>0.5806637155297</v>
      </c>
      <c r="I49" s="25" t="n">
        <f aca="false">G124</f>
        <v>3.4013291103651</v>
      </c>
      <c r="J49" s="26" t="n">
        <f aca="false">SUM(B49:I49)</f>
        <v>16.0109555786995</v>
      </c>
      <c r="L49" s="0" t="s">
        <v>122</v>
      </c>
    </row>
    <row r="50" customFormat="false" ht="13.8" hidden="false" customHeight="false" outlineLevel="0" collapsed="false">
      <c r="A50" s="0" t="s">
        <v>21</v>
      </c>
      <c r="B50" s="27" t="n">
        <f aca="false">G110</f>
        <v>12.8612958379268</v>
      </c>
      <c r="C50" s="27" t="n">
        <v>0</v>
      </c>
      <c r="D50" s="28" t="n">
        <v>0</v>
      </c>
      <c r="E50" s="28" t="n">
        <v>0</v>
      </c>
      <c r="F50" s="28" t="n">
        <v>0</v>
      </c>
      <c r="G50" s="28" t="n">
        <f aca="false">G111</f>
        <v>2.6038432530504</v>
      </c>
      <c r="H50" s="25" t="n">
        <f aca="false">G114</f>
        <v>0.622750304814</v>
      </c>
      <c r="I50" s="28" t="n">
        <v>0</v>
      </c>
      <c r="J50" s="26" t="n">
        <f aca="false">SUM(B50:I50)</f>
        <v>16.0878893957912</v>
      </c>
      <c r="L50" s="0" t="s">
        <v>111</v>
      </c>
    </row>
    <row r="51" customFormat="false" ht="13.8" hidden="false" customHeight="false" outlineLevel="0" collapsed="false">
      <c r="A51" s="0" t="s">
        <v>22</v>
      </c>
      <c r="B51" s="27" t="n">
        <f aca="false">G115</f>
        <v>25.6832669398488</v>
      </c>
      <c r="C51" s="27" t="n">
        <v>0</v>
      </c>
      <c r="D51" s="28" t="n">
        <v>0</v>
      </c>
      <c r="E51" s="28" t="n">
        <v>0</v>
      </c>
      <c r="F51" s="28" t="n">
        <v>0</v>
      </c>
      <c r="G51" s="28" t="n">
        <v>0</v>
      </c>
      <c r="H51" s="28" t="n">
        <v>0</v>
      </c>
      <c r="I51" s="28" t="n">
        <v>0</v>
      </c>
      <c r="J51" s="26" t="n">
        <f aca="false">SUM(B51:I51)</f>
        <v>25.6832669398488</v>
      </c>
    </row>
    <row r="52" customFormat="false" ht="13.8" hidden="false" customHeight="false" outlineLevel="0" collapsed="false">
      <c r="A52" s="0" t="s">
        <v>112</v>
      </c>
      <c r="B52" s="27" t="n">
        <f aca="false">G85+G95+G90+G125+G130+G135</f>
        <v>52.0499117117624</v>
      </c>
      <c r="C52" s="27" t="n">
        <v>0</v>
      </c>
      <c r="D52" s="28" t="n">
        <v>0</v>
      </c>
      <c r="E52" s="28" t="n">
        <v>0</v>
      </c>
      <c r="F52" s="28" t="n">
        <v>0</v>
      </c>
      <c r="G52" s="28" t="n">
        <v>0</v>
      </c>
      <c r="H52" s="28" t="n">
        <v>0</v>
      </c>
      <c r="I52" s="28" t="n">
        <v>0</v>
      </c>
      <c r="J52" s="26" t="n">
        <f aca="false">SUM(B52:I52)</f>
        <v>52.0499117117624</v>
      </c>
    </row>
    <row r="53" customFormat="false" ht="13.8" hidden="false" customHeight="false" outlineLevel="0" collapsed="false">
      <c r="A53" s="30" t="s">
        <v>20</v>
      </c>
      <c r="B53" s="27" t="n">
        <f aca="false">G105</f>
        <v>6.1775509123765</v>
      </c>
      <c r="C53" s="24"/>
      <c r="D53" s="28" t="n">
        <v>0</v>
      </c>
      <c r="E53" s="28" t="n">
        <v>0</v>
      </c>
      <c r="F53" s="28" t="n">
        <v>0</v>
      </c>
      <c r="G53" s="28" t="n">
        <v>0</v>
      </c>
      <c r="H53" s="28" t="n">
        <v>0</v>
      </c>
      <c r="I53" s="28" t="n">
        <v>0</v>
      </c>
      <c r="J53" s="26" t="n">
        <f aca="false">SUM(B53:I53)</f>
        <v>6.1775509123765</v>
      </c>
    </row>
    <row r="54" customFormat="false" ht="13.8" hidden="false" customHeight="false" outlineLevel="0" collapsed="false">
      <c r="A54" s="30" t="s">
        <v>113</v>
      </c>
      <c r="B54" s="27" t="n">
        <f aca="false">G89</f>
        <v>0.8520006425455</v>
      </c>
      <c r="C54" s="24"/>
      <c r="D54" s="28" t="n">
        <v>0</v>
      </c>
      <c r="E54" s="28" t="n">
        <v>0</v>
      </c>
      <c r="F54" s="28" t="n">
        <v>0</v>
      </c>
      <c r="G54" s="28" t="n">
        <f aca="false">G86</f>
        <v>1.7040968732238</v>
      </c>
      <c r="H54" s="28" t="n">
        <v>0</v>
      </c>
      <c r="I54" s="28" t="n">
        <v>0</v>
      </c>
      <c r="J54" s="26" t="n">
        <f aca="false">SUM(B54:I54)</f>
        <v>2.5560975157693</v>
      </c>
      <c r="L54" s="0" t="s">
        <v>123</v>
      </c>
    </row>
    <row r="55" customFormat="false" ht="13.8" hidden="false" customHeight="false" outlineLevel="0" collapsed="false">
      <c r="A55" s="30" t="s">
        <v>115</v>
      </c>
      <c r="B55" s="27" t="n">
        <f aca="false">E79*11.63</f>
        <v>44.0148890528076</v>
      </c>
      <c r="C55" s="27" t="n">
        <v>0</v>
      </c>
      <c r="D55" s="28" t="n">
        <v>0</v>
      </c>
      <c r="E55" s="28" t="n">
        <v>0</v>
      </c>
      <c r="F55" s="28" t="n">
        <v>0</v>
      </c>
      <c r="G55" s="28" t="n">
        <v>0</v>
      </c>
      <c r="H55" s="28" t="n">
        <v>0</v>
      </c>
      <c r="I55" s="28" t="n">
        <v>0</v>
      </c>
      <c r="J55" s="26" t="n">
        <f aca="false">SUM(B55:I55)</f>
        <v>44.0148890528076</v>
      </c>
    </row>
    <row r="56" customFormat="false" ht="13.8" hidden="false" customHeight="false" outlineLevel="0" collapsed="false">
      <c r="A56" s="0" t="s">
        <v>109</v>
      </c>
      <c r="B56" s="28" t="n">
        <f aca="false">SUM(B48:B55)</f>
        <v>147.485580908356</v>
      </c>
      <c r="C56" s="28" t="n">
        <f aca="false">SUM(C48:C55)</f>
        <v>0</v>
      </c>
      <c r="D56" s="28" t="n">
        <f aca="false">SUM(D48:D55)</f>
        <v>1.03119456626</v>
      </c>
      <c r="E56" s="28" t="n">
        <f aca="false">SUM(E48:E55)</f>
        <v>0</v>
      </c>
      <c r="F56" s="28" t="n">
        <f aca="false">SUM(F48:F55)</f>
        <v>0</v>
      </c>
      <c r="G56" s="28" t="n">
        <f aca="false">SUM(G48:G55)</f>
        <v>9.4590425017303</v>
      </c>
      <c r="H56" s="28" t="n">
        <f aca="false">SUM(H48:H55)</f>
        <v>1.2034140203437</v>
      </c>
      <c r="I56" s="28" t="n">
        <f aca="false">SUM(I48:I55)</f>
        <v>3.4013291103651</v>
      </c>
      <c r="J56" s="26" t="n">
        <f aca="false">SUM(J48:J55)</f>
        <v>162.580561107055</v>
      </c>
      <c r="K56" s="0" t="n">
        <f aca="false">G140</f>
        <v>118.542445003853</v>
      </c>
    </row>
    <row r="57" customFormat="false" ht="13.8" hidden="false" customHeight="false" outlineLevel="0" collapsed="false">
      <c r="A57" s="0" t="s">
        <v>116</v>
      </c>
      <c r="B57" s="28"/>
      <c r="C57" s="28"/>
      <c r="D57" s="28"/>
      <c r="E57" s="28"/>
      <c r="F57" s="28"/>
      <c r="G57" s="28"/>
      <c r="H57" s="28"/>
      <c r="I57" s="28"/>
      <c r="J57" s="32"/>
    </row>
    <row r="58" customFormat="false" ht="13.8" hidden="false" customHeight="false" outlineLevel="0" collapsed="false">
      <c r="A58" s="33" t="s">
        <v>117</v>
      </c>
      <c r="B58" s="23"/>
      <c r="C58" s="23"/>
      <c r="D58" s="23"/>
      <c r="E58" s="23"/>
      <c r="F58" s="23"/>
      <c r="G58" s="23"/>
      <c r="H58" s="23"/>
      <c r="I58" s="23"/>
      <c r="J58" s="34"/>
    </row>
    <row r="59" customFormat="false" ht="13.8" hidden="false" customHeight="false" outlineLevel="0" collapsed="false">
      <c r="A59" s="33"/>
      <c r="B59" s="23"/>
      <c r="C59" s="23"/>
      <c r="D59" s="23"/>
      <c r="E59" s="23"/>
      <c r="F59" s="23"/>
      <c r="G59" s="23"/>
      <c r="H59" s="23"/>
      <c r="I59" s="23"/>
      <c r="J59" s="34"/>
    </row>
    <row r="60" customFormat="false" ht="13.8" hidden="false" customHeight="false" outlineLevel="0" collapsed="false">
      <c r="A60" s="33"/>
      <c r="B60" s="23"/>
      <c r="C60" s="23"/>
      <c r="D60" s="23"/>
      <c r="E60" s="23"/>
      <c r="F60" s="23"/>
      <c r="G60" s="23"/>
      <c r="H60" s="23"/>
      <c r="I60" s="23"/>
      <c r="J60" s="34"/>
    </row>
    <row r="61" customFormat="false" ht="12.8" hidden="false" customHeight="false" outlineLevel="0" collapsed="false">
      <c r="A61" s="18" t="n">
        <v>2050</v>
      </c>
      <c r="B61" s="18"/>
      <c r="C61" s="18"/>
      <c r="D61" s="18"/>
      <c r="E61" s="18"/>
      <c r="F61" s="18"/>
      <c r="G61" s="18"/>
      <c r="H61" s="18"/>
      <c r="I61" s="18"/>
      <c r="J61" s="18"/>
    </row>
    <row r="62" customFormat="false" ht="44.75" hidden="false" customHeight="false" outlineLevel="0" collapsed="false">
      <c r="A62" s="0" t="s">
        <v>93</v>
      </c>
      <c r="B62" s="19" t="s">
        <v>101</v>
      </c>
      <c r="C62" s="20" t="s">
        <v>102</v>
      </c>
      <c r="D62" s="21" t="s">
        <v>103</v>
      </c>
      <c r="E62" s="21" t="s">
        <v>104</v>
      </c>
      <c r="F62" s="0" t="s">
        <v>105</v>
      </c>
      <c r="G62" s="22" t="s">
        <v>106</v>
      </c>
      <c r="H62" s="22" t="s">
        <v>107</v>
      </c>
      <c r="I62" s="21" t="s">
        <v>108</v>
      </c>
      <c r="J62" s="23" t="s">
        <v>109</v>
      </c>
    </row>
    <row r="63" customFormat="false" ht="13.8" hidden="false" customHeight="false" outlineLevel="0" collapsed="false">
      <c r="A63" s="0" t="s">
        <v>18</v>
      </c>
      <c r="B63" s="24"/>
      <c r="C63" s="24"/>
      <c r="D63" s="24"/>
      <c r="E63" s="24"/>
      <c r="F63" s="24"/>
      <c r="G63" s="24"/>
      <c r="H63" s="24"/>
      <c r="I63" s="25"/>
      <c r="J63" s="26" t="n">
        <f aca="false">SUM(B63:I63)</f>
        <v>0</v>
      </c>
    </row>
    <row r="64" customFormat="false" ht="13.8" hidden="false" customHeight="false" outlineLevel="0" collapsed="false">
      <c r="A64" s="0" t="s">
        <v>23</v>
      </c>
      <c r="B64" s="27" t="n">
        <f aca="false">H120</f>
        <v>6.5706430553072</v>
      </c>
      <c r="C64" s="24"/>
      <c r="D64" s="28" t="n">
        <f aca="false">H123</f>
        <v>1.03119456626</v>
      </c>
      <c r="E64" s="25" t="n">
        <v>0</v>
      </c>
      <c r="F64" s="29" t="n">
        <v>0</v>
      </c>
      <c r="G64" s="27" t="n">
        <f aca="false">H121</f>
        <v>2.9039266430918</v>
      </c>
      <c r="H64" s="27" t="n">
        <f aca="false">H122</f>
        <v>0.2846125725441</v>
      </c>
      <c r="I64" s="25" t="n">
        <f aca="false">H124</f>
        <v>4.4230373609176</v>
      </c>
      <c r="J64" s="26" t="n">
        <f aca="false">SUM(B64:I64)</f>
        <v>15.2134141981207</v>
      </c>
      <c r="L64" s="0" t="s">
        <v>122</v>
      </c>
    </row>
    <row r="65" customFormat="false" ht="13.8" hidden="false" customHeight="false" outlineLevel="0" collapsed="false">
      <c r="A65" s="0" t="s">
        <v>21</v>
      </c>
      <c r="B65" s="27" t="n">
        <f aca="false">H110</f>
        <v>15.5848076263808</v>
      </c>
      <c r="C65" s="27" t="n">
        <v>0</v>
      </c>
      <c r="D65" s="28" t="n">
        <v>0</v>
      </c>
      <c r="E65" s="28" t="n">
        <v>0</v>
      </c>
      <c r="F65" s="28" t="n">
        <v>0</v>
      </c>
      <c r="G65" s="28" t="n">
        <f aca="false">H111</f>
        <v>1.5614714778682</v>
      </c>
      <c r="H65" s="25" t="n">
        <f aca="false">H114</f>
        <v>0.2667920334549</v>
      </c>
      <c r="I65" s="28" t="n">
        <v>0</v>
      </c>
      <c r="J65" s="26" t="n">
        <f aca="false">SUM(B65:I65)</f>
        <v>17.4130711377039</v>
      </c>
      <c r="L65" s="0" t="s">
        <v>111</v>
      </c>
    </row>
    <row r="66" customFormat="false" ht="13.8" hidden="false" customHeight="false" outlineLevel="0" collapsed="false">
      <c r="A66" s="0" t="s">
        <v>22</v>
      </c>
      <c r="B66" s="27" t="n">
        <f aca="false">H115</f>
        <v>18.6176119843304</v>
      </c>
      <c r="C66" s="27" t="n">
        <v>0</v>
      </c>
      <c r="D66" s="28" t="n">
        <v>0</v>
      </c>
      <c r="E66" s="28" t="n">
        <v>0</v>
      </c>
      <c r="F66" s="28" t="n">
        <v>0</v>
      </c>
      <c r="G66" s="28" t="n">
        <v>0</v>
      </c>
      <c r="H66" s="28" t="n">
        <v>0</v>
      </c>
      <c r="I66" s="28" t="n">
        <v>0</v>
      </c>
      <c r="J66" s="26" t="n">
        <f aca="false">SUM(B66:I66)</f>
        <v>18.6176119843304</v>
      </c>
    </row>
    <row r="67" customFormat="false" ht="13.8" hidden="false" customHeight="false" outlineLevel="0" collapsed="false">
      <c r="A67" s="0" t="s">
        <v>112</v>
      </c>
      <c r="B67" s="27" t="n">
        <f aca="false">H85+H90+H95+H125+H130+H135</f>
        <v>55.4141519055725</v>
      </c>
      <c r="C67" s="27" t="n">
        <v>0</v>
      </c>
      <c r="D67" s="28" t="n">
        <v>0</v>
      </c>
      <c r="E67" s="28" t="n">
        <v>0</v>
      </c>
      <c r="F67" s="28" t="n">
        <v>0</v>
      </c>
      <c r="G67" s="28" t="n">
        <v>0</v>
      </c>
      <c r="H67" s="28" t="n">
        <v>0</v>
      </c>
      <c r="I67" s="28" t="n">
        <v>0</v>
      </c>
      <c r="J67" s="26" t="n">
        <f aca="false">SUM(B67:I67)</f>
        <v>55.4141519055725</v>
      </c>
    </row>
    <row r="68" customFormat="false" ht="13.8" hidden="false" customHeight="false" outlineLevel="0" collapsed="false">
      <c r="A68" s="30" t="s">
        <v>20</v>
      </c>
      <c r="B68" s="27" t="n">
        <f aca="false">H105</f>
        <v>6.3737921617521</v>
      </c>
      <c r="C68" s="24"/>
      <c r="D68" s="28" t="n">
        <v>0</v>
      </c>
      <c r="E68" s="28" t="n">
        <v>0</v>
      </c>
      <c r="F68" s="28" t="n">
        <v>0</v>
      </c>
      <c r="G68" s="28" t="n">
        <v>0</v>
      </c>
      <c r="H68" s="28" t="n">
        <v>0</v>
      </c>
      <c r="I68" s="28" t="n">
        <v>0</v>
      </c>
      <c r="J68" s="26" t="n">
        <f aca="false">SUM(B68:I68)</f>
        <v>6.3737921617521</v>
      </c>
    </row>
    <row r="69" customFormat="false" ht="13.8" hidden="false" customHeight="false" outlineLevel="0" collapsed="false">
      <c r="A69" s="30" t="s">
        <v>113</v>
      </c>
      <c r="B69" s="27" t="n">
        <f aca="false">H89</f>
        <v>0.5244627856669</v>
      </c>
      <c r="C69" s="24"/>
      <c r="D69" s="28" t="n">
        <v>0</v>
      </c>
      <c r="E69" s="28" t="n">
        <v>0</v>
      </c>
      <c r="F69" s="28" t="n">
        <v>0</v>
      </c>
      <c r="G69" s="28" t="n">
        <f aca="false">H86</f>
        <v>1.0863603391394</v>
      </c>
      <c r="H69" s="28" t="n">
        <v>0</v>
      </c>
      <c r="I69" s="28" t="n">
        <v>0</v>
      </c>
      <c r="J69" s="26" t="n">
        <f aca="false">SUM(B69:I69)</f>
        <v>1.6108231248063</v>
      </c>
      <c r="L69" s="0" t="s">
        <v>123</v>
      </c>
    </row>
    <row r="70" customFormat="false" ht="13.8" hidden="false" customHeight="false" outlineLevel="0" collapsed="false">
      <c r="A70" s="30" t="s">
        <v>115</v>
      </c>
      <c r="B70" s="27" t="n">
        <f aca="false">F79*11.63</f>
        <v>65.4038097722956</v>
      </c>
      <c r="C70" s="27" t="n">
        <v>0</v>
      </c>
      <c r="D70" s="28" t="n">
        <v>0</v>
      </c>
      <c r="E70" s="28" t="n">
        <v>0</v>
      </c>
      <c r="F70" s="28" t="n">
        <v>0</v>
      </c>
      <c r="G70" s="28" t="n">
        <v>0</v>
      </c>
      <c r="H70" s="28" t="n">
        <v>0</v>
      </c>
      <c r="I70" s="28" t="n">
        <v>0</v>
      </c>
      <c r="J70" s="26" t="n">
        <f aca="false">SUM(B70:I70)</f>
        <v>65.4038097722956</v>
      </c>
    </row>
    <row r="71" customFormat="false" ht="13.8" hidden="false" customHeight="false" outlineLevel="0" collapsed="false">
      <c r="A71" s="0" t="s">
        <v>109</v>
      </c>
      <c r="B71" s="28" t="n">
        <f aca="false">SUM(B63:B70)</f>
        <v>168.489279291305</v>
      </c>
      <c r="C71" s="28" t="n">
        <f aca="false">SUM(C63:C70)</f>
        <v>0</v>
      </c>
      <c r="D71" s="28" t="n">
        <f aca="false">SUM(D63:D70)</f>
        <v>1.03119456626</v>
      </c>
      <c r="E71" s="28" t="n">
        <f aca="false">SUM(E63:E70)</f>
        <v>0</v>
      </c>
      <c r="F71" s="28" t="n">
        <f aca="false">SUM(F63:F70)</f>
        <v>0</v>
      </c>
      <c r="G71" s="28" t="n">
        <f aca="false">SUM(G63:G70)</f>
        <v>5.5517584600994</v>
      </c>
      <c r="H71" s="28" t="n">
        <f aca="false">SUM(H63:H70)</f>
        <v>0.551404605999</v>
      </c>
      <c r="I71" s="28" t="n">
        <f aca="false">SUM(I63:I70)</f>
        <v>4.4230373609176</v>
      </c>
      <c r="J71" s="32" t="n">
        <f aca="false">SUM(J63:J70)</f>
        <v>180.046674284581</v>
      </c>
      <c r="K71" s="0" t="n">
        <f aca="false">H140</f>
        <v>114.642864512286</v>
      </c>
    </row>
    <row r="72" customFormat="false" ht="13.8" hidden="false" customHeight="false" outlineLevel="0" collapsed="false">
      <c r="A72" s="0" t="s">
        <v>116</v>
      </c>
      <c r="B72" s="28"/>
      <c r="C72" s="28"/>
      <c r="D72" s="28"/>
      <c r="E72" s="28"/>
      <c r="F72" s="28"/>
      <c r="G72" s="28"/>
      <c r="H72" s="28"/>
      <c r="I72" s="28"/>
      <c r="J72" s="32"/>
    </row>
    <row r="73" customFormat="false" ht="13.8" hidden="false" customHeight="false" outlineLevel="0" collapsed="false">
      <c r="A73" s="33" t="s">
        <v>117</v>
      </c>
      <c r="B73" s="23"/>
      <c r="C73" s="23"/>
      <c r="D73" s="23"/>
      <c r="E73" s="23"/>
      <c r="F73" s="23"/>
      <c r="G73" s="23"/>
      <c r="H73" s="23"/>
      <c r="I73" s="23"/>
      <c r="J73" s="34"/>
    </row>
    <row r="74" customFormat="false" ht="13.8" hidden="false" customHeight="false" outlineLevel="0" collapsed="false">
      <c r="A74" s="33"/>
      <c r="B74" s="23"/>
      <c r="C74" s="23"/>
      <c r="D74" s="23"/>
      <c r="E74" s="23"/>
      <c r="F74" s="23"/>
      <c r="G74" s="23"/>
      <c r="H74" s="23"/>
      <c r="I74" s="23"/>
      <c r="J74" s="34"/>
    </row>
    <row r="75" customFormat="false" ht="13.8" hidden="false" customHeight="false" outlineLevel="0" collapsed="false">
      <c r="A75" s="33"/>
      <c r="B75" s="23"/>
      <c r="C75" s="23"/>
      <c r="D75" s="23"/>
      <c r="E75" s="23"/>
      <c r="F75" s="23"/>
      <c r="G75" s="23"/>
      <c r="H75" s="23"/>
      <c r="I75" s="23"/>
      <c r="J75" s="34"/>
    </row>
    <row r="77" s="36" customFormat="true" ht="12.8" hidden="false" customHeight="false" outlineLevel="0" collapsed="false">
      <c r="A77" s="36" t="s">
        <v>124</v>
      </c>
    </row>
    <row r="78" customFormat="false" ht="12.8" hidden="false" customHeight="false" outlineLevel="0" collapsed="false">
      <c r="B78" s="0" t="n">
        <v>2015</v>
      </c>
      <c r="C78" s="0" t="n">
        <v>2020</v>
      </c>
      <c r="D78" s="0" t="n">
        <v>2025</v>
      </c>
      <c r="E78" s="0" t="n">
        <v>2030</v>
      </c>
      <c r="F78" s="0" t="n">
        <v>2050</v>
      </c>
    </row>
    <row r="79" customFormat="false" ht="12.8" hidden="false" customHeight="false" outlineLevel="0" collapsed="false">
      <c r="A79" s="0" t="s">
        <v>125</v>
      </c>
      <c r="B79" s="10" t="n">
        <v>2.3800474535651</v>
      </c>
      <c r="C79" s="10" t="n">
        <v>2.95687465292038</v>
      </c>
      <c r="D79" s="10" t="n">
        <v>3.42782812608541</v>
      </c>
      <c r="E79" s="10" t="n">
        <v>3.78459923067993</v>
      </c>
      <c r="F79" s="10" t="n">
        <v>5.62371537165052</v>
      </c>
      <c r="H79" s="10"/>
    </row>
    <row r="82" s="37" customFormat="true" ht="12.8" hidden="false" customHeight="false" outlineLevel="0" collapsed="false">
      <c r="A82" s="37" t="s">
        <v>126</v>
      </c>
    </row>
    <row r="84" customFormat="false" ht="13.75" hidden="false" customHeight="false" outlineLevel="0" collapsed="false">
      <c r="A84" s="38" t="s">
        <v>1</v>
      </c>
      <c r="B84" s="38" t="s">
        <v>2</v>
      </c>
      <c r="C84" s="38" t="s">
        <v>3</v>
      </c>
      <c r="D84" s="38" t="s">
        <v>4</v>
      </c>
      <c r="E84" s="38" t="s">
        <v>5</v>
      </c>
      <c r="F84" s="38" t="s">
        <v>6</v>
      </c>
      <c r="G84" s="38" t="s">
        <v>7</v>
      </c>
      <c r="H84" s="38" t="s">
        <v>8</v>
      </c>
    </row>
    <row r="85" customFormat="false" ht="13.75" hidden="false" customHeight="false" outlineLevel="0" collapsed="false">
      <c r="A85" s="39" t="str">
        <f aca="false">Conso_energie_usage!B2</f>
        <v>Autre</v>
      </c>
      <c r="B85" s="39" t="str">
        <f aca="false">Conso_energie_usage!C2</f>
        <v>Electricité</v>
      </c>
      <c r="C85" s="39" t="n">
        <f aca="false">Conso_energie_usage!D2</f>
        <v>6.2282411058906</v>
      </c>
      <c r="D85" s="39" t="n">
        <f aca="false">Conso_energie_usage!E2</f>
        <v>7.8535256007164</v>
      </c>
      <c r="E85" s="39" t="n">
        <f aca="false">Conso_energie_usage!F2</f>
        <v>8.6799603545605</v>
      </c>
      <c r="F85" s="39" t="n">
        <f aca="false">Conso_energie_usage!G2</f>
        <v>9.3796587564655</v>
      </c>
      <c r="G85" s="39" t="n">
        <f aca="false">Conso_energie_usage!H2</f>
        <v>10.0318778316329</v>
      </c>
      <c r="H85" s="39" t="n">
        <f aca="false">Conso_energie_usage!I2</f>
        <v>11.8369220939199</v>
      </c>
    </row>
    <row r="86" customFormat="false" ht="13.4" hidden="false" customHeight="false" outlineLevel="0" collapsed="false">
      <c r="A86" s="39" t="str">
        <f aca="false">Conso_energie_usage!B3</f>
        <v>Autre</v>
      </c>
      <c r="B86" s="39" t="str">
        <f aca="false">Conso_energie_usage!C3</f>
        <v>Gaz</v>
      </c>
      <c r="C86" s="39" t="n">
        <f aca="false">Conso_energie_usage!D3</f>
        <v>3.0083180403482</v>
      </c>
      <c r="D86" s="39" t="n">
        <f aca="false">Conso_energie_usage!E3</f>
        <v>2.5573264997597</v>
      </c>
      <c r="E86" s="39" t="n">
        <f aca="false">Conso_energie_usage!F3</f>
        <v>2.2364553796864</v>
      </c>
      <c r="F86" s="39" t="n">
        <f aca="false">Conso_energie_usage!G3</f>
        <v>1.9494415654109</v>
      </c>
      <c r="G86" s="39" t="n">
        <f aca="false">Conso_energie_usage!H3</f>
        <v>1.7040968732238</v>
      </c>
      <c r="H86" s="39" t="n">
        <f aca="false">Conso_energie_usage!I3</f>
        <v>1.0863603391394</v>
      </c>
    </row>
    <row r="87" customFormat="false" ht="13.4" hidden="false" customHeight="false" outlineLevel="0" collapsed="false">
      <c r="A87" s="39" t="str">
        <f aca="false">Conso_energie_usage!B4</f>
        <v>Autre</v>
      </c>
      <c r="B87" s="39" t="str">
        <f aca="false">Conso_energie_usage!C4</f>
        <v>Fioul</v>
      </c>
      <c r="C87" s="39" t="n">
        <f aca="false">Conso_energie_usage!D4</f>
        <v>4.7065148885455</v>
      </c>
      <c r="D87" s="39" t="n">
        <f aca="false">Conso_energie_usage!E4</f>
        <v>0</v>
      </c>
      <c r="E87" s="39" t="n">
        <f aca="false">Conso_energie_usage!F4</f>
        <v>0</v>
      </c>
      <c r="F87" s="39" t="n">
        <f aca="false">Conso_energie_usage!G4</f>
        <v>0</v>
      </c>
      <c r="G87" s="39" t="n">
        <f aca="false">Conso_energie_usage!H4</f>
        <v>0</v>
      </c>
      <c r="H87" s="39" t="n">
        <f aca="false">Conso_energie_usage!I4</f>
        <v>0</v>
      </c>
    </row>
    <row r="88" customFormat="false" ht="13.4" hidden="false" customHeight="false" outlineLevel="0" collapsed="false">
      <c r="A88" s="39" t="str">
        <f aca="false">Conso_energie_usage!B5</f>
        <v>Autre</v>
      </c>
      <c r="B88" s="39" t="str">
        <f aca="false">Conso_energie_usage!C5</f>
        <v>Urbain</v>
      </c>
      <c r="C88" s="39" t="n">
        <f aca="false">Conso_energie_usage!D5</f>
        <v>0</v>
      </c>
      <c r="D88" s="39" t="n">
        <f aca="false">Conso_energie_usage!E5</f>
        <v>0</v>
      </c>
      <c r="E88" s="39" t="n">
        <f aca="false">Conso_energie_usage!F5</f>
        <v>0</v>
      </c>
      <c r="F88" s="39" t="n">
        <f aca="false">Conso_energie_usage!G5</f>
        <v>0</v>
      </c>
      <c r="G88" s="39" t="n">
        <f aca="false">Conso_energie_usage!H5</f>
        <v>0</v>
      </c>
      <c r="H88" s="39" t="n">
        <f aca="false">Conso_energie_usage!I5</f>
        <v>0</v>
      </c>
    </row>
    <row r="89" customFormat="false" ht="13.4" hidden="false" customHeight="false" outlineLevel="0" collapsed="false">
      <c r="A89" s="39" t="str">
        <f aca="false">Conso_energie_usage!B6</f>
        <v>Autre</v>
      </c>
      <c r="B89" s="39" t="str">
        <f aca="false">Conso_energie_usage!C6</f>
        <v>Autres</v>
      </c>
      <c r="C89" s="39" t="n">
        <f aca="false">Conso_energie_usage!D6</f>
        <v>1.5091894714376</v>
      </c>
      <c r="D89" s="39" t="n">
        <f aca="false">Conso_energie_usage!E6</f>
        <v>1.2867186048159</v>
      </c>
      <c r="E89" s="39" t="n">
        <f aca="false">Conso_energie_usage!F6</f>
        <v>1.1252186085894</v>
      </c>
      <c r="F89" s="39" t="n">
        <f aca="false">Conso_energie_usage!G6</f>
        <v>0.9779543604511</v>
      </c>
      <c r="G89" s="39" t="n">
        <f aca="false">Conso_energie_usage!H6</f>
        <v>0.8520006425455</v>
      </c>
      <c r="H89" s="39" t="n">
        <f aca="false">Conso_energie_usage!I6</f>
        <v>0.5244627856669</v>
      </c>
    </row>
    <row r="90" customFormat="false" ht="13.4" hidden="false" customHeight="false" outlineLevel="0" collapsed="false">
      <c r="A90" s="39" t="str">
        <f aca="false">Conso_energie_usage!B7</f>
        <v>Auxiliaires</v>
      </c>
      <c r="B90" s="39" t="str">
        <f aca="false">Conso_energie_usage!C7</f>
        <v>Electricité</v>
      </c>
      <c r="C90" s="39" t="n">
        <f aca="false">Conso_energie_usage!D7</f>
        <v>4.9234734369342</v>
      </c>
      <c r="D90" s="39" t="n">
        <f aca="false">Conso_energie_usage!E7</f>
        <v>4.4720797253822</v>
      </c>
      <c r="E90" s="39" t="n">
        <f aca="false">Conso_energie_usage!F7</f>
        <v>4.1509296178601</v>
      </c>
      <c r="F90" s="39" t="n">
        <f aca="false">Conso_energie_usage!G7</f>
        <v>4.0427062879416</v>
      </c>
      <c r="G90" s="39" t="n">
        <f aca="false">Conso_energie_usage!H7</f>
        <v>3.8511611087451</v>
      </c>
      <c r="H90" s="39" t="n">
        <f aca="false">Conso_energie_usage!I7</f>
        <v>3.6333796939533</v>
      </c>
    </row>
    <row r="91" customFormat="false" ht="13.4" hidden="false" customHeight="false" outlineLevel="0" collapsed="false">
      <c r="A91" s="39" t="str">
        <f aca="false">Conso_energie_usage!B8</f>
        <v>Auxiliaires</v>
      </c>
      <c r="B91" s="39" t="str">
        <f aca="false">Conso_energie_usage!C8</f>
        <v>Gaz</v>
      </c>
      <c r="C91" s="39" t="n">
        <f aca="false">Conso_energie_usage!D8</f>
        <v>0</v>
      </c>
      <c r="D91" s="39" t="n">
        <f aca="false">Conso_energie_usage!E8</f>
        <v>0</v>
      </c>
      <c r="E91" s="39" t="n">
        <f aca="false">Conso_energie_usage!F8</f>
        <v>0</v>
      </c>
      <c r="F91" s="39" t="n">
        <f aca="false">Conso_energie_usage!G8</f>
        <v>0</v>
      </c>
      <c r="G91" s="39" t="n">
        <f aca="false">Conso_energie_usage!H8</f>
        <v>0</v>
      </c>
      <c r="H91" s="39" t="n">
        <f aca="false">Conso_energie_usage!I8</f>
        <v>0</v>
      </c>
    </row>
    <row r="92" customFormat="false" ht="13.4" hidden="false" customHeight="false" outlineLevel="0" collapsed="false">
      <c r="A92" s="39" t="str">
        <f aca="false">Conso_energie_usage!B9</f>
        <v>Auxiliaires</v>
      </c>
      <c r="B92" s="39" t="str">
        <f aca="false">Conso_energie_usage!C9</f>
        <v>Fioul</v>
      </c>
      <c r="C92" s="39" t="n">
        <f aca="false">Conso_energie_usage!D9</f>
        <v>0</v>
      </c>
      <c r="D92" s="39" t="n">
        <f aca="false">Conso_energie_usage!E9</f>
        <v>0</v>
      </c>
      <c r="E92" s="39" t="n">
        <f aca="false">Conso_energie_usage!F9</f>
        <v>0</v>
      </c>
      <c r="F92" s="39" t="n">
        <f aca="false">Conso_energie_usage!G9</f>
        <v>0</v>
      </c>
      <c r="G92" s="39" t="n">
        <f aca="false">Conso_energie_usage!H9</f>
        <v>0</v>
      </c>
      <c r="H92" s="39" t="n">
        <f aca="false">Conso_energie_usage!I9</f>
        <v>0</v>
      </c>
    </row>
    <row r="93" customFormat="false" ht="13.4" hidden="false" customHeight="false" outlineLevel="0" collapsed="false">
      <c r="A93" s="39" t="str">
        <f aca="false">Conso_energie_usage!B10</f>
        <v>Auxiliaires</v>
      </c>
      <c r="B93" s="39" t="str">
        <f aca="false">Conso_energie_usage!C10</f>
        <v>Urbain</v>
      </c>
      <c r="C93" s="39" t="n">
        <f aca="false">Conso_energie_usage!D10</f>
        <v>0</v>
      </c>
      <c r="D93" s="39" t="n">
        <f aca="false">Conso_energie_usage!E10</f>
        <v>0</v>
      </c>
      <c r="E93" s="39" t="n">
        <f aca="false">Conso_energie_usage!F10</f>
        <v>0</v>
      </c>
      <c r="F93" s="39" t="n">
        <f aca="false">Conso_energie_usage!G10</f>
        <v>0</v>
      </c>
      <c r="G93" s="39" t="n">
        <f aca="false">Conso_energie_usage!H10</f>
        <v>0</v>
      </c>
      <c r="H93" s="39" t="n">
        <f aca="false">Conso_energie_usage!I10</f>
        <v>0</v>
      </c>
    </row>
    <row r="94" customFormat="false" ht="13.4" hidden="false" customHeight="false" outlineLevel="0" collapsed="false">
      <c r="A94" s="39" t="str">
        <f aca="false">Conso_energie_usage!B11</f>
        <v>Auxiliaires</v>
      </c>
      <c r="B94" s="39" t="str">
        <f aca="false">Conso_energie_usage!C11</f>
        <v>Autres</v>
      </c>
      <c r="C94" s="39" t="n">
        <f aca="false">Conso_energie_usage!D11</f>
        <v>0</v>
      </c>
      <c r="D94" s="39" t="n">
        <f aca="false">Conso_energie_usage!E11</f>
        <v>0</v>
      </c>
      <c r="E94" s="39" t="n">
        <f aca="false">Conso_energie_usage!F11</f>
        <v>0</v>
      </c>
      <c r="F94" s="39" t="n">
        <f aca="false">Conso_energie_usage!G11</f>
        <v>0</v>
      </c>
      <c r="G94" s="39" t="n">
        <f aca="false">Conso_energie_usage!H11</f>
        <v>0</v>
      </c>
      <c r="H94" s="39" t="n">
        <f aca="false">Conso_energie_usage!I11</f>
        <v>0</v>
      </c>
    </row>
    <row r="95" customFormat="false" ht="13.4" hidden="false" customHeight="false" outlineLevel="0" collapsed="false">
      <c r="A95" s="39" t="str">
        <f aca="false">Conso_energie_usage!B12</f>
        <v>Bureautique</v>
      </c>
      <c r="B95" s="39" t="str">
        <f aca="false">Conso_energie_usage!C12</f>
        <v>Electricité</v>
      </c>
      <c r="C95" s="39" t="n">
        <f aca="false">Conso_energie_usage!D12</f>
        <v>11.735562645708</v>
      </c>
      <c r="D95" s="39" t="n">
        <f aca="false">Conso_energie_usage!E12</f>
        <v>13.2414453591309</v>
      </c>
      <c r="E95" s="39" t="n">
        <f aca="false">Conso_energie_usage!F12</f>
        <v>14.2800723952929</v>
      </c>
      <c r="F95" s="39" t="n">
        <f aca="false">Conso_energie_usage!G12</f>
        <v>15.3089190545237</v>
      </c>
      <c r="G95" s="39" t="n">
        <f aca="false">Conso_energie_usage!H12</f>
        <v>16.4172871033172</v>
      </c>
      <c r="H95" s="39" t="n">
        <f aca="false">Conso_energie_usage!I12</f>
        <v>17.2055770710971</v>
      </c>
    </row>
    <row r="96" customFormat="false" ht="13.4" hidden="false" customHeight="false" outlineLevel="0" collapsed="false">
      <c r="A96" s="39" t="str">
        <f aca="false">Conso_energie_usage!B13</f>
        <v>Bureautique</v>
      </c>
      <c r="B96" s="39" t="str">
        <f aca="false">Conso_energie_usage!C13</f>
        <v>Gaz</v>
      </c>
      <c r="C96" s="39" t="n">
        <f aca="false">Conso_energie_usage!D13</f>
        <v>0</v>
      </c>
      <c r="D96" s="39" t="n">
        <f aca="false">Conso_energie_usage!E13</f>
        <v>0</v>
      </c>
      <c r="E96" s="39" t="n">
        <f aca="false">Conso_energie_usage!F13</f>
        <v>0</v>
      </c>
      <c r="F96" s="39" t="n">
        <f aca="false">Conso_energie_usage!G13</f>
        <v>0</v>
      </c>
      <c r="G96" s="39" t="n">
        <f aca="false">Conso_energie_usage!H13</f>
        <v>0</v>
      </c>
      <c r="H96" s="39" t="n">
        <f aca="false">Conso_energie_usage!I13</f>
        <v>0</v>
      </c>
    </row>
    <row r="97" customFormat="false" ht="13.4" hidden="false" customHeight="false" outlineLevel="0" collapsed="false">
      <c r="A97" s="39" t="str">
        <f aca="false">Conso_energie_usage!B14</f>
        <v>Bureautique</v>
      </c>
      <c r="B97" s="39" t="str">
        <f aca="false">Conso_energie_usage!C14</f>
        <v>Fioul</v>
      </c>
      <c r="C97" s="39" t="n">
        <f aca="false">Conso_energie_usage!D14</f>
        <v>0</v>
      </c>
      <c r="D97" s="39" t="n">
        <f aca="false">Conso_energie_usage!E14</f>
        <v>0</v>
      </c>
      <c r="E97" s="39" t="n">
        <f aca="false">Conso_energie_usage!F14</f>
        <v>0</v>
      </c>
      <c r="F97" s="39" t="n">
        <f aca="false">Conso_energie_usage!G14</f>
        <v>0</v>
      </c>
      <c r="G97" s="39" t="n">
        <f aca="false">Conso_energie_usage!H14</f>
        <v>0</v>
      </c>
      <c r="H97" s="39" t="n">
        <f aca="false">Conso_energie_usage!I14</f>
        <v>0</v>
      </c>
    </row>
    <row r="98" customFormat="false" ht="13.4" hidden="false" customHeight="false" outlineLevel="0" collapsed="false">
      <c r="A98" s="39" t="str">
        <f aca="false">Conso_energie_usage!B15</f>
        <v>Bureautique</v>
      </c>
      <c r="B98" s="39" t="str">
        <f aca="false">Conso_energie_usage!C15</f>
        <v>Urbain</v>
      </c>
      <c r="C98" s="39" t="n">
        <f aca="false">Conso_energie_usage!D15</f>
        <v>0</v>
      </c>
      <c r="D98" s="39" t="n">
        <f aca="false">Conso_energie_usage!E15</f>
        <v>0</v>
      </c>
      <c r="E98" s="39" t="n">
        <f aca="false">Conso_energie_usage!F15</f>
        <v>0</v>
      </c>
      <c r="F98" s="39" t="n">
        <f aca="false">Conso_energie_usage!G15</f>
        <v>0</v>
      </c>
      <c r="G98" s="39" t="n">
        <f aca="false">Conso_energie_usage!H15</f>
        <v>0</v>
      </c>
      <c r="H98" s="39" t="n">
        <f aca="false">Conso_energie_usage!I15</f>
        <v>0</v>
      </c>
    </row>
    <row r="99" customFormat="false" ht="13.4" hidden="false" customHeight="false" outlineLevel="0" collapsed="false">
      <c r="A99" s="39" t="str">
        <f aca="false">Conso_energie_usage!B16</f>
        <v>Bureautique</v>
      </c>
      <c r="B99" s="39" t="str">
        <f aca="false">Conso_energie_usage!C16</f>
        <v>Autres</v>
      </c>
      <c r="C99" s="39" t="n">
        <f aca="false">Conso_energie_usage!D16</f>
        <v>0</v>
      </c>
      <c r="D99" s="39" t="n">
        <f aca="false">Conso_energie_usage!E16</f>
        <v>0</v>
      </c>
      <c r="E99" s="39" t="n">
        <f aca="false">Conso_energie_usage!F16</f>
        <v>0</v>
      </c>
      <c r="F99" s="39" t="n">
        <f aca="false">Conso_energie_usage!G16</f>
        <v>0</v>
      </c>
      <c r="G99" s="39" t="n">
        <f aca="false">Conso_energie_usage!H16</f>
        <v>0</v>
      </c>
      <c r="H99" s="39" t="n">
        <f aca="false">Conso_energie_usage!I16</f>
        <v>0</v>
      </c>
    </row>
    <row r="100" customFormat="false" ht="13.4" hidden="false" customHeight="false" outlineLevel="0" collapsed="false">
      <c r="A100" s="39" t="str">
        <f aca="false">Conso_energie_usage!B17</f>
        <v>Chauffage</v>
      </c>
      <c r="B100" s="39" t="str">
        <f aca="false">Conso_energie_usage!C17</f>
        <v>Electricité</v>
      </c>
      <c r="C100" s="39" t="n">
        <f aca="false">Conso_energie_usage!D17</f>
        <v>17.5361947250924</v>
      </c>
      <c r="D100" s="39" t="n">
        <f aca="false">Conso_energie_usage!E17</f>
        <v>17.5079440980342</v>
      </c>
      <c r="E100" s="39" t="n">
        <f aca="false">Conso_energie_usage!F17</f>
        <v>15.8152220463364</v>
      </c>
      <c r="F100" s="39" t="n">
        <f aca="false">Conso_energie_usage!G17</f>
        <v>15.3483433618561</v>
      </c>
      <c r="G100" s="39" t="n">
        <f aca="false">Conso_energie_usage!H17</f>
        <v>16.4660272976758</v>
      </c>
      <c r="H100" s="39" t="n">
        <f aca="false">Conso_energie_usage!I17</f>
        <v>15.5041238481157</v>
      </c>
    </row>
    <row r="101" customFormat="false" ht="13.4" hidden="false" customHeight="false" outlineLevel="0" collapsed="false">
      <c r="A101" s="39" t="str">
        <f aca="false">Conso_energie_usage!B18</f>
        <v>Chauffage</v>
      </c>
      <c r="B101" s="39" t="str">
        <f aca="false">Conso_energie_usage!C18</f>
        <v>Gaz</v>
      </c>
      <c r="C101" s="39" t="n">
        <f aca="false">Conso_energie_usage!D18</f>
        <v>53.180606341615</v>
      </c>
      <c r="D101" s="39" t="n">
        <f aca="false">Conso_energie_usage!E18</f>
        <v>57.1250919696712</v>
      </c>
      <c r="E101" s="39" t="n">
        <f aca="false">Conso_energie_usage!F18</f>
        <v>51.4635956499844</v>
      </c>
      <c r="F101" s="39" t="n">
        <f aca="false">Conso_energie_usage!G18</f>
        <v>42.3231539667186</v>
      </c>
      <c r="G101" s="39" t="n">
        <f aca="false">Conso_energie_usage!H18</f>
        <v>28.9079502881672</v>
      </c>
      <c r="H101" s="39" t="n">
        <f aca="false">Conso_energie_usage!I18</f>
        <v>1.1170258559482</v>
      </c>
    </row>
    <row r="102" customFormat="false" ht="13.4" hidden="false" customHeight="false" outlineLevel="0" collapsed="false">
      <c r="A102" s="39" t="str">
        <f aca="false">Conso_energie_usage!B19</f>
        <v>Chauffage</v>
      </c>
      <c r="B102" s="39" t="str">
        <f aca="false">Conso_energie_usage!C19</f>
        <v>Fioul</v>
      </c>
      <c r="C102" s="39" t="n">
        <f aca="false">Conso_energie_usage!D19</f>
        <v>28.490305846481</v>
      </c>
      <c r="D102" s="39" t="n">
        <f aca="false">Conso_energie_usage!E19</f>
        <v>18.6554796178151</v>
      </c>
      <c r="E102" s="39" t="n">
        <f aca="false">Conso_energie_usage!F19</f>
        <v>13.86745368866</v>
      </c>
      <c r="F102" s="39" t="n">
        <f aca="false">Conso_energie_usage!G19</f>
        <v>8.6512856160345</v>
      </c>
      <c r="G102" s="39" t="n">
        <f aca="false">Conso_energie_usage!H19</f>
        <v>4.2924827619094</v>
      </c>
      <c r="H102" s="39" t="n">
        <f aca="false">Conso_energie_usage!I19</f>
        <v>0.166946070087</v>
      </c>
    </row>
    <row r="103" customFormat="false" ht="13.4" hidden="false" customHeight="false" outlineLevel="0" collapsed="false">
      <c r="A103" s="39" t="str">
        <f aca="false">Conso_energie_usage!B20</f>
        <v>Chauffage</v>
      </c>
      <c r="B103" s="39" t="str">
        <f aca="false">Conso_energie_usage!C20</f>
        <v>Urbain</v>
      </c>
      <c r="C103" s="39" t="n">
        <f aca="false">Conso_energie_usage!D20</f>
        <v>8.233089168027</v>
      </c>
      <c r="D103" s="39" t="n">
        <f aca="false">Conso_energie_usage!E20</f>
        <v>6.2850142346544</v>
      </c>
      <c r="E103" s="39" t="n">
        <f aca="false">Conso_energie_usage!F20</f>
        <v>6.0399004868563</v>
      </c>
      <c r="F103" s="39" t="n">
        <f aca="false">Conso_energie_usage!G20</f>
        <v>8.4279227917918</v>
      </c>
      <c r="G103" s="39" t="n">
        <f aca="false">Conso_energie_usage!H20</f>
        <v>11.9820651984084</v>
      </c>
      <c r="H103" s="39" t="n">
        <f aca="false">Conso_energie_usage!I20</f>
        <v>22.5842394394528</v>
      </c>
    </row>
    <row r="104" customFormat="false" ht="13.4" hidden="false" customHeight="false" outlineLevel="0" collapsed="false">
      <c r="A104" s="39" t="str">
        <f aca="false">Conso_energie_usage!B21</f>
        <v>Chauffage</v>
      </c>
      <c r="B104" s="39" t="str">
        <f aca="false">Conso_energie_usage!C21</f>
        <v>Autres</v>
      </c>
      <c r="C104" s="39" t="n">
        <f aca="false">Conso_energie_usage!D21</f>
        <v>3.453368760218</v>
      </c>
      <c r="D104" s="39" t="n">
        <f aca="false">Conso_energie_usage!E21</f>
        <v>2.8072705662898</v>
      </c>
      <c r="E104" s="39" t="n">
        <f aca="false">Conso_energie_usage!F21</f>
        <v>2.1796011694379</v>
      </c>
      <c r="F104" s="39" t="n">
        <f aca="false">Conso_energie_usage!G21</f>
        <v>1.6782519253299</v>
      </c>
      <c r="G104" s="39" t="n">
        <f aca="false">Conso_energie_usage!H21</f>
        <v>1.4796578273412</v>
      </c>
      <c r="H104" s="39" t="n">
        <f aca="false">Conso_energie_usage!I21</f>
        <v>1.5717772833835</v>
      </c>
    </row>
    <row r="105" customFormat="false" ht="13.4" hidden="false" customHeight="false" outlineLevel="0" collapsed="false">
      <c r="A105" s="39" t="str">
        <f aca="false">Conso_energie_usage!B22</f>
        <v>Climatisation</v>
      </c>
      <c r="B105" s="39" t="str">
        <f aca="false">Conso_energie_usage!C22</f>
        <v>Electricité</v>
      </c>
      <c r="C105" s="39" t="n">
        <f aca="false">Conso_energie_usage!D22</f>
        <v>5.5568311287433</v>
      </c>
      <c r="D105" s="39" t="n">
        <f aca="false">Conso_energie_usage!E22</f>
        <v>6.0527051229709</v>
      </c>
      <c r="E105" s="39" t="n">
        <f aca="false">Conso_energie_usage!F22</f>
        <v>6.277331105829</v>
      </c>
      <c r="F105" s="39" t="n">
        <f aca="false">Conso_energie_usage!G22</f>
        <v>6.1199933890269</v>
      </c>
      <c r="G105" s="39" t="n">
        <f aca="false">Conso_energie_usage!H22</f>
        <v>6.1775509123765</v>
      </c>
      <c r="H105" s="39" t="n">
        <f aca="false">Conso_energie_usage!I22</f>
        <v>6.3737921617521</v>
      </c>
    </row>
    <row r="106" customFormat="false" ht="13.4" hidden="false" customHeight="false" outlineLevel="0" collapsed="false">
      <c r="A106" s="39" t="str">
        <f aca="false">Conso_energie_usage!B23</f>
        <v>Climatisation</v>
      </c>
      <c r="B106" s="39" t="str">
        <f aca="false">Conso_energie_usage!C23</f>
        <v>Gaz</v>
      </c>
      <c r="C106" s="39" t="n">
        <f aca="false">Conso_energie_usage!D23</f>
        <v>0</v>
      </c>
      <c r="D106" s="39" t="n">
        <f aca="false">Conso_energie_usage!E23</f>
        <v>0</v>
      </c>
      <c r="E106" s="39" t="n">
        <f aca="false">Conso_energie_usage!F23</f>
        <v>0</v>
      </c>
      <c r="F106" s="39" t="n">
        <f aca="false">Conso_energie_usage!G23</f>
        <v>0</v>
      </c>
      <c r="G106" s="39" t="n">
        <f aca="false">Conso_energie_usage!H23</f>
        <v>0</v>
      </c>
      <c r="H106" s="39" t="n">
        <f aca="false">Conso_energie_usage!I23</f>
        <v>0</v>
      </c>
    </row>
    <row r="107" customFormat="false" ht="13.4" hidden="false" customHeight="false" outlineLevel="0" collapsed="false">
      <c r="A107" s="39" t="str">
        <f aca="false">Conso_energie_usage!B24</f>
        <v>Climatisation</v>
      </c>
      <c r="B107" s="39" t="str">
        <f aca="false">Conso_energie_usage!C24</f>
        <v>Fioul</v>
      </c>
      <c r="C107" s="39" t="n">
        <f aca="false">Conso_energie_usage!D24</f>
        <v>0</v>
      </c>
      <c r="D107" s="39" t="n">
        <f aca="false">Conso_energie_usage!E24</f>
        <v>0</v>
      </c>
      <c r="E107" s="39" t="n">
        <f aca="false">Conso_energie_usage!F24</f>
        <v>0</v>
      </c>
      <c r="F107" s="39" t="n">
        <f aca="false">Conso_energie_usage!G24</f>
        <v>0</v>
      </c>
      <c r="G107" s="39" t="n">
        <f aca="false">Conso_energie_usage!H24</f>
        <v>0</v>
      </c>
      <c r="H107" s="39" t="n">
        <f aca="false">Conso_energie_usage!I24</f>
        <v>0</v>
      </c>
    </row>
    <row r="108" customFormat="false" ht="13.4" hidden="false" customHeight="false" outlineLevel="0" collapsed="false">
      <c r="A108" s="39" t="str">
        <f aca="false">Conso_energie_usage!B25</f>
        <v>Climatisation</v>
      </c>
      <c r="B108" s="39" t="str">
        <f aca="false">Conso_energie_usage!C25</f>
        <v>Urbain</v>
      </c>
      <c r="C108" s="39" t="n">
        <f aca="false">Conso_energie_usage!D25</f>
        <v>0</v>
      </c>
      <c r="D108" s="39" t="n">
        <f aca="false">Conso_energie_usage!E25</f>
        <v>0</v>
      </c>
      <c r="E108" s="39" t="n">
        <f aca="false">Conso_energie_usage!F25</f>
        <v>0</v>
      </c>
      <c r="F108" s="39" t="n">
        <f aca="false">Conso_energie_usage!G25</f>
        <v>0</v>
      </c>
      <c r="G108" s="39" t="n">
        <f aca="false">Conso_energie_usage!H25</f>
        <v>0</v>
      </c>
      <c r="H108" s="39" t="n">
        <f aca="false">Conso_energie_usage!I25</f>
        <v>0</v>
      </c>
    </row>
    <row r="109" customFormat="false" ht="13.4" hidden="false" customHeight="false" outlineLevel="0" collapsed="false">
      <c r="A109" s="39" t="str">
        <f aca="false">Conso_energie_usage!B26</f>
        <v>Climatisation</v>
      </c>
      <c r="B109" s="39" t="str">
        <f aca="false">Conso_energie_usage!C26</f>
        <v>Autres</v>
      </c>
      <c r="C109" s="39" t="n">
        <f aca="false">Conso_energie_usage!D26</f>
        <v>0</v>
      </c>
      <c r="D109" s="39" t="n">
        <f aca="false">Conso_energie_usage!E26</f>
        <v>0</v>
      </c>
      <c r="E109" s="39" t="n">
        <f aca="false">Conso_energie_usage!F26</f>
        <v>0</v>
      </c>
      <c r="F109" s="39" t="n">
        <f aca="false">Conso_energie_usage!G26</f>
        <v>0</v>
      </c>
      <c r="G109" s="39" t="n">
        <f aca="false">Conso_energie_usage!H26</f>
        <v>0</v>
      </c>
      <c r="H109" s="39" t="n">
        <f aca="false">Conso_energie_usage!I26</f>
        <v>0</v>
      </c>
    </row>
    <row r="110" customFormat="false" ht="13.4" hidden="false" customHeight="false" outlineLevel="0" collapsed="false">
      <c r="A110" s="39" t="str">
        <f aca="false">Conso_energie_usage!B27</f>
        <v>Cuisson</v>
      </c>
      <c r="B110" s="39" t="str">
        <f aca="false">Conso_energie_usage!C27</f>
        <v>Electricité</v>
      </c>
      <c r="C110" s="39" t="n">
        <f aca="false">Conso_energie_usage!D27</f>
        <v>6.8141993129085</v>
      </c>
      <c r="D110" s="39" t="n">
        <f aca="false">Conso_energie_usage!E27</f>
        <v>9.0971166639141</v>
      </c>
      <c r="E110" s="39" t="n">
        <f aca="false">Conso_energie_usage!F27</f>
        <v>10.6845198506958</v>
      </c>
      <c r="F110" s="39" t="n">
        <f aca="false">Conso_energie_usage!G27</f>
        <v>11.846206735639</v>
      </c>
      <c r="G110" s="39" t="n">
        <f aca="false">Conso_energie_usage!H27</f>
        <v>12.8612958379268</v>
      </c>
      <c r="H110" s="39" t="n">
        <f aca="false">Conso_energie_usage!I27</f>
        <v>15.5848076263808</v>
      </c>
    </row>
    <row r="111" customFormat="false" ht="13.4" hidden="false" customHeight="false" outlineLevel="0" collapsed="false">
      <c r="A111" s="39" t="str">
        <f aca="false">Conso_energie_usage!B28</f>
        <v>Cuisson</v>
      </c>
      <c r="B111" s="39" t="str">
        <f aca="false">Conso_energie_usage!C28</f>
        <v>Gaz</v>
      </c>
      <c r="C111" s="39" t="n">
        <f aca="false">Conso_energie_usage!D28</f>
        <v>4.9291756450348</v>
      </c>
      <c r="D111" s="39" t="n">
        <f aca="false">Conso_energie_usage!E28</f>
        <v>4.1110457952176</v>
      </c>
      <c r="E111" s="39" t="n">
        <f aca="false">Conso_energie_usage!F28</f>
        <v>3.6050229627869</v>
      </c>
      <c r="F111" s="39" t="n">
        <f aca="false">Conso_energie_usage!G28</f>
        <v>3.0664460989176</v>
      </c>
      <c r="G111" s="39" t="n">
        <f aca="false">Conso_energie_usage!H28</f>
        <v>2.6038432530504</v>
      </c>
      <c r="H111" s="39" t="n">
        <f aca="false">Conso_energie_usage!I28</f>
        <v>1.5614714778682</v>
      </c>
    </row>
    <row r="112" customFormat="false" ht="13.4" hidden="false" customHeight="false" outlineLevel="0" collapsed="false">
      <c r="A112" s="39" t="str">
        <f aca="false">Conso_energie_usage!B29</f>
        <v>Cuisson</v>
      </c>
      <c r="B112" s="39" t="str">
        <f aca="false">Conso_energie_usage!C29</f>
        <v>Fioul</v>
      </c>
      <c r="C112" s="39" t="n">
        <f aca="false">Conso_energie_usage!D29</f>
        <v>0.1311633673827</v>
      </c>
      <c r="D112" s="39" t="n">
        <f aca="false">Conso_energie_usage!E29</f>
        <v>0</v>
      </c>
      <c r="E112" s="39" t="n">
        <f aca="false">Conso_energie_usage!F29</f>
        <v>0</v>
      </c>
      <c r="F112" s="39" t="n">
        <f aca="false">Conso_energie_usage!G29</f>
        <v>0</v>
      </c>
      <c r="G112" s="39" t="n">
        <f aca="false">Conso_energie_usage!H29</f>
        <v>0</v>
      </c>
      <c r="H112" s="39" t="n">
        <f aca="false">Conso_energie_usage!I29</f>
        <v>0</v>
      </c>
    </row>
    <row r="113" customFormat="false" ht="13.4" hidden="false" customHeight="false" outlineLevel="0" collapsed="false">
      <c r="A113" s="39" t="str">
        <f aca="false">Conso_energie_usage!B30</f>
        <v>Cuisson</v>
      </c>
      <c r="B113" s="39" t="str">
        <f aca="false">Conso_energie_usage!C30</f>
        <v>Urbain</v>
      </c>
      <c r="C113" s="39" t="n">
        <f aca="false">Conso_energie_usage!D30</f>
        <v>0</v>
      </c>
      <c r="D113" s="39" t="n">
        <f aca="false">Conso_energie_usage!E30</f>
        <v>0</v>
      </c>
      <c r="E113" s="39" t="n">
        <f aca="false">Conso_energie_usage!F30</f>
        <v>0</v>
      </c>
      <c r="F113" s="39" t="n">
        <f aca="false">Conso_energie_usage!G30</f>
        <v>0</v>
      </c>
      <c r="G113" s="39" t="n">
        <f aca="false">Conso_energie_usage!H30</f>
        <v>0</v>
      </c>
      <c r="H113" s="39" t="n">
        <f aca="false">Conso_energie_usage!I30</f>
        <v>0</v>
      </c>
    </row>
    <row r="114" customFormat="false" ht="13.4" hidden="false" customHeight="false" outlineLevel="0" collapsed="false">
      <c r="A114" s="39" t="str">
        <f aca="false">Conso_energie_usage!B31</f>
        <v>Cuisson</v>
      </c>
      <c r="B114" s="39" t="str">
        <f aca="false">Conso_energie_usage!C31</f>
        <v>Autres</v>
      </c>
      <c r="C114" s="39" t="n">
        <f aca="false">Conso_energie_usage!D31</f>
        <v>2.0805247307703</v>
      </c>
      <c r="D114" s="39" t="n">
        <f aca="false">Conso_energie_usage!E31</f>
        <v>1.4519448384811</v>
      </c>
      <c r="E114" s="39" t="n">
        <f aca="false">Conso_energie_usage!F31</f>
        <v>1.1081415971432</v>
      </c>
      <c r="F114" s="39" t="n">
        <f aca="false">Conso_energie_usage!G31</f>
        <v>0.82881537459</v>
      </c>
      <c r="G114" s="39" t="n">
        <f aca="false">Conso_energie_usage!H31</f>
        <v>0.622750304814</v>
      </c>
      <c r="H114" s="39" t="n">
        <f aca="false">Conso_energie_usage!I31</f>
        <v>0.2667920334549</v>
      </c>
    </row>
    <row r="115" customFormat="false" ht="13.4" hidden="false" customHeight="false" outlineLevel="0" collapsed="false">
      <c r="A115" s="39" t="str">
        <f aca="false">Conso_energie_usage!B32</f>
        <v>Eclairage</v>
      </c>
      <c r="B115" s="39" t="str">
        <f aca="false">Conso_energie_usage!C32</f>
        <v>Electricité</v>
      </c>
      <c r="C115" s="39" t="n">
        <f aca="false">Conso_energie_usage!D32</f>
        <v>31.5804041988431</v>
      </c>
      <c r="D115" s="39" t="n">
        <f aca="false">Conso_energie_usage!E32</f>
        <v>30.8149522151635</v>
      </c>
      <c r="E115" s="39" t="n">
        <f aca="false">Conso_energie_usage!F32</f>
        <v>29.4858801642465</v>
      </c>
      <c r="F115" s="39" t="n">
        <f aca="false">Conso_energie_usage!G32</f>
        <v>27.5779377106366</v>
      </c>
      <c r="G115" s="39" t="n">
        <f aca="false">Conso_energie_usage!H32</f>
        <v>25.6832669398488</v>
      </c>
      <c r="H115" s="39" t="n">
        <f aca="false">Conso_energie_usage!I32</f>
        <v>18.6176119843304</v>
      </c>
    </row>
    <row r="116" customFormat="false" ht="13.4" hidden="false" customHeight="false" outlineLevel="0" collapsed="false">
      <c r="A116" s="39" t="str">
        <f aca="false">Conso_energie_usage!B33</f>
        <v>Eclairage</v>
      </c>
      <c r="B116" s="39" t="str">
        <f aca="false">Conso_energie_usage!C33</f>
        <v>Gaz</v>
      </c>
      <c r="C116" s="39" t="n">
        <f aca="false">Conso_energie_usage!D33</f>
        <v>0</v>
      </c>
      <c r="D116" s="39" t="n">
        <f aca="false">Conso_energie_usage!E33</f>
        <v>0</v>
      </c>
      <c r="E116" s="39" t="n">
        <f aca="false">Conso_energie_usage!F33</f>
        <v>0</v>
      </c>
      <c r="F116" s="39" t="n">
        <f aca="false">Conso_energie_usage!G33</f>
        <v>0</v>
      </c>
      <c r="G116" s="39" t="n">
        <f aca="false">Conso_energie_usage!H33</f>
        <v>0</v>
      </c>
      <c r="H116" s="39" t="n">
        <f aca="false">Conso_energie_usage!I33</f>
        <v>0</v>
      </c>
    </row>
    <row r="117" customFormat="false" ht="13.4" hidden="false" customHeight="false" outlineLevel="0" collapsed="false">
      <c r="A117" s="39" t="str">
        <f aca="false">Conso_energie_usage!B34</f>
        <v>Eclairage</v>
      </c>
      <c r="B117" s="39" t="str">
        <f aca="false">Conso_energie_usage!C34</f>
        <v>Fioul</v>
      </c>
      <c r="C117" s="39" t="n">
        <f aca="false">Conso_energie_usage!D34</f>
        <v>0</v>
      </c>
      <c r="D117" s="39" t="n">
        <f aca="false">Conso_energie_usage!E34</f>
        <v>0</v>
      </c>
      <c r="E117" s="39" t="n">
        <f aca="false">Conso_energie_usage!F34</f>
        <v>0</v>
      </c>
      <c r="F117" s="39" t="n">
        <f aca="false">Conso_energie_usage!G34</f>
        <v>0</v>
      </c>
      <c r="G117" s="39" t="n">
        <f aca="false">Conso_energie_usage!H34</f>
        <v>0</v>
      </c>
      <c r="H117" s="39" t="n">
        <f aca="false">Conso_energie_usage!I34</f>
        <v>0</v>
      </c>
    </row>
    <row r="118" customFormat="false" ht="13.4" hidden="false" customHeight="false" outlineLevel="0" collapsed="false">
      <c r="A118" s="39" t="str">
        <f aca="false">Conso_energie_usage!B35</f>
        <v>Eclairage</v>
      </c>
      <c r="B118" s="39" t="str">
        <f aca="false">Conso_energie_usage!C35</f>
        <v>Urbain</v>
      </c>
      <c r="C118" s="39" t="n">
        <f aca="false">Conso_energie_usage!D35</f>
        <v>0</v>
      </c>
      <c r="D118" s="39" t="n">
        <f aca="false">Conso_energie_usage!E35</f>
        <v>0</v>
      </c>
      <c r="E118" s="39" t="n">
        <f aca="false">Conso_energie_usage!F35</f>
        <v>0</v>
      </c>
      <c r="F118" s="39" t="n">
        <f aca="false">Conso_energie_usage!G35</f>
        <v>0</v>
      </c>
      <c r="G118" s="39" t="n">
        <f aca="false">Conso_energie_usage!H35</f>
        <v>0</v>
      </c>
      <c r="H118" s="39" t="n">
        <f aca="false">Conso_energie_usage!I35</f>
        <v>0</v>
      </c>
    </row>
    <row r="119" customFormat="false" ht="13.4" hidden="false" customHeight="false" outlineLevel="0" collapsed="false">
      <c r="A119" s="39" t="str">
        <f aca="false">Conso_energie_usage!B36</f>
        <v>Eclairage</v>
      </c>
      <c r="B119" s="39" t="str">
        <f aca="false">Conso_energie_usage!C36</f>
        <v>Autres</v>
      </c>
      <c r="C119" s="39" t="n">
        <f aca="false">Conso_energie_usage!D36</f>
        <v>0</v>
      </c>
      <c r="D119" s="39" t="n">
        <f aca="false">Conso_energie_usage!E36</f>
        <v>0</v>
      </c>
      <c r="E119" s="39" t="n">
        <f aca="false">Conso_energie_usage!F36</f>
        <v>0</v>
      </c>
      <c r="F119" s="39" t="n">
        <f aca="false">Conso_energie_usage!G36</f>
        <v>0</v>
      </c>
      <c r="G119" s="39" t="n">
        <f aca="false">Conso_energie_usage!H36</f>
        <v>0</v>
      </c>
      <c r="H119" s="39" t="n">
        <f aca="false">Conso_energie_usage!I36</f>
        <v>0</v>
      </c>
    </row>
    <row r="120" customFormat="false" ht="13.4" hidden="false" customHeight="false" outlineLevel="0" collapsed="false">
      <c r="A120" s="39" t="str">
        <f aca="false">Conso_energie_usage!B37</f>
        <v>ECS</v>
      </c>
      <c r="B120" s="39" t="str">
        <f aca="false">Conso_energie_usage!C37</f>
        <v>Electricité</v>
      </c>
      <c r="C120" s="39" t="n">
        <f aca="false">Conso_energie_usage!D37</f>
        <v>6.1686383468976</v>
      </c>
      <c r="D120" s="39" t="n">
        <f aca="false">Conso_energie_usage!E37</f>
        <v>7.4676773359112</v>
      </c>
      <c r="E120" s="39" t="n">
        <f aca="false">Conso_energie_usage!F37</f>
        <v>7.7166351994693</v>
      </c>
      <c r="F120" s="39" t="n">
        <f aca="false">Conso_energie_usage!G37</f>
        <v>6.6753272282553</v>
      </c>
      <c r="G120" s="39" t="n">
        <f aca="false">Conso_energie_usage!H37</f>
        <v>5.8466658110886</v>
      </c>
      <c r="H120" s="39" t="n">
        <f aca="false">Conso_energie_usage!I37</f>
        <v>6.5706430553072</v>
      </c>
    </row>
    <row r="121" customFormat="false" ht="13.4" hidden="false" customHeight="false" outlineLevel="0" collapsed="false">
      <c r="A121" s="39" t="str">
        <f aca="false">Conso_energie_usage!B38</f>
        <v>ECS</v>
      </c>
      <c r="B121" s="39" t="str">
        <f aca="false">Conso_energie_usage!C38</f>
        <v>Gaz</v>
      </c>
      <c r="C121" s="39" t="n">
        <f aca="false">Conso_energie_usage!D38</f>
        <v>10.0079276468595</v>
      </c>
      <c r="D121" s="39" t="n">
        <f aca="false">Conso_energie_usage!E38</f>
        <v>8.8169495897659</v>
      </c>
      <c r="E121" s="39" t="n">
        <f aca="false">Conso_energie_usage!F38</f>
        <v>7.5561139729046</v>
      </c>
      <c r="F121" s="39" t="n">
        <f aca="false">Conso_energie_usage!G38</f>
        <v>6.2069924062826</v>
      </c>
      <c r="G121" s="39" t="n">
        <f aca="false">Conso_energie_usage!H38</f>
        <v>5.1511023754561</v>
      </c>
      <c r="H121" s="39" t="n">
        <f aca="false">Conso_energie_usage!I38</f>
        <v>2.9039266430918</v>
      </c>
    </row>
    <row r="122" customFormat="false" ht="13.4" hidden="false" customHeight="false" outlineLevel="0" collapsed="false">
      <c r="A122" s="39" t="str">
        <f aca="false">Conso_energie_usage!B39</f>
        <v>ECS</v>
      </c>
      <c r="B122" s="39" t="str">
        <f aca="false">Conso_energie_usage!C39</f>
        <v>Fioul</v>
      </c>
      <c r="C122" s="39" t="n">
        <f aca="false">Conso_energie_usage!D39</f>
        <v>3.7356450938281</v>
      </c>
      <c r="D122" s="39" t="n">
        <f aca="false">Conso_energie_usage!E39</f>
        <v>2.5587271489044</v>
      </c>
      <c r="E122" s="39" t="n">
        <f aca="false">Conso_energie_usage!F39</f>
        <v>1.5375585398228</v>
      </c>
      <c r="F122" s="39" t="n">
        <f aca="false">Conso_energie_usage!G39</f>
        <v>0.7239335486303</v>
      </c>
      <c r="G122" s="39" t="n">
        <f aca="false">Conso_energie_usage!H39</f>
        <v>0.5806637155297</v>
      </c>
      <c r="H122" s="39" t="n">
        <f aca="false">Conso_energie_usage!I39</f>
        <v>0.2846125725441</v>
      </c>
    </row>
    <row r="123" customFormat="false" ht="13.4" hidden="false" customHeight="false" outlineLevel="0" collapsed="false">
      <c r="A123" s="39" t="str">
        <f aca="false">Conso_energie_usage!B40</f>
        <v>ECS</v>
      </c>
      <c r="B123" s="39" t="str">
        <f aca="false">Conso_energie_usage!C40</f>
        <v>Urbain</v>
      </c>
      <c r="C123" s="39" t="n">
        <f aca="false">Conso_energie_usage!D40</f>
        <v>1.1816864709462</v>
      </c>
      <c r="D123" s="39" t="n">
        <f aca="false">Conso_energie_usage!E40</f>
        <v>1.2253822998493</v>
      </c>
      <c r="E123" s="39" t="n">
        <f aca="false">Conso_energie_usage!F40</f>
        <v>1.1964540802231</v>
      </c>
      <c r="F123" s="39" t="n">
        <f aca="false">Conso_energie_usage!G40</f>
        <v>1.1023209896667</v>
      </c>
      <c r="G123" s="39" t="n">
        <f aca="false">Conso_energie_usage!H40</f>
        <v>1.0079675158653</v>
      </c>
      <c r="H123" s="39" t="n">
        <f aca="false">Conso_energie_usage!I40</f>
        <v>1.03119456626</v>
      </c>
    </row>
    <row r="124" customFormat="false" ht="13.4" hidden="false" customHeight="false" outlineLevel="0" collapsed="false">
      <c r="A124" s="39" t="str">
        <f aca="false">Conso_energie_usage!B41</f>
        <v>ECS</v>
      </c>
      <c r="B124" s="39" t="str">
        <f aca="false">Conso_energie_usage!C41</f>
        <v>Autres</v>
      </c>
      <c r="C124" s="39" t="n">
        <f aca="false">Conso_energie_usage!D41</f>
        <v>0.7709914297352</v>
      </c>
      <c r="D124" s="39" t="n">
        <f aca="false">Conso_energie_usage!E41</f>
        <v>2.0417319355407</v>
      </c>
      <c r="E124" s="39" t="n">
        <f aca="false">Conso_energie_usage!F41</f>
        <v>2.880030882431</v>
      </c>
      <c r="F124" s="39" t="n">
        <f aca="false">Conso_energie_usage!G41</f>
        <v>3.3699477981794</v>
      </c>
      <c r="G124" s="39" t="n">
        <f aca="false">Conso_energie_usage!H41</f>
        <v>3.4013291103651</v>
      </c>
      <c r="H124" s="39" t="n">
        <f aca="false">Conso_energie_usage!I41</f>
        <v>4.4230373609176</v>
      </c>
    </row>
    <row r="125" customFormat="false" ht="13.4" hidden="false" customHeight="false" outlineLevel="0" collapsed="false">
      <c r="A125" s="39" t="str">
        <f aca="false">Conso_energie_usage!B42</f>
        <v>Froid_alimentaire</v>
      </c>
      <c r="B125" s="39" t="str">
        <f aca="false">Conso_energie_usage!C42</f>
        <v>Electricité</v>
      </c>
      <c r="C125" s="39" t="n">
        <f aca="false">Conso_energie_usage!D42</f>
        <v>10.0313801199302</v>
      </c>
      <c r="D125" s="39" t="n">
        <f aca="false">Conso_energie_usage!E42</f>
        <v>9.651599687692</v>
      </c>
      <c r="E125" s="39" t="n">
        <f aca="false">Conso_energie_usage!F42</f>
        <v>8.7427796398062</v>
      </c>
      <c r="F125" s="39" t="n">
        <f aca="false">Conso_energie_usage!G42</f>
        <v>8.3810380737083</v>
      </c>
      <c r="G125" s="39" t="n">
        <f aca="false">Conso_energie_usage!H42</f>
        <v>8.0436353241601</v>
      </c>
      <c r="H125" s="39" t="n">
        <f aca="false">Conso_energie_usage!I42</f>
        <v>7.9401855200292</v>
      </c>
    </row>
    <row r="126" customFormat="false" ht="13.4" hidden="false" customHeight="false" outlineLevel="0" collapsed="false">
      <c r="A126" s="39" t="str">
        <f aca="false">Conso_energie_usage!B43</f>
        <v>Froid_alimentaire</v>
      </c>
      <c r="B126" s="39" t="str">
        <f aca="false">Conso_energie_usage!C43</f>
        <v>Gaz</v>
      </c>
      <c r="C126" s="39" t="n">
        <f aca="false">Conso_energie_usage!D43</f>
        <v>0</v>
      </c>
      <c r="D126" s="39" t="n">
        <f aca="false">Conso_energie_usage!E43</f>
        <v>0</v>
      </c>
      <c r="E126" s="39" t="n">
        <f aca="false">Conso_energie_usage!F43</f>
        <v>0</v>
      </c>
      <c r="F126" s="39" t="n">
        <f aca="false">Conso_energie_usage!G43</f>
        <v>0</v>
      </c>
      <c r="G126" s="39" t="n">
        <f aca="false">Conso_energie_usage!H43</f>
        <v>0</v>
      </c>
      <c r="H126" s="39" t="n">
        <f aca="false">Conso_energie_usage!I43</f>
        <v>0</v>
      </c>
    </row>
    <row r="127" customFormat="false" ht="13.4" hidden="false" customHeight="false" outlineLevel="0" collapsed="false">
      <c r="A127" s="39" t="str">
        <f aca="false">Conso_energie_usage!B44</f>
        <v>Froid_alimentaire</v>
      </c>
      <c r="B127" s="39" t="str">
        <f aca="false">Conso_energie_usage!C44</f>
        <v>Fioul</v>
      </c>
      <c r="C127" s="39" t="n">
        <f aca="false">Conso_energie_usage!D44</f>
        <v>0</v>
      </c>
      <c r="D127" s="39" t="n">
        <f aca="false">Conso_energie_usage!E44</f>
        <v>0</v>
      </c>
      <c r="E127" s="39" t="n">
        <f aca="false">Conso_energie_usage!F44</f>
        <v>0</v>
      </c>
      <c r="F127" s="39" t="n">
        <f aca="false">Conso_energie_usage!G44</f>
        <v>0</v>
      </c>
      <c r="G127" s="39" t="n">
        <f aca="false">Conso_energie_usage!H44</f>
        <v>0</v>
      </c>
      <c r="H127" s="39" t="n">
        <f aca="false">Conso_energie_usage!I44</f>
        <v>0</v>
      </c>
    </row>
    <row r="128" customFormat="false" ht="13.4" hidden="false" customHeight="false" outlineLevel="0" collapsed="false">
      <c r="A128" s="39" t="str">
        <f aca="false">Conso_energie_usage!B45</f>
        <v>Froid_alimentaire</v>
      </c>
      <c r="B128" s="39" t="str">
        <f aca="false">Conso_energie_usage!C45</f>
        <v>Urbain</v>
      </c>
      <c r="C128" s="39" t="n">
        <f aca="false">Conso_energie_usage!D45</f>
        <v>0</v>
      </c>
      <c r="D128" s="39" t="n">
        <f aca="false">Conso_energie_usage!E45</f>
        <v>0</v>
      </c>
      <c r="E128" s="39" t="n">
        <f aca="false">Conso_energie_usage!F45</f>
        <v>0</v>
      </c>
      <c r="F128" s="39" t="n">
        <f aca="false">Conso_energie_usage!G45</f>
        <v>0</v>
      </c>
      <c r="G128" s="39" t="n">
        <f aca="false">Conso_energie_usage!H45</f>
        <v>0</v>
      </c>
      <c r="H128" s="39" t="n">
        <f aca="false">Conso_energie_usage!I45</f>
        <v>0</v>
      </c>
    </row>
    <row r="129" customFormat="false" ht="13.4" hidden="false" customHeight="false" outlineLevel="0" collapsed="false">
      <c r="A129" s="39" t="str">
        <f aca="false">Conso_energie_usage!B46</f>
        <v>Froid_alimentaire</v>
      </c>
      <c r="B129" s="39" t="str">
        <f aca="false">Conso_energie_usage!C46</f>
        <v>Autres</v>
      </c>
      <c r="C129" s="39" t="n">
        <f aca="false">Conso_energie_usage!D46</f>
        <v>0</v>
      </c>
      <c r="D129" s="39" t="n">
        <f aca="false">Conso_energie_usage!E46</f>
        <v>0</v>
      </c>
      <c r="E129" s="39" t="n">
        <f aca="false">Conso_energie_usage!F46</f>
        <v>0</v>
      </c>
      <c r="F129" s="39" t="n">
        <f aca="false">Conso_energie_usage!G46</f>
        <v>0</v>
      </c>
      <c r="G129" s="39" t="n">
        <f aca="false">Conso_energie_usage!H46</f>
        <v>0</v>
      </c>
      <c r="H129" s="39" t="n">
        <f aca="false">Conso_energie_usage!I46</f>
        <v>0</v>
      </c>
    </row>
    <row r="130" customFormat="false" ht="13.4" hidden="false" customHeight="false" outlineLevel="0" collapsed="false">
      <c r="A130" s="39" t="str">
        <f aca="false">Conso_energie_usage!B47</f>
        <v>Process</v>
      </c>
      <c r="B130" s="39" t="str">
        <f aca="false">Conso_energie_usage!C47</f>
        <v>Electricité</v>
      </c>
      <c r="C130" s="39" t="n">
        <f aca="false">Conso_energie_usage!D47</f>
        <v>5.2095739382037</v>
      </c>
      <c r="D130" s="39" t="n">
        <f aca="false">Conso_energie_usage!E47</f>
        <v>5.3563173245069</v>
      </c>
      <c r="E130" s="39" t="n">
        <f aca="false">Conso_energie_usage!F47</f>
        <v>5.4582932666393</v>
      </c>
      <c r="F130" s="39" t="n">
        <f aca="false">Conso_energie_usage!G47</f>
        <v>5.5055133972022</v>
      </c>
      <c r="G130" s="39" t="n">
        <f aca="false">Conso_energie_usage!H47</f>
        <v>5.5572333883754</v>
      </c>
      <c r="H130" s="39" t="n">
        <f aca="false">Conso_energie_usage!I47</f>
        <v>5.7433648408789</v>
      </c>
    </row>
    <row r="131" customFormat="false" ht="13.4" hidden="false" customHeight="false" outlineLevel="0" collapsed="false">
      <c r="A131" s="39" t="str">
        <f aca="false">Conso_energie_usage!B48</f>
        <v>Process</v>
      </c>
      <c r="B131" s="39" t="str">
        <f aca="false">Conso_energie_usage!C48</f>
        <v>Gaz</v>
      </c>
      <c r="C131" s="39" t="n">
        <f aca="false">Conso_energie_usage!D48</f>
        <v>0</v>
      </c>
      <c r="D131" s="39" t="n">
        <f aca="false">Conso_energie_usage!E48</f>
        <v>0</v>
      </c>
      <c r="E131" s="39" t="n">
        <f aca="false">Conso_energie_usage!F48</f>
        <v>0</v>
      </c>
      <c r="F131" s="39" t="n">
        <f aca="false">Conso_energie_usage!G48</f>
        <v>0</v>
      </c>
      <c r="G131" s="39" t="n">
        <f aca="false">Conso_energie_usage!H48</f>
        <v>0</v>
      </c>
      <c r="H131" s="39" t="n">
        <f aca="false">Conso_energie_usage!I48</f>
        <v>0</v>
      </c>
    </row>
    <row r="132" customFormat="false" ht="13.4" hidden="false" customHeight="false" outlineLevel="0" collapsed="false">
      <c r="A132" s="39" t="str">
        <f aca="false">Conso_energie_usage!B49</f>
        <v>Process</v>
      </c>
      <c r="B132" s="39" t="str">
        <f aca="false">Conso_energie_usage!C49</f>
        <v>Fioul</v>
      </c>
      <c r="C132" s="39" t="n">
        <f aca="false">Conso_energie_usage!D49</f>
        <v>0</v>
      </c>
      <c r="D132" s="39" t="n">
        <f aca="false">Conso_energie_usage!E49</f>
        <v>0</v>
      </c>
      <c r="E132" s="39" t="n">
        <f aca="false">Conso_energie_usage!F49</f>
        <v>0</v>
      </c>
      <c r="F132" s="39" t="n">
        <f aca="false">Conso_energie_usage!G49</f>
        <v>0</v>
      </c>
      <c r="G132" s="39" t="n">
        <f aca="false">Conso_energie_usage!H49</f>
        <v>0</v>
      </c>
      <c r="H132" s="39" t="n">
        <f aca="false">Conso_energie_usage!I49</f>
        <v>0</v>
      </c>
    </row>
    <row r="133" customFormat="false" ht="13.4" hidden="false" customHeight="false" outlineLevel="0" collapsed="false">
      <c r="A133" s="39" t="str">
        <f aca="false">Conso_energie_usage!B50</f>
        <v>Process</v>
      </c>
      <c r="B133" s="39" t="str">
        <f aca="false">Conso_energie_usage!C50</f>
        <v>Urbain</v>
      </c>
      <c r="C133" s="39" t="n">
        <f aca="false">Conso_energie_usage!D50</f>
        <v>0</v>
      </c>
      <c r="D133" s="39" t="n">
        <f aca="false">Conso_energie_usage!E50</f>
        <v>0</v>
      </c>
      <c r="E133" s="39" t="n">
        <f aca="false">Conso_energie_usage!F50</f>
        <v>0</v>
      </c>
      <c r="F133" s="39" t="n">
        <f aca="false">Conso_energie_usage!G50</f>
        <v>0</v>
      </c>
      <c r="G133" s="39" t="n">
        <f aca="false">Conso_energie_usage!H50</f>
        <v>0</v>
      </c>
      <c r="H133" s="39" t="n">
        <f aca="false">Conso_energie_usage!I50</f>
        <v>0</v>
      </c>
    </row>
    <row r="134" customFormat="false" ht="13.4" hidden="false" customHeight="false" outlineLevel="0" collapsed="false">
      <c r="A134" s="39" t="str">
        <f aca="false">Conso_energie_usage!B51</f>
        <v>Process</v>
      </c>
      <c r="B134" s="39" t="str">
        <f aca="false">Conso_energie_usage!C51</f>
        <v>Autres</v>
      </c>
      <c r="C134" s="39" t="n">
        <f aca="false">Conso_energie_usage!D51</f>
        <v>0</v>
      </c>
      <c r="D134" s="39" t="n">
        <f aca="false">Conso_energie_usage!E51</f>
        <v>0</v>
      </c>
      <c r="E134" s="39" t="n">
        <f aca="false">Conso_energie_usage!F51</f>
        <v>0</v>
      </c>
      <c r="F134" s="39" t="n">
        <f aca="false">Conso_energie_usage!G51</f>
        <v>0</v>
      </c>
      <c r="G134" s="39" t="n">
        <f aca="false">Conso_energie_usage!H51</f>
        <v>0</v>
      </c>
      <c r="H134" s="39" t="n">
        <f aca="false">Conso_energie_usage!I51</f>
        <v>0</v>
      </c>
    </row>
    <row r="135" customFormat="false" ht="13.4" hidden="false" customHeight="false" outlineLevel="0" collapsed="false">
      <c r="A135" s="39" t="str">
        <f aca="false">Conso_energie_usage!B52</f>
        <v>Ventilation</v>
      </c>
      <c r="B135" s="39" t="str">
        <f aca="false">Conso_energie_usage!C52</f>
        <v>Electricité</v>
      </c>
      <c r="C135" s="39" t="n">
        <f aca="false">Conso_energie_usage!D52</f>
        <v>6.9706209544795</v>
      </c>
      <c r="D135" s="39" t="n">
        <f aca="false">Conso_energie_usage!E52</f>
        <v>7.3653496657954</v>
      </c>
      <c r="E135" s="39" t="n">
        <f aca="false">Conso_energie_usage!F52</f>
        <v>7.6572135712617</v>
      </c>
      <c r="F135" s="39" t="n">
        <f aca="false">Conso_energie_usage!G52</f>
        <v>7.8841257242292</v>
      </c>
      <c r="G135" s="39" t="n">
        <f aca="false">Conso_energie_usage!H52</f>
        <v>8.1487169555317</v>
      </c>
      <c r="H135" s="39" t="n">
        <f aca="false">Conso_energie_usage!I52</f>
        <v>9.0547226856941</v>
      </c>
    </row>
    <row r="136" customFormat="false" ht="13.4" hidden="false" customHeight="false" outlineLevel="0" collapsed="false">
      <c r="A136" s="39" t="str">
        <f aca="false">Conso_energie_usage!B53</f>
        <v>Ventilation</v>
      </c>
      <c r="B136" s="39" t="str">
        <f aca="false">Conso_energie_usage!C53</f>
        <v>Gaz</v>
      </c>
      <c r="C136" s="39" t="n">
        <f aca="false">Conso_energie_usage!D53</f>
        <v>0</v>
      </c>
      <c r="D136" s="39" t="n">
        <f aca="false">Conso_energie_usage!E53</f>
        <v>0</v>
      </c>
      <c r="E136" s="39" t="n">
        <f aca="false">Conso_energie_usage!F53</f>
        <v>0</v>
      </c>
      <c r="F136" s="39" t="n">
        <f aca="false">Conso_energie_usage!G53</f>
        <v>0</v>
      </c>
      <c r="G136" s="39" t="n">
        <f aca="false">Conso_energie_usage!H53</f>
        <v>0</v>
      </c>
      <c r="H136" s="39" t="n">
        <f aca="false">Conso_energie_usage!I53</f>
        <v>0</v>
      </c>
    </row>
    <row r="137" customFormat="false" ht="13.4" hidden="false" customHeight="false" outlineLevel="0" collapsed="false">
      <c r="A137" s="39" t="str">
        <f aca="false">Conso_energie_usage!B54</f>
        <v>Ventilation</v>
      </c>
      <c r="B137" s="39" t="str">
        <f aca="false">Conso_energie_usage!C54</f>
        <v>Fioul</v>
      </c>
      <c r="C137" s="39" t="n">
        <f aca="false">Conso_energie_usage!D54</f>
        <v>0</v>
      </c>
      <c r="D137" s="39" t="n">
        <f aca="false">Conso_energie_usage!E54</f>
        <v>0</v>
      </c>
      <c r="E137" s="39" t="n">
        <f aca="false">Conso_energie_usage!F54</f>
        <v>0</v>
      </c>
      <c r="F137" s="39" t="n">
        <f aca="false">Conso_energie_usage!G54</f>
        <v>0</v>
      </c>
      <c r="G137" s="39" t="n">
        <f aca="false">Conso_energie_usage!H54</f>
        <v>0</v>
      </c>
      <c r="H137" s="39" t="n">
        <f aca="false">Conso_energie_usage!I54</f>
        <v>0</v>
      </c>
    </row>
    <row r="138" customFormat="false" ht="13.4" hidden="false" customHeight="false" outlineLevel="0" collapsed="false">
      <c r="A138" s="39" t="str">
        <f aca="false">Conso_energie_usage!B55</f>
        <v>Ventilation</v>
      </c>
      <c r="B138" s="39" t="str">
        <f aca="false">Conso_energie_usage!C55</f>
        <v>Urbain</v>
      </c>
      <c r="C138" s="39" t="n">
        <f aca="false">Conso_energie_usage!D55</f>
        <v>0</v>
      </c>
      <c r="D138" s="39" t="n">
        <f aca="false">Conso_energie_usage!E55</f>
        <v>0</v>
      </c>
      <c r="E138" s="39" t="n">
        <f aca="false">Conso_energie_usage!F55</f>
        <v>0</v>
      </c>
      <c r="F138" s="39" t="n">
        <f aca="false">Conso_energie_usage!G55</f>
        <v>0</v>
      </c>
      <c r="G138" s="39" t="n">
        <f aca="false">Conso_energie_usage!H55</f>
        <v>0</v>
      </c>
      <c r="H138" s="39" t="n">
        <f aca="false">Conso_energie_usage!I55</f>
        <v>0</v>
      </c>
    </row>
    <row r="139" customFormat="false" ht="13.4" hidden="false" customHeight="false" outlineLevel="0" collapsed="false">
      <c r="A139" s="39" t="str">
        <f aca="false">Conso_energie_usage!B56</f>
        <v>Ventilation</v>
      </c>
      <c r="B139" s="39" t="str">
        <f aca="false">Conso_energie_usage!C56</f>
        <v>Autres</v>
      </c>
      <c r="C139" s="39" t="n">
        <f aca="false">Conso_energie_usage!D56</f>
        <v>0</v>
      </c>
      <c r="D139" s="39" t="n">
        <f aca="false">Conso_energie_usage!E56</f>
        <v>0</v>
      </c>
      <c r="E139" s="39" t="n">
        <f aca="false">Conso_energie_usage!F56</f>
        <v>0</v>
      </c>
      <c r="F139" s="39" t="n">
        <f aca="false">Conso_energie_usage!G56</f>
        <v>0</v>
      </c>
      <c r="G139" s="39" t="n">
        <f aca="false">Conso_energie_usage!H56</f>
        <v>0</v>
      </c>
      <c r="H139" s="39" t="n">
        <f aca="false">Conso_energie_usage!I56</f>
        <v>0</v>
      </c>
    </row>
    <row r="140" customFormat="false" ht="12.8" hidden="false" customHeight="false" outlineLevel="0" collapsed="false">
      <c r="D140" s="0" t="n">
        <f aca="false">SUM(D105:D139)+SUM(D85:D99)</f>
        <v>125.422595413518</v>
      </c>
      <c r="E140" s="0" t="n">
        <f aca="false">SUM(E105:E139)+SUM(E85:E99)</f>
        <v>124.378611189249</v>
      </c>
      <c r="F140" s="0" t="n">
        <f aca="false">SUM(F105:F139)+SUM(F85:F99)</f>
        <v>120.947278499757</v>
      </c>
      <c r="G140" s="0" t="n">
        <f aca="false">SUM(G105:G139)+SUM(G85:G99)</f>
        <v>118.542445003853</v>
      </c>
      <c r="H140" s="0" t="n">
        <f aca="false">SUM(H105:H139)+SUM(H85:H99)</f>
        <v>114.642864512286</v>
      </c>
    </row>
  </sheetData>
  <mergeCells count="5">
    <mergeCell ref="A1:J1"/>
    <mergeCell ref="A16:J16"/>
    <mergeCell ref="A31:J31"/>
    <mergeCell ref="A46:J46"/>
    <mergeCell ref="A61:J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2017-10-17T14:55:55Z</dcterms:created>
  <dc:creator>Apache POI</dc:creator>
  <dc:language>fr-FR</dc:language>
  <dcterms:modified xsi:type="dcterms:W3CDTF">2018-04-27T15:20:18Z</dcterms:modified>
  <cp:revision>24</cp:revision>
</cp:coreProperties>
</file>