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modèle_tertiaire\AME_AMS_dataDGEC\cadrage macro\"/>
    </mc:Choice>
  </mc:AlternateContent>
  <bookViews>
    <workbookView xWindow="0" yWindow="0" windowWidth="19200" windowHeight="8100"/>
  </bookViews>
  <sheets>
    <sheet name="Comparaison prix HT et TTC" sheetId="1" r:id="rId1"/>
    <sheet name="Feuil1" sheetId="2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" i="1" l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K51" i="1"/>
  <c r="K52" i="1"/>
  <c r="K53" i="1"/>
  <c r="K54" i="1"/>
  <c r="K50" i="1"/>
  <c r="AY81" i="1" l="1"/>
  <c r="AX81" i="1"/>
  <c r="AW81" i="1"/>
  <c r="AV81" i="1"/>
  <c r="AT81" i="1"/>
  <c r="AS81" i="1"/>
  <c r="AR81" i="1"/>
  <c r="AQ81" i="1"/>
  <c r="AO81" i="1"/>
  <c r="AN81" i="1"/>
  <c r="AM81" i="1"/>
  <c r="AL81" i="1"/>
  <c r="AJ81" i="1"/>
  <c r="AI81" i="1"/>
  <c r="AH81" i="1"/>
  <c r="AG81" i="1"/>
  <c r="AE81" i="1"/>
  <c r="AD81" i="1"/>
  <c r="AC81" i="1"/>
  <c r="AB81" i="1"/>
  <c r="AA81" i="1"/>
  <c r="Z81" i="1"/>
  <c r="Y81" i="1"/>
  <c r="X81" i="1"/>
  <c r="W81" i="1"/>
  <c r="V81" i="1"/>
  <c r="S81" i="1"/>
  <c r="R81" i="1"/>
  <c r="P81" i="1"/>
  <c r="M81" i="1"/>
  <c r="L81" i="1"/>
  <c r="K81" i="1"/>
  <c r="J81" i="1"/>
  <c r="AY80" i="1"/>
  <c r="AX80" i="1"/>
  <c r="AW80" i="1"/>
  <c r="AV80" i="1"/>
  <c r="AT80" i="1"/>
  <c r="AS80" i="1"/>
  <c r="AR80" i="1"/>
  <c r="AQ80" i="1"/>
  <c r="AO80" i="1"/>
  <c r="AN80" i="1"/>
  <c r="AM80" i="1"/>
  <c r="AL80" i="1"/>
  <c r="AJ80" i="1"/>
  <c r="AI80" i="1"/>
  <c r="AH80" i="1"/>
  <c r="AG80" i="1"/>
  <c r="AE80" i="1"/>
  <c r="AD80" i="1"/>
  <c r="AC80" i="1"/>
  <c r="AB80" i="1"/>
  <c r="AA80" i="1"/>
  <c r="Z80" i="1"/>
  <c r="Y80" i="1"/>
  <c r="X80" i="1"/>
  <c r="W80" i="1"/>
  <c r="V80" i="1"/>
  <c r="S80" i="1"/>
  <c r="R80" i="1"/>
  <c r="P80" i="1"/>
  <c r="M80" i="1"/>
  <c r="L80" i="1"/>
  <c r="K80" i="1"/>
  <c r="J80" i="1"/>
  <c r="AJ77" i="1"/>
  <c r="AI77" i="1"/>
  <c r="AH77" i="1"/>
  <c r="AG77" i="1"/>
  <c r="AE77" i="1"/>
  <c r="AD77" i="1"/>
  <c r="AC77" i="1"/>
  <c r="AB77" i="1"/>
  <c r="AA77" i="1"/>
  <c r="Z77" i="1"/>
  <c r="Y77" i="1"/>
  <c r="X77" i="1"/>
  <c r="W77" i="1"/>
  <c r="V77" i="1"/>
  <c r="S77" i="1"/>
  <c r="R77" i="1"/>
  <c r="P77" i="1"/>
  <c r="M77" i="1"/>
  <c r="L77" i="1"/>
  <c r="K77" i="1"/>
  <c r="J77" i="1"/>
  <c r="AY76" i="1"/>
  <c r="AX76" i="1"/>
  <c r="AW76" i="1"/>
  <c r="AV76" i="1"/>
  <c r="AT76" i="1"/>
  <c r="AS76" i="1"/>
  <c r="AR76" i="1"/>
  <c r="AQ76" i="1"/>
  <c r="AO76" i="1"/>
  <c r="AN76" i="1"/>
  <c r="AM76" i="1"/>
  <c r="AL76" i="1"/>
  <c r="AJ76" i="1"/>
  <c r="AI76" i="1"/>
  <c r="AH76" i="1"/>
  <c r="AG76" i="1"/>
  <c r="AE76" i="1"/>
  <c r="AD76" i="1"/>
  <c r="AC76" i="1"/>
  <c r="AB76" i="1"/>
  <c r="AA76" i="1"/>
  <c r="Z76" i="1"/>
  <c r="Y76" i="1"/>
  <c r="X76" i="1"/>
  <c r="W76" i="1"/>
  <c r="V76" i="1"/>
  <c r="S76" i="1"/>
  <c r="R76" i="1"/>
  <c r="P76" i="1"/>
  <c r="M76" i="1"/>
  <c r="L76" i="1"/>
  <c r="K76" i="1"/>
  <c r="J76" i="1"/>
  <c r="AY75" i="1"/>
  <c r="AX75" i="1"/>
  <c r="AW75" i="1"/>
  <c r="AV75" i="1"/>
  <c r="AT75" i="1"/>
  <c r="AS75" i="1"/>
  <c r="AR75" i="1"/>
  <c r="AQ75" i="1"/>
  <c r="AO75" i="1"/>
  <c r="AN75" i="1"/>
  <c r="AM75" i="1"/>
  <c r="AL75" i="1"/>
  <c r="AJ75" i="1"/>
  <c r="AI75" i="1"/>
  <c r="AH75" i="1"/>
  <c r="AG75" i="1"/>
  <c r="AE75" i="1"/>
  <c r="AD75" i="1"/>
  <c r="AC75" i="1"/>
  <c r="AB75" i="1"/>
  <c r="AA75" i="1"/>
  <c r="Z75" i="1"/>
  <c r="Y75" i="1"/>
  <c r="X75" i="1"/>
  <c r="W75" i="1"/>
  <c r="V75" i="1"/>
  <c r="S75" i="1"/>
  <c r="R75" i="1"/>
  <c r="P75" i="1"/>
  <c r="M75" i="1"/>
  <c r="L75" i="1"/>
  <c r="K75" i="1"/>
  <c r="J75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</calcChain>
</file>

<file path=xl/comments1.xml><?xml version="1.0" encoding="utf-8"?>
<comments xmlns="http://schemas.openxmlformats.org/spreadsheetml/2006/main">
  <authors>
    <author>Auteur</author>
    <author/>
  </authors>
  <commentList>
    <comment ref="A2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(TURPE + fourniture)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(voir détails calcul trajectoire de la composante carbone de la TICPE pour le gaz et le fioul)</t>
        </r>
      </text>
    </comment>
    <comment ref="A50" authorId="1" shapeId="0">
      <text>
        <r>
          <rPr>
            <b/>
            <sz val="9"/>
            <color rgb="FF000000"/>
            <rFont val="Tahoma"/>
            <family val="2"/>
            <charset val="1"/>
          </rPr>
          <t>Auteur:</t>
        </r>
        <r>
          <rPr>
            <sz val="9"/>
            <color rgb="FF000000"/>
            <rFont val="Tahoma"/>
            <family val="2"/>
            <charset val="1"/>
          </rPr>
          <t>(TURPE + fournitures)</t>
        </r>
      </text>
    </comment>
    <comment ref="A51" authorId="1" shapeId="0">
      <text>
        <r>
          <rPr>
            <b/>
            <sz val="9"/>
            <color rgb="FF000000"/>
            <rFont val="Tahoma"/>
            <family val="2"/>
            <charset val="1"/>
          </rPr>
          <t>Auteur:</t>
        </r>
        <r>
          <rPr>
            <sz val="9"/>
            <color rgb="FF000000"/>
            <rFont val="Tahoma"/>
            <family val="2"/>
            <charset val="1"/>
          </rPr>
          <t>(transport + commercialisation + distribution)</t>
        </r>
      </text>
    </comment>
    <comment ref="A52" authorId="1" shapeId="0">
      <text>
        <r>
          <rPr>
            <b/>
            <sz val="9"/>
            <color rgb="FF000000"/>
            <rFont val="Tahoma"/>
            <family val="2"/>
            <charset val="1"/>
          </rPr>
          <t>Auteur:</t>
        </r>
        <r>
          <rPr>
            <sz val="9"/>
            <color rgb="FF000000"/>
            <rFont val="Tahoma"/>
            <family val="2"/>
            <charset val="1"/>
          </rPr>
          <t>(transport + commercialisation + distribution)</t>
        </r>
      </text>
    </comment>
  </commentList>
</comments>
</file>

<file path=xl/sharedStrings.xml><?xml version="1.0" encoding="utf-8"?>
<sst xmlns="http://schemas.openxmlformats.org/spreadsheetml/2006/main" count="74" uniqueCount="70">
  <si>
    <t>Année</t>
  </si>
  <si>
    <t>MENFIS / BATIMENTS</t>
  </si>
  <si>
    <t>Document source ML Nauleau</t>
  </si>
  <si>
    <t>Prix final TTC en euros constants 2015 pour 100kWh</t>
  </si>
  <si>
    <t>x IPC_2015 / IPC_2008</t>
  </si>
  <si>
    <t>gaz TTC_Res</t>
  </si>
  <si>
    <t>fioul TTC_Res</t>
  </si>
  <si>
    <t>élec TTC_Res</t>
  </si>
  <si>
    <t>bois TTC_Res</t>
  </si>
  <si>
    <t>urbain TTC_Res</t>
  </si>
  <si>
    <t>Prix final HTVA et hors CC en euros constants 2015</t>
  </si>
  <si>
    <t>gaz HTVA-HCC_Res</t>
  </si>
  <si>
    <t>fioul HTVA-HCC_Res</t>
  </si>
  <si>
    <t>elec HTVA-HCC_Res</t>
  </si>
  <si>
    <t>bois HTVA-HCC_Res</t>
  </si>
  <si>
    <t>urbain HTVA-HCC_Res</t>
  </si>
  <si>
    <t>Prix HT en euros constants 2015 / Approvisionnement (énergie) : par solde sur 2015 puis hyp AME 2018</t>
  </si>
  <si>
    <t>Gaz HT_Res</t>
  </si>
  <si>
    <t>fioul HT_Res</t>
  </si>
  <si>
    <t>élec HT_Res</t>
  </si>
  <si>
    <t xml:space="preserve">trajectoire composante carbone de la TICPE </t>
  </si>
  <si>
    <t>euros / tCO2</t>
  </si>
  <si>
    <t>MODELE TERTIAIRE / BATIMENTS (CGDD)</t>
  </si>
  <si>
    <t>donnees entrée modèle tertiaire</t>
  </si>
  <si>
    <t>Ce qui est utilisé actuellement 04_01_2016</t>
  </si>
  <si>
    <t>TTC</t>
  </si>
  <si>
    <t>gaz TTC_Ter</t>
  </si>
  <si>
    <t>Fioul TTC_Ter</t>
  </si>
  <si>
    <t>élec TTC_Ter</t>
  </si>
  <si>
    <t>Urbain TTC_Ter</t>
  </si>
  <si>
    <r>
      <rPr>
        <sz val="10"/>
        <color rgb="FFFF0000"/>
        <rFont val="Calibri"/>
        <family val="2"/>
        <scheme val="minor"/>
      </rPr>
      <t>Hors TVA</t>
    </r>
    <r>
      <rPr>
        <sz val="10"/>
        <color theme="1"/>
        <rFont val="Calibri"/>
        <family val="2"/>
        <scheme val="minor"/>
      </rPr>
      <t xml:space="preserve">
euros constants </t>
    </r>
    <r>
      <rPr>
        <sz val="10"/>
        <color rgb="FFFF0000"/>
        <rFont val="Calibri"/>
        <family val="2"/>
        <scheme val="minor"/>
      </rPr>
      <t>2015</t>
    </r>
    <r>
      <rPr>
        <sz val="10"/>
        <color theme="1"/>
        <rFont val="Calibri"/>
        <family val="2"/>
        <scheme val="minor"/>
      </rPr>
      <t xml:space="preserve"> par 100 kWh</t>
    </r>
  </si>
  <si>
    <t>Gaz HTVA_Ter</t>
  </si>
  <si>
    <t>Fioul HTVA_Ter</t>
  </si>
  <si>
    <t>Elec HTVA_Ter</t>
  </si>
  <si>
    <t>Urbain HTVA_Ter</t>
  </si>
  <si>
    <t>Autres</t>
  </si>
  <si>
    <t>Contribution Climat-Energie  en €HT/tCO2</t>
  </si>
  <si>
    <t>HTT / 100 kWh</t>
  </si>
  <si>
    <t>élec HTT_Ter</t>
  </si>
  <si>
    <t>Gaz HTT_Ter</t>
  </si>
  <si>
    <t>Urbain HTT_Ter</t>
  </si>
  <si>
    <t xml:space="preserve">SOURCES </t>
  </si>
  <si>
    <t>Prix des énergies</t>
  </si>
  <si>
    <t>Base Pegase</t>
  </si>
  <si>
    <t>http://www.statistiques.developpement-durable.gouv.fr/donnees-ligne/telechargement/pegase.html</t>
  </si>
  <si>
    <t>Evolution des prix</t>
  </si>
  <si>
    <t>DGEC</t>
  </si>
  <si>
    <t>http://www.developpement-durable.gouv.fr/IMG/pdf/ED58.pdf</t>
  </si>
  <si>
    <t>MODEV / TRANSPORTS (CGDD)</t>
  </si>
  <si>
    <t>Hyp prix du carburant (document source)</t>
  </si>
  <si>
    <t>Source</t>
  </si>
  <si>
    <t>Euros 2015 par baril de pétrole</t>
  </si>
  <si>
    <t>Euros 2013 par baril de pétrole</t>
  </si>
  <si>
    <t>Cadrage Macro-économique 2017 DGEC</t>
  </si>
  <si>
    <t>Valeur tonne carbone (en €2015)</t>
  </si>
  <si>
    <t>Rapport Quinet</t>
  </si>
  <si>
    <t>Prix TTC en €constants2015 (pour 100 kWh)</t>
  </si>
  <si>
    <t>Diesel TTC_modev</t>
  </si>
  <si>
    <t>Essence TTC_modev</t>
  </si>
  <si>
    <t>Électricité (c€/km) TTC_modev</t>
  </si>
  <si>
    <t>Prix HT €2015 pour 100kWh</t>
  </si>
  <si>
    <t>Diesel HT_modev</t>
  </si>
  <si>
    <t>Essence HT_modev</t>
  </si>
  <si>
    <t>Fioul HTT_Ter</t>
  </si>
  <si>
    <t>annee</t>
  </si>
  <si>
    <t>CCE</t>
  </si>
  <si>
    <t>Electricité</t>
  </si>
  <si>
    <t>Gaz</t>
  </si>
  <si>
    <t>Fioul</t>
  </si>
  <si>
    <t>Urbain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</si>
</sst>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%"/>
    <numFmt numFmtId="165" formatCode="0.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000000"/>
      <name val="Calibri1"/>
    </font>
    <font>
      <b/>
      <sz val="11"/>
      <color rgb="FFC00000"/>
      <name val="Calibri1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8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58F"/>
      <name val="Verdana"/>
      <family val="2"/>
    </font>
    <font>
      <b/>
      <sz val="8"/>
      <color rgb="FF00758F"/>
      <name val="Verdana"/>
      <family val="2"/>
    </font>
    <font>
      <sz val="11"/>
      <color rgb="FF000000"/>
      <name val="Verdana"/>
      <family val="2"/>
    </font>
    <font>
      <b/>
      <sz val="9"/>
      <color rgb="FF00758F"/>
      <name val="Verdana"/>
      <family val="2"/>
    </font>
    <font>
      <sz val="10"/>
      <color rgb="FF000000"/>
      <name val="Verdan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758F"/>
      </left>
      <right style="thin">
        <color rgb="FF00758F"/>
      </right>
      <top style="thin">
        <color rgb="FF00758F"/>
      </top>
      <bottom style="thin">
        <color rgb="FF00758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</cellStyleXfs>
  <cellXfs count="58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4" fillId="0" borderId="0" xfId="3"/>
    <xf numFmtId="0" fontId="2" fillId="0" borderId="0" xfId="0" applyFont="1" applyAlignment="1">
      <alignment wrapText="1"/>
    </xf>
    <xf numFmtId="2" fontId="0" fillId="0" borderId="0" xfId="0" applyNumberFormat="1"/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/>
    <xf numFmtId="10" fontId="0" fillId="0" borderId="0" xfId="0" applyNumberFormat="1"/>
    <xf numFmtId="164" fontId="0" fillId="0" borderId="0" xfId="0" applyNumberFormat="1"/>
    <xf numFmtId="0" fontId="7" fillId="0" borderId="0" xfId="0" applyFont="1"/>
    <xf numFmtId="2" fontId="8" fillId="0" borderId="0" xfId="0" applyNumberFormat="1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 applyAlignment="1">
      <alignment wrapText="1"/>
    </xf>
    <xf numFmtId="0" fontId="2" fillId="0" borderId="0" xfId="1" applyNumberFormat="1" applyFont="1" applyFill="1" applyBorder="1"/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9" fillId="0" borderId="0" xfId="0" applyFont="1" applyFill="1"/>
    <xf numFmtId="2" fontId="10" fillId="0" borderId="0" xfId="0" applyNumberFormat="1" applyFont="1" applyFill="1" applyBorder="1"/>
    <xf numFmtId="0" fontId="13" fillId="0" borderId="0" xfId="0" applyFont="1" applyFill="1" applyBorder="1"/>
    <xf numFmtId="0" fontId="0" fillId="0" borderId="0" xfId="0" applyFill="1" applyBorder="1"/>
    <xf numFmtId="0" fontId="14" fillId="0" borderId="0" xfId="0" applyFont="1" applyFill="1" applyBorder="1" applyAlignment="1">
      <alignment vertical="center"/>
    </xf>
    <xf numFmtId="0" fontId="10" fillId="0" borderId="0" xfId="0" applyFont="1" applyFill="1" applyBorder="1"/>
    <xf numFmtId="0" fontId="17" fillId="4" borderId="1" xfId="4" applyFont="1" applyFill="1" applyBorder="1" applyAlignment="1">
      <alignment vertical="center"/>
    </xf>
    <xf numFmtId="0" fontId="17" fillId="4" borderId="1" xfId="4" applyFont="1" applyFill="1" applyBorder="1" applyAlignment="1">
      <alignment horizontal="left" vertical="center" wrapText="1"/>
    </xf>
    <xf numFmtId="0" fontId="11" fillId="0" borderId="0" xfId="0" applyFont="1"/>
    <xf numFmtId="0" fontId="2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165" fontId="0" fillId="0" borderId="0" xfId="0" applyNumberFormat="1"/>
    <xf numFmtId="165" fontId="21" fillId="0" borderId="0" xfId="0" applyNumberFormat="1" applyFont="1"/>
    <xf numFmtId="0" fontId="22" fillId="0" borderId="0" xfId="0" applyFont="1"/>
    <xf numFmtId="1" fontId="10" fillId="0" borderId="0" xfId="0" applyNumberFormat="1" applyFont="1"/>
    <xf numFmtId="0" fontId="23" fillId="5" borderId="0" xfId="0" applyFont="1" applyFill="1" applyAlignment="1">
      <alignment wrapText="1"/>
    </xf>
    <xf numFmtId="0" fontId="24" fillId="0" borderId="0" xfId="0" applyFont="1"/>
    <xf numFmtId="2" fontId="7" fillId="0" borderId="0" xfId="0" applyNumberFormat="1" applyFont="1"/>
    <xf numFmtId="0" fontId="7" fillId="0" borderId="0" xfId="0" applyFont="1" applyFill="1"/>
    <xf numFmtId="1" fontId="7" fillId="0" borderId="0" xfId="0" applyNumberFormat="1" applyFont="1"/>
    <xf numFmtId="0" fontId="23" fillId="5" borderId="0" xfId="0" applyFont="1" applyFill="1"/>
    <xf numFmtId="0" fontId="21" fillId="0" borderId="0" xfId="0" applyFont="1"/>
    <xf numFmtId="0" fontId="25" fillId="6" borderId="0" xfId="0" applyFont="1" applyFill="1" applyBorder="1" applyAlignment="1" applyProtection="1">
      <alignment horizontal="center" vertical="center"/>
    </xf>
    <xf numFmtId="0" fontId="26" fillId="6" borderId="0" xfId="0" applyFont="1" applyFill="1" applyBorder="1" applyAlignment="1" applyProtection="1">
      <alignment horizontal="center" vertical="center"/>
    </xf>
    <xf numFmtId="9" fontId="27" fillId="0" borderId="2" xfId="2" applyFont="1" applyBorder="1" applyAlignment="1">
      <alignment horizontal="right" wrapText="1" readingOrder="1"/>
    </xf>
    <xf numFmtId="0" fontId="28" fillId="6" borderId="0" xfId="0" applyFont="1" applyFill="1" applyBorder="1" applyAlignment="1" applyProtection="1">
      <alignment horizontal="center" vertical="center"/>
    </xf>
    <xf numFmtId="10" fontId="29" fillId="0" borderId="2" xfId="2" applyNumberFormat="1" applyFont="1" applyFill="1" applyBorder="1" applyAlignment="1" applyProtection="1">
      <alignment horizontal="right"/>
      <protection locked="0"/>
    </xf>
    <xf numFmtId="9" fontId="27" fillId="0" borderId="2" xfId="2" quotePrefix="1" applyFont="1" applyBorder="1" applyAlignment="1">
      <alignment horizontal="right" wrapText="1" readingOrder="1"/>
    </xf>
    <xf numFmtId="0" fontId="34" fillId="0" borderId="0" xfId="0" applyFont="1" applyAlignment="1">
      <alignment wrapText="1"/>
    </xf>
    <xf numFmtId="2" fontId="0" fillId="0" borderId="0" xfId="0" applyNumberFormat="1" applyFont="1"/>
    <xf numFmtId="2" fontId="0" fillId="0" borderId="0" xfId="0" applyNumberFormat="1" applyFont="1" applyBorder="1" applyAlignment="1">
      <alignment horizontal="right" vertical="center"/>
    </xf>
    <xf numFmtId="0" fontId="35" fillId="0" borderId="0" xfId="0" applyFont="1"/>
    <xf numFmtId="0" fontId="3" fillId="2" borderId="0" xfId="0" applyFont="1" applyFill="1" applyAlignment="1">
      <alignment horizontal="left" vertical="center"/>
    </xf>
    <xf numFmtId="0" fontId="0" fillId="3" borderId="0" xfId="0" applyFill="1" applyAlignment="1">
      <alignment horizontal="center"/>
    </xf>
    <xf numFmtId="0" fontId="16" fillId="4" borderId="1" xfId="4" applyFont="1" applyFill="1" applyBorder="1" applyAlignment="1">
      <alignment vertical="center"/>
    </xf>
    <xf numFmtId="0" fontId="17" fillId="4" borderId="1" xfId="4" applyFont="1" applyFill="1" applyBorder="1" applyAlignment="1">
      <alignment horizontal="left" vertical="center" wrapText="1"/>
    </xf>
  </cellXfs>
  <cellStyles count="5">
    <cellStyle name="Lien hypertexte" xfId="3" builtinId="8"/>
    <cellStyle name="Milliers" xfId="1" builtinId="3"/>
    <cellStyle name="Normal" xfId="0" builtinId="0"/>
    <cellStyle name="Normal 4" xfId="4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prix du f</a:t>
            </a:r>
            <a:r>
              <a:rPr lang="fr-FR" baseline="0"/>
              <a:t>ioul 3 modèles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'Comparaison prix HT et TTC'!$A$17</c:f>
              <c:strCache>
                <c:ptCount val="1"/>
                <c:pt idx="0">
                  <c:v>fioul HTVA-HCC_Res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TTC'!$B$17:$BT$17</c:f>
              <c:numCache>
                <c:formatCode>0.00</c:formatCode>
                <c:ptCount val="71"/>
                <c:pt idx="0">
                  <c:v>4.5263086838712203</c:v>
                </c:pt>
                <c:pt idx="1">
                  <c:v>3.7846712493682801</c:v>
                </c:pt>
                <c:pt idx="2">
                  <c:v>3.45374745374099</c:v>
                </c:pt>
                <c:pt idx="3">
                  <c:v>3.6022248537369399</c:v>
                </c:pt>
                <c:pt idx="4">
                  <c:v>4.0735779364185003</c:v>
                </c:pt>
                <c:pt idx="5">
                  <c:v>5.2233135362239498</c:v>
                </c:pt>
                <c:pt idx="6">
                  <c:v>5.6762634984805898</c:v>
                </c:pt>
                <c:pt idx="7">
                  <c:v>5.6128525381360896</c:v>
                </c:pt>
                <c:pt idx="8">
                  <c:v>6.9865384615384603</c:v>
                </c:pt>
                <c:pt idx="9">
                  <c:v>4.8226260741157798</c:v>
                </c:pt>
                <c:pt idx="10">
                  <c:v>5.9093175434768801</c:v>
                </c:pt>
                <c:pt idx="11">
                  <c:v>7.1763492735772996</c:v>
                </c:pt>
                <c:pt idx="12">
                  <c:v>7.67934963638809</c:v>
                </c:pt>
                <c:pt idx="13">
                  <c:v>7.2855118823613196</c:v>
                </c:pt>
                <c:pt idx="14">
                  <c:v>6.4910884595082203</c:v>
                </c:pt>
                <c:pt idx="15">
                  <c:v>5.1064313617676396</c:v>
                </c:pt>
                <c:pt idx="16">
                  <c:v>5.41728941098284</c:v>
                </c:pt>
                <c:pt idx="17">
                  <c:v>5.7434090193805503</c:v>
                </c:pt>
                <c:pt idx="18">
                  <c:v>6.0680155831679201</c:v>
                </c:pt>
                <c:pt idx="19">
                  <c:v>6.47932745665757</c:v>
                </c:pt>
                <c:pt idx="20">
                  <c:v>6.9286970623959396</c:v>
                </c:pt>
                <c:pt idx="21">
                  <c:v>7.0649694406126002</c:v>
                </c:pt>
                <c:pt idx="22">
                  <c:v>7.2047416829854898</c:v>
                </c:pt>
                <c:pt idx="23">
                  <c:v>7.3481036760291998</c:v>
                </c:pt>
                <c:pt idx="24">
                  <c:v>7.4951476148009197</c:v>
                </c:pt>
                <c:pt idx="25">
                  <c:v>7.6459680621904003</c:v>
                </c:pt>
                <c:pt idx="26">
                  <c:v>7.7636531803848499</c:v>
                </c:pt>
                <c:pt idx="27">
                  <c:v>7.8836376911631003</c:v>
                </c:pt>
                <c:pt idx="28">
                  <c:v>8.0059665212443196</c:v>
                </c:pt>
                <c:pt idx="29">
                  <c:v>8.1306854751490896</c:v>
                </c:pt>
                <c:pt idx="30">
                  <c:v>8.2578412523503708</c:v>
                </c:pt>
                <c:pt idx="31">
                  <c:v>8.3141733728362901</c:v>
                </c:pt>
                <c:pt idx="32">
                  <c:v>8.3709837533046105</c:v>
                </c:pt>
                <c:pt idx="33">
                  <c:v>8.4282764541849602</c:v>
                </c:pt>
                <c:pt idx="34">
                  <c:v>8.4860555703800102</c:v>
                </c:pt>
                <c:pt idx="35">
                  <c:v>8.5443252315582203</c:v>
                </c:pt>
                <c:pt idx="36">
                  <c:v>8.6238251982168102</c:v>
                </c:pt>
                <c:pt idx="37">
                  <c:v>8.7042382846456903</c:v>
                </c:pt>
                <c:pt idx="38">
                  <c:v>8.7855749787450108</c:v>
                </c:pt>
                <c:pt idx="39">
                  <c:v>8.8678458888767793</c:v>
                </c:pt>
                <c:pt idx="40">
                  <c:v>8.9510617452483707</c:v>
                </c:pt>
                <c:pt idx="41">
                  <c:v>8.98442724576819</c:v>
                </c:pt>
                <c:pt idx="42">
                  <c:v>9.0179446576354003</c:v>
                </c:pt>
                <c:pt idx="43">
                  <c:v>9.0516146724942796</c:v>
                </c:pt>
                <c:pt idx="44">
                  <c:v>9.0854379851381299</c:v>
                </c:pt>
                <c:pt idx="45">
                  <c:v>9.1194152935235895</c:v>
                </c:pt>
                <c:pt idx="46">
                  <c:v>9.1537601816794592</c:v>
                </c:pt>
                <c:pt idx="47">
                  <c:v>9.1882624155721899</c:v>
                </c:pt>
                <c:pt idx="48">
                  <c:v>9.2229227160566793</c:v>
                </c:pt>
                <c:pt idx="49">
                  <c:v>9.2577418072903193</c:v>
                </c:pt>
                <c:pt idx="50">
                  <c:v>9.2927204167480895</c:v>
                </c:pt>
                <c:pt idx="51">
                  <c:v>9.3278592752378202</c:v>
                </c:pt>
                <c:pt idx="52">
                  <c:v>9.3631591169153801</c:v>
                </c:pt>
                <c:pt idx="53">
                  <c:v>9.3986206793001106</c:v>
                </c:pt>
                <c:pt idx="54">
                  <c:v>9.4342447032901298</c:v>
                </c:pt>
                <c:pt idx="55">
                  <c:v>9.4700319331779106</c:v>
                </c:pt>
                <c:pt idx="56">
                  <c:v>9.5059831166657496</c:v>
                </c:pt>
                <c:pt idx="57">
                  <c:v>9.5420990048814396</c:v>
                </c:pt>
                <c:pt idx="58">
                  <c:v>9.5783803523939497</c:v>
                </c:pt>
                <c:pt idx="59">
                  <c:v>9.6148279172291797</c:v>
                </c:pt>
                <c:pt idx="60">
                  <c:v>9.6514424608858302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33-48AB-B184-680D4089C0DA}"/>
            </c:ext>
          </c:extLst>
        </c:ser>
        <c:ser>
          <c:idx val="9"/>
          <c:order val="9"/>
          <c:tx>
            <c:strRef>
              <c:f>'Comparaison prix HT et TTC'!$A$52</c:f>
              <c:strCache>
                <c:ptCount val="1"/>
                <c:pt idx="0">
                  <c:v>Fioul HTT_Ter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'Comparaison prix HT et TTC'!$B$52:$AZ$52</c:f>
              <c:numCache>
                <c:formatCode>General</c:formatCode>
                <c:ptCount val="51"/>
                <c:pt idx="9">
                  <c:v>6.1785633749114899</c:v>
                </c:pt>
                <c:pt idx="10">
                  <c:v>7.6392929353450603</c:v>
                </c:pt>
                <c:pt idx="11">
                  <c:v>9.4663572634675113</c:v>
                </c:pt>
                <c:pt idx="12">
                  <c:v>10.114236069502699</c:v>
                </c:pt>
                <c:pt idx="13">
                  <c:v>9.7246111443978407</c:v>
                </c:pt>
                <c:pt idx="14">
                  <c:v>9.1366559725475192</c:v>
                </c:pt>
                <c:pt idx="15">
                  <c:v>6.6809999999999992</c:v>
                </c:pt>
                <c:pt idx="16">
                  <c:v>7.0872176580176101</c:v>
                </c:pt>
                <c:pt idx="17">
                  <c:v>7.2986162727514499</c:v>
                </c:pt>
                <c:pt idx="18">
                  <c:v>7.5196126721237402</c:v>
                </c:pt>
                <c:pt idx="19">
                  <c:v>7.7506426086112992</c:v>
                </c:pt>
                <c:pt idx="20">
                  <c:v>7.9921616184460698</c:v>
                </c:pt>
                <c:pt idx="21">
                  <c:v>8.2446459198245101</c:v>
                </c:pt>
                <c:pt idx="22">
                  <c:v>8.5085933518969199</c:v>
                </c:pt>
                <c:pt idx="23">
                  <c:v>8.7845243563881592</c:v>
                </c:pt>
                <c:pt idx="24">
                  <c:v>9.0729830037852501</c:v>
                </c:pt>
                <c:pt idx="25">
                  <c:v>9.3745380661153401</c:v>
                </c:pt>
                <c:pt idx="26">
                  <c:v>9.6897841384292001</c:v>
                </c:pt>
                <c:pt idx="27">
                  <c:v>10.0193428112017</c:v>
                </c:pt>
                <c:pt idx="28">
                  <c:v>10.363863895960499</c:v>
                </c:pt>
                <c:pt idx="29">
                  <c:v>10.724026706560801</c:v>
                </c:pt>
                <c:pt idx="30">
                  <c:v>11.1005413986304</c:v>
                </c:pt>
                <c:pt idx="31">
                  <c:v>11.187122251388299</c:v>
                </c:pt>
                <c:pt idx="32">
                  <c:v>11.2745677685754</c:v>
                </c:pt>
                <c:pt idx="33">
                  <c:v>11.3628865854099</c:v>
                </c:pt>
                <c:pt idx="34">
                  <c:v>11.452087423348601</c:v>
                </c:pt>
                <c:pt idx="35">
                  <c:v>11.5421790909471</c:v>
                </c:pt>
                <c:pt idx="36">
                  <c:v>11.633170484730499</c:v>
                </c:pt>
                <c:pt idx="37">
                  <c:v>11.7250705900714</c:v>
                </c:pt>
                <c:pt idx="38">
                  <c:v>11.817888482077601</c:v>
                </c:pt>
                <c:pt idx="39">
                  <c:v>11.911633326487699</c:v>
                </c:pt>
                <c:pt idx="40">
                  <c:v>12.006314380576901</c:v>
                </c:pt>
                <c:pt idx="41">
                  <c:v>12.0500462309846</c:v>
                </c:pt>
                <c:pt idx="42">
                  <c:v>12.0939778110997</c:v>
                </c:pt>
                <c:pt idx="43">
                  <c:v>12.138110033116901</c:v>
                </c:pt>
                <c:pt idx="44">
                  <c:v>12.1824438133968</c:v>
                </c:pt>
                <c:pt idx="45">
                  <c:v>12.226980072485199</c:v>
                </c:pt>
                <c:pt idx="46">
                  <c:v>12.271719735132299</c:v>
                </c:pt>
                <c:pt idx="47">
                  <c:v>12.3166637303116</c:v>
                </c:pt>
                <c:pt idx="48">
                  <c:v>12.3618129912394</c:v>
                </c:pt>
                <c:pt idx="49">
                  <c:v>12.4071684553943</c:v>
                </c:pt>
                <c:pt idx="50">
                  <c:v>12.4527310645362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622384"/>
        <c:axId val="426621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'Comparaison prix HT et TTC'!$A$10</c15:sqref>
                        </c15:formulaRef>
                      </c:ext>
                    </c:extLst>
                    <c:strCache>
                      <c:ptCount val="1"/>
                      <c:pt idx="0">
                        <c:v>fioul TTC_Res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'Comparaison prix HT et TTC'!$B$1:$BT$1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'Comparaison prix HT et TTC'!$B$10:$BT$10</c15:sqref>
                        </c15:formulaRef>
                      </c:ext>
                    </c:extLst>
                    <c:numCache>
                      <c:formatCode>0.00</c:formatCode>
                      <c:ptCount val="71"/>
                      <c:pt idx="0">
                        <c:v>5.8622414498219175</c:v>
                      </c:pt>
                      <c:pt idx="1">
                        <c:v>4.9017109131453322</c:v>
                      </c:pt>
                      <c:pt idx="2">
                        <c:v>4.4731154887167142</c:v>
                      </c:pt>
                      <c:pt idx="3">
                        <c:v>4.6654157557576328</c:v>
                      </c:pt>
                      <c:pt idx="4">
                        <c:v>5.2758879466277175</c:v>
                      </c:pt>
                      <c:pt idx="5">
                        <c:v>6.7649661691387903</c:v>
                      </c:pt>
                      <c:pt idx="6">
                        <c:v>7.3516035880355419</c:v>
                      </c:pt>
                      <c:pt idx="7">
                        <c:v>7.2694769842028997</c:v>
                      </c:pt>
                      <c:pt idx="8">
                        <c:v>9.0486041100000012</c:v>
                      </c:pt>
                      <c:pt idx="9">
                        <c:v>6.2460164436893288</c:v>
                      </c:pt>
                      <c:pt idx="10">
                        <c:v>7.6534431615260106</c:v>
                      </c:pt>
                      <c:pt idx="11">
                        <c:v>9.2944372795147991</c:v>
                      </c:pt>
                      <c:pt idx="12">
                        <c:v>9.9458973946086147</c:v>
                      </c:pt>
                      <c:pt idx="13">
                        <c:v>9.4358190576212575</c:v>
                      </c:pt>
                      <c:pt idx="14">
                        <c:v>8.6312874119886231</c:v>
                      </c:pt>
                      <c:pt idx="15">
                        <c:v>7.0783416080849326</c:v>
                      </c:pt>
                      <c:pt idx="16">
                        <c:v>7.7213395339367921</c:v>
                      </c:pt>
                      <c:pt idx="17">
                        <c:v>8.4161555265165369</c:v>
                      </c:pt>
                      <c:pt idx="18">
                        <c:v>9.1935679524691203</c:v>
                      </c:pt>
                      <c:pt idx="19">
                        <c:v>9.9987205708750668</c:v>
                      </c:pt>
                      <c:pt idx="20">
                        <c:v>10.853163600310578</c:v>
                      </c:pt>
                      <c:pt idx="21">
                        <c:v>11.193290969335857</c:v>
                      </c:pt>
                      <c:pt idx="22">
                        <c:v>11.515532045470065</c:v>
                      </c:pt>
                      <c:pt idx="23">
                        <c:v>11.831119755491896</c:v>
                      </c:pt>
                      <c:pt idx="24">
                        <c:v>12.15129001544426</c:v>
                      </c:pt>
                      <c:pt idx="25">
                        <c:v>12.487281809026195</c:v>
                      </c:pt>
                      <c:pt idx="26">
                        <c:v>12.79799595764824</c:v>
                      </c:pt>
                      <c:pt idx="27">
                        <c:v>13.118395290311556</c:v>
                      </c:pt>
                      <c:pt idx="28">
                        <c:v>13.433198218261126</c:v>
                      </c:pt>
                      <c:pt idx="29">
                        <c:v>13.727124290266101</c:v>
                      </c:pt>
                      <c:pt idx="30">
                        <c:v>13.984894213230188</c:v>
                      </c:pt>
                      <c:pt idx="31">
                        <c:v>14.057852668946136</c:v>
                      </c:pt>
                      <c:pt idx="32">
                        <c:v>14.131430542313074</c:v>
                      </c:pt>
                      <c:pt idx="33">
                        <c:v>14.205633092189927</c:v>
                      </c:pt>
                      <c:pt idx="34">
                        <c:v>14.280465622083373</c:v>
                      </c:pt>
                      <c:pt idx="35">
                        <c:v>14.355933480526867</c:v>
                      </c:pt>
                      <c:pt idx="36">
                        <c:v>14.4588977351448</c:v>
                      </c:pt>
                      <c:pt idx="37">
                        <c:v>14.563044615372213</c:v>
                      </c:pt>
                      <c:pt idx="38">
                        <c:v>14.668387704596249</c:v>
                      </c:pt>
                      <c:pt idx="39">
                        <c:v>14.774940742219949</c:v>
                      </c:pt>
                      <c:pt idx="40">
                        <c:v>14.882717625454241</c:v>
                      </c:pt>
                      <c:pt idx="41">
                        <c:v>14.925930900067687</c:v>
                      </c:pt>
                      <c:pt idx="42">
                        <c:v>14.969340922419649</c:v>
                      </c:pt>
                      <c:pt idx="43">
                        <c:v>15.012948588292106</c:v>
                      </c:pt>
                      <c:pt idx="44">
                        <c:v>15.056754797545482</c:v>
                      </c:pt>
                      <c:pt idx="45">
                        <c:v>15.100760454137221</c:v>
                      </c:pt>
                      <c:pt idx="46">
                        <c:v>15.145242181080475</c:v>
                      </c:pt>
                      <c:pt idx="47">
                        <c:v>15.189927694103071</c:v>
                      </c:pt>
                      <c:pt idx="48">
                        <c:v>15.234817926819076</c:v>
                      </c:pt>
                      <c:pt idx="49">
                        <c:v>15.27991381711977</c:v>
                      </c:pt>
                      <c:pt idx="50">
                        <c:v>15.32521630719323</c:v>
                      </c:pt>
                      <c:pt idx="51">
                        <c:v>15.370726343544025</c:v>
                      </c:pt>
                      <c:pt idx="52">
                        <c:v>15.41644487701298</c:v>
                      </c:pt>
                      <c:pt idx="53">
                        <c:v>15.462372862797061</c:v>
                      </c:pt>
                      <c:pt idx="54">
                        <c:v>15.508511260469302</c:v>
                      </c:pt>
                      <c:pt idx="55">
                        <c:v>15.554861033998886</c:v>
                      </c:pt>
                      <c:pt idx="56">
                        <c:v>15.601423151771263</c:v>
                      </c:pt>
                      <c:pt idx="57">
                        <c:v>15.648198586608391</c:v>
                      </c:pt>
                      <c:pt idx="58">
                        <c:v>15.695188315789064</c:v>
                      </c:pt>
                      <c:pt idx="59">
                        <c:v>15.742393321069319</c:v>
                      </c:pt>
                      <c:pt idx="60">
                        <c:v>15.789814588702955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E433-48AB-B184-680D4089C0D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TTC'!$A$24</c15:sqref>
                        </c15:formulaRef>
                      </c:ext>
                    </c:extLst>
                    <c:strCache>
                      <c:ptCount val="1"/>
                      <c:pt idx="0">
                        <c:v>fioul HT_Res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TTC'!$B$1:$BT$1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TTC'!$B$24:$BT$24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15" formatCode="0.00">
                        <c:v>3.6913956585793675</c:v>
                      </c:pt>
                      <c:pt idx="16" formatCode="0.00">
                        <c:v>4.0329519244036955</c:v>
                      </c:pt>
                      <c:pt idx="17" formatCode="0.00">
                        <c:v>4.4061115981295105</c:v>
                      </c:pt>
                      <c:pt idx="18" formatCode="0.00">
                        <c:v>4.8137988696807685</c:v>
                      </c:pt>
                      <c:pt idx="19" formatCode="0.00">
                        <c:v>5.2592084974827094</c:v>
                      </c:pt>
                      <c:pt idx="20" formatCode="0.00">
                        <c:v>5.7458308435367984</c:v>
                      </c:pt>
                      <c:pt idx="21" formatCode="0.00">
                        <c:v>5.8934002019076104</c:v>
                      </c:pt>
                      <c:pt idx="22" formatCode="0.00">
                        <c:v>6.0447595631732121</c:v>
                      </c:pt>
                      <c:pt idx="23" formatCode="0.00">
                        <c:v>6.2000062654402459</c:v>
                      </c:pt>
                      <c:pt idx="24" formatCode="0.00">
                        <c:v>6.3592401467361421</c:v>
                      </c:pt>
                      <c:pt idx="25" formatCode="0.00">
                        <c:v>6.5225636092142194</c:v>
                      </c:pt>
                      <c:pt idx="26" formatCode="0.00">
                        <c:v>6.6500048237069844</c:v>
                      </c:pt>
                      <c:pt idx="27" formatCode="0.00">
                        <c:v>6.7799360504287529</c:v>
                      </c:pt>
                      <c:pt idx="28" formatCode="0.00">
                        <c:v>6.9124059405237031</c:v>
                      </c:pt>
                      <c:pt idx="29" formatCode="0.00">
                        <c:v>7.0474640957071788</c:v>
                      </c:pt>
                      <c:pt idx="30" formatCode="0.00">
                        <c:v>7.1851610868384448</c:v>
                      </c:pt>
                      <c:pt idx="31" formatCode="0.00">
                        <c:v>7.2461631401126478</c:v>
                      </c:pt>
                      <c:pt idx="32" formatCode="0.00">
                        <c:v>7.3076831011217918</c:v>
                      </c:pt>
                      <c:pt idx="33" formatCode="0.00">
                        <c:v>7.3697253669051159</c:v>
                      </c:pt>
                      <c:pt idx="34" formatCode="0.00">
                        <c:v>7.432294371832743</c:v>
                      </c:pt>
                      <c:pt idx="35" formatCode="0.00">
                        <c:v>7.4953945879226227</c:v>
                      </c:pt>
                      <c:pt idx="36" formatCode="0.00">
                        <c:v>7.5814851018172167</c:v>
                      </c:pt>
                      <c:pt idx="37" formatCode="0.00">
                        <c:v>7.6685644331110403</c:v>
                      </c:pt>
                      <c:pt idx="38" formatCode="0.00">
                        <c:v>7.7566439391512016</c:v>
                      </c:pt>
                      <c:pt idx="39" formatCode="0.00">
                        <c:v>7.8457351077328932</c:v>
                      </c:pt>
                      <c:pt idx="40" formatCode="0.00">
                        <c:v>7.9358495585976847</c:v>
                      </c:pt>
                      <c:pt idx="41" formatCode="0.00">
                        <c:v>7.9719810591105986</c:v>
                      </c:pt>
                      <c:pt idx="42" formatCode="0.00">
                        <c:v>8.0082770644216037</c:v>
                      </c:pt>
                      <c:pt idx="43" formatCode="0.00">
                        <c:v>8.044738323512286</c:v>
                      </c:pt>
                      <c:pt idx="44" formatCode="0.00">
                        <c:v>8.0813655887743092</c:v>
                      </c:pt>
                      <c:pt idx="45" formatCode="0.00">
                        <c:v>8.1181596160249256</c:v>
                      </c:pt>
                      <c:pt idx="46" formatCode="0.00">
                        <c:v>8.1553516954089176</c:v>
                      </c:pt>
                      <c:pt idx="47" formatCode="0.00">
                        <c:v>8.1927141644913561</c:v>
                      </c:pt>
                      <c:pt idx="48" formatCode="0.00">
                        <c:v>8.2302478038860105</c:v>
                      </c:pt>
                      <c:pt idx="49" formatCode="0.00">
                        <c:v>8.2679533977829109</c:v>
                      </c:pt>
                      <c:pt idx="50" formatCode="0.00">
                        <c:v>8.3058317339647338</c:v>
                      </c:pt>
                      <c:pt idx="51" formatCode="0.00">
                        <c:v>8.343883603823258</c:v>
                      </c:pt>
                      <c:pt idx="52" formatCode="0.00">
                        <c:v>8.3821098023758971</c:v>
                      </c:pt>
                      <c:pt idx="53" formatCode="0.00">
                        <c:v>8.4205111282823175</c:v>
                      </c:pt>
                      <c:pt idx="54" formatCode="0.00">
                        <c:v>8.4590883838611148</c:v>
                      </c:pt>
                      <c:pt idx="55" formatCode="0.00">
                        <c:v>8.4978423751065861</c:v>
                      </c:pt>
                      <c:pt idx="56" formatCode="0.00">
                        <c:v>8.5367739117055645</c:v>
                      </c:pt>
                      <c:pt idx="57" formatCode="0.00">
                        <c:v>8.5758838070543337</c:v>
                      </c:pt>
                      <c:pt idx="58" formatCode="0.00">
                        <c:v>8.6151728782756329</c:v>
                      </c:pt>
                      <c:pt idx="59" formatCode="0.00">
                        <c:v>8.65464194623571</c:v>
                      </c:pt>
                      <c:pt idx="60" formatCode="0.00">
                        <c:v>8.6942918355614935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E433-48AB-B184-680D4089C0D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TTC'!$A$43</c15:sqref>
                        </c15:formulaRef>
                      </c:ext>
                    </c:extLst>
                    <c:strCache>
                      <c:ptCount val="1"/>
                      <c:pt idx="0">
                        <c:v>Fioul HTVA_Ter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TTC'!$B$1:$BT$1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TTC'!$B$43:$BT$43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 formatCode="0.00%">
                        <c:v>0.17312523017463363</c:v>
                      </c:pt>
                      <c:pt idx="9" formatCode="0.00">
                        <c:v>6.1785633749114899</c:v>
                      </c:pt>
                      <c:pt idx="10" formatCode="0.00">
                        <c:v>7.6392929353450603</c:v>
                      </c:pt>
                      <c:pt idx="11" formatCode="0.00">
                        <c:v>9.4663572634675113</c:v>
                      </c:pt>
                      <c:pt idx="12" formatCode="0.00">
                        <c:v>10.114236069502699</c:v>
                      </c:pt>
                      <c:pt idx="13" formatCode="0.00">
                        <c:v>9.7246111443978407</c:v>
                      </c:pt>
                      <c:pt idx="14" formatCode="0.00">
                        <c:v>9.1366559725475192</c:v>
                      </c:pt>
                      <c:pt idx="15" formatCode="0.00">
                        <c:v>6.6809999999999992</c:v>
                      </c:pt>
                      <c:pt idx="16" formatCode="0.00">
                        <c:v>7.0872176580176101</c:v>
                      </c:pt>
                      <c:pt idx="17" formatCode="0.00">
                        <c:v>7.2986162727514499</c:v>
                      </c:pt>
                      <c:pt idx="18" formatCode="0.00">
                        <c:v>7.5196126721237402</c:v>
                      </c:pt>
                      <c:pt idx="19" formatCode="0.00">
                        <c:v>7.7506426086112992</c:v>
                      </c:pt>
                      <c:pt idx="20" formatCode="0.00">
                        <c:v>7.9921616184460698</c:v>
                      </c:pt>
                      <c:pt idx="21" formatCode="0.00">
                        <c:v>8.2446459198245101</c:v>
                      </c:pt>
                      <c:pt idx="22" formatCode="0.00">
                        <c:v>8.5085933518969199</c:v>
                      </c:pt>
                      <c:pt idx="23" formatCode="0.00">
                        <c:v>8.7845243563881592</c:v>
                      </c:pt>
                      <c:pt idx="24" formatCode="0.00">
                        <c:v>9.0729830037852501</c:v>
                      </c:pt>
                      <c:pt idx="25" formatCode="0.00">
                        <c:v>9.3745380661153401</c:v>
                      </c:pt>
                      <c:pt idx="26" formatCode="0.00">
                        <c:v>9.6897841384292001</c:v>
                      </c:pt>
                      <c:pt idx="27" formatCode="0.00">
                        <c:v>10.0193428112017</c:v>
                      </c:pt>
                      <c:pt idx="28" formatCode="0.00">
                        <c:v>10.363863895960499</c:v>
                      </c:pt>
                      <c:pt idx="29" formatCode="0.00">
                        <c:v>10.724026706560801</c:v>
                      </c:pt>
                      <c:pt idx="30" formatCode="0.00">
                        <c:v>11.1005413986304</c:v>
                      </c:pt>
                      <c:pt idx="31" formatCode="0.00">
                        <c:v>11.187122251388299</c:v>
                      </c:pt>
                      <c:pt idx="32" formatCode="0.00">
                        <c:v>11.2745677685754</c:v>
                      </c:pt>
                      <c:pt idx="33" formatCode="0.00">
                        <c:v>11.3628865854099</c:v>
                      </c:pt>
                      <c:pt idx="34" formatCode="0.00">
                        <c:v>11.452087423348601</c:v>
                      </c:pt>
                      <c:pt idx="35" formatCode="0.00">
                        <c:v>11.5421790909471</c:v>
                      </c:pt>
                      <c:pt idx="36" formatCode="0.00">
                        <c:v>11.633170484730499</c:v>
                      </c:pt>
                      <c:pt idx="37" formatCode="0.00">
                        <c:v>11.7250705900714</c:v>
                      </c:pt>
                      <c:pt idx="38" formatCode="0.00">
                        <c:v>11.817888482077601</c:v>
                      </c:pt>
                      <c:pt idx="39" formatCode="0.00">
                        <c:v>11.911633326487699</c:v>
                      </c:pt>
                      <c:pt idx="40" formatCode="0.00">
                        <c:v>12.006314380576901</c:v>
                      </c:pt>
                      <c:pt idx="41" formatCode="0.00">
                        <c:v>12.1019409940707</c:v>
                      </c:pt>
                      <c:pt idx="42" formatCode="0.00">
                        <c:v>12.1985226100683</c:v>
                      </c:pt>
                      <c:pt idx="43" formatCode="0.00">
                        <c:v>12.2960687659752</c:v>
                      </c:pt>
                      <c:pt idx="44" formatCode="0.00">
                        <c:v>12.394589094444699</c:v>
                      </c:pt>
                      <c:pt idx="45" formatCode="0.00">
                        <c:v>12.4940933243297</c:v>
                      </c:pt>
                      <c:pt idx="46" formatCode="0.00">
                        <c:v>12.5945912816427</c:v>
                      </c:pt>
                      <c:pt idx="47" formatCode="0.00">
                        <c:v>12.6960928905267</c:v>
                      </c:pt>
                      <c:pt idx="48" formatCode="0.00">
                        <c:v>12.798608174234898</c:v>
                      </c:pt>
                      <c:pt idx="49" formatCode="0.00">
                        <c:v>12.902147256120699</c:v>
                      </c:pt>
                      <c:pt idx="50" formatCode="0.00">
                        <c:v>13.0067203606371</c:v>
                      </c:pt>
                      <c:pt idx="51" formatCode="0.00">
                        <c:v>13.0067203606371</c:v>
                      </c:pt>
                      <c:pt idx="52" formatCode="0.00">
                        <c:v>13.0067203606371</c:v>
                      </c:pt>
                      <c:pt idx="53" formatCode="0.00">
                        <c:v>13.0067203606371</c:v>
                      </c:pt>
                      <c:pt idx="54" formatCode="0.00">
                        <c:v>13.0067203606371</c:v>
                      </c:pt>
                      <c:pt idx="55" formatCode="0.00">
                        <c:v>13.0067203606371</c:v>
                      </c:pt>
                      <c:pt idx="56" formatCode="0.00">
                        <c:v>13.0067203606371</c:v>
                      </c:pt>
                      <c:pt idx="57" formatCode="0.00">
                        <c:v>13.0067203606371</c:v>
                      </c:pt>
                      <c:pt idx="58" formatCode="0.00">
                        <c:v>13.0067203606371</c:v>
                      </c:pt>
                      <c:pt idx="59" formatCode="0.00">
                        <c:v>13.0067203606371</c:v>
                      </c:pt>
                      <c:pt idx="60" formatCode="0.00">
                        <c:v>13.0067203606371</c:v>
                      </c:pt>
                      <c:pt idx="61" formatCode="0.00">
                        <c:v>13.0067203606371</c:v>
                      </c:pt>
                      <c:pt idx="62" formatCode="0.00">
                        <c:v>13.0067203606371</c:v>
                      </c:pt>
                      <c:pt idx="63" formatCode="0.00">
                        <c:v>13.0067203606371</c:v>
                      </c:pt>
                      <c:pt idx="64" formatCode="0.00">
                        <c:v>13.0067203606371</c:v>
                      </c:pt>
                      <c:pt idx="65" formatCode="0.00">
                        <c:v>13.0067203606371</c:v>
                      </c:pt>
                      <c:pt idx="66" formatCode="0.00">
                        <c:v>13.0067203606371</c:v>
                      </c:pt>
                      <c:pt idx="67" formatCode="0.00">
                        <c:v>13.0067203606371</c:v>
                      </c:pt>
                      <c:pt idx="68" formatCode="0.00">
                        <c:v>13.0067203606371</c:v>
                      </c:pt>
                      <c:pt idx="69" formatCode="0.00">
                        <c:v>13.0067203606371</c:v>
                      </c:pt>
                      <c:pt idx="70" formatCode="0.00">
                        <c:v>13.0067203606371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E433-48AB-B184-680D4089C0D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TTC'!$A$75</c15:sqref>
                        </c15:formulaRef>
                      </c:ext>
                    </c:extLst>
                    <c:strCache>
                      <c:ptCount val="1"/>
                      <c:pt idx="0">
                        <c:v>Diesel TTC_modev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TTC'!$B$1:$BT$1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TTC'!$B$75:$BT$75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7">
                        <c:v>12.25</c:v>
                      </c:pt>
                      <c:pt idx="8" formatCode="0.00">
                        <c:v>12.651999999999999</c:v>
                      </c:pt>
                      <c:pt idx="9" formatCode="0.00">
                        <c:v>13.054</c:v>
                      </c:pt>
                      <c:pt idx="10" formatCode="0.00">
                        <c:v>13.456</c:v>
                      </c:pt>
                      <c:pt idx="11" formatCode="0.00">
                        <c:v>13.858000000000001</c:v>
                      </c:pt>
                      <c:pt idx="12" formatCode="0.00">
                        <c:v>14.26</c:v>
                      </c:pt>
                      <c:pt idx="13" formatCode="0.00">
                        <c:v>13.65</c:v>
                      </c:pt>
                      <c:pt idx="14" formatCode="0.00">
                        <c:v>12.594852846153863</c:v>
                      </c:pt>
                      <c:pt idx="15" formatCode="0.00">
                        <c:v>11.539705692307724</c:v>
                      </c:pt>
                      <c:pt idx="16" formatCode="0.00">
                        <c:v>12.668647927063857</c:v>
                      </c:pt>
                      <c:pt idx="17" formatCode="0.00">
                        <c:v>13.797590161819988</c:v>
                      </c:pt>
                      <c:pt idx="18" formatCode="0.00">
                        <c:v>14.926532396576121</c:v>
                      </c:pt>
                      <c:pt idx="19" formatCode="0.00">
                        <c:v>16.642648586863864</c:v>
                      </c:pt>
                      <c:pt idx="20" formatCode="0.00">
                        <c:v>16.785152872289622</c:v>
                      </c:pt>
                      <c:pt idx="21" formatCode="0.00">
                        <c:v>16.927657157715377</c:v>
                      </c:pt>
                      <c:pt idx="22" formatCode="0.00">
                        <c:v>17.070161443141135</c:v>
                      </c:pt>
                      <c:pt idx="23" formatCode="0.00">
                        <c:v>17.212665728566893</c:v>
                      </c:pt>
                      <c:pt idx="24" formatCode="0.00">
                        <c:v>17.355170013992652</c:v>
                      </c:pt>
                      <c:pt idx="25" formatCode="0.00">
                        <c:v>17.497674299418406</c:v>
                      </c:pt>
                      <c:pt idx="26" formatCode="0.00">
                        <c:v>17.640178584844165</c:v>
                      </c:pt>
                      <c:pt idx="27" formatCode="0.00">
                        <c:v>17.782682870269923</c:v>
                      </c:pt>
                      <c:pt idx="28" formatCode="0.00">
                        <c:v>17.925187155695681</c:v>
                      </c:pt>
                      <c:pt idx="29" formatCode="0.00">
                        <c:v>18.067691441121436</c:v>
                      </c:pt>
                      <c:pt idx="30" formatCode="0.00">
                        <c:v>18.210195726547195</c:v>
                      </c:pt>
                      <c:pt idx="31" formatCode="0.00">
                        <c:v>18.290961452043554</c:v>
                      </c:pt>
                      <c:pt idx="32" formatCode="0.00">
                        <c:v>18.37172717753991</c:v>
                      </c:pt>
                      <c:pt idx="33" formatCode="0.00">
                        <c:v>18.452492903036269</c:v>
                      </c:pt>
                      <c:pt idx="34" formatCode="0.00">
                        <c:v>18.533258628532625</c:v>
                      </c:pt>
                      <c:pt idx="35" formatCode="0.00">
                        <c:v>18.614024354028984</c:v>
                      </c:pt>
                      <c:pt idx="36" formatCode="0.00">
                        <c:v>18.72869174207937</c:v>
                      </c:pt>
                      <c:pt idx="37" formatCode="0.00">
                        <c:v>18.843359130129755</c:v>
                      </c:pt>
                      <c:pt idx="38" formatCode="0.00">
                        <c:v>18.958026518180137</c:v>
                      </c:pt>
                      <c:pt idx="39" formatCode="0.00">
                        <c:v>19.072693906230523</c:v>
                      </c:pt>
                      <c:pt idx="40" formatCode="0.00">
                        <c:v>19.187361294280908</c:v>
                      </c:pt>
                      <c:pt idx="41" formatCode="0.00">
                        <c:v>19.234823621856545</c:v>
                      </c:pt>
                      <c:pt idx="42" formatCode="0.00">
                        <c:v>19.282285949432183</c:v>
                      </c:pt>
                      <c:pt idx="43" formatCode="0.00">
                        <c:v>19.329748277007823</c:v>
                      </c:pt>
                      <c:pt idx="44" formatCode="0.00">
                        <c:v>19.37721060458346</c:v>
                      </c:pt>
                      <c:pt idx="45" formatCode="0.00">
                        <c:v>19.424672932159098</c:v>
                      </c:pt>
                      <c:pt idx="46" formatCode="0.00">
                        <c:v>19.473531210545783</c:v>
                      </c:pt>
                      <c:pt idx="47" formatCode="0.00">
                        <c:v>19.522389488932468</c:v>
                      </c:pt>
                      <c:pt idx="48" formatCode="0.00">
                        <c:v>19.571247767319157</c:v>
                      </c:pt>
                      <c:pt idx="49" formatCode="0.00">
                        <c:v>19.620106045705842</c:v>
                      </c:pt>
                      <c:pt idx="50" formatCode="0.00">
                        <c:v>19.668964324092528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E433-48AB-B184-680D4089C0D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TTC'!$A$76</c15:sqref>
                        </c15:formulaRef>
                      </c:ext>
                    </c:extLst>
                    <c:strCache>
                      <c:ptCount val="1"/>
                      <c:pt idx="0">
                        <c:v>Essence TTC_modev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TTC'!$B$1:$BT$1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TTC'!$B$76:$BT$76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7">
                        <c:v>15.73</c:v>
                      </c:pt>
                      <c:pt idx="8" formatCode="0.00">
                        <c:v>16.082000000000001</c:v>
                      </c:pt>
                      <c:pt idx="9" formatCode="0.00">
                        <c:v>16.434000000000001</c:v>
                      </c:pt>
                      <c:pt idx="10" formatCode="0.00">
                        <c:v>16.785999999999998</c:v>
                      </c:pt>
                      <c:pt idx="11" formatCode="0.00">
                        <c:v>17.137999999999998</c:v>
                      </c:pt>
                      <c:pt idx="12" formatCode="0.00">
                        <c:v>17.489999999999998</c:v>
                      </c:pt>
                      <c:pt idx="13" formatCode="0.00">
                        <c:v>17.02</c:v>
                      </c:pt>
                      <c:pt idx="14" formatCode="0.00">
                        <c:v>15.95210288461541</c:v>
                      </c:pt>
                      <c:pt idx="15" formatCode="0.00">
                        <c:v>14.884205769230821</c:v>
                      </c:pt>
                      <c:pt idx="16" formatCode="0.00">
                        <c:v>15.852494078171848</c:v>
                      </c:pt>
                      <c:pt idx="17" formatCode="0.00">
                        <c:v>16.820782387112875</c:v>
                      </c:pt>
                      <c:pt idx="18" formatCode="0.00">
                        <c:v>17.789070696053901</c:v>
                      </c:pt>
                      <c:pt idx="19" formatCode="0.00">
                        <c:v>19.615251971467497</c:v>
                      </c:pt>
                      <c:pt idx="20" formatCode="0.00">
                        <c:v>19.766028648823848</c:v>
                      </c:pt>
                      <c:pt idx="21" formatCode="0.00">
                        <c:v>19.916805326180203</c:v>
                      </c:pt>
                      <c:pt idx="22" formatCode="0.00">
                        <c:v>20.067582003536554</c:v>
                      </c:pt>
                      <c:pt idx="23" formatCode="0.00">
                        <c:v>20.218358680892909</c:v>
                      </c:pt>
                      <c:pt idx="24" formatCode="0.00">
                        <c:v>20.36913535824926</c:v>
                      </c:pt>
                      <c:pt idx="25" formatCode="0.00">
                        <c:v>20.519912035605614</c:v>
                      </c:pt>
                      <c:pt idx="26" formatCode="0.00">
                        <c:v>20.670688712961965</c:v>
                      </c:pt>
                      <c:pt idx="27" formatCode="0.00">
                        <c:v>20.82146539031832</c:v>
                      </c:pt>
                      <c:pt idx="28" formatCode="0.00">
                        <c:v>20.972242067674671</c:v>
                      </c:pt>
                      <c:pt idx="29" formatCode="0.00">
                        <c:v>21.123018745031025</c:v>
                      </c:pt>
                      <c:pt idx="30" formatCode="0.00">
                        <c:v>21.273795422387376</c:v>
                      </c:pt>
                      <c:pt idx="31" formatCode="0.00">
                        <c:v>21.36492739409201</c:v>
                      </c:pt>
                      <c:pt idx="32" formatCode="0.00">
                        <c:v>21.456059365796644</c:v>
                      </c:pt>
                      <c:pt idx="33" formatCode="0.00">
                        <c:v>21.547191337501282</c:v>
                      </c:pt>
                      <c:pt idx="34" formatCode="0.00">
                        <c:v>21.638323309205916</c:v>
                      </c:pt>
                      <c:pt idx="35" formatCode="0.00">
                        <c:v>21.72945528091055</c:v>
                      </c:pt>
                      <c:pt idx="36" formatCode="0.00">
                        <c:v>21.858840179009725</c:v>
                      </c:pt>
                      <c:pt idx="37" formatCode="0.00">
                        <c:v>21.988225077108901</c:v>
                      </c:pt>
                      <c:pt idx="38" formatCode="0.00">
                        <c:v>22.117609975208076</c:v>
                      </c:pt>
                      <c:pt idx="39" formatCode="0.00">
                        <c:v>22.246994873307251</c:v>
                      </c:pt>
                      <c:pt idx="40" formatCode="0.00">
                        <c:v>22.376379771406427</c:v>
                      </c:pt>
                      <c:pt idx="41" formatCode="0.00">
                        <c:v>22.429933868358781</c:v>
                      </c:pt>
                      <c:pt idx="42" formatCode="0.00">
                        <c:v>22.483487965311134</c:v>
                      </c:pt>
                      <c:pt idx="43" formatCode="0.00">
                        <c:v>22.537042062263492</c:v>
                      </c:pt>
                      <c:pt idx="44" formatCode="0.00">
                        <c:v>22.590596159215846</c:v>
                      </c:pt>
                      <c:pt idx="45" formatCode="0.00">
                        <c:v>22.644150256168199</c:v>
                      </c:pt>
                      <c:pt idx="46" formatCode="0.00">
                        <c:v>22.699279473619153</c:v>
                      </c:pt>
                      <c:pt idx="47" formatCode="0.00">
                        <c:v>22.754408691070104</c:v>
                      </c:pt>
                      <c:pt idx="48" formatCode="0.00">
                        <c:v>22.809537908521058</c:v>
                      </c:pt>
                      <c:pt idx="49" formatCode="0.00">
                        <c:v>22.864667125972009</c:v>
                      </c:pt>
                      <c:pt idx="50" formatCode="0.00">
                        <c:v>22.919796343422963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E433-48AB-B184-680D4089C0D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TTC'!$A$80</c15:sqref>
                        </c15:formulaRef>
                      </c:ext>
                    </c:extLst>
                    <c:strCache>
                      <c:ptCount val="1"/>
                      <c:pt idx="0">
                        <c:v>Diesel HT_modev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TTC'!$B$1:$BT$1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TTC'!$B$80:$BT$80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7">
                        <c:v>5.34</c:v>
                      </c:pt>
                      <c:pt idx="8">
                        <c:v>5.7299999999999995</c:v>
                      </c:pt>
                      <c:pt idx="9">
                        <c:v>6.12</c:v>
                      </c:pt>
                      <c:pt idx="10">
                        <c:v>6.51</c:v>
                      </c:pt>
                      <c:pt idx="11">
                        <c:v>6.9</c:v>
                      </c:pt>
                      <c:pt idx="12" formatCode="0.00">
                        <c:v>7.29</c:v>
                      </c:pt>
                      <c:pt idx="13" formatCode="0.00">
                        <c:v>6.83</c:v>
                      </c:pt>
                      <c:pt idx="14" formatCode="0.00">
                        <c:v>5.7473467051282183</c:v>
                      </c:pt>
                      <c:pt idx="15" formatCode="0.00">
                        <c:v>4.6646934102564366</c:v>
                      </c:pt>
                      <c:pt idx="16" formatCode="0.00">
                        <c:v>5.1873803357408548</c:v>
                      </c:pt>
                      <c:pt idx="17" formatCode="0.00">
                        <c:v>5.710067261225273</c:v>
                      </c:pt>
                      <c:pt idx="18" formatCode="0.00">
                        <c:v>6.2327541867096912</c:v>
                      </c:pt>
                      <c:pt idx="19" formatCode="0.00">
                        <c:v>7.0753102119494766</c:v>
                      </c:pt>
                      <c:pt idx="20" formatCode="0.00">
                        <c:v>7.1406509831376077</c:v>
                      </c:pt>
                      <c:pt idx="21" formatCode="0.00">
                        <c:v>7.2059917543257388</c:v>
                      </c:pt>
                      <c:pt idx="22" formatCode="0.00">
                        <c:v>7.2713325255138699</c:v>
                      </c:pt>
                      <c:pt idx="23" formatCode="0.00">
                        <c:v>7.336673296702001</c:v>
                      </c:pt>
                      <c:pt idx="24" formatCode="0.00">
                        <c:v>7.4020140678901321</c:v>
                      </c:pt>
                      <c:pt idx="25" formatCode="0.00">
                        <c:v>7.4673548390782631</c:v>
                      </c:pt>
                      <c:pt idx="26" formatCode="0.00">
                        <c:v>7.5326956102663942</c:v>
                      </c:pt>
                      <c:pt idx="27" formatCode="0.00">
                        <c:v>7.5980363814545253</c:v>
                      </c:pt>
                      <c:pt idx="28" formatCode="0.00">
                        <c:v>7.6633771526426564</c:v>
                      </c:pt>
                      <c:pt idx="29" formatCode="0.00">
                        <c:v>7.7287179238307875</c:v>
                      </c:pt>
                      <c:pt idx="30" formatCode="0.00">
                        <c:v>7.7940586950189186</c:v>
                      </c:pt>
                      <c:pt idx="31" formatCode="0.00">
                        <c:v>7.8613634662658836</c:v>
                      </c:pt>
                      <c:pt idx="32" formatCode="0.00">
                        <c:v>7.9286682375128485</c:v>
                      </c:pt>
                      <c:pt idx="33" formatCode="0.00">
                        <c:v>7.9959730087598135</c:v>
                      </c:pt>
                      <c:pt idx="34" formatCode="0.00">
                        <c:v>8.0632777800067785</c:v>
                      </c:pt>
                      <c:pt idx="35" formatCode="0.00">
                        <c:v>8.1305825512537435</c:v>
                      </c:pt>
                      <c:pt idx="36" formatCode="0.00">
                        <c:v>8.2261387079623969</c:v>
                      </c:pt>
                      <c:pt idx="37" formatCode="0.00">
                        <c:v>8.321694864671052</c:v>
                      </c:pt>
                      <c:pt idx="38" formatCode="0.00">
                        <c:v>8.4172510213797054</c:v>
                      </c:pt>
                      <c:pt idx="39" formatCode="0.00">
                        <c:v>8.5128071780883605</c:v>
                      </c:pt>
                      <c:pt idx="40" formatCode="0.00">
                        <c:v>8.6083633347970139</c:v>
                      </c:pt>
                      <c:pt idx="41" formatCode="0.00">
                        <c:v>8.6479152744433794</c:v>
                      </c:pt>
                      <c:pt idx="42" formatCode="0.00">
                        <c:v>8.6874672140897431</c:v>
                      </c:pt>
                      <c:pt idx="43" formatCode="0.00">
                        <c:v>8.7270191537361086</c:v>
                      </c:pt>
                      <c:pt idx="44" formatCode="0.00">
                        <c:v>8.7665710933824723</c:v>
                      </c:pt>
                      <c:pt idx="45" formatCode="0.00">
                        <c:v>8.8061230330288378</c:v>
                      </c:pt>
                      <c:pt idx="46" formatCode="0.00">
                        <c:v>8.8468382650177428</c:v>
                      </c:pt>
                      <c:pt idx="47" formatCode="0.00">
                        <c:v>8.8875534970066479</c:v>
                      </c:pt>
                      <c:pt idx="48" formatCode="0.00">
                        <c:v>8.9282687289955529</c:v>
                      </c:pt>
                      <c:pt idx="49" formatCode="0.00">
                        <c:v>8.9689839609844579</c:v>
                      </c:pt>
                      <c:pt idx="50" formatCode="0.00">
                        <c:v>9.009699192973363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E433-48AB-B184-680D4089C0D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TTC'!$A$81</c15:sqref>
                        </c15:formulaRef>
                      </c:ext>
                    </c:extLst>
                    <c:strCache>
                      <c:ptCount val="1"/>
                      <c:pt idx="0">
                        <c:v>Essence HT_modev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TTC'!$B$1:$BT$1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TTC'!$B$81:$BT$81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7">
                        <c:v>5.39</c:v>
                      </c:pt>
                      <c:pt idx="8">
                        <c:v>5.8179999999999996</c:v>
                      </c:pt>
                      <c:pt idx="9">
                        <c:v>6.2459999999999996</c:v>
                      </c:pt>
                      <c:pt idx="10">
                        <c:v>6.6739999999999995</c:v>
                      </c:pt>
                      <c:pt idx="11">
                        <c:v>7.1020000000000003</c:v>
                      </c:pt>
                      <c:pt idx="12" formatCode="0.00">
                        <c:v>7.53</c:v>
                      </c:pt>
                      <c:pt idx="13" formatCode="0.00">
                        <c:v>7.18</c:v>
                      </c:pt>
                      <c:pt idx="14" formatCode="0.00">
                        <c:v>6.2217024038461748</c:v>
                      </c:pt>
                      <c:pt idx="15" formatCode="0.00">
                        <c:v>5.2634048076923499</c:v>
                      </c:pt>
                      <c:pt idx="16" formatCode="0.00">
                        <c:v>5.853178375760864</c:v>
                      </c:pt>
                      <c:pt idx="17" formatCode="0.00">
                        <c:v>6.4429519438293772</c:v>
                      </c:pt>
                      <c:pt idx="18" formatCode="0.00">
                        <c:v>7.0327255118978913</c:v>
                      </c:pt>
                      <c:pt idx="19" formatCode="0.00">
                        <c:v>7.9834232414092181</c:v>
                      </c:pt>
                      <c:pt idx="20" formatCode="0.00">
                        <c:v>8.0571504725395116</c:v>
                      </c:pt>
                      <c:pt idx="21" formatCode="0.00">
                        <c:v>8.1308777036698068</c:v>
                      </c:pt>
                      <c:pt idx="22" formatCode="0.00">
                        <c:v>8.2046049348001002</c:v>
                      </c:pt>
                      <c:pt idx="23" formatCode="0.00">
                        <c:v>8.2783321659303937</c:v>
                      </c:pt>
                      <c:pt idx="24" formatCode="0.00">
                        <c:v>8.3520593970606871</c:v>
                      </c:pt>
                      <c:pt idx="25" formatCode="0.00">
                        <c:v>8.4257866281909823</c:v>
                      </c:pt>
                      <c:pt idx="26" formatCode="0.00">
                        <c:v>8.4995138593212758</c:v>
                      </c:pt>
                      <c:pt idx="27" formatCode="0.00">
                        <c:v>8.5732410904515692</c:v>
                      </c:pt>
                      <c:pt idx="28" formatCode="0.00">
                        <c:v>8.6469683215818627</c:v>
                      </c:pt>
                      <c:pt idx="29" formatCode="0.00">
                        <c:v>8.7206955527121579</c:v>
                      </c:pt>
                      <c:pt idx="30" formatCode="0.00">
                        <c:v>8.7944227838424514</c:v>
                      </c:pt>
                      <c:pt idx="31" formatCode="0.00">
                        <c:v>8.8703660935963153</c:v>
                      </c:pt>
                      <c:pt idx="32" formatCode="0.00">
                        <c:v>8.9463094033501775</c:v>
                      </c:pt>
                      <c:pt idx="33" formatCode="0.00">
                        <c:v>9.0222527131040415</c:v>
                      </c:pt>
                      <c:pt idx="34" formatCode="0.00">
                        <c:v>9.0981960228579037</c:v>
                      </c:pt>
                      <c:pt idx="35" formatCode="0.00">
                        <c:v>9.1741393326117677</c:v>
                      </c:pt>
                      <c:pt idx="36" formatCode="0.00">
                        <c:v>9.2819600810277461</c:v>
                      </c:pt>
                      <c:pt idx="37" formatCode="0.00">
                        <c:v>9.3897808294437244</c:v>
                      </c:pt>
                      <c:pt idx="38" formatCode="0.00">
                        <c:v>9.4976015778597045</c:v>
                      </c:pt>
                      <c:pt idx="39" formatCode="0.00">
                        <c:v>9.6054223262756828</c:v>
                      </c:pt>
                      <c:pt idx="40" formatCode="0.00">
                        <c:v>9.7132430746916611</c:v>
                      </c:pt>
                      <c:pt idx="41" formatCode="0.00">
                        <c:v>9.7578714888186227</c:v>
                      </c:pt>
                      <c:pt idx="42" formatCode="0.00">
                        <c:v>9.8024999029455859</c:v>
                      </c:pt>
                      <c:pt idx="43" formatCode="0.00">
                        <c:v>9.8471283170725474</c:v>
                      </c:pt>
                      <c:pt idx="44" formatCode="0.00">
                        <c:v>9.8917567311995107</c:v>
                      </c:pt>
                      <c:pt idx="45" formatCode="0.00">
                        <c:v>9.9363851453264722</c:v>
                      </c:pt>
                      <c:pt idx="46" formatCode="0.00">
                        <c:v>9.9823261598689328</c:v>
                      </c:pt>
                      <c:pt idx="47" formatCode="0.00">
                        <c:v>10.028267174411393</c:v>
                      </c:pt>
                      <c:pt idx="48" formatCode="0.00">
                        <c:v>10.074208188953854</c:v>
                      </c:pt>
                      <c:pt idx="49" formatCode="0.00">
                        <c:v>10.120149203496315</c:v>
                      </c:pt>
                      <c:pt idx="50" formatCode="0.00">
                        <c:v>10.166090218038775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E433-48AB-B184-680D4089C0D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TTC'!$A$37</c15:sqref>
                        </c15:formulaRef>
                      </c:ext>
                    </c:extLst>
                    <c:strCache>
                      <c:ptCount val="1"/>
                      <c:pt idx="0">
                        <c:v>Fioul TTC_Ter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TTC'!$B$37:$BT$37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9" formatCode="0.00">
                        <c:v>7.4142760498937879</c:v>
                      </c:pt>
                      <c:pt idx="10" formatCode="0.00">
                        <c:v>9.1671515224140734</c:v>
                      </c:pt>
                      <c:pt idx="11" formatCode="0.00">
                        <c:v>11.359628716161014</c:v>
                      </c:pt>
                      <c:pt idx="12" formatCode="0.00">
                        <c:v>12.137083283403239</c:v>
                      </c:pt>
                      <c:pt idx="13" formatCode="0.00">
                        <c:v>11.669533373277408</c:v>
                      </c:pt>
                      <c:pt idx="14" formatCode="0.00">
                        <c:v>10.963987167057024</c:v>
                      </c:pt>
                      <c:pt idx="15" formatCode="0.00">
                        <c:v>8.017199999999999</c:v>
                      </c:pt>
                      <c:pt idx="16" formatCode="0.00">
                        <c:v>8.5046611896211317</c:v>
                      </c:pt>
                      <c:pt idx="17" formatCode="0.00">
                        <c:v>8.7583395273017395</c:v>
                      </c:pt>
                      <c:pt idx="18" formatCode="0.00">
                        <c:v>9.0235352065484875</c:v>
                      </c:pt>
                      <c:pt idx="19" formatCode="0.00">
                        <c:v>9.3007711303335583</c:v>
                      </c:pt>
                      <c:pt idx="20" formatCode="0.00">
                        <c:v>9.5905939421352837</c:v>
                      </c:pt>
                      <c:pt idx="21" formatCode="0.00">
                        <c:v>9.8935751037894129</c:v>
                      </c:pt>
                      <c:pt idx="22" formatCode="0.00">
                        <c:v>10.210312022276304</c:v>
                      </c:pt>
                      <c:pt idx="23" formatCode="0.00">
                        <c:v>10.541429227665791</c:v>
                      </c:pt>
                      <c:pt idx="24" formatCode="0.00">
                        <c:v>10.887579604542299</c:v>
                      </c:pt>
                      <c:pt idx="25" formatCode="0.00">
                        <c:v>11.249445679338407</c:v>
                      </c:pt>
                      <c:pt idx="26" formatCode="0.00">
                        <c:v>11.62774096611504</c:v>
                      </c:pt>
                      <c:pt idx="27" formatCode="0.00">
                        <c:v>12.02321137344204</c:v>
                      </c:pt>
                      <c:pt idx="28" formatCode="0.00">
                        <c:v>12.436636675152599</c:v>
                      </c:pt>
                      <c:pt idx="29" formatCode="0.00">
                        <c:v>12.868832047872962</c:v>
                      </c:pt>
                      <c:pt idx="30" formatCode="0.00">
                        <c:v>13.32064967835648</c:v>
                      </c:pt>
                      <c:pt idx="31" formatCode="0.00">
                        <c:v>13.424546701665959</c:v>
                      </c:pt>
                      <c:pt idx="32" formatCode="0.00">
                        <c:v>13.529481322290479</c:v>
                      </c:pt>
                      <c:pt idx="33" formatCode="0.00">
                        <c:v>13.63546390249188</c:v>
                      </c:pt>
                      <c:pt idx="34" formatCode="0.00">
                        <c:v>13.742504908018322</c:v>
                      </c:pt>
                      <c:pt idx="35" formatCode="0.00">
                        <c:v>13.850614909136519</c:v>
                      </c:pt>
                      <c:pt idx="36" formatCode="0.00">
                        <c:v>13.959804581676599</c:v>
                      </c:pt>
                      <c:pt idx="37" formatCode="0.00">
                        <c:v>14.07008470808568</c:v>
                      </c:pt>
                      <c:pt idx="38" formatCode="0.00">
                        <c:v>14.181466178493121</c:v>
                      </c:pt>
                      <c:pt idx="39" formatCode="0.00">
                        <c:v>14.29395999178524</c:v>
                      </c:pt>
                      <c:pt idx="40" formatCode="0.00">
                        <c:v>14.407577256692282</c:v>
                      </c:pt>
                      <c:pt idx="41" formatCode="0.00">
                        <c:v>14.52232919288484</c:v>
                      </c:pt>
                      <c:pt idx="42" formatCode="0.00">
                        <c:v>14.63822713208196</c:v>
                      </c:pt>
                      <c:pt idx="43" formatCode="0.00">
                        <c:v>14.75528251917024</c:v>
                      </c:pt>
                      <c:pt idx="44" formatCode="0.00">
                        <c:v>14.873506913333639</c:v>
                      </c:pt>
                      <c:pt idx="45" formatCode="0.00">
                        <c:v>14.99291198919564</c:v>
                      </c:pt>
                      <c:pt idx="46" formatCode="0.00">
                        <c:v>15.11350953797124</c:v>
                      </c:pt>
                      <c:pt idx="47" formatCode="0.00">
                        <c:v>15.235311468632039</c:v>
                      </c:pt>
                      <c:pt idx="48" formatCode="0.00">
                        <c:v>15.358329809081878</c:v>
                      </c:pt>
                      <c:pt idx="49" formatCode="0.00">
                        <c:v>15.482576707344839</c:v>
                      </c:pt>
                      <c:pt idx="50" formatCode="0.00">
                        <c:v>15.60806443276452</c:v>
                      </c:pt>
                      <c:pt idx="51" formatCode="0.00">
                        <c:v>15.60806443276452</c:v>
                      </c:pt>
                      <c:pt idx="52" formatCode="0.00">
                        <c:v>15.60806443276452</c:v>
                      </c:pt>
                      <c:pt idx="53" formatCode="0.00">
                        <c:v>15.60806443276452</c:v>
                      </c:pt>
                      <c:pt idx="54" formatCode="0.00">
                        <c:v>15.60806443276452</c:v>
                      </c:pt>
                      <c:pt idx="55" formatCode="0.00">
                        <c:v>15.60806443276452</c:v>
                      </c:pt>
                      <c:pt idx="56" formatCode="0.00">
                        <c:v>15.60806443276452</c:v>
                      </c:pt>
                      <c:pt idx="57" formatCode="0.00">
                        <c:v>15.60806443276452</c:v>
                      </c:pt>
                      <c:pt idx="58" formatCode="0.00">
                        <c:v>15.60806443276452</c:v>
                      </c:pt>
                      <c:pt idx="59" formatCode="0.00">
                        <c:v>15.60806443276452</c:v>
                      </c:pt>
                      <c:pt idx="60" formatCode="0.00">
                        <c:v>15.60806443276452</c:v>
                      </c:pt>
                      <c:pt idx="61" formatCode="0.00">
                        <c:v>15.60806443276452</c:v>
                      </c:pt>
                      <c:pt idx="62" formatCode="0.00">
                        <c:v>15.60806443276452</c:v>
                      </c:pt>
                      <c:pt idx="63" formatCode="0.00">
                        <c:v>15.60806443276452</c:v>
                      </c:pt>
                      <c:pt idx="64" formatCode="0.00">
                        <c:v>15.60806443276452</c:v>
                      </c:pt>
                      <c:pt idx="65" formatCode="0.00">
                        <c:v>15.60806443276452</c:v>
                      </c:pt>
                      <c:pt idx="66" formatCode="0.00">
                        <c:v>15.60806443276452</c:v>
                      </c:pt>
                      <c:pt idx="67" formatCode="0.00">
                        <c:v>15.60806443276452</c:v>
                      </c:pt>
                      <c:pt idx="68" formatCode="0.00">
                        <c:v>15.60806443276452</c:v>
                      </c:pt>
                      <c:pt idx="69" formatCode="0.00">
                        <c:v>15.60806443276452</c:v>
                      </c:pt>
                      <c:pt idx="70" formatCode="0.00">
                        <c:v>15.60806443276452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E433-48AB-B184-680D4089C0DA}"/>
                  </c:ext>
                </c:extLst>
              </c15:ser>
            </c15:filteredLineSeries>
          </c:ext>
        </c:extLst>
      </c:lineChart>
      <c:catAx>
        <c:axId val="4266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621600"/>
        <c:crosses val="autoZero"/>
        <c:auto val="1"/>
        <c:lblAlgn val="ctr"/>
        <c:lblOffset val="100"/>
        <c:noMultiLvlLbl val="0"/>
      </c:catAx>
      <c:valAx>
        <c:axId val="4266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62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prix du gaz Résidentiel-Tertiaire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'Comparaison prix HT et TTC'!$A$16</c:f>
              <c:strCache>
                <c:ptCount val="1"/>
                <c:pt idx="0">
                  <c:v>gaz HTVA-HCC_Res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TTC'!$B$16:$CD$16</c:f>
              <c:numCache>
                <c:formatCode>0.00</c:formatCode>
                <c:ptCount val="81"/>
                <c:pt idx="0">
                  <c:v>3.46986842017977</c:v>
                </c:pt>
                <c:pt idx="1">
                  <c:v>4.0831144679532096</c:v>
                </c:pt>
                <c:pt idx="2">
                  <c:v>4.0234565467902303</c:v>
                </c:pt>
                <c:pt idx="3">
                  <c:v>4.0303409194248898</c:v>
                </c:pt>
                <c:pt idx="4">
                  <c:v>3.7405158207442901</c:v>
                </c:pt>
                <c:pt idx="5">
                  <c:v>3.9960354439350998</c:v>
                </c:pt>
                <c:pt idx="6">
                  <c:v>4.6777101506475898</c:v>
                </c:pt>
                <c:pt idx="7">
                  <c:v>4.6897663131206802</c:v>
                </c:pt>
                <c:pt idx="8">
                  <c:v>5.1556779661016998</c:v>
                </c:pt>
                <c:pt idx="9">
                  <c:v>4.9859862661993102</c:v>
                </c:pt>
                <c:pt idx="10">
                  <c:v>5.2361758946941199</c:v>
                </c:pt>
                <c:pt idx="11">
                  <c:v>5.7900579980098499</c:v>
                </c:pt>
                <c:pt idx="12">
                  <c:v>5.9653398903930599</c:v>
                </c:pt>
                <c:pt idx="13">
                  <c:v>5.9877218905346696</c:v>
                </c:pt>
                <c:pt idx="14">
                  <c:v>5.6060544090947797</c:v>
                </c:pt>
                <c:pt idx="15">
                  <c:v>5.2844472059343</c:v>
                </c:pt>
                <c:pt idx="16">
                  <c:v>5.3920290120612497</c:v>
                </c:pt>
                <c:pt idx="17">
                  <c:v>5.4905918566976197</c:v>
                </c:pt>
                <c:pt idx="18">
                  <c:v>5.6106955463278601</c:v>
                </c:pt>
                <c:pt idx="19">
                  <c:v>5.7483017275813904</c:v>
                </c:pt>
                <c:pt idx="20">
                  <c:v>5.8918429277415996</c:v>
                </c:pt>
                <c:pt idx="21">
                  <c:v>5.9490090224737298</c:v>
                </c:pt>
                <c:pt idx="22">
                  <c:v>6.0070498537057997</c:v>
                </c:pt>
                <c:pt idx="23">
                  <c:v>6.0659789879272701</c:v>
                </c:pt>
                <c:pt idx="24">
                  <c:v>6.1258102039201203</c:v>
                </c:pt>
                <c:pt idx="25">
                  <c:v>6.1865574961001997</c:v>
                </c:pt>
                <c:pt idx="26">
                  <c:v>6.2516851830958498</c:v>
                </c:pt>
                <c:pt idx="27">
                  <c:v>6.3178707195676704</c:v>
                </c:pt>
                <c:pt idx="28">
                  <c:v>6.38513155013037</c:v>
                </c:pt>
                <c:pt idx="29">
                  <c:v>6.4534854097985104</c:v>
                </c:pt>
                <c:pt idx="30">
                  <c:v>6.5229503288487098</c:v>
                </c:pt>
                <c:pt idx="31">
                  <c:v>6.57969336986055</c:v>
                </c:pt>
                <c:pt idx="32">
                  <c:v>6.63716708259921</c:v>
                </c:pt>
                <c:pt idx="33">
                  <c:v>6.6953809356334597</c:v>
                </c:pt>
                <c:pt idx="34">
                  <c:v>6.7543445208477602</c:v>
                </c:pt>
                <c:pt idx="35">
                  <c:v>6.8140675550545904</c:v>
                </c:pt>
                <c:pt idx="36">
                  <c:v>6.8478898864245297</c:v>
                </c:pt>
                <c:pt idx="37">
                  <c:v>6.8819603229382498</c:v>
                </c:pt>
                <c:pt idx="38">
                  <c:v>6.9162807443171896</c:v>
                </c:pt>
                <c:pt idx="39">
                  <c:v>6.9508530450675003</c:v>
                </c:pt>
                <c:pt idx="40">
                  <c:v>6.9856791346011597</c:v>
                </c:pt>
                <c:pt idx="41">
                  <c:v>7.0097609235265796</c:v>
                </c:pt>
                <c:pt idx="42">
                  <c:v>7.0339824015388999</c:v>
                </c:pt>
                <c:pt idx="43">
                  <c:v>7.05834455582806</c:v>
                </c:pt>
                <c:pt idx="44">
                  <c:v>7.0828483817960901</c:v>
                </c:pt>
                <c:pt idx="45">
                  <c:v>7.1074948831324702</c:v>
                </c:pt>
                <c:pt idx="46">
                  <c:v>7.1281119804547401</c:v>
                </c:pt>
                <c:pt idx="47">
                  <c:v>7.1488440400098403</c:v>
                </c:pt>
                <c:pt idx="48">
                  <c:v>7.1696919307986597</c:v>
                </c:pt>
                <c:pt idx="49">
                  <c:v>7.1906565296487504</c:v>
                </c:pt>
                <c:pt idx="50">
                  <c:v>7.21173872128987</c:v>
                </c:pt>
                <c:pt idx="51">
                  <c:v>7.2329393984303803</c:v>
                </c:pt>
                <c:pt idx="52">
                  <c:v>7.2542594618343301</c:v>
                </c:pt>
                <c:pt idx="53">
                  <c:v>7.2756998203993701</c:v>
                </c:pt>
                <c:pt idx="54">
                  <c:v>7.2972613912353603</c:v>
                </c:pt>
                <c:pt idx="55">
                  <c:v>7.3189450997438099</c:v>
                </c:pt>
                <c:pt idx="56">
                  <c:v>7.3407518796981197</c:v>
                </c:pt>
                <c:pt idx="57">
                  <c:v>7.3626826733245103</c:v>
                </c:pt>
                <c:pt idx="58">
                  <c:v>7.3847384313839104</c:v>
                </c:pt>
                <c:pt idx="59">
                  <c:v>7.4069201132545102</c:v>
                </c:pt>
                <c:pt idx="60">
                  <c:v>7.42922868701526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9B-46E8-AF34-421052BCE71C}"/>
            </c:ext>
          </c:extLst>
        </c:ser>
        <c:ser>
          <c:idx val="4"/>
          <c:order val="4"/>
          <c:tx>
            <c:strRef>
              <c:f>'Comparaison prix HT et TTC'!$A$51</c:f>
              <c:strCache>
                <c:ptCount val="1"/>
                <c:pt idx="0">
                  <c:v>Gaz HTT_Ter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TTC'!$B$51:$CD$51</c:f>
              <c:numCache>
                <c:formatCode>General</c:formatCode>
                <c:ptCount val="81"/>
                <c:pt idx="9">
                  <c:v>3.3005300000000002</c:v>
                </c:pt>
                <c:pt idx="10">
                  <c:v>3.8671966666666702</c:v>
                </c:pt>
                <c:pt idx="11">
                  <c:v>4.4338633333333304</c:v>
                </c:pt>
                <c:pt idx="12">
                  <c:v>5.0005300000000004</c:v>
                </c:pt>
                <c:pt idx="13">
                  <c:v>5.0005300000000004</c:v>
                </c:pt>
                <c:pt idx="14">
                  <c:v>4.7505300000000004</c:v>
                </c:pt>
                <c:pt idx="15">
                  <c:v>4.5505300000000002</c:v>
                </c:pt>
                <c:pt idx="16">
                  <c:v>4.79547199214137</c:v>
                </c:pt>
                <c:pt idx="17">
                  <c:v>4.8722928447016995</c:v>
                </c:pt>
                <c:pt idx="18">
                  <c:v>4.95104036967584</c:v>
                </c:pt>
                <c:pt idx="19">
                  <c:v>5.0317636029967003</c:v>
                </c:pt>
                <c:pt idx="20">
                  <c:v>5.11451283594005</c:v>
                </c:pt>
                <c:pt idx="21">
                  <c:v>5.1993396473358402</c:v>
                </c:pt>
                <c:pt idx="22">
                  <c:v>5.2862969366067603</c:v>
                </c:pt>
                <c:pt idx="23">
                  <c:v>5.3754389576553905</c:v>
                </c:pt>
                <c:pt idx="24">
                  <c:v>5.4668213536215502</c:v>
                </c:pt>
                <c:pt idx="25">
                  <c:v>5.5605011925324499</c:v>
                </c:pt>
                <c:pt idx="26">
                  <c:v>5.65653700386836</c:v>
                </c:pt>
                <c:pt idx="27">
                  <c:v>5.7549888160675096</c:v>
                </c:pt>
                <c:pt idx="28">
                  <c:v>5.8559181949941195</c:v>
                </c:pt>
                <c:pt idx="29">
                  <c:v>5.9593882833945804</c:v>
                </c:pt>
                <c:pt idx="30">
                  <c:v>6.0654638413669701</c:v>
                </c:pt>
                <c:pt idx="31">
                  <c:v>6.1097091607887801</c:v>
                </c:pt>
                <c:pt idx="32">
                  <c:v>6.1543950024033602</c:v>
                </c:pt>
                <c:pt idx="33">
                  <c:v>6.1995257522140799</c:v>
                </c:pt>
                <c:pt idx="34">
                  <c:v>6.2451058398930499</c:v>
                </c:pt>
                <c:pt idx="35">
                  <c:v>6.2911397392159296</c:v>
                </c:pt>
                <c:pt idx="36">
                  <c:v>6.3376319685010607</c:v>
                </c:pt>
                <c:pt idx="37">
                  <c:v>6.384587091052869</c:v>
                </c:pt>
                <c:pt idx="38">
                  <c:v>6.4320097156098797</c:v>
                </c:pt>
                <c:pt idx="39">
                  <c:v>6.4799044967969799</c:v>
                </c:pt>
                <c:pt idx="40">
                  <c:v>6.5282761355823196</c:v>
                </c:pt>
                <c:pt idx="41">
                  <c:v>6.57712937973875</c:v>
                </c:pt>
                <c:pt idx="42">
                  <c:v>6.59728307795638</c:v>
                </c:pt>
                <c:pt idx="43">
                  <c:v>6.6175335272531193</c:v>
                </c:pt>
                <c:pt idx="44">
                  <c:v>6.6378813216966304</c:v>
                </c:pt>
                <c:pt idx="45">
                  <c:v>6.65832705996434</c:v>
                </c:pt>
                <c:pt idx="46">
                  <c:v>6.6788713453847999</c:v>
                </c:pt>
                <c:pt idx="47">
                  <c:v>6.6995147859794502</c:v>
                </c:pt>
                <c:pt idx="48">
                  <c:v>6.7202579945047596</c:v>
                </c:pt>
                <c:pt idx="49">
                  <c:v>6.7411015884947894</c:v>
                </c:pt>
                <c:pt idx="50">
                  <c:v>6.7620461903041607</c:v>
                </c:pt>
                <c:pt idx="51">
                  <c:v>6.7620461903041607</c:v>
                </c:pt>
                <c:pt idx="52">
                  <c:v>6.7620461903041607</c:v>
                </c:pt>
                <c:pt idx="53">
                  <c:v>6.7620461903041607</c:v>
                </c:pt>
                <c:pt idx="54">
                  <c:v>6.7620461903041607</c:v>
                </c:pt>
                <c:pt idx="55">
                  <c:v>6.7620461903041607</c:v>
                </c:pt>
                <c:pt idx="56">
                  <c:v>6.7620461903041607</c:v>
                </c:pt>
                <c:pt idx="57">
                  <c:v>6.7620461903041607</c:v>
                </c:pt>
                <c:pt idx="58">
                  <c:v>6.7620461903041607</c:v>
                </c:pt>
                <c:pt idx="59">
                  <c:v>6.7620461903041607</c:v>
                </c:pt>
                <c:pt idx="60">
                  <c:v>6.7620461903041607</c:v>
                </c:pt>
                <c:pt idx="61">
                  <c:v>6.7620461903041607</c:v>
                </c:pt>
                <c:pt idx="62">
                  <c:v>6.7620461903041607</c:v>
                </c:pt>
                <c:pt idx="63">
                  <c:v>6.7620461903041607</c:v>
                </c:pt>
                <c:pt idx="64">
                  <c:v>6.7620461903041607</c:v>
                </c:pt>
                <c:pt idx="65">
                  <c:v>6.7620461903041607</c:v>
                </c:pt>
                <c:pt idx="66">
                  <c:v>6.7620461903041607</c:v>
                </c:pt>
                <c:pt idx="67">
                  <c:v>6.7620461903041607</c:v>
                </c:pt>
                <c:pt idx="68">
                  <c:v>6.7620461903041607</c:v>
                </c:pt>
                <c:pt idx="69">
                  <c:v>6.7620461903041607</c:v>
                </c:pt>
                <c:pt idx="70">
                  <c:v>6.7620461903041607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79B-46E8-AF34-421052BC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817432"/>
        <c:axId val="230817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'Comparaison prix HT et TTC'!$A$9</c15:sqref>
                        </c15:formulaRef>
                      </c:ext>
                    </c:extLst>
                    <c:strCache>
                      <c:ptCount val="1"/>
                      <c:pt idx="0">
                        <c:v>gaz TTC_Res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'Comparaison prix HT et TTC'!$B$1:$BT$1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'Comparaison prix HT et TTC'!$B$9:$CD$9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4.4338742044109587</c:v>
                      </c:pt>
                      <c:pt idx="1">
                        <c:v>5.2174934956689132</c:v>
                      </c:pt>
                      <c:pt idx="2">
                        <c:v>5.1412612915325777</c:v>
                      </c:pt>
                      <c:pt idx="3">
                        <c:v>5.1500582943413509</c:v>
                      </c:pt>
                      <c:pt idx="4">
                        <c:v>4.7797134070951097</c:v>
                      </c:pt>
                      <c:pt idx="5">
                        <c:v>5.1062220030400356</c:v>
                      </c:pt>
                      <c:pt idx="6">
                        <c:v>5.97728094012081</c:v>
                      </c:pt>
                      <c:pt idx="7">
                        <c:v>5.9926865697644924</c:v>
                      </c:pt>
                      <c:pt idx="8">
                        <c:v>6.588038730000001</c:v>
                      </c:pt>
                      <c:pt idx="9">
                        <c:v>6.3712029426473302</c:v>
                      </c:pt>
                      <c:pt idx="10">
                        <c:v>6.6909007541098262</c:v>
                      </c:pt>
                      <c:pt idx="11">
                        <c:v>7.3986634911329467</c:v>
                      </c:pt>
                      <c:pt idx="12">
                        <c:v>7.6226425494218413</c:v>
                      </c:pt>
                      <c:pt idx="13">
                        <c:v>7.6512427616067926</c:v>
                      </c:pt>
                      <c:pt idx="14">
                        <c:v>7.3336918496459456</c:v>
                      </c:pt>
                      <c:pt idx="15">
                        <c:v>7.1050410106329096</c:v>
                      </c:pt>
                      <c:pt idx="16">
                        <c:v>7.4248173298455518</c:v>
                      </c:pt>
                      <c:pt idx="17">
                        <c:v>7.7573764777209036</c:v>
                      </c:pt>
                      <c:pt idx="18">
                        <c:v>8.1457406068397304</c:v>
                      </c:pt>
                      <c:pt idx="19">
                        <c:v>8.5281901891978986</c:v>
                      </c:pt>
                      <c:pt idx="20">
                        <c:v>8.9182236692854353</c:v>
                      </c:pt>
                      <c:pt idx="21">
                        <c:v>9.1153677978986192</c:v>
                      </c:pt>
                      <c:pt idx="22">
                        <c:v>9.2966276010402886</c:v>
                      </c:pt>
                      <c:pt idx="23">
                        <c:v>9.4704508832103631</c:v>
                      </c:pt>
                      <c:pt idx="24">
                        <c:v>9.6452857196946695</c:v>
                      </c:pt>
                      <c:pt idx="25">
                        <c:v>9.8295804620499787</c:v>
                      </c:pt>
                      <c:pt idx="26">
                        <c:v>10.03284840303146</c:v>
                      </c:pt>
                      <c:pt idx="27">
                        <c:v>10.242554597786212</c:v>
                      </c:pt>
                      <c:pt idx="28">
                        <c:v>10.447088055360105</c:v>
                      </c:pt>
                      <c:pt idx="29">
                        <c:v>10.634838156364465</c:v>
                      </c:pt>
                      <c:pt idx="30">
                        <c:v>10.794194657973771</c:v>
                      </c:pt>
                      <c:pt idx="31">
                        <c:v>10.866702164125606</c:v>
                      </c:pt>
                      <c:pt idx="32">
                        <c:v>10.940143338684754</c:v>
                      </c:pt>
                      <c:pt idx="33">
                        <c:v>11.014530280796684</c:v>
                      </c:pt>
                      <c:pt idx="34">
                        <c:v>11.089875247182388</c:v>
                      </c:pt>
                      <c:pt idx="35">
                        <c:v>11.166190654198626</c:v>
                      </c:pt>
                      <c:pt idx="36">
                        <c:v>11.209409573314423</c:v>
                      </c:pt>
                      <c:pt idx="37">
                        <c:v>11.252945526641261</c:v>
                      </c:pt>
                      <c:pt idx="38">
                        <c:v>11.296800916128541</c:v>
                      </c:pt>
                      <c:pt idx="39">
                        <c:v>11.340978162617908</c:v>
                      </c:pt>
                      <c:pt idx="40">
                        <c:v>11.38547970599798</c:v>
                      </c:pt>
                      <c:pt idx="41">
                        <c:v>11.416251945686238</c:v>
                      </c:pt>
                      <c:pt idx="42">
                        <c:v>11.447202683162903</c:v>
                      </c:pt>
                      <c:pt idx="43">
                        <c:v>11.478333179880989</c:v>
                      </c:pt>
                      <c:pt idx="44">
                        <c:v>11.509644707787096</c:v>
                      </c:pt>
                      <c:pt idx="45">
                        <c:v>11.541138549417758</c:v>
                      </c:pt>
                      <c:pt idx="46">
                        <c:v>11.567483529952302</c:v>
                      </c:pt>
                      <c:pt idx="47">
                        <c:v>11.593975411757111</c:v>
                      </c:pt>
                      <c:pt idx="48">
                        <c:v>11.620615305260664</c:v>
                      </c:pt>
                      <c:pt idx="49">
                        <c:v>11.647404330892487</c:v>
                      </c:pt>
                      <c:pt idx="50">
                        <c:v>11.674343619179727</c:v>
                      </c:pt>
                      <c:pt idx="51">
                        <c:v>11.701434310844764</c:v>
                      </c:pt>
                      <c:pt idx="52">
                        <c:v>11.728677556903726</c:v>
                      </c:pt>
                      <c:pt idx="53">
                        <c:v>11.756074518766022</c:v>
                      </c:pt>
                      <c:pt idx="54">
                        <c:v>11.783626368334808</c:v>
                      </c:pt>
                      <c:pt idx="55">
                        <c:v>11.811334288108501</c:v>
                      </c:pt>
                      <c:pt idx="56">
                        <c:v>11.839199471283266</c:v>
                      </c:pt>
                      <c:pt idx="57">
                        <c:v>11.867223121856529</c:v>
                      </c:pt>
                      <c:pt idx="58">
                        <c:v>11.895406454731503</c:v>
                      </c:pt>
                      <c:pt idx="59">
                        <c:v>11.923750695822768</c:v>
                      </c:pt>
                      <c:pt idx="60">
                        <c:v>11.952257082162872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379B-46E8-AF34-421052BCE7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TTC'!$A$23</c15:sqref>
                        </c15:formulaRef>
                      </c:ext>
                    </c:extLst>
                    <c:strCache>
                      <c:ptCount val="1"/>
                      <c:pt idx="0">
                        <c:v>Gaz HT_Res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TTC'!$B$1:$BT$1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TTC'!$B$23:$CD$23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15" formatCode="0.00">
                        <c:v>2.8128736298681973</c:v>
                      </c:pt>
                      <c:pt idx="16" formatCode="0.00">
                        <c:v>2.9382134339500174</c:v>
                      </c:pt>
                      <c:pt idx="17" formatCode="0.00">
                        <c:v>3.0691382974957442</c:v>
                      </c:pt>
                      <c:pt idx="18" formatCode="0.00">
                        <c:v>3.2058970870920445</c:v>
                      </c:pt>
                      <c:pt idx="19" formatCode="0.00">
                        <c:v>3.3487497586574655</c:v>
                      </c:pt>
                      <c:pt idx="20" formatCode="0.00">
                        <c:v>3.4979678515757864</c:v>
                      </c:pt>
                      <c:pt idx="21" formatCode="0.00">
                        <c:v>3.553588116098684</c:v>
                      </c:pt>
                      <c:pt idx="22" formatCode="0.00">
                        <c:v>3.6100927837827483</c:v>
                      </c:pt>
                      <c:pt idx="23" formatCode="0.00">
                        <c:v>3.6674959172894619</c:v>
                      </c:pt>
                      <c:pt idx="24" formatCode="0.00">
                        <c:v>3.7258118028869784</c:v>
                      </c:pt>
                      <c:pt idx="25" formatCode="0.00">
                        <c:v>3.7850549540056346</c:v>
                      </c:pt>
                      <c:pt idx="26" formatCode="0.00">
                        <c:v>3.8489762337542457</c:v>
                      </c:pt>
                      <c:pt idx="27" formatCode="0.00">
                        <c:v>3.9139770037756141</c:v>
                      </c:pt>
                      <c:pt idx="28" formatCode="0.00">
                        <c:v>3.9800754942937515</c:v>
                      </c:pt>
                      <c:pt idx="29" formatCode="0.00">
                        <c:v>4.0472902434011866</c:v>
                      </c:pt>
                      <c:pt idx="30" formatCode="0.00">
                        <c:v>4.1156401022581859</c:v>
                      </c:pt>
                      <c:pt idx="31" formatCode="0.00">
                        <c:v>4.1701447023676215</c:v>
                      </c:pt>
                      <c:pt idx="32" formatCode="0.00">
                        <c:v>4.2253711225000128</c:v>
                      </c:pt>
                      <c:pt idx="33" formatCode="0.00">
                        <c:v>4.2813289219245689</c:v>
                      </c:pt>
                      <c:pt idx="34" formatCode="0.00">
                        <c:v>4.3380277865066352</c:v>
                      </c:pt>
                      <c:pt idx="35" formatCode="0.00">
                        <c:v>4.3954775303842482</c:v>
                      </c:pt>
                      <c:pt idx="36" formatCode="0.00">
                        <c:v>4.4248071598611434</c:v>
                      </c:pt>
                      <c:pt idx="37" formatCode="0.00">
                        <c:v>4.4543324966666082</c:v>
                      </c:pt>
                      <c:pt idx="38" formatCode="0.00">
                        <c:v>4.4840548466936614</c:v>
                      </c:pt>
                      <c:pt idx="39" formatCode="0.00">
                        <c:v>4.5139755245491369</c:v>
                      </c:pt>
                      <c:pt idx="40" formatCode="0.00">
                        <c:v>4.5440958536118208</c:v>
                      </c:pt>
                      <c:pt idx="41" formatCode="0.00">
                        <c:v>4.5625052511129125</c:v>
                      </c:pt>
                      <c:pt idx="42" formatCode="0.00">
                        <c:v>4.5809892302089512</c:v>
                      </c:pt>
                      <c:pt idx="43" formatCode="0.00">
                        <c:v>4.5995480930507435</c:v>
                      </c:pt>
                      <c:pt idx="44" formatCode="0.00">
                        <c:v>4.6181821430131915</c:v>
                      </c:pt>
                      <c:pt idx="45" formatCode="0.00">
                        <c:v>4.6368916847002577</c:v>
                      </c:pt>
                      <c:pt idx="46" formatCode="0.00">
                        <c:v>4.6511579832343406</c:v>
                      </c:pt>
                      <c:pt idx="47" formatCode="0.00">
                        <c:v>4.6654681748087823</c:v>
                      </c:pt>
                      <c:pt idx="48" formatCode="0.00">
                        <c:v>4.6798223944690553</c:v>
                      </c:pt>
                      <c:pt idx="49" formatCode="0.00">
                        <c:v>4.6942207776761231</c:v>
                      </c:pt>
                      <c:pt idx="50" formatCode="0.00">
                        <c:v>4.7086634603077213</c:v>
                      </c:pt>
                      <c:pt idx="51" formatCode="0.00">
                        <c:v>4.7231505786596388</c:v>
                      </c:pt>
                      <c:pt idx="52" formatCode="0.00">
                        <c:v>4.7376822694470064</c:v>
                      </c:pt>
                      <c:pt idx="53" formatCode="0.00">
                        <c:v>4.7522586698055855</c:v>
                      </c:pt>
                      <c:pt idx="54" formatCode="0.00">
                        <c:v>4.7668799172930623</c:v>
                      </c:pt>
                      <c:pt idx="55" formatCode="0.00">
                        <c:v>4.781546149890346</c:v>
                      </c:pt>
                      <c:pt idx="56" formatCode="0.00">
                        <c:v>4.7962575060028705</c:v>
                      </c:pt>
                      <c:pt idx="57" formatCode="0.00">
                        <c:v>4.8110141244619005</c:v>
                      </c:pt>
                      <c:pt idx="58" formatCode="0.00">
                        <c:v>4.8258161445258425</c:v>
                      </c:pt>
                      <c:pt idx="59" formatCode="0.00">
                        <c:v>4.8406637058815596</c:v>
                      </c:pt>
                      <c:pt idx="60" formatCode="0.00">
                        <c:v>4.8555569486456873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379B-46E8-AF34-421052BCE71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TTC'!$A$42</c15:sqref>
                        </c15:formulaRef>
                      </c:ext>
                    </c:extLst>
                    <c:strCache>
                      <c:ptCount val="1"/>
                      <c:pt idx="0">
                        <c:v>Gaz HTVA_Ter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TTC'!$B$1:$BT$1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TTC'!$B$42:$CD$42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 formatCode="0.00%">
                        <c:v>1.9383365606994805E-2</c:v>
                      </c:pt>
                      <c:pt idx="9" formatCode="0.00">
                        <c:v>3.3005300000000002</c:v>
                      </c:pt>
                      <c:pt idx="10" formatCode="0.00">
                        <c:v>3.8671966666666702</c:v>
                      </c:pt>
                      <c:pt idx="11" formatCode="0.00">
                        <c:v>4.4338633333333304</c:v>
                      </c:pt>
                      <c:pt idx="12" formatCode="0.00">
                        <c:v>5.0005300000000004</c:v>
                      </c:pt>
                      <c:pt idx="13" formatCode="0.00">
                        <c:v>5.0005300000000004</c:v>
                      </c:pt>
                      <c:pt idx="14" formatCode="0.00">
                        <c:v>4.7505300000000004</c:v>
                      </c:pt>
                      <c:pt idx="15" formatCode="0.00">
                        <c:v>4.5505300000000002</c:v>
                      </c:pt>
                      <c:pt idx="16" formatCode="0.00">
                        <c:v>4.79547199214137</c:v>
                      </c:pt>
                      <c:pt idx="17" formatCode="0.00">
                        <c:v>4.8722928447016995</c:v>
                      </c:pt>
                      <c:pt idx="18" formatCode="0.00">
                        <c:v>4.95104036967584</c:v>
                      </c:pt>
                      <c:pt idx="19" formatCode="0.00">
                        <c:v>5.0317636029967003</c:v>
                      </c:pt>
                      <c:pt idx="20" formatCode="0.00">
                        <c:v>5.11451283594005</c:v>
                      </c:pt>
                      <c:pt idx="21" formatCode="0.00">
                        <c:v>5.1993396473358402</c:v>
                      </c:pt>
                      <c:pt idx="22" formatCode="0.00">
                        <c:v>5.2862969366067603</c:v>
                      </c:pt>
                      <c:pt idx="23" formatCode="0.00">
                        <c:v>5.3754389576553905</c:v>
                      </c:pt>
                      <c:pt idx="24" formatCode="0.00">
                        <c:v>5.4668213536215502</c:v>
                      </c:pt>
                      <c:pt idx="25" formatCode="0.00">
                        <c:v>5.5605011925324499</c:v>
                      </c:pt>
                      <c:pt idx="26" formatCode="0.00">
                        <c:v>5.65653700386836</c:v>
                      </c:pt>
                      <c:pt idx="27" formatCode="0.00">
                        <c:v>5.7549888160675096</c:v>
                      </c:pt>
                      <c:pt idx="28" formatCode="0.00">
                        <c:v>5.8559181949941195</c:v>
                      </c:pt>
                      <c:pt idx="29" formatCode="0.00">
                        <c:v>5.9593882833945804</c:v>
                      </c:pt>
                      <c:pt idx="30" formatCode="0.00">
                        <c:v>6.0654638413669701</c:v>
                      </c:pt>
                      <c:pt idx="31" formatCode="0.00">
                        <c:v>6.1097091607887801</c:v>
                      </c:pt>
                      <c:pt idx="32" formatCode="0.00">
                        <c:v>6.1543950024033602</c:v>
                      </c:pt>
                      <c:pt idx="33" formatCode="0.00">
                        <c:v>6.1995257522140799</c:v>
                      </c:pt>
                      <c:pt idx="34" formatCode="0.00">
                        <c:v>6.2451058398930499</c:v>
                      </c:pt>
                      <c:pt idx="35" formatCode="0.00">
                        <c:v>6.2911397392159296</c:v>
                      </c:pt>
                      <c:pt idx="36" formatCode="0.00">
                        <c:v>6.3376319685010607</c:v>
                      </c:pt>
                      <c:pt idx="37" formatCode="0.00">
                        <c:v>6.384587091052869</c:v>
                      </c:pt>
                      <c:pt idx="38" formatCode="0.00">
                        <c:v>6.4320097156098797</c:v>
                      </c:pt>
                      <c:pt idx="39" formatCode="0.00">
                        <c:v>6.4799044967969799</c:v>
                      </c:pt>
                      <c:pt idx="40" formatCode="0.00">
                        <c:v>6.5282761355823196</c:v>
                      </c:pt>
                      <c:pt idx="41" formatCode="0.00">
                        <c:v>6.57712937973875</c:v>
                      </c:pt>
                      <c:pt idx="42" formatCode="0.00">
                        <c:v>6.626469024309781</c:v>
                      </c:pt>
                      <c:pt idx="43" formatCode="0.00">
                        <c:v>6.6762999120802498</c:v>
                      </c:pt>
                      <c:pt idx="44" formatCode="0.00">
                        <c:v>6.72662693405168</c:v>
                      </c:pt>
                      <c:pt idx="45" formatCode="0.00">
                        <c:v>6.7774550299223</c:v>
                      </c:pt>
                      <c:pt idx="46" formatCode="0.00">
                        <c:v>6.8287891885718999</c:v>
                      </c:pt>
                      <c:pt idx="47" formatCode="0.00">
                        <c:v>6.8806344485515298</c:v>
                      </c:pt>
                      <c:pt idx="48" formatCode="0.00">
                        <c:v>6.9329958985780209</c:v>
                      </c:pt>
                      <c:pt idx="49" formatCode="0.00">
                        <c:v>6.9858786780334707</c:v>
                      </c:pt>
                      <c:pt idx="50" formatCode="0.00">
                        <c:v>7.0392879774696606</c:v>
                      </c:pt>
                      <c:pt idx="51" formatCode="0.00">
                        <c:v>7.0392879774696606</c:v>
                      </c:pt>
                      <c:pt idx="52" formatCode="0.00">
                        <c:v>7.0392879774696606</c:v>
                      </c:pt>
                      <c:pt idx="53" formatCode="0.00">
                        <c:v>7.0392879774696606</c:v>
                      </c:pt>
                      <c:pt idx="54" formatCode="0.00">
                        <c:v>7.0392879774696606</c:v>
                      </c:pt>
                      <c:pt idx="55" formatCode="0.00">
                        <c:v>7.0392879774696606</c:v>
                      </c:pt>
                      <c:pt idx="56" formatCode="0.00">
                        <c:v>7.0392879774696606</c:v>
                      </c:pt>
                      <c:pt idx="57" formatCode="0.00">
                        <c:v>7.0392879774696606</c:v>
                      </c:pt>
                      <c:pt idx="58" formatCode="0.00">
                        <c:v>7.0392879774696606</c:v>
                      </c:pt>
                      <c:pt idx="59" formatCode="0.00">
                        <c:v>7.0392879774696606</c:v>
                      </c:pt>
                      <c:pt idx="60" formatCode="0.00">
                        <c:v>7.0392879774696606</c:v>
                      </c:pt>
                      <c:pt idx="61" formatCode="0.00">
                        <c:v>7.0392879774696606</c:v>
                      </c:pt>
                      <c:pt idx="62" formatCode="0.00">
                        <c:v>7.0392879774696606</c:v>
                      </c:pt>
                      <c:pt idx="63" formatCode="0.00">
                        <c:v>7.0392879774696606</c:v>
                      </c:pt>
                      <c:pt idx="64" formatCode="0.00">
                        <c:v>7.0392879774696606</c:v>
                      </c:pt>
                      <c:pt idx="65" formatCode="0.00">
                        <c:v>7.0392879774696606</c:v>
                      </c:pt>
                      <c:pt idx="66" formatCode="0.00">
                        <c:v>7.0392879774696606</c:v>
                      </c:pt>
                      <c:pt idx="67" formatCode="0.00">
                        <c:v>7.0392879774696606</c:v>
                      </c:pt>
                      <c:pt idx="68" formatCode="0.00">
                        <c:v>7.0392879774696606</c:v>
                      </c:pt>
                      <c:pt idx="69" formatCode="0.00">
                        <c:v>7.0392879774696606</c:v>
                      </c:pt>
                      <c:pt idx="70" formatCode="0.00">
                        <c:v>7.0392879774696606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379B-46E8-AF34-421052BCE71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TTC'!$A$36</c15:sqref>
                        </c15:formulaRef>
                      </c:ext>
                    </c:extLst>
                    <c:strCache>
                      <c:ptCount val="1"/>
                      <c:pt idx="0">
                        <c:v>gaz TTC_Ter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TTC'!$B$1:$BT$1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TTC'!$B$36:$BT$36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9" formatCode="0.00">
                        <c:v>3.8946254000000002</c:v>
                      </c:pt>
                      <c:pt idx="10" formatCode="0.00">
                        <c:v>4.563292066666671</c:v>
                      </c:pt>
                      <c:pt idx="11" formatCode="0.00">
                        <c:v>5.2319587333333297</c:v>
                      </c:pt>
                      <c:pt idx="12" formatCode="0.00">
                        <c:v>5.9006254</c:v>
                      </c:pt>
                      <c:pt idx="13" formatCode="0.00">
                        <c:v>5.9006254</c:v>
                      </c:pt>
                      <c:pt idx="14" formatCode="0.00">
                        <c:v>5.6056254000000001</c:v>
                      </c:pt>
                      <c:pt idx="15" formatCode="0.00">
                        <c:v>5.3696254000000003</c:v>
                      </c:pt>
                      <c:pt idx="16" formatCode="0.00">
                        <c:v>5.658656950726817</c:v>
                      </c:pt>
                      <c:pt idx="17" formatCode="0.00">
                        <c:v>5.7493055567480056</c:v>
                      </c:pt>
                      <c:pt idx="18" formatCode="0.00">
                        <c:v>5.8422276362174914</c:v>
                      </c:pt>
                      <c:pt idx="19" formatCode="0.00">
                        <c:v>5.9374810515361061</c:v>
                      </c:pt>
                      <c:pt idx="20" formatCode="0.00">
                        <c:v>6.0351251464092588</c:v>
                      </c:pt>
                      <c:pt idx="21" formatCode="0.00">
                        <c:v>6.1352207838562913</c:v>
                      </c:pt>
                      <c:pt idx="22" formatCode="0.00">
                        <c:v>6.2378303851959771</c:v>
                      </c:pt>
                      <c:pt idx="23" formatCode="0.00">
                        <c:v>6.3430179700333609</c:v>
                      </c:pt>
                      <c:pt idx="24" formatCode="0.00">
                        <c:v>6.4508491972734294</c:v>
                      </c:pt>
                      <c:pt idx="25" formatCode="0.00">
                        <c:v>6.5613914071882906</c:v>
                      </c:pt>
                      <c:pt idx="26" formatCode="0.00">
                        <c:v>6.6747136645646652</c:v>
                      </c:pt>
                      <c:pt idx="27" formatCode="0.00">
                        <c:v>6.790886802959661</c:v>
                      </c:pt>
                      <c:pt idx="28" formatCode="0.00">
                        <c:v>6.9099834700930609</c:v>
                      </c:pt>
                      <c:pt idx="29" formatCode="0.00">
                        <c:v>7.0320781744056049</c:v>
                      </c:pt>
                      <c:pt idx="30" formatCode="0.00">
                        <c:v>7.1572473328130251</c:v>
                      </c:pt>
                      <c:pt idx="31" formatCode="0.00">
                        <c:v>7.2094568097307601</c:v>
                      </c:pt>
                      <c:pt idx="32" formatCode="0.00">
                        <c:v>7.2621861028359653</c:v>
                      </c:pt>
                      <c:pt idx="33" formatCode="0.00">
                        <c:v>7.3154403876126146</c:v>
                      </c:pt>
                      <c:pt idx="34" formatCode="0.00">
                        <c:v>7.3692248910737987</c:v>
                      </c:pt>
                      <c:pt idx="35" formatCode="0.00">
                        <c:v>7.4235448922747969</c:v>
                      </c:pt>
                      <c:pt idx="36" formatCode="0.00">
                        <c:v>7.4784057228312513</c:v>
                      </c:pt>
                      <c:pt idx="37" formatCode="0.00">
                        <c:v>7.5338127674423854</c:v>
                      </c:pt>
                      <c:pt idx="38" formatCode="0.00">
                        <c:v>7.5897714644196581</c:v>
                      </c:pt>
                      <c:pt idx="39" formatCode="0.00">
                        <c:v>7.6462873062204366</c:v>
                      </c:pt>
                      <c:pt idx="40" formatCode="0.00">
                        <c:v>7.7033658399871374</c:v>
                      </c:pt>
                      <c:pt idx="41" formatCode="0.00">
                        <c:v>7.7610126680917251</c:v>
                      </c:pt>
                      <c:pt idx="42" formatCode="0.00">
                        <c:v>7.8192334486855417</c:v>
                      </c:pt>
                      <c:pt idx="43" formatCode="0.00">
                        <c:v>7.8780338962546947</c:v>
                      </c:pt>
                      <c:pt idx="44" formatCode="0.00">
                        <c:v>7.9374197821809824</c:v>
                      </c:pt>
                      <c:pt idx="45" formatCode="0.00">
                        <c:v>7.9973969353083136</c:v>
                      </c:pt>
                      <c:pt idx="46" formatCode="0.00">
                        <c:v>8.0579712425148422</c:v>
                      </c:pt>
                      <c:pt idx="47" formatCode="0.00">
                        <c:v>8.1191486492908052</c:v>
                      </c:pt>
                      <c:pt idx="48" formatCode="0.00">
                        <c:v>8.1809351603220648</c:v>
                      </c:pt>
                      <c:pt idx="49" formatCode="0.00">
                        <c:v>8.2433368400794951</c:v>
                      </c:pt>
                      <c:pt idx="50" formatCode="0.00">
                        <c:v>8.3063598134141987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379B-46E8-AF34-421052BCE71C}"/>
                  </c:ext>
                </c:extLst>
              </c15:ser>
            </c15:filteredLineSeries>
          </c:ext>
        </c:extLst>
      </c:lineChart>
      <c:catAx>
        <c:axId val="23081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817824"/>
        <c:crosses val="autoZero"/>
        <c:auto val="1"/>
        <c:lblAlgn val="ctr"/>
        <c:lblOffset val="100"/>
        <c:noMultiLvlLbl val="0"/>
      </c:catAx>
      <c:valAx>
        <c:axId val="2308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81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prix de l'électricité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'Comparaison prix HT et TTC'!$A$18</c:f>
              <c:strCache>
                <c:ptCount val="1"/>
                <c:pt idx="0">
                  <c:v>elec HTVA-HCC_Res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TTC'!$B$18:$CD$18</c:f>
              <c:numCache>
                <c:formatCode>0.00</c:formatCode>
                <c:ptCount val="81"/>
                <c:pt idx="0">
                  <c:v>11.2296319861355</c:v>
                </c:pt>
                <c:pt idx="1">
                  <c:v>10.9973827343763</c:v>
                </c:pt>
                <c:pt idx="2">
                  <c:v>10.9049092524127</c:v>
                </c:pt>
                <c:pt idx="3">
                  <c:v>10.800431591903299</c:v>
                </c:pt>
                <c:pt idx="4">
                  <c:v>10.717968980287401</c:v>
                </c:pt>
                <c:pt idx="5">
                  <c:v>10.527257788467301</c:v>
                </c:pt>
                <c:pt idx="6">
                  <c:v>10.414758063199899</c:v>
                </c:pt>
                <c:pt idx="7">
                  <c:v>10.389965917465</c:v>
                </c:pt>
                <c:pt idx="8">
                  <c:v>10.247372881355901</c:v>
                </c:pt>
                <c:pt idx="9">
                  <c:v>10.3436945572036</c:v>
                </c:pt>
                <c:pt idx="10">
                  <c:v>10.2614100617223</c:v>
                </c:pt>
                <c:pt idx="11">
                  <c:v>10.6372558779266</c:v>
                </c:pt>
                <c:pt idx="12">
                  <c:v>10.937898413965801</c:v>
                </c:pt>
                <c:pt idx="13">
                  <c:v>11.6473233236381</c:v>
                </c:pt>
                <c:pt idx="14">
                  <c:v>12.2786640482233</c:v>
                </c:pt>
                <c:pt idx="15">
                  <c:v>12.7206577035587</c:v>
                </c:pt>
                <c:pt idx="16">
                  <c:v>12.8605849382978</c:v>
                </c:pt>
                <c:pt idx="17">
                  <c:v>13.0020513726191</c:v>
                </c:pt>
                <c:pt idx="18">
                  <c:v>13.1450739377179</c:v>
                </c:pt>
                <c:pt idx="19">
                  <c:v>13.2896697510328</c:v>
                </c:pt>
                <c:pt idx="20">
                  <c:v>13.4358561182942</c:v>
                </c:pt>
                <c:pt idx="21">
                  <c:v>13.5836505355954</c:v>
                </c:pt>
                <c:pt idx="22">
                  <c:v>13.733070691487001</c:v>
                </c:pt>
                <c:pt idx="23">
                  <c:v>13.884134469093301</c:v>
                </c:pt>
                <c:pt idx="24">
                  <c:v>14.0368599482533</c:v>
                </c:pt>
                <c:pt idx="25">
                  <c:v>14.191265407684099</c:v>
                </c:pt>
                <c:pt idx="26">
                  <c:v>14.3473693271686</c:v>
                </c:pt>
                <c:pt idx="27">
                  <c:v>14.505190389767501</c:v>
                </c:pt>
                <c:pt idx="28">
                  <c:v>14.664747484054899</c:v>
                </c:pt>
                <c:pt idx="29">
                  <c:v>14.8260597063795</c:v>
                </c:pt>
                <c:pt idx="30">
                  <c:v>14.9891463631497</c:v>
                </c:pt>
                <c:pt idx="31">
                  <c:v>15.154026973144401</c:v>
                </c:pt>
                <c:pt idx="32">
                  <c:v>15.320721269848899</c:v>
                </c:pt>
                <c:pt idx="33">
                  <c:v>15.4892492038173</c:v>
                </c:pt>
                <c:pt idx="34">
                  <c:v>15.6596309450593</c:v>
                </c:pt>
                <c:pt idx="35">
                  <c:v>15.8318868854549</c:v>
                </c:pt>
                <c:pt idx="36">
                  <c:v>16.006037641194901</c:v>
                </c:pt>
                <c:pt idx="37">
                  <c:v>16.1821040552481</c:v>
                </c:pt>
                <c:pt idx="38">
                  <c:v>16.360107199855801</c:v>
                </c:pt>
                <c:pt idx="39">
                  <c:v>16.540068379054201</c:v>
                </c:pt>
                <c:pt idx="40">
                  <c:v>16.7220091312238</c:v>
                </c:pt>
                <c:pt idx="41">
                  <c:v>16.905951231667299</c:v>
                </c:pt>
                <c:pt idx="42">
                  <c:v>17.091916695215598</c:v>
                </c:pt>
                <c:pt idx="43">
                  <c:v>17.279927778863001</c:v>
                </c:pt>
                <c:pt idx="44">
                  <c:v>17.470006984430501</c:v>
                </c:pt>
                <c:pt idx="45">
                  <c:v>17.6621770612592</c:v>
                </c:pt>
                <c:pt idx="46">
                  <c:v>17.856461008933</c:v>
                </c:pt>
                <c:pt idx="47">
                  <c:v>18.052882080031299</c:v>
                </c:pt>
                <c:pt idx="48">
                  <c:v>18.251463782911699</c:v>
                </c:pt>
                <c:pt idx="49">
                  <c:v>18.4522298845237</c:v>
                </c:pt>
                <c:pt idx="50">
                  <c:v>18.655204413253401</c:v>
                </c:pt>
                <c:pt idx="51">
                  <c:v>18.860411661799201</c:v>
                </c:pt>
                <c:pt idx="52">
                  <c:v>19.067876190079001</c:v>
                </c:pt>
                <c:pt idx="53">
                  <c:v>19.2776228281699</c:v>
                </c:pt>
                <c:pt idx="54">
                  <c:v>19.4896766792797</c:v>
                </c:pt>
                <c:pt idx="55">
                  <c:v>19.704063122751801</c:v>
                </c:pt>
                <c:pt idx="56">
                  <c:v>19.920807817102101</c:v>
                </c:pt>
                <c:pt idx="57">
                  <c:v>20.1399367030902</c:v>
                </c:pt>
                <c:pt idx="58">
                  <c:v>20.361476006824201</c:v>
                </c:pt>
                <c:pt idx="59">
                  <c:v>20.585452242899301</c:v>
                </c:pt>
                <c:pt idx="60">
                  <c:v>20.811892217571099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19-4548-B551-61C7C14EF935}"/>
            </c:ext>
          </c:extLst>
        </c:ser>
        <c:ser>
          <c:idx val="4"/>
          <c:order val="4"/>
          <c:tx>
            <c:strRef>
              <c:f>'Comparaison prix HT et TTC'!$A$50</c:f>
              <c:strCache>
                <c:ptCount val="1"/>
                <c:pt idx="0">
                  <c:v>élec HTT_Ter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TTC'!$B$50:$CD$50</c:f>
              <c:numCache>
                <c:formatCode>General</c:formatCode>
                <c:ptCount val="81"/>
                <c:pt idx="9">
                  <c:v>9.407</c:v>
                </c:pt>
                <c:pt idx="10">
                  <c:v>9.8469999999999995</c:v>
                </c:pt>
                <c:pt idx="11">
                  <c:v>10.212200000000001</c:v>
                </c:pt>
                <c:pt idx="12">
                  <c:v>10.577400000000001</c:v>
                </c:pt>
                <c:pt idx="13">
                  <c:v>10.942599999999999</c:v>
                </c:pt>
                <c:pt idx="14">
                  <c:v>11.3078</c:v>
                </c:pt>
                <c:pt idx="15">
                  <c:v>11.873000000000001</c:v>
                </c:pt>
                <c:pt idx="16">
                  <c:v>12.003603</c:v>
                </c:pt>
                <c:pt idx="17">
                  <c:v>12.135642633</c:v>
                </c:pt>
                <c:pt idx="18">
                  <c:v>12.269134701962999</c:v>
                </c:pt>
                <c:pt idx="19">
                  <c:v>12.4040951836846</c:v>
                </c:pt>
                <c:pt idx="20">
                  <c:v>12.540540230705099</c:v>
                </c:pt>
                <c:pt idx="21">
                  <c:v>12.6784861732429</c:v>
                </c:pt>
                <c:pt idx="22">
                  <c:v>12.817949521148501</c:v>
                </c:pt>
                <c:pt idx="23">
                  <c:v>12.958946965881198</c:v>
                </c:pt>
                <c:pt idx="24">
                  <c:v>13.101495382505901</c:v>
                </c:pt>
                <c:pt idx="25">
                  <c:v>13.245611831713401</c:v>
                </c:pt>
                <c:pt idx="26">
                  <c:v>13.391313561862301</c:v>
                </c:pt>
                <c:pt idx="27">
                  <c:v>13.5386180110428</c:v>
                </c:pt>
                <c:pt idx="28">
                  <c:v>13.687542809164199</c:v>
                </c:pt>
                <c:pt idx="29">
                  <c:v>13.838105780065</c:v>
                </c:pt>
                <c:pt idx="30">
                  <c:v>13.990324943645799</c:v>
                </c:pt>
                <c:pt idx="31">
                  <c:v>14.1442185180259</c:v>
                </c:pt>
                <c:pt idx="32">
                  <c:v>14.2998049217241</c:v>
                </c:pt>
                <c:pt idx="33">
                  <c:v>14.457102775863101</c:v>
                </c:pt>
                <c:pt idx="34">
                  <c:v>14.616130906397601</c:v>
                </c:pt>
                <c:pt idx="35">
                  <c:v>14.776908346368</c:v>
                </c:pt>
                <c:pt idx="36">
                  <c:v>14.939454338177999</c:v>
                </c:pt>
                <c:pt idx="37">
                  <c:v>15.103788335897999</c:v>
                </c:pt>
                <c:pt idx="38">
                  <c:v>15.2699300075928</c:v>
                </c:pt>
                <c:pt idx="39">
                  <c:v>15.437899237676401</c:v>
                </c:pt>
                <c:pt idx="40">
                  <c:v>15.6077161292908</c:v>
                </c:pt>
                <c:pt idx="41">
                  <c:v>15.779401006713002</c:v>
                </c:pt>
                <c:pt idx="42">
                  <c:v>15.9529744177868</c:v>
                </c:pt>
                <c:pt idx="43">
                  <c:v>16.128457136382501</c:v>
                </c:pt>
                <c:pt idx="44">
                  <c:v>16.305870164882698</c:v>
                </c:pt>
                <c:pt idx="45">
                  <c:v>16.485234736696398</c:v>
                </c:pt>
                <c:pt idx="46">
                  <c:v>16.6665723188001</c:v>
                </c:pt>
                <c:pt idx="47">
                  <c:v>16.849904614306897</c:v>
                </c:pt>
                <c:pt idx="48">
                  <c:v>17.035253565064203</c:v>
                </c:pt>
                <c:pt idx="49">
                  <c:v>17.222641354279901</c:v>
                </c:pt>
                <c:pt idx="50">
                  <c:v>17.412090409177001</c:v>
                </c:pt>
                <c:pt idx="51">
                  <c:v>17.412090409177001</c:v>
                </c:pt>
                <c:pt idx="52">
                  <c:v>17.412090409177001</c:v>
                </c:pt>
                <c:pt idx="53">
                  <c:v>17.412090409177001</c:v>
                </c:pt>
                <c:pt idx="54">
                  <c:v>17.412090409177001</c:v>
                </c:pt>
                <c:pt idx="55">
                  <c:v>17.412090409177001</c:v>
                </c:pt>
                <c:pt idx="56">
                  <c:v>17.412090409177001</c:v>
                </c:pt>
                <c:pt idx="57">
                  <c:v>17.412090409177001</c:v>
                </c:pt>
                <c:pt idx="58">
                  <c:v>17.412090409177001</c:v>
                </c:pt>
                <c:pt idx="59">
                  <c:v>17.412090409177001</c:v>
                </c:pt>
                <c:pt idx="60">
                  <c:v>17.412090409177001</c:v>
                </c:pt>
                <c:pt idx="61">
                  <c:v>17.412090409177001</c:v>
                </c:pt>
                <c:pt idx="62">
                  <c:v>17.412090409177001</c:v>
                </c:pt>
                <c:pt idx="63">
                  <c:v>17.412090409177001</c:v>
                </c:pt>
                <c:pt idx="64">
                  <c:v>17.412090409177001</c:v>
                </c:pt>
                <c:pt idx="65">
                  <c:v>17.412090409177001</c:v>
                </c:pt>
                <c:pt idx="66">
                  <c:v>17.412090409177001</c:v>
                </c:pt>
                <c:pt idx="67">
                  <c:v>17.412090409177001</c:v>
                </c:pt>
                <c:pt idx="68">
                  <c:v>17.412090409177001</c:v>
                </c:pt>
                <c:pt idx="69">
                  <c:v>17.412090409177001</c:v>
                </c:pt>
                <c:pt idx="70">
                  <c:v>17.412090409177001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419-4548-B551-61C7C14EF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818608"/>
        <c:axId val="230819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'Comparaison prix HT et TTC'!$A$11</c15:sqref>
                        </c15:formulaRef>
                      </c:ext>
                    </c:extLst>
                    <c:strCache>
                      <c:ptCount val="1"/>
                      <c:pt idx="0">
                        <c:v>élec TTC_Res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'Comparaison prix HT et TTC'!$B$1:$BT$1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'Comparaison prix HT et TTC'!$B$11:$CD$11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14.349470803787669</c:v>
                      </c:pt>
                      <c:pt idx="1">
                        <c:v>14.052697600406161</c:v>
                      </c:pt>
                      <c:pt idx="2">
                        <c:v>13.934532950736543</c:v>
                      </c:pt>
                      <c:pt idx="3">
                        <c:v>13.801029097629046</c:v>
                      </c:pt>
                      <c:pt idx="4">
                        <c:v>13.695656558328803</c:v>
                      </c:pt>
                      <c:pt idx="5">
                        <c:v>13.45196160177491</c:v>
                      </c:pt>
                      <c:pt idx="6">
                        <c:v>13.308206977834192</c:v>
                      </c:pt>
                      <c:pt idx="7">
                        <c:v>13.276527028586958</c:v>
                      </c:pt>
                      <c:pt idx="8">
                        <c:v>13.094318510000001</c:v>
                      </c:pt>
                      <c:pt idx="9">
                        <c:v>13.217400466474976</c:v>
                      </c:pt>
                      <c:pt idx="10">
                        <c:v>13.112255527890175</c:v>
                      </c:pt>
                      <c:pt idx="11">
                        <c:v>13.592519580443959</c:v>
                      </c:pt>
                      <c:pt idx="12">
                        <c:v>13.976687227130624</c:v>
                      </c:pt>
                      <c:pt idx="13">
                        <c:v>14.883205984057859</c:v>
                      </c:pt>
                      <c:pt idx="14">
                        <c:v>15.689947051428808</c:v>
                      </c:pt>
                      <c:pt idx="15">
                        <c:v>16.254736268076762</c:v>
                      </c:pt>
                      <c:pt idx="16">
                        <c:v>16.433538367025605</c:v>
                      </c:pt>
                      <c:pt idx="17">
                        <c:v>16.614307289062882</c:v>
                      </c:pt>
                      <c:pt idx="18">
                        <c:v>16.797064669242573</c:v>
                      </c:pt>
                      <c:pt idx="19">
                        <c:v>16.981832380604242</c:v>
                      </c:pt>
                      <c:pt idx="20">
                        <c:v>17.168632536790888</c:v>
                      </c:pt>
                      <c:pt idx="21">
                        <c:v>17.357487494695587</c:v>
                      </c:pt>
                      <c:pt idx="22">
                        <c:v>17.548419857137237</c:v>
                      </c:pt>
                      <c:pt idx="23">
                        <c:v>17.741452475565744</c:v>
                      </c:pt>
                      <c:pt idx="24">
                        <c:v>17.936608452796964</c:v>
                      </c:pt>
                      <c:pt idx="25">
                        <c:v>18.133911145777734</c:v>
                      </c:pt>
                      <c:pt idx="26">
                        <c:v>18.333384168381286</c:v>
                      </c:pt>
                      <c:pt idx="27">
                        <c:v>18.535051394233477</c:v>
                      </c:pt>
                      <c:pt idx="28">
                        <c:v>18.738936959570044</c:v>
                      </c:pt>
                      <c:pt idx="29">
                        <c:v>18.945065266125315</c:v>
                      </c:pt>
                      <c:pt idx="30">
                        <c:v>19.153460984052689</c:v>
                      </c:pt>
                      <c:pt idx="31">
                        <c:v>19.364149054877267</c:v>
                      </c:pt>
                      <c:pt idx="32">
                        <c:v>19.577154694480917</c:v>
                      </c:pt>
                      <c:pt idx="33">
                        <c:v>19.792503396120203</c:v>
                      </c:pt>
                      <c:pt idx="34">
                        <c:v>20.010220933477523</c:v>
                      </c:pt>
                      <c:pt idx="35">
                        <c:v>20.230333363745775</c:v>
                      </c:pt>
                      <c:pt idx="36">
                        <c:v>20.452867030746976</c:v>
                      </c:pt>
                      <c:pt idx="37">
                        <c:v>20.677848568085192</c:v>
                      </c:pt>
                      <c:pt idx="38">
                        <c:v>20.905304902334127</c:v>
                      </c:pt>
                      <c:pt idx="39">
                        <c:v>21.135263256259801</c:v>
                      </c:pt>
                      <c:pt idx="40">
                        <c:v>21.367751152078654</c:v>
                      </c:pt>
                      <c:pt idx="41">
                        <c:v>21.60279641475152</c:v>
                      </c:pt>
                      <c:pt idx="42">
                        <c:v>21.840427175313785</c:v>
                      </c:pt>
                      <c:pt idx="43">
                        <c:v>22.080671874242235</c:v>
                      </c:pt>
                      <c:pt idx="44">
                        <c:v>22.323559264858901</c:v>
                      </c:pt>
                      <c:pt idx="45">
                        <c:v>22.569118416772344</c:v>
                      </c:pt>
                      <c:pt idx="46">
                        <c:v>22.817378719356839</c:v>
                      </c:pt>
                      <c:pt idx="47">
                        <c:v>23.068369885269757</c:v>
                      </c:pt>
                      <c:pt idx="48">
                        <c:v>23.322121954007727</c:v>
                      </c:pt>
                      <c:pt idx="49">
                        <c:v>23.578665295501807</c:v>
                      </c:pt>
                      <c:pt idx="50">
                        <c:v>23.83803061375232</c:v>
                      </c:pt>
                      <c:pt idx="51">
                        <c:v>24.100248950503598</c:v>
                      </c:pt>
                      <c:pt idx="52">
                        <c:v>24.36535168895913</c:v>
                      </c:pt>
                      <c:pt idx="53">
                        <c:v>24.633370557537681</c:v>
                      </c:pt>
                      <c:pt idx="54">
                        <c:v>24.904337633670593</c:v>
                      </c:pt>
                      <c:pt idx="55">
                        <c:v>25.178285347640966</c:v>
                      </c:pt>
                      <c:pt idx="56">
                        <c:v>25.455246486465015</c:v>
                      </c:pt>
                      <c:pt idx="57">
                        <c:v>25.735254197816126</c:v>
                      </c:pt>
                      <c:pt idx="58">
                        <c:v>26.018341993992099</c:v>
                      </c:pt>
                      <c:pt idx="59">
                        <c:v>26.304543755926012</c:v>
                      </c:pt>
                      <c:pt idx="60">
                        <c:v>26.593893737241192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3419-4548-B551-61C7C14EF93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TTC'!$A$25</c15:sqref>
                        </c15:formulaRef>
                      </c:ext>
                    </c:extLst>
                    <c:strCache>
                      <c:ptCount val="1"/>
                      <c:pt idx="0">
                        <c:v>élec HT_Res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TTC'!$B$1:$BT$1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TTC'!$B$25:$CD$25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15" formatCode="0.00">
                        <c:v>9.9907764365863603</c:v>
                      </c:pt>
                      <c:pt idx="16" formatCode="0.00">
                        <c:v>10.090684200952222</c:v>
                      </c:pt>
                      <c:pt idx="17" formatCode="0.00">
                        <c:v>10.191591042961745</c:v>
                      </c:pt>
                      <c:pt idx="18" formatCode="0.00">
                        <c:v>10.293506953391363</c:v>
                      </c:pt>
                      <c:pt idx="19" formatCode="0.00">
                        <c:v>10.396442022925276</c:v>
                      </c:pt>
                      <c:pt idx="20" formatCode="0.00">
                        <c:v>10.50040644315453</c:v>
                      </c:pt>
                      <c:pt idx="21" formatCode="0.00">
                        <c:v>10.605410507586074</c:v>
                      </c:pt>
                      <c:pt idx="22" formatCode="0.00">
                        <c:v>10.711464612661937</c:v>
                      </c:pt>
                      <c:pt idx="23" formatCode="0.00">
                        <c:v>10.818579258788555</c:v>
                      </c:pt>
                      <c:pt idx="24" formatCode="0.00">
                        <c:v>10.92676505137644</c:v>
                      </c:pt>
                      <c:pt idx="25" formatCode="0.00">
                        <c:v>11.036032701890205</c:v>
                      </c:pt>
                      <c:pt idx="26" formatCode="0.00">
                        <c:v>11.14639302890911</c:v>
                      </c:pt>
                      <c:pt idx="27" formatCode="0.00">
                        <c:v>11.257856959198199</c:v>
                      </c:pt>
                      <c:pt idx="28" formatCode="0.00">
                        <c:v>11.370435528790184</c:v>
                      </c:pt>
                      <c:pt idx="29" formatCode="0.00">
                        <c:v>11.484139884078083</c:v>
                      </c:pt>
                      <c:pt idx="30" formatCode="0.00">
                        <c:v>11.598981282918864</c:v>
                      </c:pt>
                      <c:pt idx="31" formatCode="0.00">
                        <c:v>11.598981282918864</c:v>
                      </c:pt>
                      <c:pt idx="32" formatCode="0.00">
                        <c:v>11.598981282918864</c:v>
                      </c:pt>
                      <c:pt idx="33" formatCode="0.00">
                        <c:v>11.598981282918864</c:v>
                      </c:pt>
                      <c:pt idx="34" formatCode="0.00">
                        <c:v>11.598981282918864</c:v>
                      </c:pt>
                      <c:pt idx="35" formatCode="0.00">
                        <c:v>11.598981282918864</c:v>
                      </c:pt>
                      <c:pt idx="36" formatCode="0.00">
                        <c:v>11.598981282918864</c:v>
                      </c:pt>
                      <c:pt idx="37" formatCode="0.00">
                        <c:v>11.598981282918864</c:v>
                      </c:pt>
                      <c:pt idx="38" formatCode="0.00">
                        <c:v>11.598981282918864</c:v>
                      </c:pt>
                      <c:pt idx="39" formatCode="0.00">
                        <c:v>11.598981282918864</c:v>
                      </c:pt>
                      <c:pt idx="40" formatCode="0.00">
                        <c:v>11.598981282918864</c:v>
                      </c:pt>
                      <c:pt idx="41" formatCode="0.00">
                        <c:v>11.598981282918864</c:v>
                      </c:pt>
                      <c:pt idx="42" formatCode="0.00">
                        <c:v>11.598981282918864</c:v>
                      </c:pt>
                      <c:pt idx="43" formatCode="0.00">
                        <c:v>11.598981282918864</c:v>
                      </c:pt>
                      <c:pt idx="44" formatCode="0.00">
                        <c:v>11.598981282918864</c:v>
                      </c:pt>
                      <c:pt idx="45" formatCode="0.00">
                        <c:v>11.598981282918864</c:v>
                      </c:pt>
                      <c:pt idx="46" formatCode="0.00">
                        <c:v>11.598981282918864</c:v>
                      </c:pt>
                      <c:pt idx="47" formatCode="0.00">
                        <c:v>11.598981282918864</c:v>
                      </c:pt>
                      <c:pt idx="48" formatCode="0.00">
                        <c:v>11.598981282918864</c:v>
                      </c:pt>
                      <c:pt idx="49" formatCode="0.00">
                        <c:v>11.598981282918864</c:v>
                      </c:pt>
                      <c:pt idx="50" formatCode="0.00">
                        <c:v>11.598981282918864</c:v>
                      </c:pt>
                      <c:pt idx="51" formatCode="0.00">
                        <c:v>11.598981282918864</c:v>
                      </c:pt>
                      <c:pt idx="52" formatCode="0.00">
                        <c:v>11.598981282918864</c:v>
                      </c:pt>
                      <c:pt idx="53" formatCode="0.00">
                        <c:v>11.598981282918864</c:v>
                      </c:pt>
                      <c:pt idx="54" formatCode="0.00">
                        <c:v>11.598981282918864</c:v>
                      </c:pt>
                      <c:pt idx="55" formatCode="0.00">
                        <c:v>11.598981282918864</c:v>
                      </c:pt>
                      <c:pt idx="56" formatCode="0.00">
                        <c:v>11.598981282918864</c:v>
                      </c:pt>
                      <c:pt idx="57" formatCode="0.00">
                        <c:v>11.598981282918864</c:v>
                      </c:pt>
                      <c:pt idx="58" formatCode="0.00">
                        <c:v>11.598981282918864</c:v>
                      </c:pt>
                      <c:pt idx="59" formatCode="0.00">
                        <c:v>11.598981282918864</c:v>
                      </c:pt>
                      <c:pt idx="60" formatCode="0.00">
                        <c:v>11.598981282918864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3419-4548-B551-61C7C14EF93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TTC'!$A$44</c15:sqref>
                        </c15:formulaRef>
                      </c:ext>
                    </c:extLst>
                    <c:strCache>
                      <c:ptCount val="1"/>
                      <c:pt idx="0">
                        <c:v>Elec HTVA_Ter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TTC'!$B$1:$BT$1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TTC'!$B$44:$CD$44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 formatCode="0.00%">
                        <c:v>9.8675979859001051E-3</c:v>
                      </c:pt>
                      <c:pt idx="9" formatCode="0.00">
                        <c:v>9.407</c:v>
                      </c:pt>
                      <c:pt idx="10" formatCode="0.00">
                        <c:v>9.8469999999999995</c:v>
                      </c:pt>
                      <c:pt idx="11" formatCode="0.00">
                        <c:v>10.212200000000001</c:v>
                      </c:pt>
                      <c:pt idx="12" formatCode="0.00">
                        <c:v>10.577400000000001</c:v>
                      </c:pt>
                      <c:pt idx="13" formatCode="0.00">
                        <c:v>10.942599999999999</c:v>
                      </c:pt>
                      <c:pt idx="14" formatCode="0.00">
                        <c:v>11.3078</c:v>
                      </c:pt>
                      <c:pt idx="15" formatCode="0.00">
                        <c:v>11.873000000000001</c:v>
                      </c:pt>
                      <c:pt idx="16" formatCode="0.00">
                        <c:v>12.326886</c:v>
                      </c:pt>
                      <c:pt idx="17" formatCode="0.00">
                        <c:v>12.421772746</c:v>
                      </c:pt>
                      <c:pt idx="18" formatCode="0.00">
                        <c:v>12.517670926206002</c:v>
                      </c:pt>
                      <c:pt idx="19" formatCode="0.00">
                        <c:v>12.6145913431943</c:v>
                      </c:pt>
                      <c:pt idx="20" formatCode="0.00">
                        <c:v>12.7125449151374</c:v>
                      </c:pt>
                      <c:pt idx="21" formatCode="0.00">
                        <c:v>12.811542677043599</c:v>
                      </c:pt>
                      <c:pt idx="22" formatCode="0.00">
                        <c:v>12.911595782009099</c:v>
                      </c:pt>
                      <c:pt idx="23" formatCode="0.00">
                        <c:v>13.0127155024845</c:v>
                      </c:pt>
                      <c:pt idx="24" formatCode="0.00">
                        <c:v>13.114913231553798</c:v>
                      </c:pt>
                      <c:pt idx="25" formatCode="0.00">
                        <c:v>13.218200484228301</c:v>
                      </c:pt>
                      <c:pt idx="26" formatCode="0.00">
                        <c:v>13.322588898753501</c:v>
                      </c:pt>
                      <c:pt idx="27" formatCode="0.00">
                        <c:v>13.428090237930501</c:v>
                      </c:pt>
                      <c:pt idx="28" formatCode="0.00">
                        <c:v>13.534716390451301</c:v>
                      </c:pt>
                      <c:pt idx="29" formatCode="0.00">
                        <c:v>13.6424793722489</c:v>
                      </c:pt>
                      <c:pt idx="30" formatCode="0.00">
                        <c:v>13.751391327861201</c:v>
                      </c:pt>
                      <c:pt idx="31" formatCode="0.00">
                        <c:v>13.824313525238699</c:v>
                      </c:pt>
                      <c:pt idx="32" formatCode="0.00">
                        <c:v>13.8980378667873</c:v>
                      </c:pt>
                      <c:pt idx="33" formatCode="0.00">
                        <c:v>13.972573176092901</c:v>
                      </c:pt>
                      <c:pt idx="34" formatCode="0.00">
                        <c:v>14.0479283738009</c:v>
                      </c:pt>
                      <c:pt idx="35" formatCode="0.00">
                        <c:v>14.124112478683701</c:v>
                      </c:pt>
                      <c:pt idx="36" formatCode="0.00">
                        <c:v>14.201134608720201</c:v>
                      </c:pt>
                      <c:pt idx="37" formatCode="0.00">
                        <c:v>14.279003982187099</c:v>
                      </c:pt>
                      <c:pt idx="38" formatCode="0.00">
                        <c:v>14.3577299187621</c:v>
                      </c:pt>
                      <c:pt idx="39" formatCode="0.00">
                        <c:v>14.4373218406395</c:v>
                      </c:pt>
                      <c:pt idx="40" formatCode="0.00">
                        <c:v>14.517789273657499</c:v>
                      </c:pt>
                      <c:pt idx="41" formatCode="0.00">
                        <c:v>14.599141848438698</c:v>
                      </c:pt>
                      <c:pt idx="42" formatCode="0.00">
                        <c:v>14.681389301542499</c:v>
                      </c:pt>
                      <c:pt idx="43" formatCode="0.00">
                        <c:v>14.7645414766305</c:v>
                      </c:pt>
                      <c:pt idx="44" formatCode="0.00">
                        <c:v>14.848608325644399</c:v>
                      </c:pt>
                      <c:pt idx="45" formatCode="0.00">
                        <c:v>14.933599909997399</c:v>
                      </c:pt>
                      <c:pt idx="46" formatCode="0.00">
                        <c:v>15.0195264017784</c:v>
                      </c:pt>
                      <c:pt idx="47" formatCode="0.00">
                        <c:v>15.1063980849689</c:v>
                      </c:pt>
                      <c:pt idx="48" formatCode="0.00">
                        <c:v>15.1942253566746</c:v>
                      </c:pt>
                      <c:pt idx="49" formatCode="0.00">
                        <c:v>15.2830187283689</c:v>
                      </c:pt>
                      <c:pt idx="50" formatCode="0.00">
                        <c:v>15.372788827152</c:v>
                      </c:pt>
                      <c:pt idx="51" formatCode="0.00">
                        <c:v>15.372788827152</c:v>
                      </c:pt>
                      <c:pt idx="52" formatCode="0.00">
                        <c:v>15.372788827152</c:v>
                      </c:pt>
                      <c:pt idx="53" formatCode="0.00">
                        <c:v>15.372788827152</c:v>
                      </c:pt>
                      <c:pt idx="54" formatCode="0.00">
                        <c:v>15.372788827152</c:v>
                      </c:pt>
                      <c:pt idx="55" formatCode="0.00">
                        <c:v>15.372788827152</c:v>
                      </c:pt>
                      <c:pt idx="56" formatCode="0.00">
                        <c:v>15.372788827152</c:v>
                      </c:pt>
                      <c:pt idx="57" formatCode="0.00">
                        <c:v>15.372788827152</c:v>
                      </c:pt>
                      <c:pt idx="58" formatCode="0.00">
                        <c:v>15.372788827152</c:v>
                      </c:pt>
                      <c:pt idx="59" formatCode="0.00">
                        <c:v>15.372788827152</c:v>
                      </c:pt>
                      <c:pt idx="60" formatCode="0.00">
                        <c:v>15.372788827152</c:v>
                      </c:pt>
                      <c:pt idx="61" formatCode="0.00">
                        <c:v>15.372788827152</c:v>
                      </c:pt>
                      <c:pt idx="62" formatCode="0.00">
                        <c:v>15.372788827152</c:v>
                      </c:pt>
                      <c:pt idx="63" formatCode="0.00">
                        <c:v>15.372788827152</c:v>
                      </c:pt>
                      <c:pt idx="64" formatCode="0.00">
                        <c:v>15.372788827152</c:v>
                      </c:pt>
                      <c:pt idx="65" formatCode="0.00">
                        <c:v>15.372788827152</c:v>
                      </c:pt>
                      <c:pt idx="66" formatCode="0.00">
                        <c:v>15.372788827152</c:v>
                      </c:pt>
                      <c:pt idx="67" formatCode="0.00">
                        <c:v>15.372788827152</c:v>
                      </c:pt>
                      <c:pt idx="68" formatCode="0.00">
                        <c:v>15.372788827152</c:v>
                      </c:pt>
                      <c:pt idx="69" formatCode="0.00">
                        <c:v>15.372788827152</c:v>
                      </c:pt>
                      <c:pt idx="70" formatCode="0.00">
                        <c:v>15.372788827152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3419-4548-B551-61C7C14EF93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TTC'!$A$77</c15:sqref>
                        </c15:formulaRef>
                      </c:ext>
                    </c:extLst>
                    <c:strCache>
                      <c:ptCount val="1"/>
                      <c:pt idx="0">
                        <c:v>Électricité (c€/km) TTC_modev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TTC'!$B$1:$BT$1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TTC'!$B$77:$CD$77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7" formatCode="0.00">
                        <c:v>2.9983855479694599</c:v>
                      </c:pt>
                      <c:pt idx="8" formatCode="0.00">
                        <c:v>2.9983855479694599</c:v>
                      </c:pt>
                      <c:pt idx="9" formatCode="0.00">
                        <c:v>2.9983855479694599</c:v>
                      </c:pt>
                      <c:pt idx="10" formatCode="0.00">
                        <c:v>2.9983855479694599</c:v>
                      </c:pt>
                      <c:pt idx="11" formatCode="0.00">
                        <c:v>2.9983855479694599</c:v>
                      </c:pt>
                      <c:pt idx="12" formatCode="0.00">
                        <c:v>2.9983855479694599</c:v>
                      </c:pt>
                      <c:pt idx="13" formatCode="0.00">
                        <c:v>3.0308767554146923</c:v>
                      </c:pt>
                      <c:pt idx="14" formatCode="0.00">
                        <c:v>3.0633679628599246</c:v>
                      </c:pt>
                      <c:pt idx="15" formatCode="0.00">
                        <c:v>3.0958591703051566</c:v>
                      </c:pt>
                      <c:pt idx="16" formatCode="0.00">
                        <c:v>3.150011182713877</c:v>
                      </c:pt>
                      <c:pt idx="17" formatCode="0.00">
                        <c:v>3.2041631951225971</c:v>
                      </c:pt>
                      <c:pt idx="18" formatCode="0.00">
                        <c:v>3.2583152075313175</c:v>
                      </c:pt>
                      <c:pt idx="19" formatCode="0.00">
                        <c:v>3.420771244757479</c:v>
                      </c:pt>
                      <c:pt idx="20" formatCode="0.00">
                        <c:v>3.4355399754144025</c:v>
                      </c:pt>
                      <c:pt idx="21" formatCode="0.00">
                        <c:v>3.4503087060713264</c:v>
                      </c:pt>
                      <c:pt idx="22" formatCode="0.00">
                        <c:v>3.46507743672825</c:v>
                      </c:pt>
                      <c:pt idx="23" formatCode="0.00">
                        <c:v>3.4798461673851739</c:v>
                      </c:pt>
                      <c:pt idx="24" formatCode="0.00">
                        <c:v>3.4946148980420975</c:v>
                      </c:pt>
                      <c:pt idx="25" formatCode="0.00">
                        <c:v>3.5093836286990214</c:v>
                      </c:pt>
                      <c:pt idx="26" formatCode="0.00">
                        <c:v>3.524152359355945</c:v>
                      </c:pt>
                      <c:pt idx="27" formatCode="0.00">
                        <c:v>3.5389210900128689</c:v>
                      </c:pt>
                      <c:pt idx="28" formatCode="0.00">
                        <c:v>3.5536898206697924</c:v>
                      </c:pt>
                      <c:pt idx="29" formatCode="0.00">
                        <c:v>3.5684585513267164</c:v>
                      </c:pt>
                      <c:pt idx="30" formatCode="0.00">
                        <c:v>3.5832272819836399</c:v>
                      </c:pt>
                      <c:pt idx="31" formatCode="0.00">
                        <c:v>3.5832272819836399</c:v>
                      </c:pt>
                      <c:pt idx="32" formatCode="0.00">
                        <c:v>3.5832272819836399</c:v>
                      </c:pt>
                      <c:pt idx="33" formatCode="0.00">
                        <c:v>3.5832272819836399</c:v>
                      </c:pt>
                      <c:pt idx="34" formatCode="0.00">
                        <c:v>3.5832272819836399</c:v>
                      </c:pt>
                      <c:pt idx="35" formatCode="0.00">
                        <c:v>3.5832272819836399</c:v>
                      </c:pt>
                      <c:pt idx="50" formatCode="0.00">
                        <c:v>3.5832272819836399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3419-4548-B551-61C7C14EF93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TTC'!$A$38</c15:sqref>
                        </c15:formulaRef>
                      </c:ext>
                    </c:extLst>
                    <c:strCache>
                      <c:ptCount val="1"/>
                      <c:pt idx="0">
                        <c:v>élec TTC_Ter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TTC'!$B$1:$BT$1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TTC'!$B$38:$BT$38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9" formatCode="0.00">
                        <c:v>11.10026</c:v>
                      </c:pt>
                      <c:pt idx="10" formatCode="0.00">
                        <c:v>11.61946</c:v>
                      </c:pt>
                      <c:pt idx="11" formatCode="0.00">
                        <c:v>12.050396000000001</c:v>
                      </c:pt>
                      <c:pt idx="12" formatCode="0.00">
                        <c:v>12.481332000000002</c:v>
                      </c:pt>
                      <c:pt idx="13" formatCode="0.00">
                        <c:v>12.912267999999999</c:v>
                      </c:pt>
                      <c:pt idx="14" formatCode="0.00">
                        <c:v>13.343204</c:v>
                      </c:pt>
                      <c:pt idx="15" formatCode="0.00">
                        <c:v>14.010140000000002</c:v>
                      </c:pt>
                      <c:pt idx="16" formatCode="0.00">
                        <c:v>14.54572548</c:v>
                      </c:pt>
                      <c:pt idx="17" formatCode="0.00">
                        <c:v>14.65769184028</c:v>
                      </c:pt>
                      <c:pt idx="18" formatCode="0.00">
                        <c:v>14.770851692923081</c:v>
                      </c:pt>
                      <c:pt idx="19" formatCode="0.00">
                        <c:v>14.885217784969274</c:v>
                      </c:pt>
                      <c:pt idx="20" formatCode="0.00">
                        <c:v>15.000802999862131</c:v>
                      </c:pt>
                      <c:pt idx="21" formatCode="0.00">
                        <c:v>15.117620358911447</c:v>
                      </c:pt>
                      <c:pt idx="22" formatCode="0.00">
                        <c:v>15.235683022770736</c:v>
                      </c:pt>
                      <c:pt idx="23" formatCode="0.00">
                        <c:v>15.35500429293171</c:v>
                      </c:pt>
                      <c:pt idx="24" formatCode="0.00">
                        <c:v>15.475597613233482</c:v>
                      </c:pt>
                      <c:pt idx="25" formatCode="0.00">
                        <c:v>15.597476571389397</c:v>
                      </c:pt>
                      <c:pt idx="26" formatCode="0.00">
                        <c:v>15.720654900529132</c:v>
                      </c:pt>
                      <c:pt idx="27" formatCode="0.00">
                        <c:v>15.845146480757991</c:v>
                      </c:pt>
                      <c:pt idx="28" formatCode="0.00">
                        <c:v>15.970965340732535</c:v>
                      </c:pt>
                      <c:pt idx="29" formatCode="0.00">
                        <c:v>16.098125659253704</c:v>
                      </c:pt>
                      <c:pt idx="30" formatCode="0.00">
                        <c:v>16.226641766876217</c:v>
                      </c:pt>
                      <c:pt idx="31" formatCode="0.00">
                        <c:v>16.312689959781665</c:v>
                      </c:pt>
                      <c:pt idx="32" formatCode="0.00">
                        <c:v>16.399684682809013</c:v>
                      </c:pt>
                      <c:pt idx="33" formatCode="0.00">
                        <c:v>16.487636347789625</c:v>
                      </c:pt>
                      <c:pt idx="34" formatCode="0.00">
                        <c:v>16.576555481085062</c:v>
                      </c:pt>
                      <c:pt idx="35" formatCode="0.00">
                        <c:v>16.666452724846767</c:v>
                      </c:pt>
                      <c:pt idx="36" formatCode="0.00">
                        <c:v>16.757338838289837</c:v>
                      </c:pt>
                      <c:pt idx="37" formatCode="0.00">
                        <c:v>16.849224698980777</c:v>
                      </c:pt>
                      <c:pt idx="38" formatCode="0.00">
                        <c:v>16.942121304139278</c:v>
                      </c:pt>
                      <c:pt idx="39" formatCode="0.00">
                        <c:v>17.036039771954609</c:v>
                      </c:pt>
                      <c:pt idx="40" formatCode="0.00">
                        <c:v>17.130991342915848</c:v>
                      </c:pt>
                      <c:pt idx="41" formatCode="0.00">
                        <c:v>17.226987381157663</c:v>
                      </c:pt>
                      <c:pt idx="42" formatCode="0.00">
                        <c:v>17.324039375820149</c:v>
                      </c:pt>
                      <c:pt idx="43" formatCode="0.00">
                        <c:v>17.422158942423991</c:v>
                      </c:pt>
                      <c:pt idx="44" formatCode="0.00">
                        <c:v>17.521357824260392</c:v>
                      </c:pt>
                      <c:pt idx="45" formatCode="0.00">
                        <c:v>17.621647893796933</c:v>
                      </c:pt>
                      <c:pt idx="46" formatCode="0.00">
                        <c:v>17.72304115409851</c:v>
                      </c:pt>
                      <c:pt idx="47" formatCode="0.00">
                        <c:v>17.825549740263302</c:v>
                      </c:pt>
                      <c:pt idx="48" formatCode="0.00">
                        <c:v>17.92918592087603</c:v>
                      </c:pt>
                      <c:pt idx="49" formatCode="0.00">
                        <c:v>18.033962099475303</c:v>
                      </c:pt>
                      <c:pt idx="50" formatCode="0.00">
                        <c:v>18.139890816039362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3419-4548-B551-61C7C14EF935}"/>
                  </c:ext>
                </c:extLst>
              </c15:ser>
            </c15:filteredLineSeries>
          </c:ext>
        </c:extLst>
      </c:lineChart>
      <c:catAx>
        <c:axId val="2308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819000"/>
        <c:crosses val="autoZero"/>
        <c:auto val="1"/>
        <c:lblAlgn val="ctr"/>
        <c:lblOffset val="100"/>
        <c:noMultiLvlLbl val="0"/>
      </c:catAx>
      <c:valAx>
        <c:axId val="23081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8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prix de l'urbain Rés-Ter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'Comparaison prix HT et TTC'!$A$20</c:f>
              <c:strCache>
                <c:ptCount val="1"/>
                <c:pt idx="0">
                  <c:v>urbain HTVA-HCC_Res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TTC'!$B$20:$CD$20</c:f>
              <c:numCache>
                <c:formatCode>0.00</c:formatCode>
                <c:ptCount val="81"/>
                <c:pt idx="0">
                  <c:v>5.0938613742231302</c:v>
                </c:pt>
                <c:pt idx="1">
                  <c:v>5.3163369143283603</c:v>
                </c:pt>
                <c:pt idx="2">
                  <c:v>5.4171888143965496</c:v>
                </c:pt>
                <c:pt idx="3">
                  <c:v>5.3069407534190098</c:v>
                </c:pt>
                <c:pt idx="4">
                  <c:v>5.2131972275376901</c:v>
                </c:pt>
                <c:pt idx="5">
                  <c:v>5.3677185220440302</c:v>
                </c:pt>
                <c:pt idx="6">
                  <c:v>5.7285611766003797</c:v>
                </c:pt>
                <c:pt idx="7">
                  <c:v>5.8125983546223496</c:v>
                </c:pt>
                <c:pt idx="8">
                  <c:v>6.0950790431557698</c:v>
                </c:pt>
                <c:pt idx="9">
                  <c:v>6.5595147892516996</c:v>
                </c:pt>
                <c:pt idx="10">
                  <c:v>6.4827492946358101</c:v>
                </c:pt>
                <c:pt idx="11">
                  <c:v>6.67163437299069</c:v>
                </c:pt>
                <c:pt idx="12">
                  <c:v>6.8916245743712201</c:v>
                </c:pt>
                <c:pt idx="13">
                  <c:v>7.31015570373218</c:v>
                </c:pt>
                <c:pt idx="14">
                  <c:v>7.4792273320540099</c:v>
                </c:pt>
                <c:pt idx="15">
                  <c:v>7.6987439670230202</c:v>
                </c:pt>
                <c:pt idx="16">
                  <c:v>7.7900082656287299</c:v>
                </c:pt>
                <c:pt idx="17">
                  <c:v>7.8843031566196702</c:v>
                </c:pt>
                <c:pt idx="18">
                  <c:v>7.98567123327524</c:v>
                </c:pt>
                <c:pt idx="19">
                  <c:v>8.0922999892958103</c:v>
                </c:pt>
                <c:pt idx="20">
                  <c:v>8.2000544286690893</c:v>
                </c:pt>
                <c:pt idx="21">
                  <c:v>8.2581677517393199</c:v>
                </c:pt>
                <c:pt idx="22">
                  <c:v>8.3145343021523299</c:v>
                </c:pt>
                <c:pt idx="23">
                  <c:v>8.3716750113744407</c:v>
                </c:pt>
                <c:pt idx="24">
                  <c:v>8.4218822116016394</c:v>
                </c:pt>
                <c:pt idx="25">
                  <c:v>8.4739960499570604</c:v>
                </c:pt>
                <c:pt idx="26">
                  <c:v>8.5302113063637908</c:v>
                </c:pt>
                <c:pt idx="27">
                  <c:v>8.5874793755257297</c:v>
                </c:pt>
                <c:pt idx="28">
                  <c:v>8.6430805098057792</c:v>
                </c:pt>
                <c:pt idx="29">
                  <c:v>8.6943998491473096</c:v>
                </c:pt>
                <c:pt idx="30">
                  <c:v>8.7389136100256994</c:v>
                </c:pt>
                <c:pt idx="31">
                  <c:v>8.76359851340424</c:v>
                </c:pt>
                <c:pt idx="32">
                  <c:v>8.7884888118905504</c:v>
                </c:pt>
                <c:pt idx="33">
                  <c:v>8.8135856587622801</c:v>
                </c:pt>
                <c:pt idx="34">
                  <c:v>8.8388902085291807</c:v>
                </c:pt>
                <c:pt idx="35">
                  <c:v>8.8644036169298008</c:v>
                </c:pt>
                <c:pt idx="36">
                  <c:v>8.8826019815997892</c:v>
                </c:pt>
                <c:pt idx="37">
                  <c:v>8.9009179255523794</c:v>
                </c:pt>
                <c:pt idx="38">
                  <c:v>8.9193520754318101</c:v>
                </c:pt>
                <c:pt idx="39">
                  <c:v>8.93790505999619</c:v>
                </c:pt>
                <c:pt idx="40">
                  <c:v>8.9565775101203808</c:v>
                </c:pt>
                <c:pt idx="41">
                  <c:v>8.9723140207804004</c:v>
                </c:pt>
                <c:pt idx="42">
                  <c:v>8.9881562146130793</c:v>
                </c:pt>
                <c:pt idx="43">
                  <c:v>9.0041047905033107</c:v>
                </c:pt>
                <c:pt idx="44">
                  <c:v>9.0201604507120194</c:v>
                </c:pt>
                <c:pt idx="45">
                  <c:v>9.0363239008758001</c:v>
                </c:pt>
                <c:pt idx="46">
                  <c:v>9.0514517561910903</c:v>
                </c:pt>
                <c:pt idx="47">
                  <c:v>9.0666866417343304</c:v>
                </c:pt>
                <c:pt idx="48">
                  <c:v>9.0820293157817105</c:v>
                </c:pt>
                <c:pt idx="49">
                  <c:v>9.0974805403494905</c:v>
                </c:pt>
                <c:pt idx="50">
                  <c:v>9.1130410811893601</c:v>
                </c:pt>
                <c:pt idx="51">
                  <c:v>9.1287117077836193</c:v>
                </c:pt>
                <c:pt idx="52">
                  <c:v>9.1444931933400504</c:v>
                </c:pt>
                <c:pt idx="53">
                  <c:v>9.1603863147866402</c:v>
                </c:pt>
                <c:pt idx="54">
                  <c:v>9.1763918527660397</c:v>
                </c:pt>
                <c:pt idx="55">
                  <c:v>9.1925105916298904</c:v>
                </c:pt>
                <c:pt idx="56">
                  <c:v>9.2087433194328003</c:v>
                </c:pt>
                <c:pt idx="57">
                  <c:v>9.2250908279262607</c:v>
                </c:pt>
                <c:pt idx="58">
                  <c:v>9.2415539125522503</c:v>
                </c:pt>
                <c:pt idx="59">
                  <c:v>9.2581333724367205</c:v>
                </c:pt>
                <c:pt idx="60">
                  <c:v>9.2748300103827894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5B-4A2A-8D7D-C4E9A614F635}"/>
            </c:ext>
          </c:extLst>
        </c:ser>
        <c:ser>
          <c:idx val="5"/>
          <c:order val="5"/>
          <c:tx>
            <c:strRef>
              <c:f>'Comparaison prix HT et TTC'!$A$53</c:f>
              <c:strCache>
                <c:ptCount val="1"/>
                <c:pt idx="0">
                  <c:v>Urbain HTT_Ter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'Comparaison prix HT et TTC'!$B$53:$AZ$53</c:f>
              <c:numCache>
                <c:formatCode>General</c:formatCode>
                <c:ptCount val="51"/>
                <c:pt idx="9">
                  <c:v>6.1400000000000006</c:v>
                </c:pt>
                <c:pt idx="10">
                  <c:v>5.91</c:v>
                </c:pt>
                <c:pt idx="11">
                  <c:v>6.8199999999999994</c:v>
                </c:pt>
                <c:pt idx="12">
                  <c:v>7.06</c:v>
                </c:pt>
                <c:pt idx="13">
                  <c:v>7.02</c:v>
                </c:pt>
                <c:pt idx="14">
                  <c:v>7.9399999999999995</c:v>
                </c:pt>
                <c:pt idx="15">
                  <c:v>8.0352800000000002</c:v>
                </c:pt>
                <c:pt idx="16">
                  <c:v>8.0804156823955093</c:v>
                </c:pt>
                <c:pt idx="17">
                  <c:v>8.2053882641536191</c:v>
                </c:pt>
                <c:pt idx="18">
                  <c:v>8.2917881267474591</c:v>
                </c:pt>
                <c:pt idx="19">
                  <c:v>8.3790977496129493</c:v>
                </c:pt>
                <c:pt idx="20">
                  <c:v>8.4673267122069102</c:v>
                </c:pt>
                <c:pt idx="21">
                  <c:v>8.5564846948544613</c:v>
                </c:pt>
                <c:pt idx="22">
                  <c:v>8.6465814798111609</c:v>
                </c:pt>
                <c:pt idx="23">
                  <c:v>8.7376269523362993</c:v>
                </c:pt>
                <c:pt idx="24">
                  <c:v>8.7994389212132091</c:v>
                </c:pt>
                <c:pt idx="25">
                  <c:v>8.8616881620768204</c:v>
                </c:pt>
                <c:pt idx="26">
                  <c:v>8.9243777682890393</c:v>
                </c:pt>
                <c:pt idx="27">
                  <c:v>8.9875108550949303</c:v>
                </c:pt>
                <c:pt idx="28">
                  <c:v>9.0510905597774993</c:v>
                </c:pt>
                <c:pt idx="29">
                  <c:v>9.1151200418136504</c:v>
                </c:pt>
                <c:pt idx="30">
                  <c:v>9.1796024830310792</c:v>
                </c:pt>
                <c:pt idx="31">
                  <c:v>9.2445410877665299</c:v>
                </c:pt>
                <c:pt idx="32">
                  <c:v>9.3099390830249202</c:v>
                </c:pt>
                <c:pt idx="33">
                  <c:v>9.3757997186397191</c:v>
                </c:pt>
                <c:pt idx="34">
                  <c:v>9.4421262674344995</c:v>
                </c:pt>
                <c:pt idx="35">
                  <c:v>9.5089220253855196</c:v>
                </c:pt>
                <c:pt idx="36">
                  <c:v>9.5264744390036196</c:v>
                </c:pt>
                <c:pt idx="37">
                  <c:v>9.5440592524271892</c:v>
                </c:pt>
                <c:pt idx="38">
                  <c:v>9.5616765254626603</c:v>
                </c:pt>
                <c:pt idx="39">
                  <c:v>9.5793263180268795</c:v>
                </c:pt>
                <c:pt idx="40">
                  <c:v>9.5970086901472804</c:v>
                </c:pt>
                <c:pt idx="41">
                  <c:v>9.6147237019621112</c:v>
                </c:pt>
                <c:pt idx="42">
                  <c:v>9.6324714137206104</c:v>
                </c:pt>
                <c:pt idx="43">
                  <c:v>9.6502518857832396</c:v>
                </c:pt>
                <c:pt idx="44">
                  <c:v>9.668065178621891</c:v>
                </c:pt>
                <c:pt idx="45">
                  <c:v>9.6859113528200709</c:v>
                </c:pt>
                <c:pt idx="46">
                  <c:v>9.7037904690731107</c:v>
                </c:pt>
                <c:pt idx="47">
                  <c:v>9.7217025881883803</c:v>
                </c:pt>
                <c:pt idx="48">
                  <c:v>9.7396477710854992</c:v>
                </c:pt>
                <c:pt idx="49">
                  <c:v>9.7576260787965499</c:v>
                </c:pt>
                <c:pt idx="50">
                  <c:v>9.7756375724662288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819784"/>
        <c:axId val="230820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'Comparaison prix HT et TTC'!$A$13</c15:sqref>
                        </c15:formulaRef>
                      </c:ext>
                    </c:extLst>
                    <c:strCache>
                      <c:ptCount val="1"/>
                      <c:pt idx="0">
                        <c:v>urbain TTC_Res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'Comparaison prix HT et TTC'!$B$1:$BT$1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'Comparaison prix HT et TTC'!$B$13:$CD$13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5.9136424638698619</c:v>
                      </c:pt>
                      <c:pt idx="1">
                        <c:v>6.1719221272694904</c:v>
                      </c:pt>
                      <c:pt idx="2">
                        <c:v>6.289004637960339</c:v>
                      </c:pt>
                      <c:pt idx="3">
                        <c:v>6.1610137942645702</c:v>
                      </c:pt>
                      <c:pt idx="4">
                        <c:v>6.0521836446711959</c:v>
                      </c:pt>
                      <c:pt idx="5">
                        <c:v>6.231572839161033</c:v>
                      </c:pt>
                      <c:pt idx="6">
                        <c:v>6.6504877424126763</c:v>
                      </c:pt>
                      <c:pt idx="7">
                        <c:v>6.7480494520833352</c:v>
                      </c:pt>
                      <c:pt idx="8">
                        <c:v>7.0534691499999989</c:v>
                      </c:pt>
                      <c:pt idx="9">
                        <c:v>7.5909327635233455</c:v>
                      </c:pt>
                      <c:pt idx="10">
                        <c:v>7.5020966640693647</c:v>
                      </c:pt>
                      <c:pt idx="11">
                        <c:v>7.6960295387627378</c:v>
                      </c:pt>
                      <c:pt idx="12">
                        <c:v>7.949798104815609</c:v>
                      </c:pt>
                      <c:pt idx="13">
                        <c:v>8.4055806352959674</c:v>
                      </c:pt>
                      <c:pt idx="14">
                        <c:v>8.5447143181647576</c:v>
                      </c:pt>
                      <c:pt idx="15">
                        <c:v>8.795503183193139</c:v>
                      </c:pt>
                      <c:pt idx="16">
                        <c:v>9.1913620711763944</c:v>
                      </c:pt>
                      <c:pt idx="17">
                        <c:v>9.6030451338582683</c:v>
                      </c:pt>
                      <c:pt idx="18">
                        <c:v>10.083810540953138</c:v>
                      </c:pt>
                      <c:pt idx="19">
                        <c:v>10.557254186670042</c:v>
                      </c:pt>
                      <c:pt idx="20">
                        <c:v>11.040086123956247</c:v>
                      </c:pt>
                      <c:pt idx="21">
                        <c:v>11.28413563868391</c:v>
                      </c:pt>
                      <c:pt idx="22">
                        <c:v>11.50852156033188</c:v>
                      </c:pt>
                      <c:pt idx="23">
                        <c:v>11.723701631685721</c:v>
                      </c:pt>
                      <c:pt idx="24">
                        <c:v>11.940133930743459</c:v>
                      </c:pt>
                      <c:pt idx="25">
                        <c:v>12.168276877505635</c:v>
                      </c:pt>
                      <c:pt idx="26">
                        <c:v>12.419907208599877</c:v>
                      </c:pt>
                      <c:pt idx="27">
                        <c:v>12.679507610728512</c:v>
                      </c:pt>
                      <c:pt idx="28">
                        <c:v>12.932704555611508</c:v>
                      </c:pt>
                      <c:pt idx="29">
                        <c:v>13.165124974938774</c:v>
                      </c:pt>
                      <c:pt idx="30">
                        <c:v>13.36239626655688</c:v>
                      </c:pt>
                      <c:pt idx="31">
                        <c:v>13.452155073045043</c:v>
                      </c:pt>
                      <c:pt idx="32">
                        <c:v>13.543069690377406</c:v>
                      </c:pt>
                      <c:pt idx="33">
                        <c:v>13.635155096380602</c:v>
                      </c:pt>
                      <c:pt idx="34">
                        <c:v>13.728426463947839</c:v>
                      </c:pt>
                      <c:pt idx="35">
                        <c:v>13.822899163589327</c:v>
                      </c:pt>
                      <c:pt idx="36">
                        <c:v>13.876400915386153</c:v>
                      </c:pt>
                      <c:pt idx="37">
                        <c:v>13.930295131548524</c:v>
                      </c:pt>
                      <c:pt idx="38">
                        <c:v>13.984584785508057</c:v>
                      </c:pt>
                      <c:pt idx="39">
                        <c:v>14.039272874083542</c:v>
                      </c:pt>
                      <c:pt idx="40">
                        <c:v>14.094362417672476</c:v>
                      </c:pt>
                      <c:pt idx="41">
                        <c:v>14.132456122089804</c:v>
                      </c:pt>
                      <c:pt idx="42">
                        <c:v>14.170770793263522</c:v>
                      </c:pt>
                      <c:pt idx="43">
                        <c:v>14.209307992777015</c:v>
                      </c:pt>
                      <c:pt idx="44">
                        <c:v>14.248069295203937</c:v>
                      </c:pt>
                      <c:pt idx="45">
                        <c:v>14.287056288227468</c:v>
                      </c:pt>
                      <c:pt idx="46">
                        <c:v>14.319669380791741</c:v>
                      </c:pt>
                      <c:pt idx="47">
                        <c:v>14.352464326013626</c:v>
                      </c:pt>
                      <c:pt idx="48">
                        <c:v>14.385442498519566</c:v>
                      </c:pt>
                      <c:pt idx="49">
                        <c:v>14.418605285316534</c:v>
                      </c:pt>
                      <c:pt idx="50">
                        <c:v>14.4519540859116</c:v>
                      </c:pt>
                      <c:pt idx="51">
                        <c:v>14.485490312432763</c:v>
                      </c:pt>
                      <c:pt idx="52">
                        <c:v>14.519215389750903</c:v>
                      </c:pt>
                      <c:pt idx="53">
                        <c:v>14.553130755602981</c:v>
                      </c:pt>
                      <c:pt idx="54">
                        <c:v>14.587237860716444</c:v>
                      </c:pt>
                      <c:pt idx="55">
                        <c:v>14.621538168934853</c:v>
                      </c:pt>
                      <c:pt idx="56">
                        <c:v>14.656033157344789</c:v>
                      </c:pt>
                      <c:pt idx="57">
                        <c:v>14.690724316403964</c:v>
                      </c:pt>
                      <c:pt idx="58">
                        <c:v>14.725613150070638</c:v>
                      </c:pt>
                      <c:pt idx="59">
                        <c:v>14.760701175934292</c:v>
                      </c:pt>
                      <c:pt idx="60">
                        <c:v>14.79598992534763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895B-4A2A-8D7D-C4E9A614F63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TTC'!$A$45</c15:sqref>
                        </c15:formulaRef>
                      </c:ext>
                    </c:extLst>
                    <c:strCache>
                      <c:ptCount val="1"/>
                      <c:pt idx="0">
                        <c:v>Urbain HTVA_Ter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TTC'!$B$1:$BT$1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TTC'!$B$45:$CD$45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 formatCode="0.00%">
                        <c:v>1.2E-2</c:v>
                      </c:pt>
                      <c:pt idx="9" formatCode="0.00">
                        <c:v>6.1400000000000006</c:v>
                      </c:pt>
                      <c:pt idx="10" formatCode="0.00">
                        <c:v>5.91</c:v>
                      </c:pt>
                      <c:pt idx="11" formatCode="0.00">
                        <c:v>6.8199999999999994</c:v>
                      </c:pt>
                      <c:pt idx="12" formatCode="0.00">
                        <c:v>7.06</c:v>
                      </c:pt>
                      <c:pt idx="13" formatCode="0.00">
                        <c:v>7.02</c:v>
                      </c:pt>
                      <c:pt idx="14" formatCode="0.00">
                        <c:v>7.9399999999999995</c:v>
                      </c:pt>
                      <c:pt idx="15" formatCode="0.00">
                        <c:v>8.0352800000000002</c:v>
                      </c:pt>
                      <c:pt idx="16" formatCode="0.00">
                        <c:v>8.1317033600000013</c:v>
                      </c:pt>
                      <c:pt idx="17" formatCode="0.00">
                        <c:v>8.2292838003200011</c:v>
                      </c:pt>
                      <c:pt idx="18" formatCode="0.00">
                        <c:v>8.3280352059238396</c:v>
                      </c:pt>
                      <c:pt idx="19" formatCode="0.00">
                        <c:v>8.4279716283949302</c:v>
                      </c:pt>
                      <c:pt idx="20" formatCode="0.00">
                        <c:v>8.5291072879356697</c:v>
                      </c:pt>
                      <c:pt idx="21" formatCode="0.00">
                        <c:v>8.6314565753908905</c:v>
                      </c:pt>
                      <c:pt idx="22" formatCode="0.00">
                        <c:v>8.7350340542955802</c:v>
                      </c:pt>
                      <c:pt idx="23" formatCode="0.00">
                        <c:v>8.8398544629471303</c:v>
                      </c:pt>
                      <c:pt idx="24" formatCode="0.00">
                        <c:v>8.9459327165024991</c:v>
                      </c:pt>
                      <c:pt idx="25" formatCode="0.00">
                        <c:v>9.0532839091005304</c:v>
                      </c:pt>
                      <c:pt idx="26" formatCode="0.00">
                        <c:v>9.1619233160097302</c:v>
                      </c:pt>
                      <c:pt idx="27" formatCode="0.00">
                        <c:v>9.271866395801851</c:v>
                      </c:pt>
                      <c:pt idx="28" formatCode="0.00">
                        <c:v>9.3831287925514708</c:v>
                      </c:pt>
                      <c:pt idx="29" formatCode="0.00">
                        <c:v>9.4957263380620898</c:v>
                      </c:pt>
                      <c:pt idx="30" formatCode="0.00">
                        <c:v>9.6096750541188403</c:v>
                      </c:pt>
                      <c:pt idx="31" formatCode="0.00">
                        <c:v>9.7249911547682597</c:v>
                      </c:pt>
                      <c:pt idx="32" formatCode="0.00">
                        <c:v>9.8416910486254796</c:v>
                      </c:pt>
                      <c:pt idx="33" formatCode="0.00">
                        <c:v>9.9597913412089909</c:v>
                      </c:pt>
                      <c:pt idx="34" formatCode="0.00">
                        <c:v>10.079308837303499</c:v>
                      </c:pt>
                      <c:pt idx="35" formatCode="0.00">
                        <c:v>10.200260543351099</c:v>
                      </c:pt>
                      <c:pt idx="36" formatCode="0.00">
                        <c:v>10.3226636698714</c:v>
                      </c:pt>
                      <c:pt idx="37" formatCode="0.00">
                        <c:v>10.4465356339098</c:v>
                      </c:pt>
                      <c:pt idx="38" formatCode="0.00">
                        <c:v>10.5718940615167</c:v>
                      </c:pt>
                      <c:pt idx="39" formatCode="0.00">
                        <c:v>10.698756790254899</c:v>
                      </c:pt>
                      <c:pt idx="40" formatCode="0.00">
                        <c:v>10.827141871738</c:v>
                      </c:pt>
                      <c:pt idx="41" formatCode="0.00">
                        <c:v>10.957067574198801</c:v>
                      </c:pt>
                      <c:pt idx="42" formatCode="0.00">
                        <c:v>11.0885523850892</c:v>
                      </c:pt>
                      <c:pt idx="43" formatCode="0.00">
                        <c:v>11.2216150137103</c:v>
                      </c:pt>
                      <c:pt idx="44" formatCode="0.00">
                        <c:v>11.3562743938748</c:v>
                      </c:pt>
                      <c:pt idx="45" formatCode="0.00">
                        <c:v>11.492549686601301</c:v>
                      </c:pt>
                      <c:pt idx="46" formatCode="0.00">
                        <c:v>11.630460282840501</c:v>
                      </c:pt>
                      <c:pt idx="47" formatCode="0.00">
                        <c:v>11.770025806234601</c:v>
                      </c:pt>
                      <c:pt idx="48" formatCode="0.00">
                        <c:v>11.911266115909399</c:v>
                      </c:pt>
                      <c:pt idx="49" formatCode="0.00">
                        <c:v>12.0542013093003</c:v>
                      </c:pt>
                      <c:pt idx="50" formatCode="0.00">
                        <c:v>12.198851725012</c:v>
                      </c:pt>
                      <c:pt idx="51" formatCode="0.00">
                        <c:v>12.198851725012</c:v>
                      </c:pt>
                      <c:pt idx="52" formatCode="0.00">
                        <c:v>12.198851725012</c:v>
                      </c:pt>
                      <c:pt idx="53" formatCode="0.00">
                        <c:v>12.198851725012</c:v>
                      </c:pt>
                      <c:pt idx="54" formatCode="0.00">
                        <c:v>12.198851725012</c:v>
                      </c:pt>
                      <c:pt idx="55" formatCode="0.00">
                        <c:v>12.198851725012</c:v>
                      </c:pt>
                      <c:pt idx="56" formatCode="0.00">
                        <c:v>12.198851725012</c:v>
                      </c:pt>
                      <c:pt idx="57" formatCode="0.00">
                        <c:v>12.198851725012</c:v>
                      </c:pt>
                      <c:pt idx="58" formatCode="0.00">
                        <c:v>12.198851725012</c:v>
                      </c:pt>
                      <c:pt idx="59" formatCode="0.00">
                        <c:v>12.198851725012</c:v>
                      </c:pt>
                      <c:pt idx="60" formatCode="0.00">
                        <c:v>12.198851725012</c:v>
                      </c:pt>
                      <c:pt idx="61" formatCode="0.00">
                        <c:v>12.198851725012</c:v>
                      </c:pt>
                      <c:pt idx="62" formatCode="0.00">
                        <c:v>12.198851725012</c:v>
                      </c:pt>
                      <c:pt idx="63" formatCode="0.00">
                        <c:v>12.198851725012</c:v>
                      </c:pt>
                      <c:pt idx="64" formatCode="0.00">
                        <c:v>12.198851725012</c:v>
                      </c:pt>
                      <c:pt idx="65" formatCode="0.00">
                        <c:v>12.198851725012</c:v>
                      </c:pt>
                      <c:pt idx="66" formatCode="0.00">
                        <c:v>12.198851725012</c:v>
                      </c:pt>
                      <c:pt idx="67" formatCode="0.00">
                        <c:v>12.198851725012</c:v>
                      </c:pt>
                      <c:pt idx="68" formatCode="0.00">
                        <c:v>12.198851725012</c:v>
                      </c:pt>
                      <c:pt idx="69" formatCode="0.00">
                        <c:v>12.198851725012</c:v>
                      </c:pt>
                      <c:pt idx="70" formatCode="0.00">
                        <c:v>12.198851725012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895B-4A2A-8D7D-C4E9A614F63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TTC'!$A$52</c15:sqref>
                        </c15:formulaRef>
                      </c:ext>
                    </c:extLst>
                    <c:strCache>
                      <c:ptCount val="1"/>
                      <c:pt idx="0">
                        <c:v>Fioul HTT_Ter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TTC'!$B$1:$BT$1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TTC'!$B$52:$CD$52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9">
                        <c:v>6.1785633749114899</c:v>
                      </c:pt>
                      <c:pt idx="10">
                        <c:v>7.6392929353450603</c:v>
                      </c:pt>
                      <c:pt idx="11">
                        <c:v>9.4663572634675113</c:v>
                      </c:pt>
                      <c:pt idx="12">
                        <c:v>10.114236069502699</c:v>
                      </c:pt>
                      <c:pt idx="13">
                        <c:v>9.7246111443978407</c:v>
                      </c:pt>
                      <c:pt idx="14">
                        <c:v>9.1366559725475192</c:v>
                      </c:pt>
                      <c:pt idx="15">
                        <c:v>6.6809999999999992</c:v>
                      </c:pt>
                      <c:pt idx="16">
                        <c:v>7.0872176580176101</c:v>
                      </c:pt>
                      <c:pt idx="17">
                        <c:v>7.2986162727514499</c:v>
                      </c:pt>
                      <c:pt idx="18">
                        <c:v>7.5196126721237402</c:v>
                      </c:pt>
                      <c:pt idx="19">
                        <c:v>7.7506426086112992</c:v>
                      </c:pt>
                      <c:pt idx="20">
                        <c:v>7.9921616184460698</c:v>
                      </c:pt>
                      <c:pt idx="21">
                        <c:v>8.2446459198245101</c:v>
                      </c:pt>
                      <c:pt idx="22">
                        <c:v>8.5085933518969199</c:v>
                      </c:pt>
                      <c:pt idx="23">
                        <c:v>8.7845243563881592</c:v>
                      </c:pt>
                      <c:pt idx="24">
                        <c:v>9.0729830037852501</c:v>
                      </c:pt>
                      <c:pt idx="25">
                        <c:v>9.3745380661153401</c:v>
                      </c:pt>
                      <c:pt idx="26">
                        <c:v>9.6897841384292001</c:v>
                      </c:pt>
                      <c:pt idx="27">
                        <c:v>10.0193428112017</c:v>
                      </c:pt>
                      <c:pt idx="28">
                        <c:v>10.363863895960499</c:v>
                      </c:pt>
                      <c:pt idx="29">
                        <c:v>10.724026706560801</c:v>
                      </c:pt>
                      <c:pt idx="30">
                        <c:v>11.1005413986304</c:v>
                      </c:pt>
                      <c:pt idx="31">
                        <c:v>11.187122251388299</c:v>
                      </c:pt>
                      <c:pt idx="32">
                        <c:v>11.2745677685754</c:v>
                      </c:pt>
                      <c:pt idx="33">
                        <c:v>11.3628865854099</c:v>
                      </c:pt>
                      <c:pt idx="34">
                        <c:v>11.452087423348601</c:v>
                      </c:pt>
                      <c:pt idx="35">
                        <c:v>11.5421790909471</c:v>
                      </c:pt>
                      <c:pt idx="36">
                        <c:v>11.633170484730499</c:v>
                      </c:pt>
                      <c:pt idx="37">
                        <c:v>11.7250705900714</c:v>
                      </c:pt>
                      <c:pt idx="38">
                        <c:v>11.817888482077601</c:v>
                      </c:pt>
                      <c:pt idx="39">
                        <c:v>11.911633326487699</c:v>
                      </c:pt>
                      <c:pt idx="40">
                        <c:v>12.006314380576901</c:v>
                      </c:pt>
                      <c:pt idx="41">
                        <c:v>12.0500462309846</c:v>
                      </c:pt>
                      <c:pt idx="42">
                        <c:v>12.0939778110997</c:v>
                      </c:pt>
                      <c:pt idx="43">
                        <c:v>12.138110033116901</c:v>
                      </c:pt>
                      <c:pt idx="44">
                        <c:v>12.1824438133968</c:v>
                      </c:pt>
                      <c:pt idx="45">
                        <c:v>12.226980072485199</c:v>
                      </c:pt>
                      <c:pt idx="46">
                        <c:v>12.271719735132299</c:v>
                      </c:pt>
                      <c:pt idx="47">
                        <c:v>12.3166637303116</c:v>
                      </c:pt>
                      <c:pt idx="48">
                        <c:v>12.3618129912394</c:v>
                      </c:pt>
                      <c:pt idx="49">
                        <c:v>12.4071684553943</c:v>
                      </c:pt>
                      <c:pt idx="50">
                        <c:v>12.4527310645362</c:v>
                      </c:pt>
                      <c:pt idx="51">
                        <c:v>12.4527310645362</c:v>
                      </c:pt>
                      <c:pt idx="52">
                        <c:v>12.4527310645362</c:v>
                      </c:pt>
                      <c:pt idx="53">
                        <c:v>12.4527310645362</c:v>
                      </c:pt>
                      <c:pt idx="54">
                        <c:v>12.4527310645362</c:v>
                      </c:pt>
                      <c:pt idx="55">
                        <c:v>12.4527310645362</c:v>
                      </c:pt>
                      <c:pt idx="56">
                        <c:v>12.4527310645362</c:v>
                      </c:pt>
                      <c:pt idx="57">
                        <c:v>12.4527310645362</c:v>
                      </c:pt>
                      <c:pt idx="58">
                        <c:v>12.4527310645362</c:v>
                      </c:pt>
                      <c:pt idx="59">
                        <c:v>12.4527310645362</c:v>
                      </c:pt>
                      <c:pt idx="60">
                        <c:v>12.4527310645362</c:v>
                      </c:pt>
                      <c:pt idx="61">
                        <c:v>12.4527310645362</c:v>
                      </c:pt>
                      <c:pt idx="62">
                        <c:v>12.4527310645362</c:v>
                      </c:pt>
                      <c:pt idx="63">
                        <c:v>12.4527310645362</c:v>
                      </c:pt>
                      <c:pt idx="64">
                        <c:v>12.4527310645362</c:v>
                      </c:pt>
                      <c:pt idx="65">
                        <c:v>12.4527310645362</c:v>
                      </c:pt>
                      <c:pt idx="66">
                        <c:v>12.4527310645362</c:v>
                      </c:pt>
                      <c:pt idx="67">
                        <c:v>12.4527310645362</c:v>
                      </c:pt>
                      <c:pt idx="68">
                        <c:v>12.4527310645362</c:v>
                      </c:pt>
                      <c:pt idx="69">
                        <c:v>12.4527310645362</c:v>
                      </c:pt>
                      <c:pt idx="70">
                        <c:v>12.4527310645362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895B-4A2A-8D7D-C4E9A614F63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TTC'!$A$39</c15:sqref>
                        </c15:formulaRef>
                      </c:ext>
                    </c:extLst>
                    <c:strCache>
                      <c:ptCount val="1"/>
                      <c:pt idx="0">
                        <c:v>Urbain TTC_Ter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TTC'!$B$1:$BT$1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'Comparaison prix HT et TTC'!$B$39:$BT$39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9" formatCode="0.00">
                        <c:v>6.5698000000000008</c:v>
                      </c:pt>
                      <c:pt idx="10" formatCode="0.00">
                        <c:v>6.3237000000000005</c:v>
                      </c:pt>
                      <c:pt idx="11" formatCode="0.00">
                        <c:v>7.2973999999999997</c:v>
                      </c:pt>
                      <c:pt idx="12" formatCode="0.00">
                        <c:v>7.5541999999999998</c:v>
                      </c:pt>
                      <c:pt idx="13" formatCode="0.00">
                        <c:v>7.5113999999999992</c:v>
                      </c:pt>
                      <c:pt idx="14" formatCode="0.00">
                        <c:v>8.4957999999999991</c:v>
                      </c:pt>
                      <c:pt idx="15" formatCode="0.00">
                        <c:v>8.5977496000000002</c:v>
                      </c:pt>
                      <c:pt idx="16" formatCode="0.00">
                        <c:v>8.7009225952000016</c:v>
                      </c:pt>
                      <c:pt idx="17" formatCode="0.00">
                        <c:v>8.8053336663424009</c:v>
                      </c:pt>
                      <c:pt idx="18" formatCode="0.00">
                        <c:v>8.9109976703385083</c:v>
                      </c:pt>
                      <c:pt idx="19" formatCode="0.00">
                        <c:v>9.0179296423825761</c:v>
                      </c:pt>
                      <c:pt idx="20" formatCode="0.00">
                        <c:v>9.1261447980911665</c:v>
                      </c:pt>
                      <c:pt idx="21" formatCode="0.00">
                        <c:v>9.2356585356682537</c:v>
                      </c:pt>
                      <c:pt idx="22" formatCode="0.00">
                        <c:v>9.3464864380962709</c:v>
                      </c:pt>
                      <c:pt idx="23" formatCode="0.00">
                        <c:v>9.4586442753534286</c:v>
                      </c:pt>
                      <c:pt idx="24" formatCode="0.00">
                        <c:v>9.5721480066576738</c:v>
                      </c:pt>
                      <c:pt idx="25" formatCode="0.00">
                        <c:v>9.6870137827375675</c:v>
                      </c:pt>
                      <c:pt idx="26" formatCode="0.00">
                        <c:v>9.8032579481304118</c:v>
                      </c:pt>
                      <c:pt idx="27" formatCode="0.00">
                        <c:v>9.9208970435079813</c:v>
                      </c:pt>
                      <c:pt idx="28" formatCode="0.00">
                        <c:v>10.039947808030075</c:v>
                      </c:pt>
                      <c:pt idx="29" formatCode="0.00">
                        <c:v>10.160427181726437</c:v>
                      </c:pt>
                      <c:pt idx="30" formatCode="0.00">
                        <c:v>10.282352307907159</c:v>
                      </c:pt>
                      <c:pt idx="31" formatCode="0.00">
                        <c:v>10.405740535602037</c:v>
                      </c:pt>
                      <c:pt idx="32" formatCode="0.00">
                        <c:v>10.530609422029263</c:v>
                      </c:pt>
                      <c:pt idx="33" formatCode="0.00">
                        <c:v>10.65697673509362</c:v>
                      </c:pt>
                      <c:pt idx="34" formatCode="0.00">
                        <c:v>10.784860455914744</c:v>
                      </c:pt>
                      <c:pt idx="35" formatCode="0.00">
                        <c:v>10.914278781385676</c:v>
                      </c:pt>
                      <c:pt idx="36" formatCode="0.00">
                        <c:v>11.045250126762397</c:v>
                      </c:pt>
                      <c:pt idx="37" formatCode="0.00">
                        <c:v>11.177793128283486</c:v>
                      </c:pt>
                      <c:pt idx="38" formatCode="0.00">
                        <c:v>11.311926645822869</c:v>
                      </c:pt>
                      <c:pt idx="39" formatCode="0.00">
                        <c:v>11.447669765572742</c:v>
                      </c:pt>
                      <c:pt idx="40" formatCode="0.00">
                        <c:v>11.58504180275966</c:v>
                      </c:pt>
                      <c:pt idx="41" formatCode="0.00">
                        <c:v>11.724062304392717</c:v>
                      </c:pt>
                      <c:pt idx="42" formatCode="0.00">
                        <c:v>11.864751052045444</c:v>
                      </c:pt>
                      <c:pt idx="43" formatCode="0.00">
                        <c:v>12.007128064670022</c:v>
                      </c:pt>
                      <c:pt idx="44" formatCode="0.00">
                        <c:v>12.151213601446036</c:v>
                      </c:pt>
                      <c:pt idx="45" formatCode="0.00">
                        <c:v>12.297028164663391</c:v>
                      </c:pt>
                      <c:pt idx="46" formatCode="0.00">
                        <c:v>12.444592502639336</c:v>
                      </c:pt>
                      <c:pt idx="47" formatCode="0.00">
                        <c:v>12.593927612671024</c:v>
                      </c:pt>
                      <c:pt idx="48" formatCode="0.00">
                        <c:v>12.745054744023056</c:v>
                      </c:pt>
                      <c:pt idx="49" formatCode="0.00">
                        <c:v>12.897995400951322</c:v>
                      </c:pt>
                      <c:pt idx="50" formatCode="0.00">
                        <c:v>13.05277134576284</c:v>
                      </c:pt>
                      <c:pt idx="51" formatCode="0.00">
                        <c:v>13.05277134576284</c:v>
                      </c:pt>
                      <c:pt idx="52" formatCode="0.00">
                        <c:v>13.05277134576284</c:v>
                      </c:pt>
                      <c:pt idx="53" formatCode="0.00">
                        <c:v>13.05277134576284</c:v>
                      </c:pt>
                      <c:pt idx="54" formatCode="0.00">
                        <c:v>13.05277134576284</c:v>
                      </c:pt>
                      <c:pt idx="55" formatCode="0.00">
                        <c:v>13.05277134576284</c:v>
                      </c:pt>
                      <c:pt idx="56" formatCode="0.00">
                        <c:v>13.05277134576284</c:v>
                      </c:pt>
                      <c:pt idx="57" formatCode="0.00">
                        <c:v>13.05277134576284</c:v>
                      </c:pt>
                      <c:pt idx="58" formatCode="0.00">
                        <c:v>13.05277134576284</c:v>
                      </c:pt>
                      <c:pt idx="59" formatCode="0.00">
                        <c:v>13.05277134576284</c:v>
                      </c:pt>
                      <c:pt idx="60" formatCode="0.00">
                        <c:v>13.05277134576284</c:v>
                      </c:pt>
                      <c:pt idx="61" formatCode="0.00">
                        <c:v>13.05277134576284</c:v>
                      </c:pt>
                      <c:pt idx="62" formatCode="0.00">
                        <c:v>13.05277134576284</c:v>
                      </c:pt>
                      <c:pt idx="63" formatCode="0.00">
                        <c:v>13.05277134576284</c:v>
                      </c:pt>
                      <c:pt idx="64" formatCode="0.00">
                        <c:v>13.05277134576284</c:v>
                      </c:pt>
                      <c:pt idx="65" formatCode="0.00">
                        <c:v>13.05277134576284</c:v>
                      </c:pt>
                      <c:pt idx="66" formatCode="0.00">
                        <c:v>13.05277134576284</c:v>
                      </c:pt>
                      <c:pt idx="67" formatCode="0.00">
                        <c:v>13.05277134576284</c:v>
                      </c:pt>
                      <c:pt idx="68" formatCode="0.00">
                        <c:v>13.05277134576284</c:v>
                      </c:pt>
                      <c:pt idx="69" formatCode="0.00">
                        <c:v>13.05277134576284</c:v>
                      </c:pt>
                      <c:pt idx="70" formatCode="0.00">
                        <c:v>13.05277134576284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895B-4A2A-8D7D-C4E9A614F635}"/>
                  </c:ext>
                </c:extLst>
              </c15:ser>
            </c15:filteredLineSeries>
          </c:ext>
        </c:extLst>
      </c:lineChart>
      <c:catAx>
        <c:axId val="23081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820176"/>
        <c:crosses val="autoZero"/>
        <c:auto val="1"/>
        <c:lblAlgn val="ctr"/>
        <c:lblOffset val="100"/>
        <c:noMultiLvlLbl val="0"/>
      </c:catAx>
      <c:valAx>
        <c:axId val="2308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81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619130</xdr:colOff>
      <xdr:row>84</xdr:row>
      <xdr:rowOff>66674</xdr:rowOff>
    </xdr:from>
    <xdr:to>
      <xdr:col>12</xdr:col>
      <xdr:colOff>200025</xdr:colOff>
      <xdr:row>103</xdr:row>
      <xdr:rowOff>95250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504830</xdr:colOff>
      <xdr:row>104</xdr:row>
      <xdr:rowOff>142875</xdr:rowOff>
    </xdr:from>
    <xdr:to>
      <xdr:col>12</xdr:col>
      <xdr:colOff>152399</xdr:colOff>
      <xdr:row>121</xdr:row>
      <xdr:rowOff>28575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519112</xdr:colOff>
      <xdr:row>122</xdr:row>
      <xdr:rowOff>114299</xdr:rowOff>
    </xdr:from>
    <xdr:to>
      <xdr:col>12</xdr:col>
      <xdr:colOff>76200</xdr:colOff>
      <xdr:row>139</xdr:row>
      <xdr:rowOff>123825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514350</xdr:colOff>
      <xdr:row>140</xdr:row>
      <xdr:rowOff>114299</xdr:rowOff>
    </xdr:from>
    <xdr:to>
      <xdr:col>12</xdr:col>
      <xdr:colOff>19050</xdr:colOff>
      <xdr:row>156</xdr:row>
      <xdr:rowOff>85724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ypoth&#232;ses%20de%20prix%20transports.ods" TargetMode="External"/><Relationship Id="rId2" Type="http://schemas.openxmlformats.org/officeDocument/2006/relationships/hyperlink" Target="171024%20prevision_prix_energie_AME18_Menfis.xlsx" TargetMode="External"/><Relationship Id="rId1" Type="http://schemas.openxmlformats.org/officeDocument/2006/relationships/hyperlink" Target="Prix_scenario_AME_BV_01_2017_CGDD.ods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117"/>
  <sheetViews>
    <sheetView tabSelected="1" workbookViewId="0">
      <pane xSplit="1" ySplit="1" topLeftCell="AY26" activePane="bottomRight" state="frozen"/>
      <selection pane="topRight" activeCell="B1" sqref="B1"/>
      <selection pane="bottomLeft" activeCell="A2" sqref="A2"/>
      <selection pane="bottomRight" activeCell="A50" sqref="A50:A53"/>
    </sheetView>
  </sheetViews>
  <sheetFormatPr baseColWidth="10" defaultRowHeight="15"/>
  <cols>
    <col min="1" max="1" width="44.42578125" customWidth="1"/>
    <col min="2" max="2" width="21.85546875" customWidth="1"/>
  </cols>
  <sheetData>
    <row r="1" spans="1:82">
      <c r="A1" s="1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2">
        <v>2022</v>
      </c>
      <c r="Y1" s="2">
        <v>2023</v>
      </c>
      <c r="Z1" s="2">
        <v>2024</v>
      </c>
      <c r="AA1" s="2">
        <v>2025</v>
      </c>
      <c r="AB1" s="2">
        <v>2026</v>
      </c>
      <c r="AC1" s="2">
        <v>2027</v>
      </c>
      <c r="AD1" s="2">
        <v>2028</v>
      </c>
      <c r="AE1" s="2">
        <v>2029</v>
      </c>
      <c r="AF1" s="2">
        <v>2030</v>
      </c>
      <c r="AG1" s="2">
        <v>2031</v>
      </c>
      <c r="AH1" s="2">
        <v>2032</v>
      </c>
      <c r="AI1" s="2">
        <v>2033</v>
      </c>
      <c r="AJ1" s="2">
        <v>2034</v>
      </c>
      <c r="AK1" s="2">
        <v>2035</v>
      </c>
      <c r="AL1" s="2">
        <v>2036</v>
      </c>
      <c r="AM1" s="2">
        <v>2037</v>
      </c>
      <c r="AN1" s="2">
        <v>2038</v>
      </c>
      <c r="AO1" s="2">
        <v>2039</v>
      </c>
      <c r="AP1" s="2">
        <v>2040</v>
      </c>
      <c r="AQ1" s="2">
        <v>2041</v>
      </c>
      <c r="AR1" s="2">
        <v>2042</v>
      </c>
      <c r="AS1" s="2">
        <v>2043</v>
      </c>
      <c r="AT1" s="2">
        <v>2044</v>
      </c>
      <c r="AU1" s="2">
        <v>2045</v>
      </c>
      <c r="AV1" s="2">
        <v>2046</v>
      </c>
      <c r="AW1" s="2">
        <v>2047</v>
      </c>
      <c r="AX1" s="2">
        <v>2048</v>
      </c>
      <c r="AY1" s="2">
        <v>2049</v>
      </c>
      <c r="AZ1" s="2">
        <v>2050</v>
      </c>
      <c r="BA1" s="2">
        <v>2051</v>
      </c>
      <c r="BB1" s="2">
        <v>2052</v>
      </c>
      <c r="BC1" s="2">
        <v>2053</v>
      </c>
      <c r="BD1" s="2">
        <v>2054</v>
      </c>
      <c r="BE1" s="2">
        <v>2055</v>
      </c>
      <c r="BF1" s="2">
        <v>2056</v>
      </c>
      <c r="BG1" s="2">
        <v>2057</v>
      </c>
      <c r="BH1" s="2">
        <v>2058</v>
      </c>
      <c r="BI1" s="2">
        <v>2059</v>
      </c>
      <c r="BJ1" s="2">
        <v>2060</v>
      </c>
      <c r="BK1" s="2">
        <v>2061</v>
      </c>
      <c r="BL1" s="2">
        <v>2062</v>
      </c>
      <c r="BM1" s="2">
        <v>2063</v>
      </c>
      <c r="BN1" s="2">
        <v>2064</v>
      </c>
      <c r="BO1" s="2">
        <v>2065</v>
      </c>
      <c r="BP1" s="2">
        <v>2066</v>
      </c>
      <c r="BQ1" s="2">
        <v>2067</v>
      </c>
      <c r="BR1" s="2">
        <v>2068</v>
      </c>
      <c r="BS1" s="2">
        <v>2069</v>
      </c>
      <c r="BT1" s="2">
        <v>2070</v>
      </c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8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82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82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82">
      <c r="A5" s="3" t="s">
        <v>2</v>
      </c>
    </row>
    <row r="7" spans="1:82" ht="30">
      <c r="A7" s="4" t="s">
        <v>3</v>
      </c>
      <c r="B7" s="5" t="s">
        <v>4</v>
      </c>
    </row>
    <row r="8" spans="1:82" s="8" customFormat="1">
      <c r="A8" s="6" t="s">
        <v>0</v>
      </c>
      <c r="B8" s="7">
        <v>2000</v>
      </c>
      <c r="C8" s="7">
        <v>2001</v>
      </c>
      <c r="D8" s="7">
        <v>2002</v>
      </c>
      <c r="E8" s="7">
        <v>2003</v>
      </c>
      <c r="F8" s="7">
        <v>2004</v>
      </c>
      <c r="G8" s="7">
        <v>2005</v>
      </c>
      <c r="H8" s="7">
        <v>2006</v>
      </c>
      <c r="I8" s="7">
        <v>2007</v>
      </c>
      <c r="J8" s="7">
        <v>2008</v>
      </c>
      <c r="K8" s="7">
        <v>2009</v>
      </c>
      <c r="L8" s="7">
        <v>2010</v>
      </c>
      <c r="M8" s="7">
        <v>2011</v>
      </c>
      <c r="N8" s="7">
        <v>2012</v>
      </c>
      <c r="O8" s="7">
        <v>2013</v>
      </c>
      <c r="P8" s="7">
        <v>2014</v>
      </c>
      <c r="Q8" s="7">
        <v>2015</v>
      </c>
      <c r="R8" s="7">
        <v>2016</v>
      </c>
      <c r="S8" s="7">
        <v>2017</v>
      </c>
      <c r="T8" s="7">
        <v>2018</v>
      </c>
      <c r="U8" s="7">
        <v>2019</v>
      </c>
      <c r="V8" s="7">
        <v>2020</v>
      </c>
      <c r="W8" s="7">
        <v>2021</v>
      </c>
      <c r="X8" s="7">
        <v>2022</v>
      </c>
      <c r="Y8" s="7">
        <v>2023</v>
      </c>
      <c r="Z8" s="7">
        <v>2024</v>
      </c>
      <c r="AA8" s="7">
        <v>2025</v>
      </c>
      <c r="AB8" s="7">
        <v>2026</v>
      </c>
      <c r="AC8" s="7">
        <v>2027</v>
      </c>
      <c r="AD8" s="7">
        <v>2028</v>
      </c>
      <c r="AE8" s="7">
        <v>2029</v>
      </c>
      <c r="AF8" s="7">
        <v>2030</v>
      </c>
      <c r="AG8" s="7">
        <v>2031</v>
      </c>
      <c r="AH8" s="7">
        <v>2032</v>
      </c>
      <c r="AI8" s="7">
        <v>2033</v>
      </c>
      <c r="AJ8" s="7">
        <v>2034</v>
      </c>
      <c r="AK8" s="7">
        <v>2035</v>
      </c>
      <c r="AL8" s="7">
        <v>2036</v>
      </c>
      <c r="AM8" s="7">
        <v>2037</v>
      </c>
      <c r="AN8" s="7">
        <v>2038</v>
      </c>
      <c r="AO8" s="7">
        <v>2039</v>
      </c>
      <c r="AP8" s="7">
        <v>2040</v>
      </c>
      <c r="AQ8" s="7">
        <v>2041</v>
      </c>
      <c r="AR8" s="7">
        <v>2042</v>
      </c>
      <c r="AS8" s="7">
        <v>2043</v>
      </c>
      <c r="AT8" s="7">
        <v>2044</v>
      </c>
      <c r="AU8" s="7">
        <v>2045</v>
      </c>
      <c r="AV8" s="7">
        <v>2046</v>
      </c>
      <c r="AW8" s="7">
        <v>2047</v>
      </c>
      <c r="AX8" s="7">
        <v>2048</v>
      </c>
      <c r="AY8" s="7">
        <v>2049</v>
      </c>
      <c r="AZ8" s="7">
        <v>2050</v>
      </c>
      <c r="BA8" s="7">
        <v>2051</v>
      </c>
      <c r="BB8" s="7">
        <v>2052</v>
      </c>
      <c r="BC8" s="7">
        <v>2053</v>
      </c>
      <c r="BD8" s="7">
        <v>2054</v>
      </c>
      <c r="BE8" s="7">
        <v>2055</v>
      </c>
      <c r="BF8" s="7">
        <v>2056</v>
      </c>
      <c r="BG8" s="7">
        <v>2057</v>
      </c>
      <c r="BH8" s="7">
        <v>2058</v>
      </c>
      <c r="BI8" s="7">
        <v>2059</v>
      </c>
      <c r="BJ8" s="7">
        <v>2060</v>
      </c>
      <c r="BK8" s="7">
        <v>2061</v>
      </c>
      <c r="BL8" s="7">
        <v>2062</v>
      </c>
      <c r="BM8" s="7">
        <v>2063</v>
      </c>
      <c r="BN8" s="7">
        <v>2064</v>
      </c>
      <c r="BO8" s="7">
        <v>2065</v>
      </c>
      <c r="BP8" s="7">
        <v>2066</v>
      </c>
      <c r="BQ8" s="7">
        <v>2067</v>
      </c>
      <c r="BR8" s="7">
        <v>2068</v>
      </c>
      <c r="BS8" s="7">
        <v>2069</v>
      </c>
      <c r="BT8" s="7">
        <v>2070</v>
      </c>
      <c r="BU8" s="7"/>
      <c r="BV8" s="7"/>
      <c r="BW8" s="7"/>
      <c r="BX8" s="7"/>
      <c r="BY8" s="7"/>
      <c r="BZ8" s="7"/>
      <c r="CA8" s="7"/>
      <c r="CB8" s="7"/>
      <c r="CC8" s="7"/>
      <c r="CD8" s="7"/>
    </row>
    <row r="9" spans="1:82">
      <c r="A9" t="s">
        <v>5</v>
      </c>
      <c r="B9" s="5">
        <v>4.4338742044109587</v>
      </c>
      <c r="C9" s="5">
        <v>5.2174934956689132</v>
      </c>
      <c r="D9" s="5">
        <v>5.1412612915325777</v>
      </c>
      <c r="E9" s="5">
        <v>5.1500582943413509</v>
      </c>
      <c r="F9" s="5">
        <v>4.7797134070951097</v>
      </c>
      <c r="G9" s="5">
        <v>5.1062220030400356</v>
      </c>
      <c r="H9" s="5">
        <v>5.97728094012081</v>
      </c>
      <c r="I9" s="5">
        <v>5.9926865697644924</v>
      </c>
      <c r="J9" s="5">
        <v>6.588038730000001</v>
      </c>
      <c r="K9" s="5">
        <v>6.3712029426473302</v>
      </c>
      <c r="L9" s="5">
        <v>6.6909007541098262</v>
      </c>
      <c r="M9" s="5">
        <v>7.3986634911329467</v>
      </c>
      <c r="N9" s="5">
        <v>7.6226425494218413</v>
      </c>
      <c r="O9" s="5">
        <v>7.6512427616067926</v>
      </c>
      <c r="P9" s="5">
        <v>7.3336918496459456</v>
      </c>
      <c r="Q9" s="5">
        <v>7.1050410106329096</v>
      </c>
      <c r="R9" s="5">
        <v>7.4248173298455518</v>
      </c>
      <c r="S9" s="5">
        <v>7.7573764777209036</v>
      </c>
      <c r="T9" s="5">
        <v>8.1457406068397304</v>
      </c>
      <c r="U9" s="5">
        <v>8.5281901891978986</v>
      </c>
      <c r="V9" s="5">
        <v>8.9182236692854353</v>
      </c>
      <c r="W9" s="5">
        <v>9.1153677978986192</v>
      </c>
      <c r="X9" s="5">
        <v>9.2966276010402886</v>
      </c>
      <c r="Y9" s="5">
        <v>9.4704508832103631</v>
      </c>
      <c r="Z9" s="5">
        <v>9.6452857196946695</v>
      </c>
      <c r="AA9" s="5">
        <v>9.8295804620499787</v>
      </c>
      <c r="AB9" s="5">
        <v>10.03284840303146</v>
      </c>
      <c r="AC9" s="5">
        <v>10.242554597786212</v>
      </c>
      <c r="AD9" s="5">
        <v>10.447088055360105</v>
      </c>
      <c r="AE9" s="5">
        <v>10.634838156364465</v>
      </c>
      <c r="AF9" s="5">
        <v>10.794194657973771</v>
      </c>
      <c r="AG9" s="5">
        <v>10.866702164125606</v>
      </c>
      <c r="AH9" s="5">
        <v>10.940143338684754</v>
      </c>
      <c r="AI9" s="5">
        <v>11.014530280796684</v>
      </c>
      <c r="AJ9" s="5">
        <v>11.089875247182388</v>
      </c>
      <c r="AK9" s="5">
        <v>11.166190654198626</v>
      </c>
      <c r="AL9" s="5">
        <v>11.209409573314423</v>
      </c>
      <c r="AM9" s="5">
        <v>11.252945526641261</v>
      </c>
      <c r="AN9" s="5">
        <v>11.296800916128541</v>
      </c>
      <c r="AO9" s="5">
        <v>11.340978162617908</v>
      </c>
      <c r="AP9" s="5">
        <v>11.38547970599798</v>
      </c>
      <c r="AQ9" s="5">
        <v>11.416251945686238</v>
      </c>
      <c r="AR9" s="5">
        <v>11.447202683162903</v>
      </c>
      <c r="AS9" s="5">
        <v>11.478333179880989</v>
      </c>
      <c r="AT9" s="5">
        <v>11.509644707787096</v>
      </c>
      <c r="AU9" s="5">
        <v>11.541138549417758</v>
      </c>
      <c r="AV9" s="5">
        <v>11.567483529952302</v>
      </c>
      <c r="AW9" s="5">
        <v>11.593975411757111</v>
      </c>
      <c r="AX9" s="5">
        <v>11.620615305260664</v>
      </c>
      <c r="AY9" s="5">
        <v>11.647404330892487</v>
      </c>
      <c r="AZ9" s="5">
        <v>11.674343619179727</v>
      </c>
      <c r="BA9" s="5">
        <v>11.701434310844764</v>
      </c>
      <c r="BB9" s="5">
        <v>11.728677556903726</v>
      </c>
      <c r="BC9" s="5">
        <v>11.756074518766022</v>
      </c>
      <c r="BD9" s="5">
        <v>11.783626368334808</v>
      </c>
      <c r="BE9" s="5">
        <v>11.811334288108501</v>
      </c>
      <c r="BF9" s="5">
        <v>11.839199471283266</v>
      </c>
      <c r="BG9" s="5">
        <v>11.867223121856529</v>
      </c>
      <c r="BH9" s="5">
        <v>11.895406454731503</v>
      </c>
      <c r="BI9" s="5">
        <v>11.923750695822768</v>
      </c>
      <c r="BJ9" s="5">
        <v>11.952257082162872</v>
      </c>
    </row>
    <row r="10" spans="1:82">
      <c r="A10" t="s">
        <v>6</v>
      </c>
      <c r="B10" s="5">
        <v>5.8622414498219175</v>
      </c>
      <c r="C10" s="5">
        <v>4.9017109131453322</v>
      </c>
      <c r="D10" s="5">
        <v>4.4731154887167142</v>
      </c>
      <c r="E10" s="5">
        <v>4.6654157557576328</v>
      </c>
      <c r="F10" s="5">
        <v>5.2758879466277175</v>
      </c>
      <c r="G10" s="5">
        <v>6.7649661691387903</v>
      </c>
      <c r="H10" s="5">
        <v>7.3516035880355419</v>
      </c>
      <c r="I10" s="5">
        <v>7.2694769842028997</v>
      </c>
      <c r="J10" s="5">
        <v>9.0486041100000012</v>
      </c>
      <c r="K10" s="5">
        <v>6.2460164436893288</v>
      </c>
      <c r="L10" s="5">
        <v>7.6534431615260106</v>
      </c>
      <c r="M10" s="5">
        <v>9.2944372795147991</v>
      </c>
      <c r="N10" s="5">
        <v>9.9458973946086147</v>
      </c>
      <c r="O10" s="5">
        <v>9.4358190576212575</v>
      </c>
      <c r="P10" s="5">
        <v>8.6312874119886231</v>
      </c>
      <c r="Q10" s="5">
        <v>7.0783416080849326</v>
      </c>
      <c r="R10" s="5">
        <v>7.7213395339367921</v>
      </c>
      <c r="S10" s="5">
        <v>8.4161555265165369</v>
      </c>
      <c r="T10" s="5">
        <v>9.1935679524691203</v>
      </c>
      <c r="U10" s="5">
        <v>9.9987205708750668</v>
      </c>
      <c r="V10" s="5">
        <v>10.853163600310578</v>
      </c>
      <c r="W10" s="5">
        <v>11.193290969335857</v>
      </c>
      <c r="X10" s="5">
        <v>11.515532045470065</v>
      </c>
      <c r="Y10" s="5">
        <v>11.831119755491896</v>
      </c>
      <c r="Z10" s="5">
        <v>12.15129001544426</v>
      </c>
      <c r="AA10" s="5">
        <v>12.487281809026195</v>
      </c>
      <c r="AB10" s="5">
        <v>12.79799595764824</v>
      </c>
      <c r="AC10" s="5">
        <v>13.118395290311556</v>
      </c>
      <c r="AD10" s="5">
        <v>13.433198218261126</v>
      </c>
      <c r="AE10" s="5">
        <v>13.727124290266101</v>
      </c>
      <c r="AF10" s="5">
        <v>13.984894213230188</v>
      </c>
      <c r="AG10" s="5">
        <v>14.057852668946136</v>
      </c>
      <c r="AH10" s="5">
        <v>14.131430542313074</v>
      </c>
      <c r="AI10" s="5">
        <v>14.205633092189927</v>
      </c>
      <c r="AJ10" s="5">
        <v>14.280465622083373</v>
      </c>
      <c r="AK10" s="5">
        <v>14.355933480526867</v>
      </c>
      <c r="AL10" s="5">
        <v>14.4588977351448</v>
      </c>
      <c r="AM10" s="5">
        <v>14.563044615372213</v>
      </c>
      <c r="AN10" s="5">
        <v>14.668387704596249</v>
      </c>
      <c r="AO10" s="5">
        <v>14.774940742219949</v>
      </c>
      <c r="AP10" s="5">
        <v>14.882717625454241</v>
      </c>
      <c r="AQ10" s="5">
        <v>14.925930900067687</v>
      </c>
      <c r="AR10" s="5">
        <v>14.969340922419649</v>
      </c>
      <c r="AS10" s="5">
        <v>15.012948588292106</v>
      </c>
      <c r="AT10" s="5">
        <v>15.056754797545482</v>
      </c>
      <c r="AU10" s="5">
        <v>15.100760454137221</v>
      </c>
      <c r="AV10" s="5">
        <v>15.145242181080475</v>
      </c>
      <c r="AW10" s="5">
        <v>15.189927694103071</v>
      </c>
      <c r="AX10" s="5">
        <v>15.234817926819076</v>
      </c>
      <c r="AY10" s="5">
        <v>15.27991381711977</v>
      </c>
      <c r="AZ10" s="5">
        <v>15.32521630719323</v>
      </c>
      <c r="BA10" s="5">
        <v>15.370726343544025</v>
      </c>
      <c r="BB10" s="5">
        <v>15.41644487701298</v>
      </c>
      <c r="BC10" s="5">
        <v>15.462372862797061</v>
      </c>
      <c r="BD10" s="5">
        <v>15.508511260469302</v>
      </c>
      <c r="BE10" s="5">
        <v>15.554861033998886</v>
      </c>
      <c r="BF10" s="5">
        <v>15.601423151771263</v>
      </c>
      <c r="BG10" s="5">
        <v>15.648198586608391</v>
      </c>
      <c r="BH10" s="5">
        <v>15.695188315789064</v>
      </c>
      <c r="BI10" s="5">
        <v>15.742393321069319</v>
      </c>
      <c r="BJ10" s="5">
        <v>15.789814588702955</v>
      </c>
    </row>
    <row r="11" spans="1:82">
      <c r="A11" t="s">
        <v>7</v>
      </c>
      <c r="B11" s="5">
        <v>14.349470803787669</v>
      </c>
      <c r="C11" s="5">
        <v>14.052697600406161</v>
      </c>
      <c r="D11" s="5">
        <v>13.934532950736543</v>
      </c>
      <c r="E11" s="5">
        <v>13.801029097629046</v>
      </c>
      <c r="F11" s="5">
        <v>13.695656558328803</v>
      </c>
      <c r="G11" s="5">
        <v>13.45196160177491</v>
      </c>
      <c r="H11" s="5">
        <v>13.308206977834192</v>
      </c>
      <c r="I11" s="5">
        <v>13.276527028586958</v>
      </c>
      <c r="J11" s="5">
        <v>13.094318510000001</v>
      </c>
      <c r="K11" s="5">
        <v>13.217400466474976</v>
      </c>
      <c r="L11" s="5">
        <v>13.112255527890175</v>
      </c>
      <c r="M11" s="5">
        <v>13.592519580443959</v>
      </c>
      <c r="N11" s="5">
        <v>13.976687227130624</v>
      </c>
      <c r="O11" s="5">
        <v>14.883205984057859</v>
      </c>
      <c r="P11" s="5">
        <v>15.689947051428808</v>
      </c>
      <c r="Q11" s="5">
        <v>16.254736268076762</v>
      </c>
      <c r="R11" s="5">
        <v>16.433538367025605</v>
      </c>
      <c r="S11" s="5">
        <v>16.614307289062882</v>
      </c>
      <c r="T11" s="5">
        <v>16.797064669242573</v>
      </c>
      <c r="U11" s="5">
        <v>16.981832380604242</v>
      </c>
      <c r="V11" s="5">
        <v>17.168632536790888</v>
      </c>
      <c r="W11" s="5">
        <v>17.357487494695587</v>
      </c>
      <c r="X11" s="5">
        <v>17.548419857137237</v>
      </c>
      <c r="Y11" s="5">
        <v>17.741452475565744</v>
      </c>
      <c r="Z11" s="5">
        <v>17.936608452796964</v>
      </c>
      <c r="AA11" s="5">
        <v>18.133911145777734</v>
      </c>
      <c r="AB11" s="5">
        <v>18.333384168381286</v>
      </c>
      <c r="AC11" s="5">
        <v>18.535051394233477</v>
      </c>
      <c r="AD11" s="5">
        <v>18.738936959570044</v>
      </c>
      <c r="AE11" s="5">
        <v>18.945065266125315</v>
      </c>
      <c r="AF11" s="5">
        <v>19.153460984052689</v>
      </c>
      <c r="AG11" s="5">
        <v>19.364149054877267</v>
      </c>
      <c r="AH11" s="5">
        <v>19.577154694480917</v>
      </c>
      <c r="AI11" s="5">
        <v>19.792503396120203</v>
      </c>
      <c r="AJ11" s="5">
        <v>20.010220933477523</v>
      </c>
      <c r="AK11" s="5">
        <v>20.230333363745775</v>
      </c>
      <c r="AL11" s="5">
        <v>20.452867030746976</v>
      </c>
      <c r="AM11" s="5">
        <v>20.677848568085192</v>
      </c>
      <c r="AN11" s="5">
        <v>20.905304902334127</v>
      </c>
      <c r="AO11" s="5">
        <v>21.135263256259801</v>
      </c>
      <c r="AP11" s="5">
        <v>21.367751152078654</v>
      </c>
      <c r="AQ11" s="5">
        <v>21.60279641475152</v>
      </c>
      <c r="AR11" s="5">
        <v>21.840427175313785</v>
      </c>
      <c r="AS11" s="5">
        <v>22.080671874242235</v>
      </c>
      <c r="AT11" s="5">
        <v>22.323559264858901</v>
      </c>
      <c r="AU11" s="5">
        <v>22.569118416772344</v>
      </c>
      <c r="AV11" s="5">
        <v>22.817378719356839</v>
      </c>
      <c r="AW11" s="5">
        <v>23.068369885269757</v>
      </c>
      <c r="AX11" s="5">
        <v>23.322121954007727</v>
      </c>
      <c r="AY11" s="5">
        <v>23.578665295501807</v>
      </c>
      <c r="AZ11" s="5">
        <v>23.83803061375232</v>
      </c>
      <c r="BA11" s="5">
        <v>24.100248950503598</v>
      </c>
      <c r="BB11" s="5">
        <v>24.36535168895913</v>
      </c>
      <c r="BC11" s="5">
        <v>24.633370557537681</v>
      </c>
      <c r="BD11" s="5">
        <v>24.904337633670593</v>
      </c>
      <c r="BE11" s="5">
        <v>25.178285347640966</v>
      </c>
      <c r="BF11" s="5">
        <v>25.455246486465015</v>
      </c>
      <c r="BG11" s="5">
        <v>25.735254197816126</v>
      </c>
      <c r="BH11" s="5">
        <v>26.018341993992099</v>
      </c>
      <c r="BI11" s="5">
        <v>26.304543755926012</v>
      </c>
      <c r="BJ11" s="5">
        <v>26.593893737241192</v>
      </c>
    </row>
    <row r="12" spans="1:82">
      <c r="A12" t="s">
        <v>8</v>
      </c>
      <c r="B12" s="5">
        <v>3.4098952808219178</v>
      </c>
      <c r="C12" s="5">
        <v>3.3541029615014435</v>
      </c>
      <c r="D12" s="5">
        <v>3.2907582407932012</v>
      </c>
      <c r="E12" s="5">
        <v>3.4387053735430162</v>
      </c>
      <c r="F12" s="5">
        <v>3.5073600815217394</v>
      </c>
      <c r="G12" s="5">
        <v>3.7151505715329187</v>
      </c>
      <c r="H12" s="5">
        <v>3.6556327080477988</v>
      </c>
      <c r="I12" s="5">
        <v>3.9952728395289858</v>
      </c>
      <c r="J12" s="5">
        <v>3.8856617800000004</v>
      </c>
      <c r="K12" s="5">
        <v>3.8187833139357874</v>
      </c>
      <c r="L12" s="5">
        <v>3.9498238374971102</v>
      </c>
      <c r="M12" s="5">
        <v>3.8680548821033489</v>
      </c>
      <c r="N12" s="5">
        <v>4.0343725748370218</v>
      </c>
      <c r="O12" s="5">
        <v>4.3572804188978864</v>
      </c>
      <c r="P12" s="5">
        <v>4.4155280385217308</v>
      </c>
      <c r="Q12" s="5">
        <v>3.9999104940792152</v>
      </c>
      <c r="R12" s="5">
        <v>4.0479094200081658</v>
      </c>
      <c r="S12" s="5">
        <v>4.0964843330482639</v>
      </c>
      <c r="T12" s="5">
        <v>4.1456421450448433</v>
      </c>
      <c r="U12" s="5">
        <v>4.1953898507853813</v>
      </c>
      <c r="V12" s="5">
        <v>4.2457345289948059</v>
      </c>
      <c r="W12" s="5">
        <v>4.2966833433427443</v>
      </c>
      <c r="X12" s="5">
        <v>4.348243543462857</v>
      </c>
      <c r="Y12" s="5">
        <v>4.4004224659844118</v>
      </c>
      <c r="Z12" s="5">
        <v>4.4532275355762252</v>
      </c>
      <c r="AA12" s="5">
        <v>4.5066662660031396</v>
      </c>
      <c r="AB12" s="5">
        <v>4.5607462611951783</v>
      </c>
      <c r="AC12" s="5">
        <v>4.6154752163295205</v>
      </c>
      <c r="AD12" s="5">
        <v>4.6708609189254755</v>
      </c>
      <c r="AE12" s="5">
        <v>4.7269112499525807</v>
      </c>
      <c r="AF12" s="5">
        <v>4.7836341849520112</v>
      </c>
      <c r="AG12" s="5">
        <v>4.8410377951714354</v>
      </c>
      <c r="AH12" s="5">
        <v>4.8991302487134929</v>
      </c>
      <c r="AI12" s="5">
        <v>4.957919811698055</v>
      </c>
      <c r="AJ12" s="5">
        <v>5.0174148494384312</v>
      </c>
      <c r="AK12" s="5">
        <v>5.0776238276316938</v>
      </c>
      <c r="AL12" s="5">
        <v>5.1385553135632733</v>
      </c>
      <c r="AM12" s="5">
        <v>5.2002179773260329</v>
      </c>
      <c r="AN12" s="5">
        <v>5.2626205930539447</v>
      </c>
      <c r="AO12" s="5">
        <v>5.3257720401705919</v>
      </c>
      <c r="AP12" s="5">
        <v>5.3896813046526395</v>
      </c>
      <c r="AQ12" s="5">
        <v>5.4543574803084711</v>
      </c>
      <c r="AR12" s="5">
        <v>5.5198097700721727</v>
      </c>
      <c r="AS12" s="5">
        <v>5.5860474873130386</v>
      </c>
      <c r="AT12" s="5">
        <v>5.6530800571607953</v>
      </c>
      <c r="AU12" s="5">
        <v>5.7209170178467241</v>
      </c>
      <c r="AV12" s="5">
        <v>5.7895680220608847</v>
      </c>
      <c r="AW12" s="5">
        <v>5.8590428383256157</v>
      </c>
      <c r="AX12" s="5">
        <v>5.929351352385523</v>
      </c>
      <c r="AY12" s="5">
        <v>6.0005035686141506</v>
      </c>
      <c r="AZ12" s="5">
        <v>6.0725096114375194</v>
      </c>
      <c r="BA12" s="5">
        <v>6.1453797267747685</v>
      </c>
      <c r="BB12" s="5">
        <v>6.2191242834960665</v>
      </c>
      <c r="BC12" s="5">
        <v>6.2937537748980192</v>
      </c>
      <c r="BD12" s="5">
        <v>6.3692788201967945</v>
      </c>
      <c r="BE12" s="5">
        <v>6.4457101660391558</v>
      </c>
      <c r="BF12" s="5">
        <v>6.5230586880316261</v>
      </c>
      <c r="BG12" s="5">
        <v>6.6013353922880063</v>
      </c>
      <c r="BH12" s="5">
        <v>6.6805514169954616</v>
      </c>
      <c r="BI12" s="5">
        <v>6.7607180339994066</v>
      </c>
      <c r="BJ12" s="5">
        <v>6.8418466504074003</v>
      </c>
    </row>
    <row r="13" spans="1:82">
      <c r="A13" t="s">
        <v>9</v>
      </c>
      <c r="B13" s="5">
        <v>5.9136424638698619</v>
      </c>
      <c r="C13" s="5">
        <v>6.1719221272694904</v>
      </c>
      <c r="D13" s="5">
        <v>6.289004637960339</v>
      </c>
      <c r="E13" s="5">
        <v>6.1610137942645702</v>
      </c>
      <c r="F13" s="5">
        <v>6.0521836446711959</v>
      </c>
      <c r="G13" s="5">
        <v>6.231572839161033</v>
      </c>
      <c r="H13" s="5">
        <v>6.6504877424126763</v>
      </c>
      <c r="I13" s="5">
        <v>6.7480494520833352</v>
      </c>
      <c r="J13" s="5">
        <v>7.0534691499999989</v>
      </c>
      <c r="K13" s="5">
        <v>7.5909327635233455</v>
      </c>
      <c r="L13" s="5">
        <v>7.5020966640693647</v>
      </c>
      <c r="M13" s="5">
        <v>7.6960295387627378</v>
      </c>
      <c r="N13" s="5">
        <v>7.949798104815609</v>
      </c>
      <c r="O13" s="5">
        <v>8.4055806352959674</v>
      </c>
      <c r="P13" s="5">
        <v>8.5447143181647576</v>
      </c>
      <c r="Q13" s="5">
        <v>8.795503183193139</v>
      </c>
      <c r="R13" s="5">
        <v>9.1913620711763944</v>
      </c>
      <c r="S13" s="5">
        <v>9.6030451338582683</v>
      </c>
      <c r="T13" s="5">
        <v>10.083810540953138</v>
      </c>
      <c r="U13" s="5">
        <v>10.557254186670042</v>
      </c>
      <c r="V13" s="5">
        <v>11.040086123956247</v>
      </c>
      <c r="W13" s="5">
        <v>11.28413563868391</v>
      </c>
      <c r="X13" s="5">
        <v>11.50852156033188</v>
      </c>
      <c r="Y13" s="5">
        <v>11.723701631685721</v>
      </c>
      <c r="Z13" s="5">
        <v>11.940133930743459</v>
      </c>
      <c r="AA13" s="5">
        <v>12.168276877505635</v>
      </c>
      <c r="AB13" s="5">
        <v>12.419907208599877</v>
      </c>
      <c r="AC13" s="5">
        <v>12.679507610728512</v>
      </c>
      <c r="AD13" s="5">
        <v>12.932704555611508</v>
      </c>
      <c r="AE13" s="5">
        <v>13.165124974938774</v>
      </c>
      <c r="AF13" s="5">
        <v>13.36239626655688</v>
      </c>
      <c r="AG13" s="5">
        <v>13.452155073045043</v>
      </c>
      <c r="AH13" s="5">
        <v>13.543069690377406</v>
      </c>
      <c r="AI13" s="5">
        <v>13.635155096380602</v>
      </c>
      <c r="AJ13" s="5">
        <v>13.728426463947839</v>
      </c>
      <c r="AK13" s="5">
        <v>13.822899163589327</v>
      </c>
      <c r="AL13" s="5">
        <v>13.876400915386153</v>
      </c>
      <c r="AM13" s="5">
        <v>13.930295131548524</v>
      </c>
      <c r="AN13" s="5">
        <v>13.984584785508057</v>
      </c>
      <c r="AO13" s="5">
        <v>14.039272874083542</v>
      </c>
      <c r="AP13" s="5">
        <v>14.094362417672476</v>
      </c>
      <c r="AQ13" s="5">
        <v>14.132456122089804</v>
      </c>
      <c r="AR13" s="5">
        <v>14.170770793263522</v>
      </c>
      <c r="AS13" s="5">
        <v>14.209307992777015</v>
      </c>
      <c r="AT13" s="5">
        <v>14.248069295203937</v>
      </c>
      <c r="AU13" s="5">
        <v>14.287056288227468</v>
      </c>
      <c r="AV13" s="5">
        <v>14.319669380791741</v>
      </c>
      <c r="AW13" s="5">
        <v>14.352464326013626</v>
      </c>
      <c r="AX13" s="5">
        <v>14.385442498519566</v>
      </c>
      <c r="AY13" s="5">
        <v>14.418605285316534</v>
      </c>
      <c r="AZ13" s="5">
        <v>14.4519540859116</v>
      </c>
      <c r="BA13" s="5">
        <v>14.485490312432763</v>
      </c>
      <c r="BB13" s="5">
        <v>14.519215389750903</v>
      </c>
      <c r="BC13" s="5">
        <v>14.553130755602981</v>
      </c>
      <c r="BD13" s="5">
        <v>14.587237860716444</v>
      </c>
      <c r="BE13" s="5">
        <v>14.621538168934853</v>
      </c>
      <c r="BF13" s="5">
        <v>14.656033157344789</v>
      </c>
      <c r="BG13" s="5">
        <v>14.690724316403964</v>
      </c>
      <c r="BH13" s="5">
        <v>14.725613150070638</v>
      </c>
      <c r="BI13" s="5">
        <v>14.760701175934292</v>
      </c>
      <c r="BJ13" s="5">
        <v>14.79598992534763</v>
      </c>
    </row>
    <row r="15" spans="1:82" ht="30">
      <c r="A15" s="50" t="s">
        <v>10</v>
      </c>
      <c r="B15" s="51" t="s">
        <v>4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L15" s="9"/>
      <c r="BM15" s="9"/>
      <c r="BN15" s="9"/>
      <c r="BO15" s="10"/>
      <c r="BP15" s="9"/>
      <c r="BQ15" s="9"/>
    </row>
    <row r="16" spans="1:82">
      <c r="A16" t="s">
        <v>11</v>
      </c>
      <c r="B16" s="52">
        <v>3.46986842017977</v>
      </c>
      <c r="C16" s="52">
        <v>4.0831144679532096</v>
      </c>
      <c r="D16" s="52">
        <v>4.0234565467902303</v>
      </c>
      <c r="E16" s="52">
        <v>4.0303409194248898</v>
      </c>
      <c r="F16" s="52">
        <v>3.7405158207442901</v>
      </c>
      <c r="G16" s="52">
        <v>3.9960354439350998</v>
      </c>
      <c r="H16" s="52">
        <v>4.6777101506475898</v>
      </c>
      <c r="I16" s="52">
        <v>4.6897663131206802</v>
      </c>
      <c r="J16" s="52">
        <v>5.1556779661016998</v>
      </c>
      <c r="K16" s="52">
        <v>4.9859862661993102</v>
      </c>
      <c r="L16" s="52">
        <v>5.2361758946941199</v>
      </c>
      <c r="M16" s="52">
        <v>5.7900579980098499</v>
      </c>
      <c r="N16" s="52">
        <v>5.9653398903930599</v>
      </c>
      <c r="O16" s="52">
        <v>5.9877218905346696</v>
      </c>
      <c r="P16" s="52">
        <v>5.6060544090947797</v>
      </c>
      <c r="Q16" s="52">
        <v>5.2844472059343</v>
      </c>
      <c r="R16" s="52">
        <v>5.3920290120612497</v>
      </c>
      <c r="S16" s="52">
        <v>5.4905918566976197</v>
      </c>
      <c r="T16" s="52">
        <v>5.6106955463278601</v>
      </c>
      <c r="U16" s="52">
        <v>5.7483017275813904</v>
      </c>
      <c r="V16" s="52">
        <v>5.8918429277415996</v>
      </c>
      <c r="W16" s="52">
        <v>5.9490090224737298</v>
      </c>
      <c r="X16" s="52">
        <v>6.0070498537057997</v>
      </c>
      <c r="Y16" s="52">
        <v>6.0659789879272701</v>
      </c>
      <c r="Z16" s="52">
        <v>6.1258102039201203</v>
      </c>
      <c r="AA16" s="52">
        <v>6.1865574961001997</v>
      </c>
      <c r="AB16" s="52">
        <v>6.2516851830958498</v>
      </c>
      <c r="AC16" s="52">
        <v>6.3178707195676704</v>
      </c>
      <c r="AD16" s="52">
        <v>6.38513155013037</v>
      </c>
      <c r="AE16" s="52">
        <v>6.4534854097985104</v>
      </c>
      <c r="AF16" s="52">
        <v>6.5229503288487098</v>
      </c>
      <c r="AG16" s="52">
        <v>6.57969336986055</v>
      </c>
      <c r="AH16" s="52">
        <v>6.63716708259921</v>
      </c>
      <c r="AI16" s="52">
        <v>6.6953809356334597</v>
      </c>
      <c r="AJ16" s="52">
        <v>6.7543445208477602</v>
      </c>
      <c r="AK16" s="52">
        <v>6.8140675550545904</v>
      </c>
      <c r="AL16" s="52">
        <v>6.8478898864245297</v>
      </c>
      <c r="AM16" s="52">
        <v>6.8819603229382498</v>
      </c>
      <c r="AN16" s="52">
        <v>6.9162807443171896</v>
      </c>
      <c r="AO16" s="52">
        <v>6.9508530450675003</v>
      </c>
      <c r="AP16" s="52">
        <v>6.9856791346011597</v>
      </c>
      <c r="AQ16" s="52">
        <v>7.0097609235265796</v>
      </c>
      <c r="AR16" s="52">
        <v>7.0339824015388999</v>
      </c>
      <c r="AS16" s="52">
        <v>7.05834455582806</v>
      </c>
      <c r="AT16" s="52">
        <v>7.0828483817960901</v>
      </c>
      <c r="AU16" s="52">
        <v>7.1074948831324702</v>
      </c>
      <c r="AV16" s="52">
        <v>7.1281119804547401</v>
      </c>
      <c r="AW16" s="52">
        <v>7.1488440400098403</v>
      </c>
      <c r="AX16" s="52">
        <v>7.1696919307986597</v>
      </c>
      <c r="AY16" s="52">
        <v>7.1906565296487504</v>
      </c>
      <c r="AZ16" s="52">
        <v>7.21173872128987</v>
      </c>
      <c r="BA16" s="52">
        <v>7.2329393984303803</v>
      </c>
      <c r="BB16" s="52">
        <v>7.2542594618343301</v>
      </c>
      <c r="BC16" s="52">
        <v>7.2756998203993701</v>
      </c>
      <c r="BD16" s="52">
        <v>7.2972613912353603</v>
      </c>
      <c r="BE16" s="52">
        <v>7.3189450997438099</v>
      </c>
      <c r="BF16" s="52">
        <v>7.3407518796981197</v>
      </c>
      <c r="BG16" s="52">
        <v>7.3626826733245103</v>
      </c>
      <c r="BH16" s="52">
        <v>7.3847384313839104</v>
      </c>
      <c r="BI16" s="52">
        <v>7.4069201132545102</v>
      </c>
      <c r="BJ16" s="52">
        <v>7.42922868701526</v>
      </c>
      <c r="BL16" s="9"/>
      <c r="BM16" s="9"/>
      <c r="BN16" s="9"/>
      <c r="BO16" s="10"/>
      <c r="BP16" s="9"/>
      <c r="BQ16" s="9"/>
    </row>
    <row r="17" spans="1:69">
      <c r="A17" t="s">
        <v>12</v>
      </c>
      <c r="B17" s="52">
        <v>4.5263086838712203</v>
      </c>
      <c r="C17" s="52">
        <v>3.7846712493682801</v>
      </c>
      <c r="D17" s="52">
        <v>3.45374745374099</v>
      </c>
      <c r="E17" s="52">
        <v>3.6022248537369399</v>
      </c>
      <c r="F17" s="52">
        <v>4.0735779364185003</v>
      </c>
      <c r="G17" s="52">
        <v>5.2233135362239498</v>
      </c>
      <c r="H17" s="52">
        <v>5.6762634984805898</v>
      </c>
      <c r="I17" s="52">
        <v>5.6128525381360896</v>
      </c>
      <c r="J17" s="52">
        <v>6.9865384615384603</v>
      </c>
      <c r="K17" s="52">
        <v>4.8226260741157798</v>
      </c>
      <c r="L17" s="52">
        <v>5.9093175434768801</v>
      </c>
      <c r="M17" s="52">
        <v>7.1763492735772996</v>
      </c>
      <c r="N17" s="52">
        <v>7.67934963638809</v>
      </c>
      <c r="O17" s="52">
        <v>7.2855118823613196</v>
      </c>
      <c r="P17" s="52">
        <v>6.4910884595082203</v>
      </c>
      <c r="Q17" s="52">
        <v>5.1064313617676396</v>
      </c>
      <c r="R17" s="52">
        <v>5.41728941098284</v>
      </c>
      <c r="S17" s="52">
        <v>5.7434090193805503</v>
      </c>
      <c r="T17" s="52">
        <v>6.0680155831679201</v>
      </c>
      <c r="U17" s="52">
        <v>6.47932745665757</v>
      </c>
      <c r="V17" s="52">
        <v>6.9286970623959396</v>
      </c>
      <c r="W17" s="52">
        <v>7.0649694406126002</v>
      </c>
      <c r="X17" s="52">
        <v>7.2047416829854898</v>
      </c>
      <c r="Y17" s="52">
        <v>7.3481036760291998</v>
      </c>
      <c r="Z17" s="52">
        <v>7.4951476148009197</v>
      </c>
      <c r="AA17" s="52">
        <v>7.6459680621904003</v>
      </c>
      <c r="AB17" s="52">
        <v>7.7636531803848499</v>
      </c>
      <c r="AC17" s="52">
        <v>7.8836376911631003</v>
      </c>
      <c r="AD17" s="52">
        <v>8.0059665212443196</v>
      </c>
      <c r="AE17" s="52">
        <v>8.1306854751490896</v>
      </c>
      <c r="AF17" s="52">
        <v>8.2578412523503708</v>
      </c>
      <c r="AG17" s="52">
        <v>8.3141733728362901</v>
      </c>
      <c r="AH17" s="52">
        <v>8.3709837533046105</v>
      </c>
      <c r="AI17" s="52">
        <v>8.4282764541849602</v>
      </c>
      <c r="AJ17" s="52">
        <v>8.4860555703800102</v>
      </c>
      <c r="AK17" s="52">
        <v>8.5443252315582203</v>
      </c>
      <c r="AL17" s="52">
        <v>8.6238251982168102</v>
      </c>
      <c r="AM17" s="52">
        <v>8.7042382846456903</v>
      </c>
      <c r="AN17" s="52">
        <v>8.7855749787450108</v>
      </c>
      <c r="AO17" s="52">
        <v>8.8678458888767793</v>
      </c>
      <c r="AP17" s="52">
        <v>8.9510617452483707</v>
      </c>
      <c r="AQ17" s="52">
        <v>8.98442724576819</v>
      </c>
      <c r="AR17" s="52">
        <v>9.0179446576354003</v>
      </c>
      <c r="AS17" s="52">
        <v>9.0516146724942796</v>
      </c>
      <c r="AT17" s="52">
        <v>9.0854379851381299</v>
      </c>
      <c r="AU17" s="52">
        <v>9.1194152935235895</v>
      </c>
      <c r="AV17" s="52">
        <v>9.1537601816794592</v>
      </c>
      <c r="AW17" s="52">
        <v>9.1882624155721899</v>
      </c>
      <c r="AX17" s="52">
        <v>9.2229227160566793</v>
      </c>
      <c r="AY17" s="52">
        <v>9.2577418072903193</v>
      </c>
      <c r="AZ17" s="52">
        <v>9.2927204167480895</v>
      </c>
      <c r="BA17" s="52">
        <v>9.3278592752378202</v>
      </c>
      <c r="BB17" s="52">
        <v>9.3631591169153801</v>
      </c>
      <c r="BC17" s="52">
        <v>9.3986206793001106</v>
      </c>
      <c r="BD17" s="52">
        <v>9.4342447032901298</v>
      </c>
      <c r="BE17" s="52">
        <v>9.4700319331779106</v>
      </c>
      <c r="BF17" s="52">
        <v>9.5059831166657496</v>
      </c>
      <c r="BG17" s="52">
        <v>9.5420990048814396</v>
      </c>
      <c r="BH17" s="52">
        <v>9.5783803523939497</v>
      </c>
      <c r="BI17" s="52">
        <v>9.6148279172291797</v>
      </c>
      <c r="BJ17" s="52">
        <v>9.6514424608858302</v>
      </c>
      <c r="BL17" s="9"/>
      <c r="BM17" s="9"/>
      <c r="BN17" s="9"/>
      <c r="BO17" s="10"/>
      <c r="BP17" s="9"/>
      <c r="BQ17" s="9"/>
    </row>
    <row r="18" spans="1:69">
      <c r="A18" t="s">
        <v>13</v>
      </c>
      <c r="B18" s="52">
        <v>11.2296319861355</v>
      </c>
      <c r="C18" s="52">
        <v>10.9973827343763</v>
      </c>
      <c r="D18" s="52">
        <v>10.9049092524127</v>
      </c>
      <c r="E18" s="52">
        <v>10.800431591903299</v>
      </c>
      <c r="F18" s="52">
        <v>10.717968980287401</v>
      </c>
      <c r="G18" s="52">
        <v>10.527257788467301</v>
      </c>
      <c r="H18" s="52">
        <v>10.414758063199899</v>
      </c>
      <c r="I18" s="52">
        <v>10.389965917465</v>
      </c>
      <c r="J18" s="52">
        <v>10.247372881355901</v>
      </c>
      <c r="K18" s="52">
        <v>10.3436945572036</v>
      </c>
      <c r="L18" s="52">
        <v>10.2614100617223</v>
      </c>
      <c r="M18" s="52">
        <v>10.6372558779266</v>
      </c>
      <c r="N18" s="52">
        <v>10.937898413965801</v>
      </c>
      <c r="O18" s="52">
        <v>11.6473233236381</v>
      </c>
      <c r="P18" s="52">
        <v>12.2786640482233</v>
      </c>
      <c r="Q18" s="52">
        <v>12.7206577035587</v>
      </c>
      <c r="R18" s="52">
        <v>12.8605849382978</v>
      </c>
      <c r="S18" s="52">
        <v>13.0020513726191</v>
      </c>
      <c r="T18" s="52">
        <v>13.1450739377179</v>
      </c>
      <c r="U18" s="52">
        <v>13.2896697510328</v>
      </c>
      <c r="V18" s="52">
        <v>13.4358561182942</v>
      </c>
      <c r="W18" s="52">
        <v>13.5836505355954</v>
      </c>
      <c r="X18" s="52">
        <v>13.733070691487001</v>
      </c>
      <c r="Y18" s="52">
        <v>13.884134469093301</v>
      </c>
      <c r="Z18" s="52">
        <v>14.0368599482533</v>
      </c>
      <c r="AA18" s="52">
        <v>14.191265407684099</v>
      </c>
      <c r="AB18" s="52">
        <v>14.3473693271686</v>
      </c>
      <c r="AC18" s="52">
        <v>14.505190389767501</v>
      </c>
      <c r="AD18" s="52">
        <v>14.664747484054899</v>
      </c>
      <c r="AE18" s="52">
        <v>14.8260597063795</v>
      </c>
      <c r="AF18" s="52">
        <v>14.9891463631497</v>
      </c>
      <c r="AG18" s="52">
        <v>15.154026973144401</v>
      </c>
      <c r="AH18" s="52">
        <v>15.320721269848899</v>
      </c>
      <c r="AI18" s="52">
        <v>15.4892492038173</v>
      </c>
      <c r="AJ18" s="52">
        <v>15.6596309450593</v>
      </c>
      <c r="AK18" s="52">
        <v>15.8318868854549</v>
      </c>
      <c r="AL18" s="52">
        <v>16.006037641194901</v>
      </c>
      <c r="AM18" s="52">
        <v>16.1821040552481</v>
      </c>
      <c r="AN18" s="52">
        <v>16.360107199855801</v>
      </c>
      <c r="AO18" s="52">
        <v>16.540068379054201</v>
      </c>
      <c r="AP18" s="52">
        <v>16.7220091312238</v>
      </c>
      <c r="AQ18" s="52">
        <v>16.905951231667299</v>
      </c>
      <c r="AR18" s="52">
        <v>17.091916695215598</v>
      </c>
      <c r="AS18" s="52">
        <v>17.279927778863001</v>
      </c>
      <c r="AT18" s="52">
        <v>17.470006984430501</v>
      </c>
      <c r="AU18" s="52">
        <v>17.6621770612592</v>
      </c>
      <c r="AV18" s="52">
        <v>17.856461008933</v>
      </c>
      <c r="AW18" s="52">
        <v>18.052882080031299</v>
      </c>
      <c r="AX18" s="52">
        <v>18.251463782911699</v>
      </c>
      <c r="AY18" s="52">
        <v>18.4522298845237</v>
      </c>
      <c r="AZ18" s="52">
        <v>18.655204413253401</v>
      </c>
      <c r="BA18" s="52">
        <v>18.860411661799201</v>
      </c>
      <c r="BB18" s="52">
        <v>19.067876190079001</v>
      </c>
      <c r="BC18" s="52">
        <v>19.2776228281699</v>
      </c>
      <c r="BD18" s="52">
        <v>19.4896766792797</v>
      </c>
      <c r="BE18" s="52">
        <v>19.704063122751801</v>
      </c>
      <c r="BF18" s="52">
        <v>19.920807817102101</v>
      </c>
      <c r="BG18" s="52">
        <v>20.1399367030902</v>
      </c>
      <c r="BH18" s="52">
        <v>20.361476006824201</v>
      </c>
      <c r="BI18" s="52">
        <v>20.585452242899301</v>
      </c>
      <c r="BJ18" s="52">
        <v>20.811892217571099</v>
      </c>
      <c r="BL18" s="9"/>
      <c r="BM18" s="9"/>
      <c r="BN18" s="9"/>
      <c r="BO18" s="10"/>
      <c r="BP18" s="9"/>
      <c r="BQ18" s="9"/>
    </row>
    <row r="19" spans="1:69">
      <c r="A19" t="s">
        <v>14</v>
      </c>
      <c r="B19" s="52">
        <v>2.98469685868245</v>
      </c>
      <c r="C19" s="52">
        <v>2.9358615876549199</v>
      </c>
      <c r="D19" s="52">
        <v>2.8804156653196</v>
      </c>
      <c r="E19" s="52">
        <v>3.0099144639639399</v>
      </c>
      <c r="F19" s="52">
        <v>3.0700082423243402</v>
      </c>
      <c r="G19" s="52">
        <v>3.2518882039432602</v>
      </c>
      <c r="H19" s="52">
        <v>3.1997919471524399</v>
      </c>
      <c r="I19" s="52">
        <v>3.4970805000343401</v>
      </c>
      <c r="J19" s="52">
        <v>3.4011374407582902</v>
      </c>
      <c r="K19" s="52">
        <v>3.34259841502984</v>
      </c>
      <c r="L19" s="52">
        <v>3.45729878170483</v>
      </c>
      <c r="M19" s="52">
        <v>3.3857260428954801</v>
      </c>
      <c r="N19" s="52">
        <v>3.5313046763032001</v>
      </c>
      <c r="O19" s="52">
        <v>3.8139473818528198</v>
      </c>
      <c r="P19" s="52">
        <v>3.8649317884106398</v>
      </c>
      <c r="Q19" s="52">
        <v>3.5011398601694101</v>
      </c>
      <c r="R19" s="52">
        <v>3.5431535384914401</v>
      </c>
      <c r="S19" s="52">
        <v>3.58567138095334</v>
      </c>
      <c r="T19" s="52">
        <v>3.6286994375247801</v>
      </c>
      <c r="U19" s="52">
        <v>3.6722438307750802</v>
      </c>
      <c r="V19" s="52">
        <v>3.7163107567443801</v>
      </c>
      <c r="W19" s="52">
        <v>3.7609064858253101</v>
      </c>
      <c r="X19" s="52">
        <v>3.8060373636552201</v>
      </c>
      <c r="Y19" s="52">
        <v>3.85170981201908</v>
      </c>
      <c r="Z19" s="52">
        <v>3.8979303297633101</v>
      </c>
      <c r="AA19" s="52">
        <v>3.9447054937204702</v>
      </c>
      <c r="AB19" s="52">
        <v>3.9920419596451202</v>
      </c>
      <c r="AC19" s="52">
        <v>4.0399464631608604</v>
      </c>
      <c r="AD19" s="52">
        <v>4.0884258207187898</v>
      </c>
      <c r="AE19" s="52">
        <v>4.1374869305674098</v>
      </c>
      <c r="AF19" s="52">
        <v>4.1871367737342204</v>
      </c>
      <c r="AG19" s="52">
        <v>4.23738241501903</v>
      </c>
      <c r="AH19" s="52">
        <v>4.2882310039992602</v>
      </c>
      <c r="AI19" s="52">
        <v>4.3396897760472504</v>
      </c>
      <c r="AJ19" s="52">
        <v>4.3917660533598202</v>
      </c>
      <c r="AK19" s="52">
        <v>4.4444672460001398</v>
      </c>
      <c r="AL19" s="52">
        <v>4.4978008529521398</v>
      </c>
      <c r="AM19" s="52">
        <v>4.5517744631875701</v>
      </c>
      <c r="AN19" s="52">
        <v>4.6063957567458198</v>
      </c>
      <c r="AO19" s="52">
        <v>4.6616725058267701</v>
      </c>
      <c r="AP19" s="52">
        <v>4.7176125758966903</v>
      </c>
      <c r="AQ19" s="52">
        <v>4.7742239268074496</v>
      </c>
      <c r="AR19" s="52">
        <v>4.8315146139291398</v>
      </c>
      <c r="AS19" s="52">
        <v>4.8894927892962903</v>
      </c>
      <c r="AT19" s="52">
        <v>4.94816670276784</v>
      </c>
      <c r="AU19" s="52">
        <v>5.0075447032010603</v>
      </c>
      <c r="AV19" s="52">
        <v>5.0676352396394702</v>
      </c>
      <c r="AW19" s="52">
        <v>5.1284468625151396</v>
      </c>
      <c r="AX19" s="52">
        <v>5.1899882248653197</v>
      </c>
      <c r="AY19" s="52">
        <v>5.2522680835637097</v>
      </c>
      <c r="AZ19" s="52">
        <v>5.3152953005664703</v>
      </c>
      <c r="BA19" s="52">
        <v>5.3790788441732698</v>
      </c>
      <c r="BB19" s="52">
        <v>5.4436277903033501</v>
      </c>
      <c r="BC19" s="52">
        <v>5.5089513237869898</v>
      </c>
      <c r="BD19" s="52">
        <v>5.5750587396724303</v>
      </c>
      <c r="BE19" s="52">
        <v>5.6419594445485002</v>
      </c>
      <c r="BF19" s="52">
        <v>5.7096629578830802</v>
      </c>
      <c r="BG19" s="52">
        <v>5.7781789133776797</v>
      </c>
      <c r="BH19" s="52">
        <v>5.8475170603382098</v>
      </c>
      <c r="BI19" s="52">
        <v>5.9176872650622698</v>
      </c>
      <c r="BJ19" s="52">
        <v>5.98869951224302</v>
      </c>
      <c r="BL19" s="9"/>
      <c r="BM19" s="9"/>
      <c r="BN19" s="9"/>
      <c r="BO19" s="10"/>
      <c r="BP19" s="9"/>
      <c r="BQ19" s="9"/>
    </row>
    <row r="20" spans="1:69">
      <c r="A20" t="s">
        <v>15</v>
      </c>
      <c r="B20" s="52">
        <v>5.0938613742231302</v>
      </c>
      <c r="C20" s="52">
        <v>5.3163369143283603</v>
      </c>
      <c r="D20" s="52">
        <v>5.4171888143965496</v>
      </c>
      <c r="E20" s="52">
        <v>5.3069407534190098</v>
      </c>
      <c r="F20" s="52">
        <v>5.2131972275376901</v>
      </c>
      <c r="G20" s="52">
        <v>5.3677185220440302</v>
      </c>
      <c r="H20" s="52">
        <v>5.7285611766003797</v>
      </c>
      <c r="I20" s="52">
        <v>5.8125983546223496</v>
      </c>
      <c r="J20" s="52">
        <v>6.0950790431557698</v>
      </c>
      <c r="K20" s="52">
        <v>6.5595147892516996</v>
      </c>
      <c r="L20" s="52">
        <v>6.4827492946358101</v>
      </c>
      <c r="M20" s="52">
        <v>6.67163437299069</v>
      </c>
      <c r="N20" s="52">
        <v>6.8916245743712201</v>
      </c>
      <c r="O20" s="52">
        <v>7.31015570373218</v>
      </c>
      <c r="P20" s="52">
        <v>7.4792273320540099</v>
      </c>
      <c r="Q20" s="52">
        <v>7.6987439670230202</v>
      </c>
      <c r="R20" s="52">
        <v>7.7900082656287299</v>
      </c>
      <c r="S20" s="52">
        <v>7.8843031566196702</v>
      </c>
      <c r="T20" s="52">
        <v>7.98567123327524</v>
      </c>
      <c r="U20" s="52">
        <v>8.0922999892958103</v>
      </c>
      <c r="V20" s="52">
        <v>8.2000544286690893</v>
      </c>
      <c r="W20" s="52">
        <v>8.2581677517393199</v>
      </c>
      <c r="X20" s="52">
        <v>8.3145343021523299</v>
      </c>
      <c r="Y20" s="52">
        <v>8.3716750113744407</v>
      </c>
      <c r="Z20" s="52">
        <v>8.4218822116016394</v>
      </c>
      <c r="AA20" s="52">
        <v>8.4739960499570604</v>
      </c>
      <c r="AB20" s="52">
        <v>8.5302113063637908</v>
      </c>
      <c r="AC20" s="52">
        <v>8.5874793755257297</v>
      </c>
      <c r="AD20" s="52">
        <v>8.6430805098057792</v>
      </c>
      <c r="AE20" s="52">
        <v>8.6943998491473096</v>
      </c>
      <c r="AF20" s="52">
        <v>8.7389136100256994</v>
      </c>
      <c r="AG20" s="52">
        <v>8.76359851340424</v>
      </c>
      <c r="AH20" s="52">
        <v>8.7884888118905504</v>
      </c>
      <c r="AI20" s="52">
        <v>8.8135856587622801</v>
      </c>
      <c r="AJ20" s="52">
        <v>8.8388902085291807</v>
      </c>
      <c r="AK20" s="52">
        <v>8.8644036169298008</v>
      </c>
      <c r="AL20" s="52">
        <v>8.8826019815997892</v>
      </c>
      <c r="AM20" s="52">
        <v>8.9009179255523794</v>
      </c>
      <c r="AN20" s="52">
        <v>8.9193520754318101</v>
      </c>
      <c r="AO20" s="52">
        <v>8.93790505999619</v>
      </c>
      <c r="AP20" s="52">
        <v>8.9565775101203808</v>
      </c>
      <c r="AQ20" s="52">
        <v>8.9723140207804004</v>
      </c>
      <c r="AR20" s="52">
        <v>8.9881562146130793</v>
      </c>
      <c r="AS20" s="52">
        <v>9.0041047905033107</v>
      </c>
      <c r="AT20" s="52">
        <v>9.0201604507120194</v>
      </c>
      <c r="AU20" s="52">
        <v>9.0363239008758001</v>
      </c>
      <c r="AV20" s="52">
        <v>9.0514517561910903</v>
      </c>
      <c r="AW20" s="52">
        <v>9.0666866417343304</v>
      </c>
      <c r="AX20" s="52">
        <v>9.0820293157817105</v>
      </c>
      <c r="AY20" s="52">
        <v>9.0974805403494905</v>
      </c>
      <c r="AZ20" s="52">
        <v>9.1130410811893601</v>
      </c>
      <c r="BA20" s="52">
        <v>9.1287117077836193</v>
      </c>
      <c r="BB20" s="52">
        <v>9.1444931933400504</v>
      </c>
      <c r="BC20" s="52">
        <v>9.1603863147866402</v>
      </c>
      <c r="BD20" s="52">
        <v>9.1763918527660397</v>
      </c>
      <c r="BE20" s="52">
        <v>9.1925105916298904</v>
      </c>
      <c r="BF20" s="52">
        <v>9.2087433194328003</v>
      </c>
      <c r="BG20" s="52">
        <v>9.2250908279262607</v>
      </c>
      <c r="BH20" s="52">
        <v>9.2415539125522503</v>
      </c>
      <c r="BI20" s="52">
        <v>9.2581333724367205</v>
      </c>
      <c r="BJ20" s="52">
        <v>9.2748300103827894</v>
      </c>
      <c r="BL20" s="9"/>
      <c r="BM20" s="9"/>
      <c r="BN20" s="9"/>
      <c r="BO20" s="10"/>
      <c r="BP20" s="9"/>
      <c r="BQ20" s="9"/>
    </row>
    <row r="21" spans="1:69" ht="17.25" customHeight="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L21" s="9"/>
      <c r="BM21" s="9"/>
      <c r="BN21" s="9"/>
      <c r="BO21" s="10"/>
      <c r="BP21" s="9"/>
      <c r="BQ21" s="9"/>
    </row>
    <row r="22" spans="1:69" ht="45">
      <c r="A22" s="4" t="s">
        <v>16</v>
      </c>
    </row>
    <row r="23" spans="1:69">
      <c r="A23" t="s">
        <v>17</v>
      </c>
      <c r="Q23" s="5">
        <v>2.8128736298681973</v>
      </c>
      <c r="R23" s="5">
        <v>2.9382134339500174</v>
      </c>
      <c r="S23" s="5">
        <v>3.0691382974957442</v>
      </c>
      <c r="T23" s="5">
        <v>3.2058970870920445</v>
      </c>
      <c r="U23" s="5">
        <v>3.3487497586574655</v>
      </c>
      <c r="V23" s="5">
        <v>3.4979678515757864</v>
      </c>
      <c r="W23" s="5">
        <v>3.553588116098684</v>
      </c>
      <c r="X23" s="5">
        <v>3.6100927837827483</v>
      </c>
      <c r="Y23" s="5">
        <v>3.6674959172894619</v>
      </c>
      <c r="Z23" s="5">
        <v>3.7258118028869784</v>
      </c>
      <c r="AA23" s="5">
        <v>3.7850549540056346</v>
      </c>
      <c r="AB23" s="5">
        <v>3.8489762337542457</v>
      </c>
      <c r="AC23" s="5">
        <v>3.9139770037756141</v>
      </c>
      <c r="AD23" s="5">
        <v>3.9800754942937515</v>
      </c>
      <c r="AE23" s="5">
        <v>4.0472902434011866</v>
      </c>
      <c r="AF23" s="5">
        <v>4.1156401022581859</v>
      </c>
      <c r="AG23" s="5">
        <v>4.1701447023676215</v>
      </c>
      <c r="AH23" s="5">
        <v>4.2253711225000128</v>
      </c>
      <c r="AI23" s="5">
        <v>4.2813289219245689</v>
      </c>
      <c r="AJ23" s="5">
        <v>4.3380277865066352</v>
      </c>
      <c r="AK23" s="5">
        <v>4.3954775303842482</v>
      </c>
      <c r="AL23" s="5">
        <v>4.4248071598611434</v>
      </c>
      <c r="AM23" s="5">
        <v>4.4543324966666082</v>
      </c>
      <c r="AN23" s="5">
        <v>4.4840548466936614</v>
      </c>
      <c r="AO23" s="5">
        <v>4.5139755245491369</v>
      </c>
      <c r="AP23" s="5">
        <v>4.5440958536118208</v>
      </c>
      <c r="AQ23" s="5">
        <v>4.5625052511129125</v>
      </c>
      <c r="AR23" s="5">
        <v>4.5809892302089512</v>
      </c>
      <c r="AS23" s="5">
        <v>4.5995480930507435</v>
      </c>
      <c r="AT23" s="5">
        <v>4.6181821430131915</v>
      </c>
      <c r="AU23" s="5">
        <v>4.6368916847002577</v>
      </c>
      <c r="AV23" s="5">
        <v>4.6511579832343406</v>
      </c>
      <c r="AW23" s="5">
        <v>4.6654681748087823</v>
      </c>
      <c r="AX23" s="5">
        <v>4.6798223944690553</v>
      </c>
      <c r="AY23" s="5">
        <v>4.6942207776761231</v>
      </c>
      <c r="AZ23" s="5">
        <v>4.7086634603077213</v>
      </c>
      <c r="BA23" s="5">
        <v>4.7231505786596388</v>
      </c>
      <c r="BB23" s="5">
        <v>4.7376822694470064</v>
      </c>
      <c r="BC23" s="5">
        <v>4.7522586698055855</v>
      </c>
      <c r="BD23" s="5">
        <v>4.7668799172930623</v>
      </c>
      <c r="BE23" s="5">
        <v>4.781546149890346</v>
      </c>
      <c r="BF23" s="5">
        <v>4.7962575060028705</v>
      </c>
      <c r="BG23" s="5">
        <v>4.8110141244619005</v>
      </c>
      <c r="BH23" s="5">
        <v>4.8258161445258425</v>
      </c>
      <c r="BI23" s="5">
        <v>4.8406637058815596</v>
      </c>
      <c r="BJ23" s="5">
        <v>4.8555569486456873</v>
      </c>
    </row>
    <row r="24" spans="1:69">
      <c r="A24" t="s">
        <v>18</v>
      </c>
      <c r="Q24" s="5">
        <v>3.6913956585793675</v>
      </c>
      <c r="R24" s="5">
        <v>4.0329519244036955</v>
      </c>
      <c r="S24" s="5">
        <v>4.4061115981295105</v>
      </c>
      <c r="T24" s="5">
        <v>4.8137988696807685</v>
      </c>
      <c r="U24" s="5">
        <v>5.2592084974827094</v>
      </c>
      <c r="V24" s="5">
        <v>5.7458308435367984</v>
      </c>
      <c r="W24" s="5">
        <v>5.8934002019076104</v>
      </c>
      <c r="X24" s="5">
        <v>6.0447595631732121</v>
      </c>
      <c r="Y24" s="5">
        <v>6.2000062654402459</v>
      </c>
      <c r="Z24" s="5">
        <v>6.3592401467361421</v>
      </c>
      <c r="AA24" s="5">
        <v>6.5225636092142194</v>
      </c>
      <c r="AB24" s="5">
        <v>6.6500048237069844</v>
      </c>
      <c r="AC24" s="5">
        <v>6.7799360504287529</v>
      </c>
      <c r="AD24" s="5">
        <v>6.9124059405237031</v>
      </c>
      <c r="AE24" s="5">
        <v>7.0474640957071788</v>
      </c>
      <c r="AF24" s="5">
        <v>7.1851610868384448</v>
      </c>
      <c r="AG24" s="5">
        <v>7.2461631401126478</v>
      </c>
      <c r="AH24" s="5">
        <v>7.3076831011217918</v>
      </c>
      <c r="AI24" s="5">
        <v>7.3697253669051159</v>
      </c>
      <c r="AJ24" s="5">
        <v>7.432294371832743</v>
      </c>
      <c r="AK24" s="5">
        <v>7.4953945879226227</v>
      </c>
      <c r="AL24" s="5">
        <v>7.5814851018172167</v>
      </c>
      <c r="AM24" s="5">
        <v>7.6685644331110403</v>
      </c>
      <c r="AN24" s="5">
        <v>7.7566439391512016</v>
      </c>
      <c r="AO24" s="5">
        <v>7.8457351077328932</v>
      </c>
      <c r="AP24" s="5">
        <v>7.9358495585976847</v>
      </c>
      <c r="AQ24" s="5">
        <v>7.9719810591105986</v>
      </c>
      <c r="AR24" s="5">
        <v>8.0082770644216037</v>
      </c>
      <c r="AS24" s="5">
        <v>8.044738323512286</v>
      </c>
      <c r="AT24" s="5">
        <v>8.0813655887743092</v>
      </c>
      <c r="AU24" s="5">
        <v>8.1181596160249256</v>
      </c>
      <c r="AV24" s="5">
        <v>8.1553516954089176</v>
      </c>
      <c r="AW24" s="5">
        <v>8.1927141644913561</v>
      </c>
      <c r="AX24" s="5">
        <v>8.2302478038860105</v>
      </c>
      <c r="AY24" s="5">
        <v>8.2679533977829109</v>
      </c>
      <c r="AZ24" s="5">
        <v>8.3058317339647338</v>
      </c>
      <c r="BA24" s="5">
        <v>8.343883603823258</v>
      </c>
      <c r="BB24" s="5">
        <v>8.3821098023758971</v>
      </c>
      <c r="BC24" s="5">
        <v>8.4205111282823175</v>
      </c>
      <c r="BD24" s="5">
        <v>8.4590883838611148</v>
      </c>
      <c r="BE24" s="5">
        <v>8.4978423751065861</v>
      </c>
      <c r="BF24" s="5">
        <v>8.5367739117055645</v>
      </c>
      <c r="BG24" s="5">
        <v>8.5758838070543337</v>
      </c>
      <c r="BH24" s="5">
        <v>8.6151728782756329</v>
      </c>
      <c r="BI24" s="5">
        <v>8.65464194623571</v>
      </c>
      <c r="BJ24" s="5">
        <v>8.6942918355614935</v>
      </c>
    </row>
    <row r="25" spans="1:69">
      <c r="A25" s="11" t="s">
        <v>19</v>
      </c>
      <c r="Q25" s="12">
        <v>9.9907764365863603</v>
      </c>
      <c r="R25" s="12">
        <v>10.090684200952222</v>
      </c>
      <c r="S25" s="12">
        <v>10.191591042961745</v>
      </c>
      <c r="T25" s="12">
        <v>10.293506953391363</v>
      </c>
      <c r="U25" s="12">
        <v>10.396442022925276</v>
      </c>
      <c r="V25" s="12">
        <v>10.50040644315453</v>
      </c>
      <c r="W25" s="12">
        <v>10.605410507586074</v>
      </c>
      <c r="X25" s="12">
        <v>10.711464612661937</v>
      </c>
      <c r="Y25" s="12">
        <v>10.818579258788555</v>
      </c>
      <c r="Z25" s="12">
        <v>10.92676505137644</v>
      </c>
      <c r="AA25" s="12">
        <v>11.036032701890205</v>
      </c>
      <c r="AB25" s="12">
        <v>11.14639302890911</v>
      </c>
      <c r="AC25" s="12">
        <v>11.257856959198199</v>
      </c>
      <c r="AD25" s="12">
        <v>11.370435528790184</v>
      </c>
      <c r="AE25" s="12">
        <v>11.484139884078083</v>
      </c>
      <c r="AF25" s="12">
        <v>11.598981282918864</v>
      </c>
      <c r="AG25" s="12">
        <v>11.598981282918864</v>
      </c>
      <c r="AH25" s="12">
        <v>11.598981282918864</v>
      </c>
      <c r="AI25" s="12">
        <v>11.598981282918864</v>
      </c>
      <c r="AJ25" s="12">
        <v>11.598981282918864</v>
      </c>
      <c r="AK25" s="12">
        <v>11.598981282918864</v>
      </c>
      <c r="AL25" s="12">
        <v>11.598981282918864</v>
      </c>
      <c r="AM25" s="12">
        <v>11.598981282918864</v>
      </c>
      <c r="AN25" s="12">
        <v>11.598981282918864</v>
      </c>
      <c r="AO25" s="12">
        <v>11.598981282918864</v>
      </c>
      <c r="AP25" s="12">
        <v>11.598981282918864</v>
      </c>
      <c r="AQ25" s="12">
        <v>11.598981282918864</v>
      </c>
      <c r="AR25" s="12">
        <v>11.598981282918864</v>
      </c>
      <c r="AS25" s="12">
        <v>11.598981282918864</v>
      </c>
      <c r="AT25" s="12">
        <v>11.598981282918864</v>
      </c>
      <c r="AU25" s="12">
        <v>11.598981282918864</v>
      </c>
      <c r="AV25" s="12">
        <v>11.598981282918864</v>
      </c>
      <c r="AW25" s="12">
        <v>11.598981282918864</v>
      </c>
      <c r="AX25" s="12">
        <v>11.598981282918864</v>
      </c>
      <c r="AY25" s="12">
        <v>11.598981282918864</v>
      </c>
      <c r="AZ25" s="12">
        <v>11.598981282918864</v>
      </c>
      <c r="BA25" s="12">
        <v>11.598981282918864</v>
      </c>
      <c r="BB25" s="12">
        <v>11.598981282918864</v>
      </c>
      <c r="BC25" s="12">
        <v>11.598981282918864</v>
      </c>
      <c r="BD25" s="12">
        <v>11.598981282918864</v>
      </c>
      <c r="BE25" s="12">
        <v>11.598981282918864</v>
      </c>
      <c r="BF25" s="12">
        <v>11.598981282918864</v>
      </c>
      <c r="BG25" s="12">
        <v>11.598981282918864</v>
      </c>
      <c r="BH25" s="12">
        <v>11.598981282918864</v>
      </c>
      <c r="BI25" s="12">
        <v>11.598981282918864</v>
      </c>
      <c r="BJ25" s="12">
        <v>11.598981282918864</v>
      </c>
    </row>
    <row r="26" spans="1:69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L26" s="9"/>
      <c r="BM26" s="9"/>
      <c r="BN26" s="9"/>
      <c r="BO26" s="10"/>
      <c r="BP26" s="9"/>
      <c r="BQ26" s="9"/>
    </row>
    <row r="28" spans="1:69" s="14" customFormat="1">
      <c r="A28" s="13" t="s">
        <v>20</v>
      </c>
      <c r="B28" s="14" t="s">
        <v>21</v>
      </c>
      <c r="P28" s="14">
        <v>7</v>
      </c>
      <c r="Q28" s="14">
        <v>14.5</v>
      </c>
      <c r="R28" s="14">
        <v>22</v>
      </c>
      <c r="S28" s="14">
        <v>30.5</v>
      </c>
      <c r="T28" s="14">
        <v>39</v>
      </c>
      <c r="U28" s="14">
        <v>47.5</v>
      </c>
      <c r="V28" s="14">
        <v>56</v>
      </c>
      <c r="W28" s="14">
        <v>61.10526625</v>
      </c>
      <c r="X28" s="14">
        <v>65.511072920000004</v>
      </c>
      <c r="Y28" s="14">
        <v>69.56424647</v>
      </c>
      <c r="Z28" s="14">
        <v>73.611613340000005</v>
      </c>
      <c r="AA28" s="14">
        <v>78</v>
      </c>
      <c r="AB28" s="14">
        <v>82.938663649999995</v>
      </c>
      <c r="AC28" s="14">
        <v>88.086584509999994</v>
      </c>
      <c r="AD28" s="14">
        <v>92.965173539999995</v>
      </c>
      <c r="AE28" s="14">
        <v>97.095841719999996</v>
      </c>
      <c r="AF28" s="14">
        <v>100</v>
      </c>
    </row>
    <row r="32" spans="1:69">
      <c r="A32" s="54" t="s">
        <v>22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</row>
    <row r="33" spans="1:72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</row>
    <row r="34" spans="1:72">
      <c r="A34" s="3" t="s">
        <v>23</v>
      </c>
      <c r="B34" s="55" t="s">
        <v>24</v>
      </c>
      <c r="C34" s="55"/>
      <c r="D34" s="55"/>
      <c r="E34" s="55"/>
    </row>
    <row r="35" spans="1:72">
      <c r="A35" s="3" t="s">
        <v>25</v>
      </c>
    </row>
    <row r="36" spans="1:72">
      <c r="A36" s="15" t="s">
        <v>26</v>
      </c>
      <c r="K36" s="5">
        <f t="shared" ref="K36:P36" si="0">K42+0.18*K42</f>
        <v>3.8946254000000002</v>
      </c>
      <c r="L36" s="5">
        <f t="shared" si="0"/>
        <v>4.563292066666671</v>
      </c>
      <c r="M36" s="5">
        <f t="shared" si="0"/>
        <v>5.2319587333333297</v>
      </c>
      <c r="N36" s="5">
        <f t="shared" si="0"/>
        <v>5.9006254</v>
      </c>
      <c r="O36" s="5">
        <f t="shared" si="0"/>
        <v>5.9006254</v>
      </c>
      <c r="P36" s="5">
        <f t="shared" si="0"/>
        <v>5.6056254000000001</v>
      </c>
      <c r="Q36" s="5">
        <f>Q42+0.18*Q42</f>
        <v>5.3696254000000003</v>
      </c>
      <c r="R36" s="5">
        <f t="shared" ref="R36:AY36" si="1">R42+0.18*R42</f>
        <v>5.658656950726817</v>
      </c>
      <c r="S36" s="5">
        <f t="shared" si="1"/>
        <v>5.7493055567480056</v>
      </c>
      <c r="T36" s="5">
        <f t="shared" si="1"/>
        <v>5.8422276362174914</v>
      </c>
      <c r="U36" s="5">
        <f t="shared" si="1"/>
        <v>5.9374810515361061</v>
      </c>
      <c r="V36" s="5">
        <f t="shared" si="1"/>
        <v>6.0351251464092588</v>
      </c>
      <c r="W36" s="5">
        <f t="shared" si="1"/>
        <v>6.1352207838562913</v>
      </c>
      <c r="X36" s="5">
        <f t="shared" si="1"/>
        <v>6.2378303851959771</v>
      </c>
      <c r="Y36" s="5">
        <f t="shared" si="1"/>
        <v>6.3430179700333609</v>
      </c>
      <c r="Z36" s="5">
        <f t="shared" si="1"/>
        <v>6.4508491972734294</v>
      </c>
      <c r="AA36" s="5">
        <f t="shared" si="1"/>
        <v>6.5613914071882906</v>
      </c>
      <c r="AB36" s="5">
        <f t="shared" si="1"/>
        <v>6.6747136645646652</v>
      </c>
      <c r="AC36" s="5">
        <f t="shared" si="1"/>
        <v>6.790886802959661</v>
      </c>
      <c r="AD36" s="5">
        <f t="shared" si="1"/>
        <v>6.9099834700930609</v>
      </c>
      <c r="AE36" s="5">
        <f t="shared" si="1"/>
        <v>7.0320781744056049</v>
      </c>
      <c r="AF36" s="5">
        <f t="shared" si="1"/>
        <v>7.1572473328130251</v>
      </c>
      <c r="AG36" s="5">
        <f t="shared" si="1"/>
        <v>7.2094568097307601</v>
      </c>
      <c r="AH36" s="5">
        <f t="shared" si="1"/>
        <v>7.2621861028359653</v>
      </c>
      <c r="AI36" s="5">
        <f t="shared" si="1"/>
        <v>7.3154403876126146</v>
      </c>
      <c r="AJ36" s="5">
        <f t="shared" si="1"/>
        <v>7.3692248910737987</v>
      </c>
      <c r="AK36" s="5">
        <f t="shared" si="1"/>
        <v>7.4235448922747969</v>
      </c>
      <c r="AL36" s="5">
        <f t="shared" si="1"/>
        <v>7.4784057228312513</v>
      </c>
      <c r="AM36" s="5">
        <f t="shared" si="1"/>
        <v>7.5338127674423854</v>
      </c>
      <c r="AN36" s="5">
        <f t="shared" si="1"/>
        <v>7.5897714644196581</v>
      </c>
      <c r="AO36" s="5">
        <f t="shared" si="1"/>
        <v>7.6462873062204366</v>
      </c>
      <c r="AP36" s="5">
        <f t="shared" si="1"/>
        <v>7.7033658399871374</v>
      </c>
      <c r="AQ36" s="5">
        <f t="shared" si="1"/>
        <v>7.7610126680917251</v>
      </c>
      <c r="AR36" s="5">
        <f t="shared" si="1"/>
        <v>7.8192334486855417</v>
      </c>
      <c r="AS36" s="5">
        <f t="shared" si="1"/>
        <v>7.8780338962546947</v>
      </c>
      <c r="AT36" s="5">
        <f t="shared" si="1"/>
        <v>7.9374197821809824</v>
      </c>
      <c r="AU36" s="5">
        <f t="shared" si="1"/>
        <v>7.9973969353083136</v>
      </c>
      <c r="AV36" s="5">
        <f t="shared" si="1"/>
        <v>8.0579712425148422</v>
      </c>
      <c r="AW36" s="5">
        <f t="shared" si="1"/>
        <v>8.1191486492908052</v>
      </c>
      <c r="AX36" s="5">
        <f t="shared" si="1"/>
        <v>8.1809351603220648</v>
      </c>
      <c r="AY36" s="5">
        <f t="shared" si="1"/>
        <v>8.2433368400794951</v>
      </c>
      <c r="AZ36" s="5">
        <f>AZ42+0.18*AZ42</f>
        <v>8.3063598134141987</v>
      </c>
    </row>
    <row r="37" spans="1:72">
      <c r="A37" t="s">
        <v>27</v>
      </c>
      <c r="K37" s="5">
        <f t="shared" ref="K37:BT37" si="2">K43+0.2*K43</f>
        <v>7.4142760498937879</v>
      </c>
      <c r="L37" s="5">
        <f t="shared" si="2"/>
        <v>9.1671515224140734</v>
      </c>
      <c r="M37" s="5">
        <f t="shared" si="2"/>
        <v>11.359628716161014</v>
      </c>
      <c r="N37" s="5">
        <f t="shared" si="2"/>
        <v>12.137083283403239</v>
      </c>
      <c r="O37" s="5">
        <f t="shared" si="2"/>
        <v>11.669533373277408</v>
      </c>
      <c r="P37" s="5">
        <f t="shared" si="2"/>
        <v>10.963987167057024</v>
      </c>
      <c r="Q37" s="5">
        <f t="shared" si="2"/>
        <v>8.017199999999999</v>
      </c>
      <c r="R37" s="5">
        <f t="shared" si="2"/>
        <v>8.5046611896211317</v>
      </c>
      <c r="S37" s="5">
        <f t="shared" si="2"/>
        <v>8.7583395273017395</v>
      </c>
      <c r="T37" s="5">
        <f t="shared" si="2"/>
        <v>9.0235352065484875</v>
      </c>
      <c r="U37" s="5">
        <f t="shared" si="2"/>
        <v>9.3007711303335583</v>
      </c>
      <c r="V37" s="5">
        <f t="shared" si="2"/>
        <v>9.5905939421352837</v>
      </c>
      <c r="W37" s="5">
        <f t="shared" si="2"/>
        <v>9.8935751037894129</v>
      </c>
      <c r="X37" s="5">
        <f t="shared" si="2"/>
        <v>10.210312022276304</v>
      </c>
      <c r="Y37" s="5">
        <f t="shared" si="2"/>
        <v>10.541429227665791</v>
      </c>
      <c r="Z37" s="5">
        <f t="shared" si="2"/>
        <v>10.887579604542299</v>
      </c>
      <c r="AA37" s="5">
        <f t="shared" si="2"/>
        <v>11.249445679338407</v>
      </c>
      <c r="AB37" s="5">
        <f t="shared" si="2"/>
        <v>11.62774096611504</v>
      </c>
      <c r="AC37" s="5">
        <f t="shared" si="2"/>
        <v>12.02321137344204</v>
      </c>
      <c r="AD37" s="5">
        <f t="shared" si="2"/>
        <v>12.436636675152599</v>
      </c>
      <c r="AE37" s="5">
        <f t="shared" si="2"/>
        <v>12.868832047872962</v>
      </c>
      <c r="AF37" s="5">
        <f t="shared" si="2"/>
        <v>13.32064967835648</v>
      </c>
      <c r="AG37" s="5">
        <f t="shared" si="2"/>
        <v>13.424546701665959</v>
      </c>
      <c r="AH37" s="5">
        <f t="shared" si="2"/>
        <v>13.529481322290479</v>
      </c>
      <c r="AI37" s="5">
        <f t="shared" si="2"/>
        <v>13.63546390249188</v>
      </c>
      <c r="AJ37" s="5">
        <f t="shared" si="2"/>
        <v>13.742504908018322</v>
      </c>
      <c r="AK37" s="5">
        <f t="shared" si="2"/>
        <v>13.850614909136519</v>
      </c>
      <c r="AL37" s="5">
        <f t="shared" si="2"/>
        <v>13.959804581676599</v>
      </c>
      <c r="AM37" s="5">
        <f t="shared" si="2"/>
        <v>14.07008470808568</v>
      </c>
      <c r="AN37" s="5">
        <f t="shared" si="2"/>
        <v>14.181466178493121</v>
      </c>
      <c r="AO37" s="5">
        <f t="shared" si="2"/>
        <v>14.29395999178524</v>
      </c>
      <c r="AP37" s="5">
        <f t="shared" si="2"/>
        <v>14.407577256692282</v>
      </c>
      <c r="AQ37" s="5">
        <f t="shared" si="2"/>
        <v>14.52232919288484</v>
      </c>
      <c r="AR37" s="5">
        <f t="shared" si="2"/>
        <v>14.63822713208196</v>
      </c>
      <c r="AS37" s="5">
        <f t="shared" si="2"/>
        <v>14.75528251917024</v>
      </c>
      <c r="AT37" s="5">
        <f t="shared" si="2"/>
        <v>14.873506913333639</v>
      </c>
      <c r="AU37" s="5">
        <f t="shared" si="2"/>
        <v>14.99291198919564</v>
      </c>
      <c r="AV37" s="5">
        <f t="shared" si="2"/>
        <v>15.11350953797124</v>
      </c>
      <c r="AW37" s="5">
        <f t="shared" si="2"/>
        <v>15.235311468632039</v>
      </c>
      <c r="AX37" s="5">
        <f t="shared" si="2"/>
        <v>15.358329809081878</v>
      </c>
      <c r="AY37" s="5">
        <f t="shared" si="2"/>
        <v>15.482576707344839</v>
      </c>
      <c r="AZ37" s="5">
        <f t="shared" si="2"/>
        <v>15.60806443276452</v>
      </c>
      <c r="BA37" s="5">
        <f>BA43+0.2*BA43</f>
        <v>15.60806443276452</v>
      </c>
      <c r="BB37" s="5">
        <f t="shared" si="2"/>
        <v>15.60806443276452</v>
      </c>
      <c r="BC37" s="5">
        <f t="shared" si="2"/>
        <v>15.60806443276452</v>
      </c>
      <c r="BD37" s="5">
        <f t="shared" si="2"/>
        <v>15.60806443276452</v>
      </c>
      <c r="BE37" s="5">
        <f t="shared" si="2"/>
        <v>15.60806443276452</v>
      </c>
      <c r="BF37" s="5">
        <f t="shared" si="2"/>
        <v>15.60806443276452</v>
      </c>
      <c r="BG37" s="5">
        <f t="shared" si="2"/>
        <v>15.60806443276452</v>
      </c>
      <c r="BH37" s="5">
        <f t="shared" si="2"/>
        <v>15.60806443276452</v>
      </c>
      <c r="BI37" s="5">
        <f t="shared" si="2"/>
        <v>15.60806443276452</v>
      </c>
      <c r="BJ37" s="5">
        <f t="shared" si="2"/>
        <v>15.60806443276452</v>
      </c>
      <c r="BK37" s="5">
        <f t="shared" si="2"/>
        <v>15.60806443276452</v>
      </c>
      <c r="BL37" s="5">
        <f t="shared" si="2"/>
        <v>15.60806443276452</v>
      </c>
      <c r="BM37" s="5">
        <f t="shared" si="2"/>
        <v>15.60806443276452</v>
      </c>
      <c r="BN37" s="5">
        <f t="shared" si="2"/>
        <v>15.60806443276452</v>
      </c>
      <c r="BO37" s="5">
        <f t="shared" si="2"/>
        <v>15.60806443276452</v>
      </c>
      <c r="BP37" s="5">
        <f t="shared" si="2"/>
        <v>15.60806443276452</v>
      </c>
      <c r="BQ37" s="5">
        <f t="shared" si="2"/>
        <v>15.60806443276452</v>
      </c>
      <c r="BR37" s="5">
        <f t="shared" si="2"/>
        <v>15.60806443276452</v>
      </c>
      <c r="BS37" s="5">
        <f t="shared" si="2"/>
        <v>15.60806443276452</v>
      </c>
      <c r="BT37" s="5">
        <f t="shared" si="2"/>
        <v>15.60806443276452</v>
      </c>
    </row>
    <row r="38" spans="1:72">
      <c r="A38" s="15" t="s">
        <v>28</v>
      </c>
      <c r="K38" s="5">
        <f t="shared" ref="K38:AZ38" si="3">K44+0.18*K44</f>
        <v>11.10026</v>
      </c>
      <c r="L38" s="5">
        <f t="shared" si="3"/>
        <v>11.61946</v>
      </c>
      <c r="M38" s="5">
        <f t="shared" si="3"/>
        <v>12.050396000000001</v>
      </c>
      <c r="N38" s="5">
        <f t="shared" si="3"/>
        <v>12.481332000000002</v>
      </c>
      <c r="O38" s="5">
        <f t="shared" si="3"/>
        <v>12.912267999999999</v>
      </c>
      <c r="P38" s="5">
        <f t="shared" si="3"/>
        <v>13.343204</v>
      </c>
      <c r="Q38" s="5">
        <f t="shared" si="3"/>
        <v>14.010140000000002</v>
      </c>
      <c r="R38" s="5">
        <f t="shared" si="3"/>
        <v>14.54572548</v>
      </c>
      <c r="S38" s="5">
        <f t="shared" si="3"/>
        <v>14.65769184028</v>
      </c>
      <c r="T38" s="5">
        <f t="shared" si="3"/>
        <v>14.770851692923081</v>
      </c>
      <c r="U38" s="5">
        <f t="shared" si="3"/>
        <v>14.885217784969274</v>
      </c>
      <c r="V38" s="5">
        <f t="shared" si="3"/>
        <v>15.000802999862131</v>
      </c>
      <c r="W38" s="5">
        <f t="shared" si="3"/>
        <v>15.117620358911447</v>
      </c>
      <c r="X38" s="5">
        <f t="shared" si="3"/>
        <v>15.235683022770736</v>
      </c>
      <c r="Y38" s="5">
        <f t="shared" si="3"/>
        <v>15.35500429293171</v>
      </c>
      <c r="Z38" s="5">
        <f t="shared" si="3"/>
        <v>15.475597613233482</v>
      </c>
      <c r="AA38" s="5">
        <f t="shared" si="3"/>
        <v>15.597476571389397</v>
      </c>
      <c r="AB38" s="5">
        <f t="shared" si="3"/>
        <v>15.720654900529132</v>
      </c>
      <c r="AC38" s="5">
        <f t="shared" si="3"/>
        <v>15.845146480757991</v>
      </c>
      <c r="AD38" s="5">
        <f t="shared" si="3"/>
        <v>15.970965340732535</v>
      </c>
      <c r="AE38" s="5">
        <f t="shared" si="3"/>
        <v>16.098125659253704</v>
      </c>
      <c r="AF38" s="5">
        <f t="shared" si="3"/>
        <v>16.226641766876217</v>
      </c>
      <c r="AG38" s="5">
        <f t="shared" si="3"/>
        <v>16.312689959781665</v>
      </c>
      <c r="AH38" s="5">
        <f t="shared" si="3"/>
        <v>16.399684682809013</v>
      </c>
      <c r="AI38" s="5">
        <f t="shared" si="3"/>
        <v>16.487636347789625</v>
      </c>
      <c r="AJ38" s="5">
        <f t="shared" si="3"/>
        <v>16.576555481085062</v>
      </c>
      <c r="AK38" s="5">
        <f t="shared" si="3"/>
        <v>16.666452724846767</v>
      </c>
      <c r="AL38" s="5">
        <f t="shared" si="3"/>
        <v>16.757338838289837</v>
      </c>
      <c r="AM38" s="5">
        <f t="shared" si="3"/>
        <v>16.849224698980777</v>
      </c>
      <c r="AN38" s="5">
        <f t="shared" si="3"/>
        <v>16.942121304139278</v>
      </c>
      <c r="AO38" s="5">
        <f t="shared" si="3"/>
        <v>17.036039771954609</v>
      </c>
      <c r="AP38" s="5">
        <f t="shared" si="3"/>
        <v>17.130991342915848</v>
      </c>
      <c r="AQ38" s="5">
        <f t="shared" si="3"/>
        <v>17.226987381157663</v>
      </c>
      <c r="AR38" s="5">
        <f t="shared" si="3"/>
        <v>17.324039375820149</v>
      </c>
      <c r="AS38" s="5">
        <f t="shared" si="3"/>
        <v>17.422158942423991</v>
      </c>
      <c r="AT38" s="5">
        <f t="shared" si="3"/>
        <v>17.521357824260392</v>
      </c>
      <c r="AU38" s="5">
        <f t="shared" si="3"/>
        <v>17.621647893796933</v>
      </c>
      <c r="AV38" s="5">
        <f t="shared" si="3"/>
        <v>17.72304115409851</v>
      </c>
      <c r="AW38" s="5">
        <f t="shared" si="3"/>
        <v>17.825549740263302</v>
      </c>
      <c r="AX38" s="5">
        <f t="shared" si="3"/>
        <v>17.92918592087603</v>
      </c>
      <c r="AY38" s="5">
        <f t="shared" si="3"/>
        <v>18.033962099475303</v>
      </c>
      <c r="AZ38" s="5">
        <f t="shared" si="3"/>
        <v>18.139890816039362</v>
      </c>
    </row>
    <row r="39" spans="1:72">
      <c r="A39" s="15" t="s">
        <v>29</v>
      </c>
      <c r="K39" s="5">
        <f>K45+0.07*K45</f>
        <v>6.5698000000000008</v>
      </c>
      <c r="L39" s="5">
        <f t="shared" ref="L39:BT39" si="4">L45+0.07*L45</f>
        <v>6.3237000000000005</v>
      </c>
      <c r="M39" s="5">
        <f t="shared" si="4"/>
        <v>7.2973999999999997</v>
      </c>
      <c r="N39" s="5">
        <f t="shared" si="4"/>
        <v>7.5541999999999998</v>
      </c>
      <c r="O39" s="5">
        <f t="shared" si="4"/>
        <v>7.5113999999999992</v>
      </c>
      <c r="P39" s="5">
        <f t="shared" si="4"/>
        <v>8.4957999999999991</v>
      </c>
      <c r="Q39" s="5">
        <f t="shared" si="4"/>
        <v>8.5977496000000002</v>
      </c>
      <c r="R39" s="5">
        <f t="shared" si="4"/>
        <v>8.7009225952000016</v>
      </c>
      <c r="S39" s="5">
        <f t="shared" si="4"/>
        <v>8.8053336663424009</v>
      </c>
      <c r="T39" s="5">
        <f t="shared" si="4"/>
        <v>8.9109976703385083</v>
      </c>
      <c r="U39" s="5">
        <f t="shared" si="4"/>
        <v>9.0179296423825761</v>
      </c>
      <c r="V39" s="5">
        <f t="shared" si="4"/>
        <v>9.1261447980911665</v>
      </c>
      <c r="W39" s="5">
        <f t="shared" si="4"/>
        <v>9.2356585356682537</v>
      </c>
      <c r="X39" s="5">
        <f t="shared" si="4"/>
        <v>9.3464864380962709</v>
      </c>
      <c r="Y39" s="5">
        <f t="shared" si="4"/>
        <v>9.4586442753534286</v>
      </c>
      <c r="Z39" s="5">
        <f t="shared" si="4"/>
        <v>9.5721480066576738</v>
      </c>
      <c r="AA39" s="5">
        <f t="shared" si="4"/>
        <v>9.6870137827375675</v>
      </c>
      <c r="AB39" s="5">
        <f t="shared" si="4"/>
        <v>9.8032579481304118</v>
      </c>
      <c r="AC39" s="5">
        <f t="shared" si="4"/>
        <v>9.9208970435079813</v>
      </c>
      <c r="AD39" s="5">
        <f t="shared" si="4"/>
        <v>10.039947808030075</v>
      </c>
      <c r="AE39" s="5">
        <f t="shared" si="4"/>
        <v>10.160427181726437</v>
      </c>
      <c r="AF39" s="5">
        <f t="shared" si="4"/>
        <v>10.282352307907159</v>
      </c>
      <c r="AG39" s="5">
        <f t="shared" si="4"/>
        <v>10.405740535602037</v>
      </c>
      <c r="AH39" s="5">
        <f t="shared" si="4"/>
        <v>10.530609422029263</v>
      </c>
      <c r="AI39" s="5">
        <f t="shared" si="4"/>
        <v>10.65697673509362</v>
      </c>
      <c r="AJ39" s="5">
        <f t="shared" si="4"/>
        <v>10.784860455914744</v>
      </c>
      <c r="AK39" s="5">
        <f t="shared" si="4"/>
        <v>10.914278781385676</v>
      </c>
      <c r="AL39" s="5">
        <f t="shared" si="4"/>
        <v>11.045250126762397</v>
      </c>
      <c r="AM39" s="5">
        <f t="shared" si="4"/>
        <v>11.177793128283486</v>
      </c>
      <c r="AN39" s="5">
        <f t="shared" si="4"/>
        <v>11.311926645822869</v>
      </c>
      <c r="AO39" s="5">
        <f t="shared" si="4"/>
        <v>11.447669765572742</v>
      </c>
      <c r="AP39" s="5">
        <f t="shared" si="4"/>
        <v>11.58504180275966</v>
      </c>
      <c r="AQ39" s="5">
        <f t="shared" si="4"/>
        <v>11.724062304392717</v>
      </c>
      <c r="AR39" s="5">
        <f t="shared" si="4"/>
        <v>11.864751052045444</v>
      </c>
      <c r="AS39" s="5">
        <f t="shared" si="4"/>
        <v>12.007128064670022</v>
      </c>
      <c r="AT39" s="5">
        <f t="shared" si="4"/>
        <v>12.151213601446036</v>
      </c>
      <c r="AU39" s="5">
        <f t="shared" si="4"/>
        <v>12.297028164663391</v>
      </c>
      <c r="AV39" s="5">
        <f t="shared" si="4"/>
        <v>12.444592502639336</v>
      </c>
      <c r="AW39" s="5">
        <f t="shared" si="4"/>
        <v>12.593927612671024</v>
      </c>
      <c r="AX39" s="5">
        <f t="shared" si="4"/>
        <v>12.745054744023056</v>
      </c>
      <c r="AY39" s="5">
        <f t="shared" si="4"/>
        <v>12.897995400951322</v>
      </c>
      <c r="AZ39" s="5">
        <f t="shared" si="4"/>
        <v>13.05277134576284</v>
      </c>
      <c r="BA39" s="5">
        <f t="shared" si="4"/>
        <v>13.05277134576284</v>
      </c>
      <c r="BB39" s="5">
        <f t="shared" si="4"/>
        <v>13.05277134576284</v>
      </c>
      <c r="BC39" s="5">
        <f t="shared" si="4"/>
        <v>13.05277134576284</v>
      </c>
      <c r="BD39" s="5">
        <f t="shared" si="4"/>
        <v>13.05277134576284</v>
      </c>
      <c r="BE39" s="5">
        <f t="shared" si="4"/>
        <v>13.05277134576284</v>
      </c>
      <c r="BF39" s="5">
        <f t="shared" si="4"/>
        <v>13.05277134576284</v>
      </c>
      <c r="BG39" s="5">
        <f t="shared" si="4"/>
        <v>13.05277134576284</v>
      </c>
      <c r="BH39" s="5">
        <f t="shared" si="4"/>
        <v>13.05277134576284</v>
      </c>
      <c r="BI39" s="5">
        <f t="shared" si="4"/>
        <v>13.05277134576284</v>
      </c>
      <c r="BJ39" s="5">
        <f t="shared" si="4"/>
        <v>13.05277134576284</v>
      </c>
      <c r="BK39" s="5">
        <f t="shared" si="4"/>
        <v>13.05277134576284</v>
      </c>
      <c r="BL39" s="5">
        <f t="shared" si="4"/>
        <v>13.05277134576284</v>
      </c>
      <c r="BM39" s="5">
        <f t="shared" si="4"/>
        <v>13.05277134576284</v>
      </c>
      <c r="BN39" s="5">
        <f t="shared" si="4"/>
        <v>13.05277134576284</v>
      </c>
      <c r="BO39" s="5">
        <f t="shared" si="4"/>
        <v>13.05277134576284</v>
      </c>
      <c r="BP39" s="5">
        <f t="shared" si="4"/>
        <v>13.05277134576284</v>
      </c>
      <c r="BQ39" s="5">
        <f t="shared" si="4"/>
        <v>13.05277134576284</v>
      </c>
      <c r="BR39" s="5">
        <f t="shared" si="4"/>
        <v>13.05277134576284</v>
      </c>
      <c r="BS39" s="5">
        <f t="shared" si="4"/>
        <v>13.05277134576284</v>
      </c>
      <c r="BT39" s="5">
        <f t="shared" si="4"/>
        <v>13.05277134576284</v>
      </c>
    </row>
    <row r="40" spans="1:72">
      <c r="A40" s="15"/>
    </row>
    <row r="41" spans="1:72" ht="36" customHeight="1">
      <c r="A41" s="16" t="s">
        <v>30</v>
      </c>
      <c r="K41" s="17">
        <v>2009</v>
      </c>
      <c r="L41" s="17">
        <v>2010</v>
      </c>
      <c r="M41" s="17">
        <v>2011</v>
      </c>
      <c r="N41" s="17">
        <v>2012</v>
      </c>
      <c r="O41" s="17">
        <v>2013</v>
      </c>
      <c r="P41" s="17">
        <v>2014</v>
      </c>
      <c r="Q41" s="17">
        <v>2015</v>
      </c>
      <c r="R41" s="17">
        <v>2016</v>
      </c>
      <c r="S41" s="17">
        <v>2017</v>
      </c>
      <c r="T41" s="17">
        <v>2018</v>
      </c>
      <c r="U41" s="17">
        <v>2019</v>
      </c>
      <c r="V41" s="17">
        <v>2020</v>
      </c>
      <c r="W41" s="17">
        <v>2021</v>
      </c>
      <c r="X41" s="17">
        <v>2022</v>
      </c>
      <c r="Y41" s="17">
        <v>2023</v>
      </c>
      <c r="Z41" s="17">
        <v>2024</v>
      </c>
      <c r="AA41" s="17">
        <v>2025</v>
      </c>
      <c r="AB41" s="17">
        <v>2026</v>
      </c>
      <c r="AC41" s="17">
        <v>2027</v>
      </c>
      <c r="AD41" s="17">
        <v>2028</v>
      </c>
      <c r="AE41" s="17">
        <v>2029</v>
      </c>
      <c r="AF41" s="17">
        <v>2030</v>
      </c>
      <c r="AG41" s="17">
        <v>2031</v>
      </c>
      <c r="AH41" s="17">
        <v>2032</v>
      </c>
      <c r="AI41" s="17">
        <v>2033</v>
      </c>
      <c r="AJ41" s="17">
        <v>2034</v>
      </c>
      <c r="AK41" s="17">
        <v>2035</v>
      </c>
      <c r="AL41" s="17">
        <v>2036</v>
      </c>
      <c r="AM41" s="17">
        <v>2037</v>
      </c>
      <c r="AN41" s="17">
        <v>2038</v>
      </c>
      <c r="AO41" s="17">
        <v>2039</v>
      </c>
      <c r="AP41" s="17">
        <v>2040</v>
      </c>
      <c r="AQ41" s="17">
        <v>2041</v>
      </c>
      <c r="AR41" s="17">
        <v>2042</v>
      </c>
      <c r="AS41" s="17">
        <v>2043</v>
      </c>
      <c r="AT41" s="17">
        <v>2044</v>
      </c>
      <c r="AU41" s="17">
        <v>2045</v>
      </c>
      <c r="AV41" s="17">
        <v>2046</v>
      </c>
      <c r="AW41" s="17">
        <v>2047</v>
      </c>
      <c r="AX41" s="17">
        <v>2048</v>
      </c>
      <c r="AY41" s="17">
        <v>2049</v>
      </c>
      <c r="AZ41" s="17">
        <v>2050</v>
      </c>
      <c r="BA41" s="17">
        <v>2051</v>
      </c>
      <c r="BB41" s="17">
        <v>2052</v>
      </c>
      <c r="BC41" s="17">
        <v>2053</v>
      </c>
      <c r="BD41" s="17">
        <v>2054</v>
      </c>
      <c r="BE41" s="17">
        <v>2055</v>
      </c>
      <c r="BF41" s="17">
        <v>2056</v>
      </c>
      <c r="BG41" s="17">
        <v>2057</v>
      </c>
      <c r="BH41" s="17">
        <v>2058</v>
      </c>
      <c r="BI41" s="17">
        <v>2059</v>
      </c>
      <c r="BJ41" s="17">
        <v>2060</v>
      </c>
      <c r="BK41" s="17">
        <v>2061</v>
      </c>
      <c r="BL41" s="17">
        <v>2062</v>
      </c>
      <c r="BM41" s="17">
        <v>2063</v>
      </c>
      <c r="BN41" s="17">
        <v>2064</v>
      </c>
      <c r="BO41" s="17">
        <v>2065</v>
      </c>
      <c r="BP41" s="17">
        <v>2066</v>
      </c>
      <c r="BQ41" s="17">
        <v>2067</v>
      </c>
      <c r="BR41" s="17">
        <v>2068</v>
      </c>
      <c r="BS41" s="17">
        <v>2069</v>
      </c>
      <c r="BT41" s="17">
        <v>2070</v>
      </c>
    </row>
    <row r="42" spans="1:72">
      <c r="A42" s="15" t="s">
        <v>31</v>
      </c>
      <c r="B42" s="9">
        <v>1.9383365606994805E-2</v>
      </c>
      <c r="K42" s="18">
        <v>3.3005300000000002</v>
      </c>
      <c r="L42" s="18">
        <v>3.8671966666666702</v>
      </c>
      <c r="M42" s="18">
        <v>4.4338633333333304</v>
      </c>
      <c r="N42" s="18">
        <v>5.0005300000000004</v>
      </c>
      <c r="O42" s="18">
        <v>5.0005300000000004</v>
      </c>
      <c r="P42" s="18">
        <v>4.7505300000000004</v>
      </c>
      <c r="Q42" s="18">
        <v>4.5505300000000002</v>
      </c>
      <c r="R42" s="18">
        <v>4.79547199214137</v>
      </c>
      <c r="S42" s="18">
        <v>4.8722928447016995</v>
      </c>
      <c r="T42" s="18">
        <v>4.95104036967584</v>
      </c>
      <c r="U42" s="18">
        <v>5.0317636029967003</v>
      </c>
      <c r="V42" s="18">
        <v>5.11451283594005</v>
      </c>
      <c r="W42" s="18">
        <v>5.1993396473358402</v>
      </c>
      <c r="X42" s="18">
        <v>5.2862969366067603</v>
      </c>
      <c r="Y42" s="18">
        <v>5.3754389576553905</v>
      </c>
      <c r="Z42" s="18">
        <v>5.4668213536215502</v>
      </c>
      <c r="AA42" s="18">
        <v>5.5605011925324499</v>
      </c>
      <c r="AB42" s="18">
        <v>5.65653700386836</v>
      </c>
      <c r="AC42" s="18">
        <v>5.7549888160675096</v>
      </c>
      <c r="AD42" s="18">
        <v>5.8559181949941195</v>
      </c>
      <c r="AE42" s="18">
        <v>5.9593882833945804</v>
      </c>
      <c r="AF42" s="18">
        <v>6.0654638413669701</v>
      </c>
      <c r="AG42" s="18">
        <v>6.1097091607887801</v>
      </c>
      <c r="AH42" s="18">
        <v>6.1543950024033602</v>
      </c>
      <c r="AI42" s="18">
        <v>6.1995257522140799</v>
      </c>
      <c r="AJ42" s="18">
        <v>6.2451058398930499</v>
      </c>
      <c r="AK42" s="18">
        <v>6.2911397392159296</v>
      </c>
      <c r="AL42" s="18">
        <v>6.3376319685010607</v>
      </c>
      <c r="AM42" s="18">
        <v>6.384587091052869</v>
      </c>
      <c r="AN42" s="18">
        <v>6.4320097156098797</v>
      </c>
      <c r="AO42" s="18">
        <v>6.4799044967969799</v>
      </c>
      <c r="AP42" s="18">
        <v>6.5282761355823196</v>
      </c>
      <c r="AQ42" s="18">
        <v>6.57712937973875</v>
      </c>
      <c r="AR42" s="18">
        <v>6.626469024309781</v>
      </c>
      <c r="AS42" s="18">
        <v>6.6762999120802498</v>
      </c>
      <c r="AT42" s="18">
        <v>6.72662693405168</v>
      </c>
      <c r="AU42" s="18">
        <v>6.7774550299223</v>
      </c>
      <c r="AV42" s="18">
        <v>6.8287891885718999</v>
      </c>
      <c r="AW42" s="18">
        <v>6.8806344485515298</v>
      </c>
      <c r="AX42" s="18">
        <v>6.9329958985780209</v>
      </c>
      <c r="AY42" s="18">
        <v>6.9858786780334707</v>
      </c>
      <c r="AZ42" s="18">
        <v>7.0392879774696606</v>
      </c>
      <c r="BA42" s="18">
        <v>7.0392879774696606</v>
      </c>
      <c r="BB42" s="18">
        <v>7.0392879774696606</v>
      </c>
      <c r="BC42" s="18">
        <v>7.0392879774696606</v>
      </c>
      <c r="BD42" s="18">
        <v>7.0392879774696606</v>
      </c>
      <c r="BE42" s="18">
        <v>7.0392879774696606</v>
      </c>
      <c r="BF42" s="18">
        <v>7.0392879774696606</v>
      </c>
      <c r="BG42" s="18">
        <v>7.0392879774696606</v>
      </c>
      <c r="BH42" s="18">
        <v>7.0392879774696606</v>
      </c>
      <c r="BI42" s="18">
        <v>7.0392879774696606</v>
      </c>
      <c r="BJ42" s="18">
        <v>7.0392879774696606</v>
      </c>
      <c r="BK42" s="18">
        <v>7.0392879774696606</v>
      </c>
      <c r="BL42" s="18">
        <v>7.0392879774696606</v>
      </c>
      <c r="BM42" s="18">
        <v>7.0392879774696606</v>
      </c>
      <c r="BN42" s="18">
        <v>7.0392879774696606</v>
      </c>
      <c r="BO42" s="18">
        <v>7.0392879774696606</v>
      </c>
      <c r="BP42" s="18">
        <v>7.0392879774696606</v>
      </c>
      <c r="BQ42" s="18">
        <v>7.0392879774696606</v>
      </c>
      <c r="BR42" s="18">
        <v>7.0392879774696606</v>
      </c>
      <c r="BS42" s="18">
        <v>7.0392879774696606</v>
      </c>
      <c r="BT42" s="18">
        <v>7.0392879774696606</v>
      </c>
    </row>
    <row r="43" spans="1:72">
      <c r="A43" s="15" t="s">
        <v>32</v>
      </c>
      <c r="B43" s="9">
        <v>0.17312523017463363</v>
      </c>
      <c r="K43" s="18">
        <v>6.1785633749114899</v>
      </c>
      <c r="L43" s="18">
        <v>7.6392929353450603</v>
      </c>
      <c r="M43" s="18">
        <v>9.4663572634675113</v>
      </c>
      <c r="N43" s="18">
        <v>10.114236069502699</v>
      </c>
      <c r="O43" s="18">
        <v>9.7246111443978407</v>
      </c>
      <c r="P43" s="18">
        <v>9.1366559725475192</v>
      </c>
      <c r="Q43" s="18">
        <v>6.6809999999999992</v>
      </c>
      <c r="R43" s="18">
        <v>7.0872176580176101</v>
      </c>
      <c r="S43" s="18">
        <v>7.2986162727514499</v>
      </c>
      <c r="T43" s="18">
        <v>7.5196126721237402</v>
      </c>
      <c r="U43" s="18">
        <v>7.7506426086112992</v>
      </c>
      <c r="V43" s="18">
        <v>7.9921616184460698</v>
      </c>
      <c r="W43" s="18">
        <v>8.2446459198245101</v>
      </c>
      <c r="X43" s="18">
        <v>8.5085933518969199</v>
      </c>
      <c r="Y43" s="18">
        <v>8.7845243563881592</v>
      </c>
      <c r="Z43" s="18">
        <v>9.0729830037852501</v>
      </c>
      <c r="AA43" s="18">
        <v>9.3745380661153401</v>
      </c>
      <c r="AB43" s="18">
        <v>9.6897841384292001</v>
      </c>
      <c r="AC43" s="18">
        <v>10.0193428112017</v>
      </c>
      <c r="AD43" s="18">
        <v>10.363863895960499</v>
      </c>
      <c r="AE43" s="18">
        <v>10.724026706560801</v>
      </c>
      <c r="AF43" s="18">
        <v>11.1005413986304</v>
      </c>
      <c r="AG43" s="18">
        <v>11.187122251388299</v>
      </c>
      <c r="AH43" s="18">
        <v>11.2745677685754</v>
      </c>
      <c r="AI43" s="18">
        <v>11.3628865854099</v>
      </c>
      <c r="AJ43" s="18">
        <v>11.452087423348601</v>
      </c>
      <c r="AK43" s="18">
        <v>11.5421790909471</v>
      </c>
      <c r="AL43" s="18">
        <v>11.633170484730499</v>
      </c>
      <c r="AM43" s="18">
        <v>11.7250705900714</v>
      </c>
      <c r="AN43" s="18">
        <v>11.817888482077601</v>
      </c>
      <c r="AO43" s="18">
        <v>11.911633326487699</v>
      </c>
      <c r="AP43" s="18">
        <v>12.006314380576901</v>
      </c>
      <c r="AQ43" s="18">
        <v>12.1019409940707</v>
      </c>
      <c r="AR43" s="18">
        <v>12.1985226100683</v>
      </c>
      <c r="AS43" s="18">
        <v>12.2960687659752</v>
      </c>
      <c r="AT43" s="18">
        <v>12.394589094444699</v>
      </c>
      <c r="AU43" s="18">
        <v>12.4940933243297</v>
      </c>
      <c r="AV43" s="18">
        <v>12.5945912816427</v>
      </c>
      <c r="AW43" s="18">
        <v>12.6960928905267</v>
      </c>
      <c r="AX43" s="18">
        <v>12.798608174234898</v>
      </c>
      <c r="AY43" s="18">
        <v>12.902147256120699</v>
      </c>
      <c r="AZ43" s="18">
        <v>13.0067203606371</v>
      </c>
      <c r="BA43" s="18">
        <v>13.0067203606371</v>
      </c>
      <c r="BB43" s="18">
        <v>13.0067203606371</v>
      </c>
      <c r="BC43" s="18">
        <v>13.0067203606371</v>
      </c>
      <c r="BD43" s="18">
        <v>13.0067203606371</v>
      </c>
      <c r="BE43" s="18">
        <v>13.0067203606371</v>
      </c>
      <c r="BF43" s="18">
        <v>13.0067203606371</v>
      </c>
      <c r="BG43" s="18">
        <v>13.0067203606371</v>
      </c>
      <c r="BH43" s="18">
        <v>13.0067203606371</v>
      </c>
      <c r="BI43" s="18">
        <v>13.0067203606371</v>
      </c>
      <c r="BJ43" s="18">
        <v>13.0067203606371</v>
      </c>
      <c r="BK43" s="18">
        <v>13.0067203606371</v>
      </c>
      <c r="BL43" s="18">
        <v>13.0067203606371</v>
      </c>
      <c r="BM43" s="18">
        <v>13.0067203606371</v>
      </c>
      <c r="BN43" s="18">
        <v>13.0067203606371</v>
      </c>
      <c r="BO43" s="18">
        <v>13.0067203606371</v>
      </c>
      <c r="BP43" s="18">
        <v>13.0067203606371</v>
      </c>
      <c r="BQ43" s="18">
        <v>13.0067203606371</v>
      </c>
      <c r="BR43" s="18">
        <v>13.0067203606371</v>
      </c>
      <c r="BS43" s="18">
        <v>13.0067203606371</v>
      </c>
      <c r="BT43" s="18">
        <v>13.0067203606371</v>
      </c>
    </row>
    <row r="44" spans="1:72">
      <c r="A44" s="15" t="s">
        <v>33</v>
      </c>
      <c r="B44" s="9">
        <v>9.8675979859001051E-3</v>
      </c>
      <c r="K44" s="18">
        <v>9.407</v>
      </c>
      <c r="L44" s="18">
        <v>9.8469999999999995</v>
      </c>
      <c r="M44" s="18">
        <v>10.212200000000001</v>
      </c>
      <c r="N44" s="18">
        <v>10.577400000000001</v>
      </c>
      <c r="O44" s="18">
        <v>10.942599999999999</v>
      </c>
      <c r="P44" s="18">
        <v>11.3078</v>
      </c>
      <c r="Q44" s="18">
        <v>11.873000000000001</v>
      </c>
      <c r="R44" s="18">
        <v>12.326886</v>
      </c>
      <c r="S44" s="18">
        <v>12.421772746</v>
      </c>
      <c r="T44" s="18">
        <v>12.517670926206002</v>
      </c>
      <c r="U44" s="18">
        <v>12.6145913431943</v>
      </c>
      <c r="V44" s="18">
        <v>12.7125449151374</v>
      </c>
      <c r="W44" s="18">
        <v>12.811542677043599</v>
      </c>
      <c r="X44" s="18">
        <v>12.911595782009099</v>
      </c>
      <c r="Y44" s="18">
        <v>13.0127155024845</v>
      </c>
      <c r="Z44" s="18">
        <v>13.114913231553798</v>
      </c>
      <c r="AA44" s="18">
        <v>13.218200484228301</v>
      </c>
      <c r="AB44" s="18">
        <v>13.322588898753501</v>
      </c>
      <c r="AC44" s="18">
        <v>13.428090237930501</v>
      </c>
      <c r="AD44" s="18">
        <v>13.534716390451301</v>
      </c>
      <c r="AE44" s="18">
        <v>13.6424793722489</v>
      </c>
      <c r="AF44" s="18">
        <v>13.751391327861201</v>
      </c>
      <c r="AG44" s="18">
        <v>13.824313525238699</v>
      </c>
      <c r="AH44" s="18">
        <v>13.8980378667873</v>
      </c>
      <c r="AI44" s="18">
        <v>13.972573176092901</v>
      </c>
      <c r="AJ44" s="18">
        <v>14.0479283738009</v>
      </c>
      <c r="AK44" s="18">
        <v>14.124112478683701</v>
      </c>
      <c r="AL44" s="18">
        <v>14.201134608720201</v>
      </c>
      <c r="AM44" s="18">
        <v>14.279003982187099</v>
      </c>
      <c r="AN44" s="18">
        <v>14.3577299187621</v>
      </c>
      <c r="AO44" s="18">
        <v>14.4373218406395</v>
      </c>
      <c r="AP44" s="18">
        <v>14.517789273657499</v>
      </c>
      <c r="AQ44" s="18">
        <v>14.599141848438698</v>
      </c>
      <c r="AR44" s="18">
        <v>14.681389301542499</v>
      </c>
      <c r="AS44" s="18">
        <v>14.7645414766305</v>
      </c>
      <c r="AT44" s="18">
        <v>14.848608325644399</v>
      </c>
      <c r="AU44" s="18">
        <v>14.933599909997399</v>
      </c>
      <c r="AV44" s="18">
        <v>15.0195264017784</v>
      </c>
      <c r="AW44" s="18">
        <v>15.1063980849689</v>
      </c>
      <c r="AX44" s="18">
        <v>15.1942253566746</v>
      </c>
      <c r="AY44" s="18">
        <v>15.2830187283689</v>
      </c>
      <c r="AZ44" s="18">
        <v>15.372788827152</v>
      </c>
      <c r="BA44" s="18">
        <v>15.372788827152</v>
      </c>
      <c r="BB44" s="18">
        <v>15.372788827152</v>
      </c>
      <c r="BC44" s="18">
        <v>15.372788827152</v>
      </c>
      <c r="BD44" s="18">
        <v>15.372788827152</v>
      </c>
      <c r="BE44" s="18">
        <v>15.372788827152</v>
      </c>
      <c r="BF44" s="18">
        <v>15.372788827152</v>
      </c>
      <c r="BG44" s="18">
        <v>15.372788827152</v>
      </c>
      <c r="BH44" s="18">
        <v>15.372788827152</v>
      </c>
      <c r="BI44" s="18">
        <v>15.372788827152</v>
      </c>
      <c r="BJ44" s="18">
        <v>15.372788827152</v>
      </c>
      <c r="BK44" s="18">
        <v>15.372788827152</v>
      </c>
      <c r="BL44" s="18">
        <v>15.372788827152</v>
      </c>
      <c r="BM44" s="18">
        <v>15.372788827152</v>
      </c>
      <c r="BN44" s="18">
        <v>15.372788827152</v>
      </c>
      <c r="BO44" s="18">
        <v>15.372788827152</v>
      </c>
      <c r="BP44" s="18">
        <v>15.372788827152</v>
      </c>
      <c r="BQ44" s="18">
        <v>15.372788827152</v>
      </c>
      <c r="BR44" s="18">
        <v>15.372788827152</v>
      </c>
      <c r="BS44" s="18">
        <v>15.372788827152</v>
      </c>
      <c r="BT44" s="18">
        <v>15.372788827152</v>
      </c>
    </row>
    <row r="45" spans="1:72">
      <c r="A45" s="15" t="s">
        <v>34</v>
      </c>
      <c r="B45" s="9">
        <v>1.2E-2</v>
      </c>
      <c r="K45" s="18">
        <v>6.1400000000000006</v>
      </c>
      <c r="L45" s="18">
        <v>5.91</v>
      </c>
      <c r="M45" s="18">
        <v>6.8199999999999994</v>
      </c>
      <c r="N45" s="18">
        <v>7.06</v>
      </c>
      <c r="O45" s="18">
        <v>7.02</v>
      </c>
      <c r="P45" s="18">
        <v>7.9399999999999995</v>
      </c>
      <c r="Q45" s="18">
        <v>8.0352800000000002</v>
      </c>
      <c r="R45" s="18">
        <v>8.1317033600000013</v>
      </c>
      <c r="S45" s="18">
        <v>8.2292838003200011</v>
      </c>
      <c r="T45" s="18">
        <v>8.3280352059238396</v>
      </c>
      <c r="U45" s="18">
        <v>8.4279716283949302</v>
      </c>
      <c r="V45" s="18">
        <v>8.5291072879356697</v>
      </c>
      <c r="W45" s="18">
        <v>8.6314565753908905</v>
      </c>
      <c r="X45" s="18">
        <v>8.7350340542955802</v>
      </c>
      <c r="Y45" s="18">
        <v>8.8398544629471303</v>
      </c>
      <c r="Z45" s="18">
        <v>8.9459327165024991</v>
      </c>
      <c r="AA45" s="18">
        <v>9.0532839091005304</v>
      </c>
      <c r="AB45" s="18">
        <v>9.1619233160097302</v>
      </c>
      <c r="AC45" s="18">
        <v>9.271866395801851</v>
      </c>
      <c r="AD45" s="18">
        <v>9.3831287925514708</v>
      </c>
      <c r="AE45" s="18">
        <v>9.4957263380620898</v>
      </c>
      <c r="AF45" s="18">
        <v>9.6096750541188403</v>
      </c>
      <c r="AG45" s="18">
        <v>9.7249911547682597</v>
      </c>
      <c r="AH45" s="18">
        <v>9.8416910486254796</v>
      </c>
      <c r="AI45" s="18">
        <v>9.9597913412089909</v>
      </c>
      <c r="AJ45" s="18">
        <v>10.079308837303499</v>
      </c>
      <c r="AK45" s="18">
        <v>10.200260543351099</v>
      </c>
      <c r="AL45" s="18">
        <v>10.3226636698714</v>
      </c>
      <c r="AM45" s="18">
        <v>10.4465356339098</v>
      </c>
      <c r="AN45" s="18">
        <v>10.5718940615167</v>
      </c>
      <c r="AO45" s="18">
        <v>10.698756790254899</v>
      </c>
      <c r="AP45" s="18">
        <v>10.827141871738</v>
      </c>
      <c r="AQ45" s="18">
        <v>10.957067574198801</v>
      </c>
      <c r="AR45" s="18">
        <v>11.0885523850892</v>
      </c>
      <c r="AS45" s="18">
        <v>11.2216150137103</v>
      </c>
      <c r="AT45" s="18">
        <v>11.3562743938748</v>
      </c>
      <c r="AU45" s="18">
        <v>11.492549686601301</v>
      </c>
      <c r="AV45" s="18">
        <v>11.630460282840501</v>
      </c>
      <c r="AW45" s="18">
        <v>11.770025806234601</v>
      </c>
      <c r="AX45" s="18">
        <v>11.911266115909399</v>
      </c>
      <c r="AY45" s="18">
        <v>12.0542013093003</v>
      </c>
      <c r="AZ45" s="18">
        <v>12.198851725012</v>
      </c>
      <c r="BA45" s="19">
        <v>12.198851725012</v>
      </c>
      <c r="BB45" s="19">
        <v>12.198851725012</v>
      </c>
      <c r="BC45" s="19">
        <v>12.198851725012</v>
      </c>
      <c r="BD45" s="19">
        <v>12.198851725012</v>
      </c>
      <c r="BE45" s="19">
        <v>12.198851725012</v>
      </c>
      <c r="BF45" s="19">
        <v>12.198851725012</v>
      </c>
      <c r="BG45" s="19">
        <v>12.198851725012</v>
      </c>
      <c r="BH45" s="19">
        <v>12.198851725012</v>
      </c>
      <c r="BI45" s="19">
        <v>12.198851725012</v>
      </c>
      <c r="BJ45" s="19">
        <v>12.198851725012</v>
      </c>
      <c r="BK45" s="19">
        <v>12.198851725012</v>
      </c>
      <c r="BL45" s="19">
        <v>12.198851725012</v>
      </c>
      <c r="BM45" s="19">
        <v>12.198851725012</v>
      </c>
      <c r="BN45" s="19">
        <v>12.198851725012</v>
      </c>
      <c r="BO45" s="19">
        <v>12.198851725012</v>
      </c>
      <c r="BP45" s="19">
        <v>12.198851725012</v>
      </c>
      <c r="BQ45" s="19">
        <v>12.198851725012</v>
      </c>
      <c r="BR45" s="19">
        <v>12.198851725012</v>
      </c>
      <c r="BS45" s="19">
        <v>12.198851725012</v>
      </c>
      <c r="BT45" s="19">
        <v>12.198851725012</v>
      </c>
    </row>
    <row r="46" spans="1:72">
      <c r="A46" s="15" t="s">
        <v>35</v>
      </c>
      <c r="B46" s="9">
        <v>1.2E-2</v>
      </c>
      <c r="K46" s="18">
        <v>4.5263157894736796</v>
      </c>
      <c r="L46" s="18">
        <v>5.0947368421052603</v>
      </c>
      <c r="M46" s="18">
        <v>5.2631578947368398</v>
      </c>
      <c r="N46" s="18">
        <v>5.4736842105263204</v>
      </c>
      <c r="O46" s="18">
        <v>5.76842105263158</v>
      </c>
      <c r="P46" s="18">
        <v>6.0842105263157897</v>
      </c>
      <c r="Q46" s="18">
        <v>6</v>
      </c>
      <c r="R46" s="18">
        <v>6.0720000000000001</v>
      </c>
      <c r="S46" s="18">
        <v>6.1448640000000001</v>
      </c>
      <c r="T46" s="18">
        <v>6.218602368</v>
      </c>
      <c r="U46" s="18">
        <v>6.2932255964159998</v>
      </c>
      <c r="V46" s="18">
        <v>6.3687443035729903</v>
      </c>
      <c r="W46" s="18">
        <v>6.4451692352158698</v>
      </c>
      <c r="X46" s="18">
        <v>6.5225112660384594</v>
      </c>
      <c r="Y46" s="18">
        <v>6.6007814012309192</v>
      </c>
      <c r="Z46" s="18">
        <v>6.6799907780456902</v>
      </c>
      <c r="AA46" s="18">
        <v>6.7601506673822405</v>
      </c>
      <c r="AB46" s="18">
        <v>6.8412724753908307</v>
      </c>
      <c r="AC46" s="18">
        <v>6.9233677450955193</v>
      </c>
      <c r="AD46" s="18">
        <v>7.00644815803666</v>
      </c>
      <c r="AE46" s="18">
        <v>7.0905255359330992</v>
      </c>
      <c r="AF46" s="18">
        <v>7.1756118423643001</v>
      </c>
      <c r="AG46" s="18">
        <v>7.2617191844726703</v>
      </c>
      <c r="AH46" s="18">
        <v>7.3488598146863398</v>
      </c>
      <c r="AI46" s="18">
        <v>7.4370461324625801</v>
      </c>
      <c r="AJ46" s="18">
        <v>7.5262906860521301</v>
      </c>
      <c r="AK46" s="18">
        <v>7.6166061742847599</v>
      </c>
      <c r="AL46" s="18">
        <v>7.7080054483761709</v>
      </c>
      <c r="AM46" s="18">
        <v>7.8005015137566902</v>
      </c>
      <c r="AN46" s="18">
        <v>7.8941075319217697</v>
      </c>
      <c r="AO46" s="18">
        <v>7.9888368223048305</v>
      </c>
      <c r="AP46" s="18">
        <v>8.0847028641724901</v>
      </c>
      <c r="AQ46" s="18">
        <v>8.1817192985425606</v>
      </c>
      <c r="AR46" s="18">
        <v>8.2798999301250706</v>
      </c>
      <c r="AS46" s="18">
        <v>8.3792587292865708</v>
      </c>
      <c r="AT46" s="18">
        <v>8.4798098340380097</v>
      </c>
      <c r="AU46" s="18">
        <v>8.5815675520464598</v>
      </c>
      <c r="AV46" s="18">
        <v>8.6845463626710195</v>
      </c>
      <c r="AW46" s="18">
        <v>8.7887609190230691</v>
      </c>
      <c r="AX46" s="18">
        <v>8.8942260500513495</v>
      </c>
      <c r="AY46" s="18">
        <v>9.0009567626519704</v>
      </c>
      <c r="AZ46" s="18">
        <v>9.1089682438037904</v>
      </c>
      <c r="BA46" s="19">
        <v>9.1089682438037904</v>
      </c>
      <c r="BB46" s="19">
        <v>9.1089682438037904</v>
      </c>
      <c r="BC46" s="19">
        <v>9.1089682438037904</v>
      </c>
      <c r="BD46" s="19">
        <v>9.1089682438037904</v>
      </c>
      <c r="BE46" s="19">
        <v>9.1089682438037904</v>
      </c>
      <c r="BF46" s="19">
        <v>9.1089682438037904</v>
      </c>
      <c r="BG46" s="19">
        <v>9.1089682438037904</v>
      </c>
      <c r="BH46" s="19">
        <v>9.1089682438037904</v>
      </c>
      <c r="BI46" s="19">
        <v>9.1089682438037904</v>
      </c>
      <c r="BJ46" s="19">
        <v>9.1089682438037904</v>
      </c>
      <c r="BK46" s="19">
        <v>9.1089682438037904</v>
      </c>
      <c r="BL46" s="19">
        <v>9.1089682438037904</v>
      </c>
      <c r="BM46" s="19">
        <v>9.1089682438037904</v>
      </c>
      <c r="BN46" s="19">
        <v>9.1089682438037904</v>
      </c>
      <c r="BO46" s="19">
        <v>9.1089682438037904</v>
      </c>
      <c r="BP46" s="19">
        <v>9.1089682438037904</v>
      </c>
      <c r="BQ46" s="19">
        <v>9.1089682438037904</v>
      </c>
      <c r="BR46" s="19">
        <v>9.1089682438037904</v>
      </c>
      <c r="BS46" s="19">
        <v>9.1089682438037904</v>
      </c>
      <c r="BT46" s="19">
        <v>9.1089682438037904</v>
      </c>
    </row>
    <row r="47" spans="1:72" s="14" customFormat="1">
      <c r="A47" s="20" t="s">
        <v>36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7</v>
      </c>
      <c r="Q47" s="21">
        <v>14.5</v>
      </c>
      <c r="R47" s="21">
        <v>22</v>
      </c>
      <c r="S47" s="21">
        <v>30.5</v>
      </c>
      <c r="T47" s="21">
        <v>37.347588801989303</v>
      </c>
      <c r="U47" s="21">
        <v>45.732537354835202</v>
      </c>
      <c r="V47" s="21">
        <v>56</v>
      </c>
      <c r="W47" s="21">
        <v>59.342962647058599</v>
      </c>
      <c r="X47" s="21">
        <v>62.885485995182002</v>
      </c>
      <c r="Y47" s="21">
        <v>66.639482972396607</v>
      </c>
      <c r="Z47" s="21">
        <v>70.617577658039806</v>
      </c>
      <c r="AA47" s="21">
        <v>74.833147735478803</v>
      </c>
      <c r="AB47" s="21">
        <v>79.300369479077403</v>
      </c>
      <c r="AC47" s="21">
        <v>84.034265426693494</v>
      </c>
      <c r="AD47" s="21">
        <v>89.050754898022902</v>
      </c>
      <c r="AE47" s="21">
        <v>94.366707528673999</v>
      </c>
      <c r="AF47" s="21">
        <v>100</v>
      </c>
      <c r="AG47" s="21">
        <v>100</v>
      </c>
      <c r="AH47" s="21">
        <v>100</v>
      </c>
      <c r="AI47" s="21">
        <v>100</v>
      </c>
      <c r="AJ47" s="21">
        <v>100</v>
      </c>
      <c r="AK47" s="21">
        <v>100</v>
      </c>
      <c r="AL47" s="21">
        <v>100</v>
      </c>
      <c r="AM47" s="21">
        <v>100</v>
      </c>
      <c r="AN47" s="21">
        <v>100</v>
      </c>
      <c r="AO47" s="21">
        <v>100</v>
      </c>
      <c r="AP47" s="21">
        <v>100</v>
      </c>
      <c r="AQ47" s="21">
        <v>100</v>
      </c>
      <c r="AR47" s="21">
        <v>100</v>
      </c>
      <c r="AS47" s="21">
        <v>100</v>
      </c>
      <c r="AT47" s="21">
        <v>100</v>
      </c>
      <c r="AU47" s="21">
        <v>100</v>
      </c>
      <c r="AV47" s="21">
        <v>100</v>
      </c>
      <c r="AW47" s="21">
        <v>100</v>
      </c>
      <c r="AX47" s="21">
        <v>100</v>
      </c>
      <c r="AY47" s="21">
        <v>100</v>
      </c>
      <c r="AZ47" s="21">
        <v>100</v>
      </c>
      <c r="BA47" s="21">
        <v>100</v>
      </c>
      <c r="BB47" s="21">
        <v>100</v>
      </c>
      <c r="BC47" s="21">
        <v>100</v>
      </c>
      <c r="BD47" s="21">
        <v>100</v>
      </c>
      <c r="BE47" s="21">
        <v>100</v>
      </c>
      <c r="BF47" s="21">
        <v>100</v>
      </c>
      <c r="BG47" s="21">
        <v>100</v>
      </c>
      <c r="BH47" s="21">
        <v>100</v>
      </c>
      <c r="BI47" s="21">
        <v>100</v>
      </c>
      <c r="BJ47" s="21">
        <v>100</v>
      </c>
      <c r="BK47" s="21">
        <v>100</v>
      </c>
      <c r="BL47" s="21">
        <v>100</v>
      </c>
      <c r="BM47" s="21">
        <v>100</v>
      </c>
      <c r="BN47" s="21">
        <v>100</v>
      </c>
      <c r="BO47" s="21">
        <v>100</v>
      </c>
      <c r="BP47" s="21">
        <v>100</v>
      </c>
      <c r="BQ47" s="21">
        <v>100</v>
      </c>
      <c r="BR47" s="21">
        <v>100</v>
      </c>
      <c r="BS47" s="21">
        <v>100</v>
      </c>
      <c r="BT47" s="21">
        <v>100</v>
      </c>
    </row>
    <row r="49" spans="1:72">
      <c r="A49" s="53" t="s">
        <v>37</v>
      </c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</row>
    <row r="50" spans="1:72">
      <c r="A50" t="s">
        <v>38</v>
      </c>
      <c r="K50">
        <f>K56*100</f>
        <v>9.407</v>
      </c>
      <c r="L50">
        <f t="shared" ref="L50:BT54" si="5">L56*100</f>
        <v>9.8469999999999995</v>
      </c>
      <c r="M50">
        <f t="shared" si="5"/>
        <v>10.212200000000001</v>
      </c>
      <c r="N50">
        <f t="shared" si="5"/>
        <v>10.577400000000001</v>
      </c>
      <c r="O50">
        <f t="shared" si="5"/>
        <v>10.942599999999999</v>
      </c>
      <c r="P50">
        <f t="shared" si="5"/>
        <v>11.3078</v>
      </c>
      <c r="Q50">
        <f t="shared" si="5"/>
        <v>11.873000000000001</v>
      </c>
      <c r="R50">
        <f t="shared" si="5"/>
        <v>12.003603</v>
      </c>
      <c r="S50">
        <f t="shared" si="5"/>
        <v>12.135642633</v>
      </c>
      <c r="T50">
        <f t="shared" si="5"/>
        <v>12.269134701962999</v>
      </c>
      <c r="U50">
        <f t="shared" si="5"/>
        <v>12.4040951836846</v>
      </c>
      <c r="V50">
        <f t="shared" si="5"/>
        <v>12.540540230705099</v>
      </c>
      <c r="W50">
        <f t="shared" si="5"/>
        <v>12.6784861732429</v>
      </c>
      <c r="X50">
        <f t="shared" si="5"/>
        <v>12.817949521148501</v>
      </c>
      <c r="Y50">
        <f t="shared" si="5"/>
        <v>12.958946965881198</v>
      </c>
      <c r="Z50">
        <f t="shared" si="5"/>
        <v>13.101495382505901</v>
      </c>
      <c r="AA50">
        <f t="shared" si="5"/>
        <v>13.245611831713401</v>
      </c>
      <c r="AB50">
        <f t="shared" si="5"/>
        <v>13.391313561862301</v>
      </c>
      <c r="AC50">
        <f t="shared" si="5"/>
        <v>13.5386180110428</v>
      </c>
      <c r="AD50">
        <f t="shared" si="5"/>
        <v>13.687542809164199</v>
      </c>
      <c r="AE50">
        <f t="shared" si="5"/>
        <v>13.838105780065</v>
      </c>
      <c r="AF50">
        <f t="shared" si="5"/>
        <v>13.990324943645799</v>
      </c>
      <c r="AG50">
        <f t="shared" si="5"/>
        <v>14.1442185180259</v>
      </c>
      <c r="AH50">
        <f t="shared" si="5"/>
        <v>14.2998049217241</v>
      </c>
      <c r="AI50">
        <f t="shared" si="5"/>
        <v>14.457102775863101</v>
      </c>
      <c r="AJ50">
        <f t="shared" si="5"/>
        <v>14.616130906397601</v>
      </c>
      <c r="AK50">
        <f t="shared" si="5"/>
        <v>14.776908346368</v>
      </c>
      <c r="AL50">
        <f t="shared" si="5"/>
        <v>14.939454338177999</v>
      </c>
      <c r="AM50">
        <f t="shared" si="5"/>
        <v>15.103788335897999</v>
      </c>
      <c r="AN50">
        <f t="shared" si="5"/>
        <v>15.2699300075928</v>
      </c>
      <c r="AO50">
        <f t="shared" si="5"/>
        <v>15.437899237676401</v>
      </c>
      <c r="AP50">
        <f t="shared" si="5"/>
        <v>15.6077161292908</v>
      </c>
      <c r="AQ50">
        <f t="shared" si="5"/>
        <v>15.779401006713002</v>
      </c>
      <c r="AR50">
        <f t="shared" si="5"/>
        <v>15.9529744177868</v>
      </c>
      <c r="AS50">
        <f t="shared" si="5"/>
        <v>16.128457136382501</v>
      </c>
      <c r="AT50">
        <f t="shared" si="5"/>
        <v>16.305870164882698</v>
      </c>
      <c r="AU50">
        <f t="shared" si="5"/>
        <v>16.485234736696398</v>
      </c>
      <c r="AV50">
        <f t="shared" si="5"/>
        <v>16.6665723188001</v>
      </c>
      <c r="AW50">
        <f t="shared" si="5"/>
        <v>16.849904614306897</v>
      </c>
      <c r="AX50">
        <f t="shared" si="5"/>
        <v>17.035253565064203</v>
      </c>
      <c r="AY50">
        <f t="shared" si="5"/>
        <v>17.222641354279901</v>
      </c>
      <c r="AZ50">
        <f t="shared" si="5"/>
        <v>17.412090409177001</v>
      </c>
      <c r="BA50">
        <f t="shared" si="5"/>
        <v>17.412090409177001</v>
      </c>
      <c r="BB50">
        <f t="shared" si="5"/>
        <v>17.412090409177001</v>
      </c>
      <c r="BC50">
        <f t="shared" si="5"/>
        <v>17.412090409177001</v>
      </c>
      <c r="BD50">
        <f t="shared" si="5"/>
        <v>17.412090409177001</v>
      </c>
      <c r="BE50">
        <f t="shared" si="5"/>
        <v>17.412090409177001</v>
      </c>
      <c r="BF50">
        <f t="shared" si="5"/>
        <v>17.412090409177001</v>
      </c>
      <c r="BG50">
        <f t="shared" si="5"/>
        <v>17.412090409177001</v>
      </c>
      <c r="BH50">
        <f t="shared" si="5"/>
        <v>17.412090409177001</v>
      </c>
      <c r="BI50">
        <f t="shared" si="5"/>
        <v>17.412090409177001</v>
      </c>
      <c r="BJ50">
        <f t="shared" si="5"/>
        <v>17.412090409177001</v>
      </c>
      <c r="BK50">
        <f t="shared" si="5"/>
        <v>17.412090409177001</v>
      </c>
      <c r="BL50">
        <f t="shared" si="5"/>
        <v>17.412090409177001</v>
      </c>
      <c r="BM50">
        <f t="shared" si="5"/>
        <v>17.412090409177001</v>
      </c>
      <c r="BN50">
        <f t="shared" si="5"/>
        <v>17.412090409177001</v>
      </c>
      <c r="BO50">
        <f t="shared" si="5"/>
        <v>17.412090409177001</v>
      </c>
      <c r="BP50">
        <f t="shared" si="5"/>
        <v>17.412090409177001</v>
      </c>
      <c r="BQ50">
        <f t="shared" si="5"/>
        <v>17.412090409177001</v>
      </c>
      <c r="BR50">
        <f t="shared" si="5"/>
        <v>17.412090409177001</v>
      </c>
      <c r="BS50">
        <f t="shared" si="5"/>
        <v>17.412090409177001</v>
      </c>
      <c r="BT50">
        <f t="shared" si="5"/>
        <v>17.412090409177001</v>
      </c>
    </row>
    <row r="51" spans="1:72">
      <c r="A51" t="s">
        <v>39</v>
      </c>
      <c r="K51">
        <f t="shared" ref="K51:Z54" si="6">K57*100</f>
        <v>3.3005300000000002</v>
      </c>
      <c r="L51">
        <f t="shared" si="6"/>
        <v>3.8671966666666702</v>
      </c>
      <c r="M51">
        <f t="shared" si="6"/>
        <v>4.4338633333333304</v>
      </c>
      <c r="N51">
        <f t="shared" si="6"/>
        <v>5.0005300000000004</v>
      </c>
      <c r="O51">
        <f t="shared" si="6"/>
        <v>5.0005300000000004</v>
      </c>
      <c r="P51">
        <f t="shared" si="6"/>
        <v>4.7505300000000004</v>
      </c>
      <c r="Q51">
        <f t="shared" si="6"/>
        <v>4.5505300000000002</v>
      </c>
      <c r="R51">
        <f t="shared" si="6"/>
        <v>4.79547199214137</v>
      </c>
      <c r="S51">
        <f t="shared" si="6"/>
        <v>4.8722928447016995</v>
      </c>
      <c r="T51">
        <f t="shared" si="6"/>
        <v>4.95104036967584</v>
      </c>
      <c r="U51">
        <f t="shared" si="6"/>
        <v>5.0317636029967003</v>
      </c>
      <c r="V51">
        <f t="shared" si="6"/>
        <v>5.11451283594005</v>
      </c>
      <c r="W51">
        <f t="shared" si="6"/>
        <v>5.1993396473358402</v>
      </c>
      <c r="X51">
        <f t="shared" si="6"/>
        <v>5.2862969366067603</v>
      </c>
      <c r="Y51">
        <f t="shared" si="6"/>
        <v>5.3754389576553905</v>
      </c>
      <c r="Z51">
        <f t="shared" si="6"/>
        <v>5.4668213536215502</v>
      </c>
      <c r="AA51">
        <f t="shared" si="5"/>
        <v>5.5605011925324499</v>
      </c>
      <c r="AB51">
        <f t="shared" si="5"/>
        <v>5.65653700386836</v>
      </c>
      <c r="AC51">
        <f t="shared" si="5"/>
        <v>5.7549888160675096</v>
      </c>
      <c r="AD51">
        <f t="shared" si="5"/>
        <v>5.8559181949941195</v>
      </c>
      <c r="AE51">
        <f t="shared" si="5"/>
        <v>5.9593882833945804</v>
      </c>
      <c r="AF51">
        <f t="shared" si="5"/>
        <v>6.0654638413669701</v>
      </c>
      <c r="AG51">
        <f t="shared" si="5"/>
        <v>6.1097091607887801</v>
      </c>
      <c r="AH51">
        <f t="shared" si="5"/>
        <v>6.1543950024033602</v>
      </c>
      <c r="AI51">
        <f t="shared" si="5"/>
        <v>6.1995257522140799</v>
      </c>
      <c r="AJ51">
        <f t="shared" si="5"/>
        <v>6.2451058398930499</v>
      </c>
      <c r="AK51">
        <f t="shared" si="5"/>
        <v>6.2911397392159296</v>
      </c>
      <c r="AL51">
        <f t="shared" si="5"/>
        <v>6.3376319685010607</v>
      </c>
      <c r="AM51">
        <f t="shared" si="5"/>
        <v>6.384587091052869</v>
      </c>
      <c r="AN51">
        <f t="shared" si="5"/>
        <v>6.4320097156098797</v>
      </c>
      <c r="AO51">
        <f t="shared" si="5"/>
        <v>6.4799044967969799</v>
      </c>
      <c r="AP51">
        <f t="shared" si="5"/>
        <v>6.5282761355823196</v>
      </c>
      <c r="AQ51">
        <f t="shared" si="5"/>
        <v>6.57712937973875</v>
      </c>
      <c r="AR51">
        <f t="shared" si="5"/>
        <v>6.59728307795638</v>
      </c>
      <c r="AS51">
        <f t="shared" si="5"/>
        <v>6.6175335272531193</v>
      </c>
      <c r="AT51">
        <f t="shared" si="5"/>
        <v>6.6378813216966304</v>
      </c>
      <c r="AU51">
        <f t="shared" si="5"/>
        <v>6.65832705996434</v>
      </c>
      <c r="AV51">
        <f t="shared" si="5"/>
        <v>6.6788713453847999</v>
      </c>
      <c r="AW51">
        <f t="shared" si="5"/>
        <v>6.6995147859794502</v>
      </c>
      <c r="AX51">
        <f t="shared" si="5"/>
        <v>6.7202579945047596</v>
      </c>
      <c r="AY51">
        <f t="shared" si="5"/>
        <v>6.7411015884947894</v>
      </c>
      <c r="AZ51">
        <f t="shared" si="5"/>
        <v>6.7620461903041607</v>
      </c>
      <c r="BA51">
        <f t="shared" si="5"/>
        <v>6.7620461903041607</v>
      </c>
      <c r="BB51">
        <f t="shared" si="5"/>
        <v>6.7620461903041607</v>
      </c>
      <c r="BC51">
        <f t="shared" si="5"/>
        <v>6.7620461903041607</v>
      </c>
      <c r="BD51">
        <f t="shared" si="5"/>
        <v>6.7620461903041607</v>
      </c>
      <c r="BE51">
        <f t="shared" si="5"/>
        <v>6.7620461903041607</v>
      </c>
      <c r="BF51">
        <f t="shared" si="5"/>
        <v>6.7620461903041607</v>
      </c>
      <c r="BG51">
        <f t="shared" si="5"/>
        <v>6.7620461903041607</v>
      </c>
      <c r="BH51">
        <f t="shared" si="5"/>
        <v>6.7620461903041607</v>
      </c>
      <c r="BI51">
        <f t="shared" si="5"/>
        <v>6.7620461903041607</v>
      </c>
      <c r="BJ51">
        <f t="shared" si="5"/>
        <v>6.7620461903041607</v>
      </c>
      <c r="BK51">
        <f t="shared" si="5"/>
        <v>6.7620461903041607</v>
      </c>
      <c r="BL51">
        <f t="shared" si="5"/>
        <v>6.7620461903041607</v>
      </c>
      <c r="BM51">
        <f t="shared" si="5"/>
        <v>6.7620461903041607</v>
      </c>
      <c r="BN51">
        <f t="shared" si="5"/>
        <v>6.7620461903041607</v>
      </c>
      <c r="BO51">
        <f t="shared" si="5"/>
        <v>6.7620461903041607</v>
      </c>
      <c r="BP51">
        <f t="shared" si="5"/>
        <v>6.7620461903041607</v>
      </c>
      <c r="BQ51">
        <f t="shared" si="5"/>
        <v>6.7620461903041607</v>
      </c>
      <c r="BR51">
        <f t="shared" si="5"/>
        <v>6.7620461903041607</v>
      </c>
      <c r="BS51">
        <f t="shared" si="5"/>
        <v>6.7620461903041607</v>
      </c>
      <c r="BT51">
        <f t="shared" si="5"/>
        <v>6.7620461903041607</v>
      </c>
    </row>
    <row r="52" spans="1:72">
      <c r="A52" t="s">
        <v>63</v>
      </c>
      <c r="K52">
        <f t="shared" si="6"/>
        <v>6.1785633749114899</v>
      </c>
      <c r="L52">
        <f t="shared" si="5"/>
        <v>7.6392929353450603</v>
      </c>
      <c r="M52">
        <f t="shared" si="5"/>
        <v>9.4663572634675113</v>
      </c>
      <c r="N52">
        <f t="shared" si="5"/>
        <v>10.114236069502699</v>
      </c>
      <c r="O52">
        <f t="shared" si="5"/>
        <v>9.7246111443978407</v>
      </c>
      <c r="P52">
        <f t="shared" si="5"/>
        <v>9.1366559725475192</v>
      </c>
      <c r="Q52">
        <f t="shared" si="5"/>
        <v>6.6809999999999992</v>
      </c>
      <c r="R52">
        <f t="shared" si="5"/>
        <v>7.0872176580176101</v>
      </c>
      <c r="S52">
        <f t="shared" si="5"/>
        <v>7.2986162727514499</v>
      </c>
      <c r="T52">
        <f t="shared" si="5"/>
        <v>7.5196126721237402</v>
      </c>
      <c r="U52">
        <f t="shared" si="5"/>
        <v>7.7506426086112992</v>
      </c>
      <c r="V52">
        <f t="shared" si="5"/>
        <v>7.9921616184460698</v>
      </c>
      <c r="W52">
        <f t="shared" si="5"/>
        <v>8.2446459198245101</v>
      </c>
      <c r="X52">
        <f t="shared" si="5"/>
        <v>8.5085933518969199</v>
      </c>
      <c r="Y52">
        <f t="shared" si="5"/>
        <v>8.7845243563881592</v>
      </c>
      <c r="Z52">
        <f t="shared" si="5"/>
        <v>9.0729830037852501</v>
      </c>
      <c r="AA52">
        <f t="shared" si="5"/>
        <v>9.3745380661153401</v>
      </c>
      <c r="AB52">
        <f t="shared" si="5"/>
        <v>9.6897841384292001</v>
      </c>
      <c r="AC52">
        <f t="shared" si="5"/>
        <v>10.0193428112017</v>
      </c>
      <c r="AD52">
        <f t="shared" si="5"/>
        <v>10.363863895960499</v>
      </c>
      <c r="AE52">
        <f t="shared" si="5"/>
        <v>10.724026706560801</v>
      </c>
      <c r="AF52">
        <f t="shared" si="5"/>
        <v>11.1005413986304</v>
      </c>
      <c r="AG52">
        <f t="shared" si="5"/>
        <v>11.187122251388299</v>
      </c>
      <c r="AH52">
        <f t="shared" si="5"/>
        <v>11.2745677685754</v>
      </c>
      <c r="AI52">
        <f t="shared" si="5"/>
        <v>11.3628865854099</v>
      </c>
      <c r="AJ52">
        <f t="shared" si="5"/>
        <v>11.452087423348601</v>
      </c>
      <c r="AK52">
        <f t="shared" si="5"/>
        <v>11.5421790909471</v>
      </c>
      <c r="AL52">
        <f t="shared" si="5"/>
        <v>11.633170484730499</v>
      </c>
      <c r="AM52">
        <f t="shared" si="5"/>
        <v>11.7250705900714</v>
      </c>
      <c r="AN52">
        <f t="shared" si="5"/>
        <v>11.817888482077601</v>
      </c>
      <c r="AO52">
        <f t="shared" si="5"/>
        <v>11.911633326487699</v>
      </c>
      <c r="AP52">
        <f t="shared" si="5"/>
        <v>12.006314380576901</v>
      </c>
      <c r="AQ52">
        <f t="shared" si="5"/>
        <v>12.0500462309846</v>
      </c>
      <c r="AR52">
        <f t="shared" si="5"/>
        <v>12.0939778110997</v>
      </c>
      <c r="AS52">
        <f t="shared" si="5"/>
        <v>12.138110033116901</v>
      </c>
      <c r="AT52">
        <f t="shared" si="5"/>
        <v>12.1824438133968</v>
      </c>
      <c r="AU52">
        <f t="shared" si="5"/>
        <v>12.226980072485199</v>
      </c>
      <c r="AV52">
        <f t="shared" si="5"/>
        <v>12.271719735132299</v>
      </c>
      <c r="AW52">
        <f t="shared" si="5"/>
        <v>12.3166637303116</v>
      </c>
      <c r="AX52">
        <f t="shared" si="5"/>
        <v>12.3618129912394</v>
      </c>
      <c r="AY52">
        <f t="shared" si="5"/>
        <v>12.4071684553943</v>
      </c>
      <c r="AZ52">
        <f t="shared" si="5"/>
        <v>12.4527310645362</v>
      </c>
      <c r="BA52">
        <f t="shared" si="5"/>
        <v>12.4527310645362</v>
      </c>
      <c r="BB52">
        <f t="shared" si="5"/>
        <v>12.4527310645362</v>
      </c>
      <c r="BC52">
        <f t="shared" si="5"/>
        <v>12.4527310645362</v>
      </c>
      <c r="BD52">
        <f t="shared" si="5"/>
        <v>12.4527310645362</v>
      </c>
      <c r="BE52">
        <f t="shared" si="5"/>
        <v>12.4527310645362</v>
      </c>
      <c r="BF52">
        <f t="shared" si="5"/>
        <v>12.4527310645362</v>
      </c>
      <c r="BG52">
        <f t="shared" si="5"/>
        <v>12.4527310645362</v>
      </c>
      <c r="BH52">
        <f t="shared" si="5"/>
        <v>12.4527310645362</v>
      </c>
      <c r="BI52">
        <f t="shared" si="5"/>
        <v>12.4527310645362</v>
      </c>
      <c r="BJ52">
        <f t="shared" si="5"/>
        <v>12.4527310645362</v>
      </c>
      <c r="BK52">
        <f t="shared" si="5"/>
        <v>12.4527310645362</v>
      </c>
      <c r="BL52">
        <f t="shared" si="5"/>
        <v>12.4527310645362</v>
      </c>
      <c r="BM52">
        <f t="shared" si="5"/>
        <v>12.4527310645362</v>
      </c>
      <c r="BN52">
        <f t="shared" si="5"/>
        <v>12.4527310645362</v>
      </c>
      <c r="BO52">
        <f t="shared" si="5"/>
        <v>12.4527310645362</v>
      </c>
      <c r="BP52">
        <f t="shared" si="5"/>
        <v>12.4527310645362</v>
      </c>
      <c r="BQ52">
        <f t="shared" si="5"/>
        <v>12.4527310645362</v>
      </c>
      <c r="BR52">
        <f t="shared" si="5"/>
        <v>12.4527310645362</v>
      </c>
      <c r="BS52">
        <f t="shared" si="5"/>
        <v>12.4527310645362</v>
      </c>
      <c r="BT52">
        <f t="shared" si="5"/>
        <v>12.4527310645362</v>
      </c>
    </row>
    <row r="53" spans="1:72">
      <c r="A53" t="s">
        <v>40</v>
      </c>
      <c r="G53" s="51"/>
      <c r="H53" s="51"/>
      <c r="I53" s="51"/>
      <c r="J53" s="51"/>
      <c r="K53">
        <f t="shared" si="6"/>
        <v>6.1400000000000006</v>
      </c>
      <c r="L53">
        <f t="shared" si="5"/>
        <v>5.91</v>
      </c>
      <c r="M53">
        <f t="shared" si="5"/>
        <v>6.8199999999999994</v>
      </c>
      <c r="N53">
        <f t="shared" si="5"/>
        <v>7.06</v>
      </c>
      <c r="O53">
        <f t="shared" si="5"/>
        <v>7.02</v>
      </c>
      <c r="P53">
        <f t="shared" si="5"/>
        <v>7.9399999999999995</v>
      </c>
      <c r="Q53">
        <f t="shared" si="5"/>
        <v>8.0352800000000002</v>
      </c>
      <c r="R53">
        <f t="shared" si="5"/>
        <v>8.0804156823955093</v>
      </c>
      <c r="S53">
        <f t="shared" si="5"/>
        <v>8.2053882641536191</v>
      </c>
      <c r="T53">
        <f t="shared" si="5"/>
        <v>8.2917881267474591</v>
      </c>
      <c r="U53">
        <f t="shared" si="5"/>
        <v>8.3790977496129493</v>
      </c>
      <c r="V53">
        <f t="shared" si="5"/>
        <v>8.4673267122069102</v>
      </c>
      <c r="W53">
        <f t="shared" si="5"/>
        <v>8.5564846948544613</v>
      </c>
      <c r="X53">
        <f t="shared" si="5"/>
        <v>8.6465814798111609</v>
      </c>
      <c r="Y53">
        <f t="shared" si="5"/>
        <v>8.7376269523362993</v>
      </c>
      <c r="Z53">
        <f t="shared" si="5"/>
        <v>8.7994389212132091</v>
      </c>
      <c r="AA53">
        <f t="shared" si="5"/>
        <v>8.8616881620768204</v>
      </c>
      <c r="AB53">
        <f t="shared" si="5"/>
        <v>8.9243777682890393</v>
      </c>
      <c r="AC53">
        <f t="shared" si="5"/>
        <v>8.9875108550949303</v>
      </c>
      <c r="AD53">
        <f t="shared" si="5"/>
        <v>9.0510905597774993</v>
      </c>
      <c r="AE53">
        <f t="shared" si="5"/>
        <v>9.1151200418136504</v>
      </c>
      <c r="AF53">
        <f t="shared" si="5"/>
        <v>9.1796024830310792</v>
      </c>
      <c r="AG53">
        <f t="shared" si="5"/>
        <v>9.2445410877665299</v>
      </c>
      <c r="AH53">
        <f t="shared" si="5"/>
        <v>9.3099390830249202</v>
      </c>
      <c r="AI53">
        <f t="shared" si="5"/>
        <v>9.3757997186397191</v>
      </c>
      <c r="AJ53">
        <f t="shared" si="5"/>
        <v>9.4421262674344995</v>
      </c>
      <c r="AK53">
        <f t="shared" si="5"/>
        <v>9.5089220253855196</v>
      </c>
      <c r="AL53">
        <f t="shared" si="5"/>
        <v>9.5264744390036196</v>
      </c>
      <c r="AM53">
        <f t="shared" si="5"/>
        <v>9.5440592524271892</v>
      </c>
      <c r="AN53">
        <f t="shared" si="5"/>
        <v>9.5616765254626603</v>
      </c>
      <c r="AO53">
        <f t="shared" si="5"/>
        <v>9.5793263180268795</v>
      </c>
      <c r="AP53">
        <f t="shared" si="5"/>
        <v>9.5970086901472804</v>
      </c>
      <c r="AQ53">
        <f t="shared" si="5"/>
        <v>9.6147237019621112</v>
      </c>
      <c r="AR53">
        <f t="shared" si="5"/>
        <v>9.6324714137206104</v>
      </c>
      <c r="AS53">
        <f t="shared" si="5"/>
        <v>9.6502518857832396</v>
      </c>
      <c r="AT53">
        <f t="shared" si="5"/>
        <v>9.668065178621891</v>
      </c>
      <c r="AU53">
        <f t="shared" si="5"/>
        <v>9.6859113528200709</v>
      </c>
      <c r="AV53">
        <f t="shared" si="5"/>
        <v>9.7037904690731107</v>
      </c>
      <c r="AW53">
        <f t="shared" si="5"/>
        <v>9.7217025881883803</v>
      </c>
      <c r="AX53">
        <f t="shared" si="5"/>
        <v>9.7396477710854992</v>
      </c>
      <c r="AY53">
        <f t="shared" si="5"/>
        <v>9.7576260787965499</v>
      </c>
      <c r="AZ53">
        <f t="shared" si="5"/>
        <v>9.7756375724662288</v>
      </c>
      <c r="BA53">
        <f t="shared" si="5"/>
        <v>9.7756375724662288</v>
      </c>
      <c r="BB53">
        <f t="shared" si="5"/>
        <v>9.7756375724662288</v>
      </c>
      <c r="BC53">
        <f t="shared" si="5"/>
        <v>9.7756375724662288</v>
      </c>
      <c r="BD53">
        <f t="shared" si="5"/>
        <v>9.7756375724662288</v>
      </c>
      <c r="BE53">
        <f t="shared" si="5"/>
        <v>9.7756375724662288</v>
      </c>
      <c r="BF53">
        <f t="shared" si="5"/>
        <v>9.7756375724662288</v>
      </c>
      <c r="BG53">
        <f t="shared" si="5"/>
        <v>9.7756375724662288</v>
      </c>
      <c r="BH53">
        <f t="shared" si="5"/>
        <v>9.7756375724662288</v>
      </c>
      <c r="BI53">
        <f t="shared" si="5"/>
        <v>9.7756375724662288</v>
      </c>
      <c r="BJ53">
        <f t="shared" si="5"/>
        <v>9.7756375724662288</v>
      </c>
      <c r="BK53">
        <f t="shared" si="5"/>
        <v>9.7756375724662288</v>
      </c>
      <c r="BL53">
        <f t="shared" si="5"/>
        <v>9.7756375724662288</v>
      </c>
      <c r="BM53">
        <f t="shared" si="5"/>
        <v>9.7756375724662288</v>
      </c>
      <c r="BN53">
        <f t="shared" si="5"/>
        <v>9.7756375724662288</v>
      </c>
      <c r="BO53">
        <f t="shared" si="5"/>
        <v>9.7756375724662288</v>
      </c>
      <c r="BP53">
        <f t="shared" si="5"/>
        <v>9.7756375724662288</v>
      </c>
      <c r="BQ53">
        <f t="shared" si="5"/>
        <v>9.7756375724662288</v>
      </c>
      <c r="BR53">
        <f t="shared" si="5"/>
        <v>9.7756375724662288</v>
      </c>
      <c r="BS53">
        <f t="shared" si="5"/>
        <v>9.7756375724662288</v>
      </c>
      <c r="BT53">
        <f t="shared" si="5"/>
        <v>9.7756375724662288</v>
      </c>
    </row>
    <row r="54" spans="1:72" s="17" customFormat="1">
      <c r="K54">
        <f t="shared" si="6"/>
        <v>4.5263157894736796</v>
      </c>
      <c r="L54">
        <f t="shared" si="5"/>
        <v>5.0947368421052603</v>
      </c>
      <c r="M54">
        <f t="shared" si="5"/>
        <v>5.2631578947368398</v>
      </c>
      <c r="N54">
        <f t="shared" si="5"/>
        <v>5.4736842105263204</v>
      </c>
      <c r="O54">
        <f t="shared" si="5"/>
        <v>5.76842105263158</v>
      </c>
      <c r="P54">
        <f t="shared" si="5"/>
        <v>6.0842105263157897</v>
      </c>
      <c r="Q54">
        <f t="shared" si="5"/>
        <v>6</v>
      </c>
      <c r="R54">
        <f t="shared" si="5"/>
        <v>6.0720000000000001</v>
      </c>
      <c r="S54">
        <f t="shared" si="5"/>
        <v>6.1448640000000001</v>
      </c>
      <c r="T54">
        <f t="shared" si="5"/>
        <v>6.218602368</v>
      </c>
      <c r="U54">
        <f t="shared" si="5"/>
        <v>6.2932255964159998</v>
      </c>
      <c r="V54">
        <f t="shared" si="5"/>
        <v>6.3687443035729903</v>
      </c>
      <c r="W54">
        <f t="shared" si="5"/>
        <v>6.4451692352158698</v>
      </c>
      <c r="X54">
        <f t="shared" si="5"/>
        <v>6.5225112660384594</v>
      </c>
      <c r="Y54">
        <f t="shared" si="5"/>
        <v>6.6007814012309192</v>
      </c>
      <c r="Z54">
        <f t="shared" si="5"/>
        <v>6.6799907780456902</v>
      </c>
      <c r="AA54">
        <f t="shared" si="5"/>
        <v>6.7601506673822405</v>
      </c>
      <c r="AB54">
        <f t="shared" si="5"/>
        <v>6.8412724753908307</v>
      </c>
      <c r="AC54">
        <f t="shared" si="5"/>
        <v>6.9233677450955193</v>
      </c>
      <c r="AD54">
        <f t="shared" si="5"/>
        <v>7.00644815803666</v>
      </c>
      <c r="AE54">
        <f t="shared" si="5"/>
        <v>7.0905255359330992</v>
      </c>
      <c r="AF54">
        <f t="shared" si="5"/>
        <v>7.1756118423643001</v>
      </c>
      <c r="AG54">
        <f t="shared" si="5"/>
        <v>7.2617191844726703</v>
      </c>
      <c r="AH54">
        <f t="shared" si="5"/>
        <v>7.3488598146863398</v>
      </c>
      <c r="AI54">
        <f t="shared" si="5"/>
        <v>7.4370461324625801</v>
      </c>
      <c r="AJ54">
        <f t="shared" si="5"/>
        <v>7.5262906860521301</v>
      </c>
      <c r="AK54">
        <f t="shared" si="5"/>
        <v>7.6166061742847599</v>
      </c>
      <c r="AL54">
        <f t="shared" ref="AL54:BT54" si="7">AL60*100</f>
        <v>7.7080054483761709</v>
      </c>
      <c r="AM54">
        <f t="shared" si="7"/>
        <v>7.8005015137566902</v>
      </c>
      <c r="AN54">
        <f t="shared" si="7"/>
        <v>7.8941075319217697</v>
      </c>
      <c r="AO54">
        <f t="shared" si="7"/>
        <v>7.9888368223048305</v>
      </c>
      <c r="AP54">
        <f t="shared" si="7"/>
        <v>8.0847028641724901</v>
      </c>
      <c r="AQ54">
        <f t="shared" si="7"/>
        <v>8.1817192985425606</v>
      </c>
      <c r="AR54">
        <f t="shared" si="7"/>
        <v>8.2798999301250706</v>
      </c>
      <c r="AS54">
        <f t="shared" si="7"/>
        <v>8.3792587292865708</v>
      </c>
      <c r="AT54">
        <f t="shared" si="7"/>
        <v>8.4798098340380097</v>
      </c>
      <c r="AU54">
        <f t="shared" si="7"/>
        <v>8.5815675520464598</v>
      </c>
      <c r="AV54">
        <f t="shared" si="7"/>
        <v>8.6845463626710195</v>
      </c>
      <c r="AW54">
        <f t="shared" si="7"/>
        <v>8.7887609190230691</v>
      </c>
      <c r="AX54">
        <f t="shared" si="7"/>
        <v>8.8942260500513495</v>
      </c>
      <c r="AY54">
        <f t="shared" si="7"/>
        <v>9.0009567626519704</v>
      </c>
      <c r="AZ54">
        <f t="shared" si="7"/>
        <v>9.1089682438037904</v>
      </c>
      <c r="BA54">
        <f t="shared" si="7"/>
        <v>9.1089682438037904</v>
      </c>
      <c r="BB54">
        <f t="shared" si="7"/>
        <v>9.1089682438037904</v>
      </c>
      <c r="BC54">
        <f t="shared" si="7"/>
        <v>9.1089682438037904</v>
      </c>
      <c r="BD54">
        <f t="shared" si="7"/>
        <v>9.1089682438037904</v>
      </c>
      <c r="BE54">
        <f t="shared" si="7"/>
        <v>9.1089682438037904</v>
      </c>
      <c r="BF54">
        <f t="shared" si="7"/>
        <v>9.1089682438037904</v>
      </c>
      <c r="BG54">
        <f t="shared" si="7"/>
        <v>9.1089682438037904</v>
      </c>
      <c r="BH54">
        <f t="shared" si="7"/>
        <v>9.1089682438037904</v>
      </c>
      <c r="BI54">
        <f t="shared" si="7"/>
        <v>9.1089682438037904</v>
      </c>
      <c r="BJ54">
        <f t="shared" si="7"/>
        <v>9.1089682438037904</v>
      </c>
      <c r="BK54">
        <f t="shared" si="7"/>
        <v>9.1089682438037904</v>
      </c>
      <c r="BL54">
        <f t="shared" si="7"/>
        <v>9.1089682438037904</v>
      </c>
      <c r="BM54">
        <f t="shared" si="7"/>
        <v>9.1089682438037904</v>
      </c>
      <c r="BN54">
        <f t="shared" si="7"/>
        <v>9.1089682438037904</v>
      </c>
      <c r="BO54">
        <f t="shared" si="7"/>
        <v>9.1089682438037904</v>
      </c>
      <c r="BP54">
        <f t="shared" si="7"/>
        <v>9.1089682438037904</v>
      </c>
      <c r="BQ54">
        <f t="shared" si="7"/>
        <v>9.1089682438037904</v>
      </c>
      <c r="BR54">
        <f t="shared" si="7"/>
        <v>9.1089682438037904</v>
      </c>
      <c r="BS54">
        <f t="shared" si="7"/>
        <v>9.1089682438037904</v>
      </c>
      <c r="BT54">
        <f t="shared" si="7"/>
        <v>9.1089682438037904</v>
      </c>
    </row>
    <row r="55" spans="1:72" s="23" customFormat="1">
      <c r="A55" s="22"/>
      <c r="B55" s="22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</row>
    <row r="56" spans="1:72" s="23" customFormat="1">
      <c r="A56" s="22"/>
      <c r="B56" s="22"/>
      <c r="K56">
        <v>9.4070000000000001E-2</v>
      </c>
      <c r="L56">
        <v>9.8470000000000002E-2</v>
      </c>
      <c r="M56">
        <v>0.102122</v>
      </c>
      <c r="N56">
        <v>0.10577400000000001</v>
      </c>
      <c r="O56">
        <v>0.109426</v>
      </c>
      <c r="P56">
        <v>0.113078</v>
      </c>
      <c r="Q56">
        <v>0.11873</v>
      </c>
      <c r="R56">
        <v>0.12003603</v>
      </c>
      <c r="S56">
        <v>0.12135642633</v>
      </c>
      <c r="T56">
        <v>0.12269134701963</v>
      </c>
      <c r="U56">
        <v>0.12404095183684601</v>
      </c>
      <c r="V56">
        <v>0.12540540230705099</v>
      </c>
      <c r="W56">
        <v>0.12678486173242901</v>
      </c>
      <c r="X56">
        <v>0.128179495211485</v>
      </c>
      <c r="Y56">
        <v>0.12958946965881199</v>
      </c>
      <c r="Z56">
        <v>0.13101495382505901</v>
      </c>
      <c r="AA56">
        <v>0.132456118317134</v>
      </c>
      <c r="AB56">
        <v>0.133913135618623</v>
      </c>
      <c r="AC56">
        <v>0.13538618011042799</v>
      </c>
      <c r="AD56">
        <v>0.13687542809164199</v>
      </c>
      <c r="AE56">
        <v>0.13838105780064999</v>
      </c>
      <c r="AF56">
        <v>0.13990324943645799</v>
      </c>
      <c r="AG56">
        <v>0.141442185180259</v>
      </c>
      <c r="AH56">
        <v>0.14299804921724099</v>
      </c>
      <c r="AI56">
        <v>0.14457102775863101</v>
      </c>
      <c r="AJ56">
        <v>0.14616130906397601</v>
      </c>
      <c r="AK56">
        <v>0.14776908346368001</v>
      </c>
      <c r="AL56">
        <v>0.14939454338177999</v>
      </c>
      <c r="AM56">
        <v>0.15103788335898</v>
      </c>
      <c r="AN56">
        <v>0.152699300075928</v>
      </c>
      <c r="AO56">
        <v>0.154378992376764</v>
      </c>
      <c r="AP56">
        <v>0.156077161292908</v>
      </c>
      <c r="AQ56">
        <v>0.15779401006713001</v>
      </c>
      <c r="AR56">
        <v>0.159529744177868</v>
      </c>
      <c r="AS56">
        <v>0.16128457136382501</v>
      </c>
      <c r="AT56">
        <v>0.16305870164882699</v>
      </c>
      <c r="AU56">
        <v>0.164852347366964</v>
      </c>
      <c r="AV56">
        <v>0.16666572318800099</v>
      </c>
      <c r="AW56">
        <v>0.16849904614306899</v>
      </c>
      <c r="AX56">
        <v>0.17035253565064201</v>
      </c>
      <c r="AY56">
        <v>0.172226413542799</v>
      </c>
      <c r="AZ56">
        <v>0.17412090409177</v>
      </c>
      <c r="BA56">
        <v>0.17412090409177</v>
      </c>
      <c r="BB56">
        <v>0.17412090409177</v>
      </c>
      <c r="BC56">
        <v>0.17412090409177</v>
      </c>
      <c r="BD56">
        <v>0.17412090409177</v>
      </c>
      <c r="BE56">
        <v>0.17412090409177</v>
      </c>
      <c r="BF56">
        <v>0.17412090409177</v>
      </c>
      <c r="BG56">
        <v>0.17412090409177</v>
      </c>
      <c r="BH56">
        <v>0.17412090409177</v>
      </c>
      <c r="BI56">
        <v>0.17412090409177</v>
      </c>
      <c r="BJ56">
        <v>0.17412090409177</v>
      </c>
      <c r="BK56">
        <v>0.17412090409177</v>
      </c>
      <c r="BL56">
        <v>0.17412090409177</v>
      </c>
      <c r="BM56">
        <v>0.17412090409177</v>
      </c>
      <c r="BN56">
        <v>0.17412090409177</v>
      </c>
      <c r="BO56">
        <v>0.17412090409177</v>
      </c>
      <c r="BP56">
        <v>0.17412090409177</v>
      </c>
      <c r="BQ56">
        <v>0.17412090409177</v>
      </c>
      <c r="BR56">
        <v>0.17412090409177</v>
      </c>
      <c r="BS56">
        <v>0.17412090409177</v>
      </c>
      <c r="BT56">
        <v>0.17412090409177</v>
      </c>
    </row>
    <row r="57" spans="1:72" s="23" customFormat="1">
      <c r="A57" s="22"/>
      <c r="B57" s="22"/>
      <c r="K57">
        <v>3.3005300000000001E-2</v>
      </c>
      <c r="L57">
        <v>3.8671966666666703E-2</v>
      </c>
      <c r="M57">
        <v>4.4338633333333301E-2</v>
      </c>
      <c r="N57">
        <v>5.0005300000000003E-2</v>
      </c>
      <c r="O57">
        <v>5.0005300000000003E-2</v>
      </c>
      <c r="P57">
        <v>4.75053E-2</v>
      </c>
      <c r="Q57">
        <v>4.5505299999999999E-2</v>
      </c>
      <c r="R57">
        <v>4.7954719921413702E-2</v>
      </c>
      <c r="S57">
        <v>4.8722928447016998E-2</v>
      </c>
      <c r="T57">
        <v>4.9510403696758402E-2</v>
      </c>
      <c r="U57">
        <v>5.0317636029967E-2</v>
      </c>
      <c r="V57">
        <v>5.11451283594005E-2</v>
      </c>
      <c r="W57">
        <v>5.1993396473358398E-2</v>
      </c>
      <c r="X57">
        <v>5.2862969366067603E-2</v>
      </c>
      <c r="Y57">
        <v>5.3754389576553901E-2</v>
      </c>
      <c r="Z57">
        <v>5.4668213536215503E-2</v>
      </c>
      <c r="AA57">
        <v>5.56050119253245E-2</v>
      </c>
      <c r="AB57">
        <v>5.6565370038683602E-2</v>
      </c>
      <c r="AC57">
        <v>5.7549888160675099E-2</v>
      </c>
      <c r="AD57">
        <v>5.8559181949941197E-2</v>
      </c>
      <c r="AE57">
        <v>5.9593882833945802E-2</v>
      </c>
      <c r="AF57">
        <v>6.0654638413669699E-2</v>
      </c>
      <c r="AG57">
        <v>6.1097091607887802E-2</v>
      </c>
      <c r="AH57">
        <v>6.1543950024033602E-2</v>
      </c>
      <c r="AI57">
        <v>6.1995257522140801E-2</v>
      </c>
      <c r="AJ57">
        <v>6.2451058398930497E-2</v>
      </c>
      <c r="AK57">
        <v>6.2911397392159299E-2</v>
      </c>
      <c r="AL57">
        <v>6.3376319685010604E-2</v>
      </c>
      <c r="AM57">
        <v>6.3845870910528693E-2</v>
      </c>
      <c r="AN57">
        <v>6.4320097156098793E-2</v>
      </c>
      <c r="AO57">
        <v>6.4799044967969802E-2</v>
      </c>
      <c r="AP57">
        <v>6.5282761355823199E-2</v>
      </c>
      <c r="AQ57">
        <v>6.5771293797387498E-2</v>
      </c>
      <c r="AR57">
        <v>6.5972830779563799E-2</v>
      </c>
      <c r="AS57">
        <v>6.6175335272531194E-2</v>
      </c>
      <c r="AT57">
        <v>6.6378813216966301E-2</v>
      </c>
      <c r="AU57">
        <v>6.6583270599643404E-2</v>
      </c>
      <c r="AV57">
        <v>6.6788713453848E-2</v>
      </c>
      <c r="AW57">
        <v>6.6995147859794504E-2</v>
      </c>
      <c r="AX57">
        <v>6.7202579945047594E-2</v>
      </c>
      <c r="AY57">
        <v>6.7411015884947897E-2</v>
      </c>
      <c r="AZ57">
        <v>6.7620461903041607E-2</v>
      </c>
      <c r="BA57">
        <v>6.7620461903041607E-2</v>
      </c>
      <c r="BB57">
        <v>6.7620461903041607E-2</v>
      </c>
      <c r="BC57">
        <v>6.7620461903041607E-2</v>
      </c>
      <c r="BD57">
        <v>6.7620461903041607E-2</v>
      </c>
      <c r="BE57">
        <v>6.7620461903041607E-2</v>
      </c>
      <c r="BF57">
        <v>6.7620461903041607E-2</v>
      </c>
      <c r="BG57">
        <v>6.7620461903041607E-2</v>
      </c>
      <c r="BH57">
        <v>6.7620461903041607E-2</v>
      </c>
      <c r="BI57">
        <v>6.7620461903041607E-2</v>
      </c>
      <c r="BJ57">
        <v>6.7620461903041607E-2</v>
      </c>
      <c r="BK57">
        <v>6.7620461903041607E-2</v>
      </c>
      <c r="BL57">
        <v>6.7620461903041607E-2</v>
      </c>
      <c r="BM57">
        <v>6.7620461903041607E-2</v>
      </c>
      <c r="BN57">
        <v>6.7620461903041607E-2</v>
      </c>
      <c r="BO57">
        <v>6.7620461903041607E-2</v>
      </c>
      <c r="BP57">
        <v>6.7620461903041607E-2</v>
      </c>
      <c r="BQ57">
        <v>6.7620461903041607E-2</v>
      </c>
      <c r="BR57">
        <v>6.7620461903041607E-2</v>
      </c>
      <c r="BS57">
        <v>6.7620461903041607E-2</v>
      </c>
      <c r="BT57">
        <v>6.7620461903041607E-2</v>
      </c>
    </row>
    <row r="58" spans="1:72" s="23" customFormat="1">
      <c r="A58" s="22"/>
      <c r="B58" s="22"/>
      <c r="K58">
        <v>6.1785633749114902E-2</v>
      </c>
      <c r="L58">
        <v>7.63929293534506E-2</v>
      </c>
      <c r="M58">
        <v>9.4663572634675106E-2</v>
      </c>
      <c r="N58">
        <v>0.10114236069502699</v>
      </c>
      <c r="O58">
        <v>9.7246111443978406E-2</v>
      </c>
      <c r="P58">
        <v>9.1366559725475194E-2</v>
      </c>
      <c r="Q58">
        <v>6.6809999999999994E-2</v>
      </c>
      <c r="R58">
        <v>7.0872176580176097E-2</v>
      </c>
      <c r="S58">
        <v>7.29861627275145E-2</v>
      </c>
      <c r="T58">
        <v>7.5196126721237405E-2</v>
      </c>
      <c r="U58">
        <v>7.7506426086112995E-2</v>
      </c>
      <c r="V58">
        <v>7.9921616184460698E-2</v>
      </c>
      <c r="W58">
        <v>8.2446459198245101E-2</v>
      </c>
      <c r="X58">
        <v>8.5085933518969203E-2</v>
      </c>
      <c r="Y58">
        <v>8.7845243563881598E-2</v>
      </c>
      <c r="Z58">
        <v>9.0729830037852496E-2</v>
      </c>
      <c r="AA58">
        <v>9.3745380661153399E-2</v>
      </c>
      <c r="AB58">
        <v>9.6897841384291999E-2</v>
      </c>
      <c r="AC58">
        <v>0.10019342811201699</v>
      </c>
      <c r="AD58">
        <v>0.103638638959605</v>
      </c>
      <c r="AE58">
        <v>0.10724026706560801</v>
      </c>
      <c r="AF58">
        <v>0.11100541398630399</v>
      </c>
      <c r="AG58">
        <v>0.111871222513883</v>
      </c>
      <c r="AH58">
        <v>0.112745677685754</v>
      </c>
      <c r="AI58">
        <v>0.113628865854099</v>
      </c>
      <c r="AJ58">
        <v>0.114520874233486</v>
      </c>
      <c r="AK58">
        <v>0.11542179090947099</v>
      </c>
      <c r="AL58">
        <v>0.116331704847305</v>
      </c>
      <c r="AM58">
        <v>0.117250705900714</v>
      </c>
      <c r="AN58">
        <v>0.118178884820776</v>
      </c>
      <c r="AO58">
        <v>0.119116333264877</v>
      </c>
      <c r="AP58">
        <v>0.120063143805769</v>
      </c>
      <c r="AQ58">
        <v>0.120500462309846</v>
      </c>
      <c r="AR58">
        <v>0.120939778110997</v>
      </c>
      <c r="AS58">
        <v>0.121381100331169</v>
      </c>
      <c r="AT58">
        <v>0.121824438133968</v>
      </c>
      <c r="AU58">
        <v>0.122269800724852</v>
      </c>
      <c r="AV58">
        <v>0.122717197351323</v>
      </c>
      <c r="AW58">
        <v>0.123166637303116</v>
      </c>
      <c r="AX58">
        <v>0.123618129912394</v>
      </c>
      <c r="AY58">
        <v>0.124071684553943</v>
      </c>
      <c r="AZ58">
        <v>0.124527310645362</v>
      </c>
      <c r="BA58">
        <v>0.124527310645362</v>
      </c>
      <c r="BB58">
        <v>0.124527310645362</v>
      </c>
      <c r="BC58">
        <v>0.124527310645362</v>
      </c>
      <c r="BD58">
        <v>0.124527310645362</v>
      </c>
      <c r="BE58">
        <v>0.124527310645362</v>
      </c>
      <c r="BF58">
        <v>0.124527310645362</v>
      </c>
      <c r="BG58">
        <v>0.124527310645362</v>
      </c>
      <c r="BH58">
        <v>0.124527310645362</v>
      </c>
      <c r="BI58">
        <v>0.124527310645362</v>
      </c>
      <c r="BJ58">
        <v>0.124527310645362</v>
      </c>
      <c r="BK58">
        <v>0.124527310645362</v>
      </c>
      <c r="BL58">
        <v>0.124527310645362</v>
      </c>
      <c r="BM58">
        <v>0.124527310645362</v>
      </c>
      <c r="BN58">
        <v>0.124527310645362</v>
      </c>
      <c r="BO58">
        <v>0.124527310645362</v>
      </c>
      <c r="BP58">
        <v>0.124527310645362</v>
      </c>
      <c r="BQ58">
        <v>0.124527310645362</v>
      </c>
      <c r="BR58">
        <v>0.124527310645362</v>
      </c>
      <c r="BS58">
        <v>0.124527310645362</v>
      </c>
      <c r="BT58">
        <v>0.124527310645362</v>
      </c>
    </row>
    <row r="59" spans="1:72" s="23" customFormat="1">
      <c r="A59" s="22"/>
      <c r="B59" s="22"/>
      <c r="K59">
        <v>6.1400000000000003E-2</v>
      </c>
      <c r="L59">
        <v>5.91E-2</v>
      </c>
      <c r="M59">
        <v>6.8199999999999997E-2</v>
      </c>
      <c r="N59">
        <v>7.0599999999999996E-2</v>
      </c>
      <c r="O59">
        <v>7.0199999999999999E-2</v>
      </c>
      <c r="P59">
        <v>7.9399999999999998E-2</v>
      </c>
      <c r="Q59">
        <v>8.0352800000000002E-2</v>
      </c>
      <c r="R59">
        <v>8.0804156823955101E-2</v>
      </c>
      <c r="S59">
        <v>8.2053882641536194E-2</v>
      </c>
      <c r="T59">
        <v>8.2917881267474597E-2</v>
      </c>
      <c r="U59">
        <v>8.3790977496129501E-2</v>
      </c>
      <c r="V59">
        <v>8.4673267122069101E-2</v>
      </c>
      <c r="W59">
        <v>8.5564846948544604E-2</v>
      </c>
      <c r="X59">
        <v>8.6465814798111607E-2</v>
      </c>
      <c r="Y59">
        <v>8.7376269523362998E-2</v>
      </c>
      <c r="Z59">
        <v>8.7994389212132096E-2</v>
      </c>
      <c r="AA59">
        <v>8.8616881620768195E-2</v>
      </c>
      <c r="AB59">
        <v>8.9243777682890393E-2</v>
      </c>
      <c r="AC59">
        <v>8.9875108550949295E-2</v>
      </c>
      <c r="AD59">
        <v>9.0510905597774999E-2</v>
      </c>
      <c r="AE59">
        <v>9.1151200418136499E-2</v>
      </c>
      <c r="AF59">
        <v>9.1796024830310796E-2</v>
      </c>
      <c r="AG59">
        <v>9.2445410877665293E-2</v>
      </c>
      <c r="AH59">
        <v>9.3099390830249207E-2</v>
      </c>
      <c r="AI59">
        <v>9.3757997186397199E-2</v>
      </c>
      <c r="AJ59">
        <v>9.4421262674345002E-2</v>
      </c>
      <c r="AK59">
        <v>9.5089220253855203E-2</v>
      </c>
      <c r="AL59">
        <v>9.5264744390036196E-2</v>
      </c>
      <c r="AM59">
        <v>9.5440592524271894E-2</v>
      </c>
      <c r="AN59">
        <v>9.5616765254626604E-2</v>
      </c>
      <c r="AO59">
        <v>9.5793263180268803E-2</v>
      </c>
      <c r="AP59">
        <v>9.5970086901472795E-2</v>
      </c>
      <c r="AQ59">
        <v>9.6147237019621107E-2</v>
      </c>
      <c r="AR59">
        <v>9.6324714137206099E-2</v>
      </c>
      <c r="AS59">
        <v>9.6502518857832398E-2</v>
      </c>
      <c r="AT59">
        <v>9.6680651786218902E-2</v>
      </c>
      <c r="AU59">
        <v>9.6859113528200702E-2</v>
      </c>
      <c r="AV59">
        <v>9.7037904690731105E-2</v>
      </c>
      <c r="AW59">
        <v>9.7217025881883801E-2</v>
      </c>
      <c r="AX59">
        <v>9.7396477710854995E-2</v>
      </c>
      <c r="AY59">
        <v>9.7576260787965496E-2</v>
      </c>
      <c r="AZ59">
        <v>9.7756375724662295E-2</v>
      </c>
      <c r="BA59">
        <v>9.7756375724662295E-2</v>
      </c>
      <c r="BB59">
        <v>9.7756375724662295E-2</v>
      </c>
      <c r="BC59">
        <v>9.7756375724662295E-2</v>
      </c>
      <c r="BD59">
        <v>9.7756375724662295E-2</v>
      </c>
      <c r="BE59">
        <v>9.7756375724662295E-2</v>
      </c>
      <c r="BF59">
        <v>9.7756375724662295E-2</v>
      </c>
      <c r="BG59">
        <v>9.7756375724662295E-2</v>
      </c>
      <c r="BH59">
        <v>9.7756375724662295E-2</v>
      </c>
      <c r="BI59">
        <v>9.7756375724662295E-2</v>
      </c>
      <c r="BJ59">
        <v>9.7756375724662295E-2</v>
      </c>
      <c r="BK59">
        <v>9.7756375724662295E-2</v>
      </c>
      <c r="BL59">
        <v>9.7756375724662295E-2</v>
      </c>
      <c r="BM59">
        <v>9.7756375724662295E-2</v>
      </c>
      <c r="BN59">
        <v>9.7756375724662295E-2</v>
      </c>
      <c r="BO59">
        <v>9.7756375724662295E-2</v>
      </c>
      <c r="BP59">
        <v>9.7756375724662295E-2</v>
      </c>
      <c r="BQ59">
        <v>9.7756375724662295E-2</v>
      </c>
      <c r="BR59">
        <v>9.7756375724662295E-2</v>
      </c>
      <c r="BS59">
        <v>9.7756375724662295E-2</v>
      </c>
      <c r="BT59">
        <v>9.7756375724662295E-2</v>
      </c>
    </row>
    <row r="60" spans="1:72" s="25" customFormat="1">
      <c r="A60" s="24"/>
      <c r="B60" s="24"/>
      <c r="K60">
        <v>4.5263157894736797E-2</v>
      </c>
      <c r="L60">
        <v>5.0947368421052602E-2</v>
      </c>
      <c r="M60">
        <v>5.2631578947368397E-2</v>
      </c>
      <c r="N60">
        <v>5.4736842105263202E-2</v>
      </c>
      <c r="O60">
        <v>5.7684210526315803E-2</v>
      </c>
      <c r="P60">
        <v>6.0842105263157899E-2</v>
      </c>
      <c r="Q60">
        <v>0.06</v>
      </c>
      <c r="R60">
        <v>6.0720000000000003E-2</v>
      </c>
      <c r="S60">
        <v>6.1448639999999999E-2</v>
      </c>
      <c r="T60">
        <v>6.2186023680000001E-2</v>
      </c>
      <c r="U60">
        <v>6.2932255964159994E-2</v>
      </c>
      <c r="V60">
        <v>6.3687443035729902E-2</v>
      </c>
      <c r="W60">
        <v>6.4451692352158696E-2</v>
      </c>
      <c r="X60">
        <v>6.5225112660384596E-2</v>
      </c>
      <c r="Y60">
        <v>6.6007814012309193E-2</v>
      </c>
      <c r="Z60">
        <v>6.6799907780456899E-2</v>
      </c>
      <c r="AA60">
        <v>6.7601506673822406E-2</v>
      </c>
      <c r="AB60">
        <v>6.8412724753908305E-2</v>
      </c>
      <c r="AC60">
        <v>6.9233677450955197E-2</v>
      </c>
      <c r="AD60">
        <v>7.00644815803666E-2</v>
      </c>
      <c r="AE60">
        <v>7.0905255359330996E-2</v>
      </c>
      <c r="AF60">
        <v>7.1756118423643003E-2</v>
      </c>
      <c r="AG60">
        <v>7.2617191844726703E-2</v>
      </c>
      <c r="AH60">
        <v>7.3488598146863399E-2</v>
      </c>
      <c r="AI60">
        <v>7.4370461324625797E-2</v>
      </c>
      <c r="AJ60">
        <v>7.5262906860521298E-2</v>
      </c>
      <c r="AK60">
        <v>7.6166061742847596E-2</v>
      </c>
      <c r="AL60">
        <v>7.7080054483761706E-2</v>
      </c>
      <c r="AM60">
        <v>7.8005015137566899E-2</v>
      </c>
      <c r="AN60">
        <v>7.8941075319217693E-2</v>
      </c>
      <c r="AO60">
        <v>7.9888368223048303E-2</v>
      </c>
      <c r="AP60">
        <v>8.0847028641724897E-2</v>
      </c>
      <c r="AQ60">
        <v>8.1817192985425599E-2</v>
      </c>
      <c r="AR60">
        <v>8.2798999301250703E-2</v>
      </c>
      <c r="AS60">
        <v>8.3792587292865706E-2</v>
      </c>
      <c r="AT60">
        <v>8.4798098340380101E-2</v>
      </c>
      <c r="AU60">
        <v>8.5815675520464596E-2</v>
      </c>
      <c r="AV60">
        <v>8.6845463626710195E-2</v>
      </c>
      <c r="AW60">
        <v>8.7887609190230698E-2</v>
      </c>
      <c r="AX60">
        <v>8.8942260500513501E-2</v>
      </c>
      <c r="AY60">
        <v>9.0009567626519696E-2</v>
      </c>
      <c r="AZ60">
        <v>9.1089682438037903E-2</v>
      </c>
      <c r="BA60">
        <v>9.1089682438037903E-2</v>
      </c>
      <c r="BB60">
        <v>9.1089682438037903E-2</v>
      </c>
      <c r="BC60">
        <v>9.1089682438037903E-2</v>
      </c>
      <c r="BD60">
        <v>9.1089682438037903E-2</v>
      </c>
      <c r="BE60">
        <v>9.1089682438037903E-2</v>
      </c>
      <c r="BF60">
        <v>9.1089682438037903E-2</v>
      </c>
      <c r="BG60">
        <v>9.1089682438037903E-2</v>
      </c>
      <c r="BH60">
        <v>9.1089682438037903E-2</v>
      </c>
      <c r="BI60">
        <v>9.1089682438037903E-2</v>
      </c>
      <c r="BJ60">
        <v>9.1089682438037903E-2</v>
      </c>
      <c r="BK60">
        <v>9.1089682438037903E-2</v>
      </c>
      <c r="BL60">
        <v>9.1089682438037903E-2</v>
      </c>
      <c r="BM60">
        <v>9.1089682438037903E-2</v>
      </c>
      <c r="BN60">
        <v>9.1089682438037903E-2</v>
      </c>
      <c r="BO60">
        <v>9.1089682438037903E-2</v>
      </c>
      <c r="BP60">
        <v>9.1089682438037903E-2</v>
      </c>
      <c r="BQ60">
        <v>9.1089682438037903E-2</v>
      </c>
      <c r="BR60">
        <v>9.1089682438037903E-2</v>
      </c>
      <c r="BS60">
        <v>9.1089682438037903E-2</v>
      </c>
      <c r="BT60">
        <v>9.1089682438037903E-2</v>
      </c>
    </row>
    <row r="62" spans="1:72">
      <c r="A62" s="22" t="s">
        <v>41</v>
      </c>
    </row>
    <row r="63" spans="1:72" ht="22.5" customHeight="1">
      <c r="A63" s="56" t="s">
        <v>42</v>
      </c>
      <c r="B63" s="26" t="s">
        <v>42</v>
      </c>
      <c r="C63" s="27" t="s">
        <v>43</v>
      </c>
      <c r="D63" s="57" t="s">
        <v>44</v>
      </c>
      <c r="E63" s="57"/>
      <c r="F63" s="57"/>
      <c r="G63" s="57"/>
      <c r="H63" s="57"/>
    </row>
    <row r="64" spans="1:72" ht="21.75" customHeight="1">
      <c r="A64" s="56"/>
      <c r="B64" s="26" t="s">
        <v>45</v>
      </c>
      <c r="C64" s="27" t="s">
        <v>46</v>
      </c>
      <c r="D64" s="57" t="s">
        <v>47</v>
      </c>
      <c r="E64" s="57"/>
      <c r="F64" s="57"/>
      <c r="G64" s="57"/>
      <c r="H64" s="57"/>
    </row>
    <row r="66" spans="1:52">
      <c r="A66" s="54" t="s">
        <v>48</v>
      </c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</row>
    <row r="67" spans="1:52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</row>
    <row r="68" spans="1:52">
      <c r="A68" s="3" t="s">
        <v>49</v>
      </c>
      <c r="B68" s="28" t="s">
        <v>50</v>
      </c>
    </row>
    <row r="69" spans="1:52" s="29" customFormat="1">
      <c r="B69" s="30"/>
      <c r="I69" s="29">
        <v>2007</v>
      </c>
      <c r="N69" s="29">
        <v>2012</v>
      </c>
      <c r="O69" s="29">
        <v>2013</v>
      </c>
      <c r="Q69" s="29">
        <v>2015</v>
      </c>
      <c r="S69" s="31">
        <v>2017</v>
      </c>
      <c r="T69" s="29">
        <v>2020</v>
      </c>
      <c r="U69" s="29">
        <v>2025</v>
      </c>
      <c r="AF69" s="29">
        <v>2030</v>
      </c>
      <c r="AK69" s="29">
        <v>2035</v>
      </c>
      <c r="AP69" s="29">
        <v>2040</v>
      </c>
      <c r="AU69" s="29">
        <v>2045</v>
      </c>
      <c r="AZ69" s="29">
        <v>2050</v>
      </c>
    </row>
    <row r="70" spans="1:52">
      <c r="A70" s="29" t="s">
        <v>51</v>
      </c>
      <c r="B70" s="32"/>
      <c r="N70" s="33">
        <v>88.304547452648038</v>
      </c>
      <c r="O70" s="33">
        <v>82.765658015266467</v>
      </c>
      <c r="P70" s="33"/>
      <c r="Q70" s="33">
        <v>56.530632059459165</v>
      </c>
      <c r="S70" s="34"/>
      <c r="T70" s="5">
        <v>75.533695927632181</v>
      </c>
      <c r="U70" s="5">
        <v>85.744490177814697</v>
      </c>
      <c r="AF70" s="5">
        <v>94.45488172259563</v>
      </c>
      <c r="AK70" s="5">
        <v>98.533157532579764</v>
      </c>
      <c r="AP70" s="5">
        <v>104.32330220107576</v>
      </c>
      <c r="AU70" s="5">
        <v>106.71991860299238</v>
      </c>
      <c r="AZ70" s="5">
        <v>109.18702372261242</v>
      </c>
    </row>
    <row r="71" spans="1:52">
      <c r="A71" t="s">
        <v>52</v>
      </c>
      <c r="B71" s="32" t="s">
        <v>53</v>
      </c>
      <c r="N71" s="33">
        <v>87.692307692307693</v>
      </c>
      <c r="O71" s="33">
        <v>82.191820901669914</v>
      </c>
      <c r="P71" s="33"/>
      <c r="Q71" s="33">
        <v>56.138689610034</v>
      </c>
      <c r="S71" s="34"/>
      <c r="T71" s="5">
        <v>75.010000000000005</v>
      </c>
      <c r="U71">
        <v>85.15</v>
      </c>
      <c r="AF71" s="33">
        <v>93.8</v>
      </c>
      <c r="AK71">
        <v>97.85</v>
      </c>
      <c r="AP71">
        <v>103.6</v>
      </c>
      <c r="AU71">
        <v>105.98</v>
      </c>
      <c r="AZ71">
        <v>108.43</v>
      </c>
    </row>
    <row r="72" spans="1:52" s="14" customFormat="1">
      <c r="A72" s="14" t="s">
        <v>54</v>
      </c>
      <c r="B72" s="35" t="s">
        <v>55</v>
      </c>
      <c r="I72" s="14">
        <v>0</v>
      </c>
      <c r="N72" s="36">
        <v>0</v>
      </c>
      <c r="O72" s="36"/>
      <c r="P72" s="36"/>
      <c r="Q72" s="36">
        <v>15</v>
      </c>
      <c r="S72" s="36">
        <v>30.104887162351243</v>
      </c>
      <c r="T72" s="36">
        <v>56</v>
      </c>
      <c r="U72" s="36">
        <v>78</v>
      </c>
      <c r="AF72" s="36">
        <v>100</v>
      </c>
      <c r="AK72" s="36">
        <v>100</v>
      </c>
      <c r="AP72" s="36">
        <v>100</v>
      </c>
      <c r="AU72" s="36">
        <v>100</v>
      </c>
      <c r="AZ72" s="36">
        <v>100</v>
      </c>
    </row>
    <row r="73" spans="1:52" s="14" customFormat="1">
      <c r="B73" s="35"/>
      <c r="N73" s="36"/>
      <c r="O73" s="36"/>
      <c r="P73" s="36"/>
      <c r="Q73" s="36"/>
      <c r="S73" s="36"/>
      <c r="T73" s="36"/>
      <c r="U73" s="36"/>
      <c r="AF73" s="36"/>
      <c r="AK73" s="36"/>
      <c r="AP73" s="36"/>
      <c r="AU73" s="36"/>
      <c r="AZ73" s="36"/>
    </row>
    <row r="74" spans="1:52" s="14" customFormat="1" ht="30">
      <c r="A74" s="37" t="s">
        <v>56</v>
      </c>
      <c r="B74" s="35"/>
      <c r="N74" s="36"/>
      <c r="O74" s="36"/>
      <c r="P74" s="36"/>
      <c r="Q74" s="36"/>
      <c r="S74" s="36"/>
      <c r="T74" s="36"/>
      <c r="U74" s="36"/>
      <c r="AF74" s="36"/>
      <c r="AK74" s="36"/>
      <c r="AP74" s="36"/>
      <c r="AU74" s="36"/>
      <c r="AZ74" s="36"/>
    </row>
    <row r="75" spans="1:52" s="11" customFormat="1">
      <c r="A75" s="11" t="s">
        <v>57</v>
      </c>
      <c r="B75" s="38"/>
      <c r="I75" s="11">
        <v>12.25</v>
      </c>
      <c r="J75" s="39">
        <f t="shared" ref="J75:J77" si="8">I75+((N75-I75)/5)</f>
        <v>12.651999999999999</v>
      </c>
      <c r="K75" s="39">
        <f>I75+(2*(N75-I75)/5)</f>
        <v>13.054</v>
      </c>
      <c r="L75" s="39">
        <f t="shared" ref="L75:L77" si="9">I75+(3*(N75-I75)/5)</f>
        <v>13.456</v>
      </c>
      <c r="M75" s="39">
        <f t="shared" ref="M75:M77" si="10">I75+(4*(N75-I75)/5)</f>
        <v>13.858000000000001</v>
      </c>
      <c r="N75" s="39">
        <v>14.26</v>
      </c>
      <c r="O75" s="39">
        <v>13.65</v>
      </c>
      <c r="P75" s="39">
        <f t="shared" ref="P75:P77" si="11">O75+((Q75-O75)/2)</f>
        <v>12.594852846153863</v>
      </c>
      <c r="Q75" s="39">
        <v>11.539705692307724</v>
      </c>
      <c r="R75" s="39">
        <f t="shared" ref="R75:R80" si="12">Q75+((T75-Q75)/3)</f>
        <v>12.668647927063857</v>
      </c>
      <c r="S75" s="39">
        <f t="shared" ref="S75:S80" si="13">Q75+(2*(T75-Q75)/3)</f>
        <v>13.797590161819988</v>
      </c>
      <c r="T75" s="39">
        <v>14.926532396576121</v>
      </c>
      <c r="U75" s="39">
        <v>16.642648586863864</v>
      </c>
      <c r="V75" s="39">
        <f t="shared" ref="V75:V80" si="14">U75+((AF75-U75)/11)</f>
        <v>16.785152872289622</v>
      </c>
      <c r="W75" s="39">
        <f t="shared" ref="W75:W80" si="15">U75+(2*(AF75-U75)/11)</f>
        <v>16.927657157715377</v>
      </c>
      <c r="X75" s="39">
        <f t="shared" ref="X75:X80" si="16">U75+(3*(AF75-U75)/11)</f>
        <v>17.070161443141135</v>
      </c>
      <c r="Y75" s="39">
        <f t="shared" ref="Y75:Y80" si="17">U75+(4*(AF75-U75)/11)</f>
        <v>17.212665728566893</v>
      </c>
      <c r="Z75" s="39">
        <f t="shared" ref="Z75:Z80" si="18">U75+(5*(AF75-U75)/11)</f>
        <v>17.355170013992652</v>
      </c>
      <c r="AA75" s="39">
        <f t="shared" ref="AA75:AA80" si="19">U75+(6*(AF75-U75)/11)</f>
        <v>17.497674299418406</v>
      </c>
      <c r="AB75" s="39">
        <f t="shared" ref="AB75:AB80" si="20">U75+(7*(AF75-U75)/11)</f>
        <v>17.640178584844165</v>
      </c>
      <c r="AC75" s="39">
        <f t="shared" ref="AC75:AC80" si="21">U75+(8*(AF75-U75)/11)</f>
        <v>17.782682870269923</v>
      </c>
      <c r="AD75" s="39">
        <f t="shared" ref="AD75:AD80" si="22">U75+(9*(AF75-U75)/11)</f>
        <v>17.925187155695681</v>
      </c>
      <c r="AE75" s="39">
        <f t="shared" ref="AE75:AE77" si="23">U75+(10*(AF75-U75)/11)</f>
        <v>18.067691441121436</v>
      </c>
      <c r="AF75" s="39">
        <v>18.210195726547195</v>
      </c>
      <c r="AG75" s="39">
        <f t="shared" ref="AG75:AG77" si="24">AF75+((AK75-AF75)/5)</f>
        <v>18.290961452043554</v>
      </c>
      <c r="AH75" s="39">
        <f t="shared" ref="AH75:AH80" si="25">AF75+(2*(AK75-AF75)/5)</f>
        <v>18.37172717753991</v>
      </c>
      <c r="AI75" s="39">
        <f t="shared" ref="AI75:AI80" si="26">AF75+(3*(AK75-AF75)/5)</f>
        <v>18.452492903036269</v>
      </c>
      <c r="AJ75" s="39">
        <f t="shared" ref="AJ75:AJ80" si="27">AF75+(4*(AK75-AF75)/5)</f>
        <v>18.533258628532625</v>
      </c>
      <c r="AK75" s="39">
        <v>18.614024354028984</v>
      </c>
      <c r="AL75" s="39">
        <f t="shared" ref="AL75:AL80" si="28">AK75+((AP75-AK75)/5)</f>
        <v>18.72869174207937</v>
      </c>
      <c r="AM75" s="39">
        <f t="shared" ref="AM75:AM80" si="29">AK75+(2*(AP75-AK75)/5)</f>
        <v>18.843359130129755</v>
      </c>
      <c r="AN75" s="39">
        <f t="shared" ref="AN75:AN80" si="30">AK75+(3*(AP75-AK75)/5)</f>
        <v>18.958026518180137</v>
      </c>
      <c r="AO75" s="39">
        <f t="shared" ref="AO75:AO80" si="31">AK75+(4*(AP75-AK75)/5)</f>
        <v>19.072693906230523</v>
      </c>
      <c r="AP75" s="39">
        <v>19.187361294280908</v>
      </c>
      <c r="AQ75" s="39">
        <f t="shared" ref="AQ75:AQ80" si="32">AP75+((AU75-AP75)/5)</f>
        <v>19.234823621856545</v>
      </c>
      <c r="AR75" s="39">
        <f t="shared" ref="AR75:AR80" si="33">AP75+(2*(AU75-AP75)/5)</f>
        <v>19.282285949432183</v>
      </c>
      <c r="AS75" s="39">
        <f t="shared" ref="AS75:AS80" si="34">AP75+(3*(AU75-AP75)/5)</f>
        <v>19.329748277007823</v>
      </c>
      <c r="AT75" s="39">
        <f t="shared" ref="AT75:AT80" si="35">AP75+(4*(AU75-AP75)/5)</f>
        <v>19.37721060458346</v>
      </c>
      <c r="AU75" s="39">
        <v>19.424672932159098</v>
      </c>
      <c r="AV75" s="39">
        <f t="shared" ref="AV75:AV80" si="36">AU75+((AZ75-AU75)/5)</f>
        <v>19.473531210545783</v>
      </c>
      <c r="AW75" s="39">
        <f t="shared" ref="AW75:AW80" si="37">AU75+(2*(AZ75-AU75)/5)</f>
        <v>19.522389488932468</v>
      </c>
      <c r="AX75" s="39">
        <f t="shared" ref="AX75:AX80" si="38">AU75+(3*(AZ75-AU75)/5)</f>
        <v>19.571247767319157</v>
      </c>
      <c r="AY75" s="39">
        <f t="shared" ref="AY75:AY80" si="39">AU75+(4*(AZ75-AU75)/5)</f>
        <v>19.620106045705842</v>
      </c>
      <c r="AZ75" s="39">
        <v>19.668964324092528</v>
      </c>
    </row>
    <row r="76" spans="1:52" s="11" customFormat="1">
      <c r="A76" s="11" t="s">
        <v>58</v>
      </c>
      <c r="B76" s="38"/>
      <c r="I76" s="11">
        <v>15.73</v>
      </c>
      <c r="J76" s="39">
        <f t="shared" si="8"/>
        <v>16.082000000000001</v>
      </c>
      <c r="K76" s="39">
        <f t="shared" ref="K76:K77" si="40">I76+(2*(N76-I76)/5)</f>
        <v>16.434000000000001</v>
      </c>
      <c r="L76" s="39">
        <f t="shared" si="9"/>
        <v>16.785999999999998</v>
      </c>
      <c r="M76" s="39">
        <f t="shared" si="10"/>
        <v>17.137999999999998</v>
      </c>
      <c r="N76" s="39">
        <v>17.489999999999998</v>
      </c>
      <c r="O76" s="39">
        <v>17.02</v>
      </c>
      <c r="P76" s="39">
        <f t="shared" si="11"/>
        <v>15.95210288461541</v>
      </c>
      <c r="Q76" s="39">
        <v>14.884205769230821</v>
      </c>
      <c r="R76" s="39">
        <f t="shared" si="12"/>
        <v>15.852494078171848</v>
      </c>
      <c r="S76" s="39">
        <f t="shared" si="13"/>
        <v>16.820782387112875</v>
      </c>
      <c r="T76" s="39">
        <v>17.789070696053901</v>
      </c>
      <c r="U76" s="39">
        <v>19.615251971467497</v>
      </c>
      <c r="V76" s="39">
        <f t="shared" si="14"/>
        <v>19.766028648823848</v>
      </c>
      <c r="W76" s="39">
        <f t="shared" si="15"/>
        <v>19.916805326180203</v>
      </c>
      <c r="X76" s="39">
        <f t="shared" si="16"/>
        <v>20.067582003536554</v>
      </c>
      <c r="Y76" s="39">
        <f t="shared" si="17"/>
        <v>20.218358680892909</v>
      </c>
      <c r="Z76" s="39">
        <f t="shared" si="18"/>
        <v>20.36913535824926</v>
      </c>
      <c r="AA76" s="39">
        <f t="shared" si="19"/>
        <v>20.519912035605614</v>
      </c>
      <c r="AB76" s="39">
        <f t="shared" si="20"/>
        <v>20.670688712961965</v>
      </c>
      <c r="AC76" s="39">
        <f t="shared" si="21"/>
        <v>20.82146539031832</v>
      </c>
      <c r="AD76" s="39">
        <f t="shared" si="22"/>
        <v>20.972242067674671</v>
      </c>
      <c r="AE76" s="39">
        <f t="shared" si="23"/>
        <v>21.123018745031025</v>
      </c>
      <c r="AF76" s="39">
        <v>21.273795422387376</v>
      </c>
      <c r="AG76" s="39">
        <f t="shared" si="24"/>
        <v>21.36492739409201</v>
      </c>
      <c r="AH76" s="39">
        <f t="shared" si="25"/>
        <v>21.456059365796644</v>
      </c>
      <c r="AI76" s="39">
        <f t="shared" si="26"/>
        <v>21.547191337501282</v>
      </c>
      <c r="AJ76" s="39">
        <f t="shared" si="27"/>
        <v>21.638323309205916</v>
      </c>
      <c r="AK76" s="39">
        <v>21.72945528091055</v>
      </c>
      <c r="AL76" s="39">
        <f t="shared" si="28"/>
        <v>21.858840179009725</v>
      </c>
      <c r="AM76" s="39">
        <f t="shared" si="29"/>
        <v>21.988225077108901</v>
      </c>
      <c r="AN76" s="39">
        <f t="shared" si="30"/>
        <v>22.117609975208076</v>
      </c>
      <c r="AO76" s="39">
        <f t="shared" si="31"/>
        <v>22.246994873307251</v>
      </c>
      <c r="AP76" s="39">
        <v>22.376379771406427</v>
      </c>
      <c r="AQ76" s="39">
        <f t="shared" si="32"/>
        <v>22.429933868358781</v>
      </c>
      <c r="AR76" s="39">
        <f t="shared" si="33"/>
        <v>22.483487965311134</v>
      </c>
      <c r="AS76" s="39">
        <f t="shared" si="34"/>
        <v>22.537042062263492</v>
      </c>
      <c r="AT76" s="39">
        <f t="shared" si="35"/>
        <v>22.590596159215846</v>
      </c>
      <c r="AU76" s="39">
        <v>22.644150256168199</v>
      </c>
      <c r="AV76" s="39">
        <f t="shared" si="36"/>
        <v>22.699279473619153</v>
      </c>
      <c r="AW76" s="39">
        <f t="shared" si="37"/>
        <v>22.754408691070104</v>
      </c>
      <c r="AX76" s="39">
        <f t="shared" si="38"/>
        <v>22.809537908521058</v>
      </c>
      <c r="AY76" s="39">
        <f t="shared" si="39"/>
        <v>22.864667125972009</v>
      </c>
      <c r="AZ76" s="39">
        <v>22.919796343422963</v>
      </c>
    </row>
    <row r="77" spans="1:52" s="11" customFormat="1">
      <c r="A77" s="40" t="s">
        <v>59</v>
      </c>
      <c r="B77" s="38"/>
      <c r="I77" s="39">
        <v>2.9983855479694599</v>
      </c>
      <c r="J77" s="39">
        <f t="shared" si="8"/>
        <v>2.9983855479694599</v>
      </c>
      <c r="K77" s="39">
        <f t="shared" si="40"/>
        <v>2.9983855479694599</v>
      </c>
      <c r="L77" s="39">
        <f t="shared" si="9"/>
        <v>2.9983855479694599</v>
      </c>
      <c r="M77" s="39">
        <f t="shared" si="10"/>
        <v>2.9983855479694599</v>
      </c>
      <c r="N77" s="39">
        <v>2.9983855479694599</v>
      </c>
      <c r="O77" s="39">
        <v>3.0308767554146923</v>
      </c>
      <c r="P77" s="39">
        <f t="shared" si="11"/>
        <v>3.0633679628599246</v>
      </c>
      <c r="Q77" s="39">
        <v>3.0958591703051566</v>
      </c>
      <c r="R77" s="39">
        <f t="shared" si="12"/>
        <v>3.150011182713877</v>
      </c>
      <c r="S77" s="39">
        <f t="shared" si="13"/>
        <v>3.2041631951225971</v>
      </c>
      <c r="T77" s="39">
        <v>3.2583152075313175</v>
      </c>
      <c r="U77" s="39">
        <v>3.420771244757479</v>
      </c>
      <c r="V77" s="39">
        <f t="shared" si="14"/>
        <v>3.4355399754144025</v>
      </c>
      <c r="W77" s="39">
        <f t="shared" si="15"/>
        <v>3.4503087060713264</v>
      </c>
      <c r="X77" s="39">
        <f t="shared" si="16"/>
        <v>3.46507743672825</v>
      </c>
      <c r="Y77" s="39">
        <f t="shared" si="17"/>
        <v>3.4798461673851739</v>
      </c>
      <c r="Z77" s="39">
        <f t="shared" si="18"/>
        <v>3.4946148980420975</v>
      </c>
      <c r="AA77" s="39">
        <f t="shared" si="19"/>
        <v>3.5093836286990214</v>
      </c>
      <c r="AB77" s="39">
        <f t="shared" si="20"/>
        <v>3.524152359355945</v>
      </c>
      <c r="AC77" s="39">
        <f t="shared" si="21"/>
        <v>3.5389210900128689</v>
      </c>
      <c r="AD77" s="39">
        <f t="shared" si="22"/>
        <v>3.5536898206697924</v>
      </c>
      <c r="AE77" s="39">
        <f t="shared" si="23"/>
        <v>3.5684585513267164</v>
      </c>
      <c r="AF77" s="39">
        <v>3.5832272819836399</v>
      </c>
      <c r="AG77" s="39">
        <f t="shared" si="24"/>
        <v>3.5832272819836399</v>
      </c>
      <c r="AH77" s="39">
        <f t="shared" si="25"/>
        <v>3.5832272819836399</v>
      </c>
      <c r="AI77" s="39">
        <f t="shared" si="26"/>
        <v>3.5832272819836399</v>
      </c>
      <c r="AJ77" s="39">
        <f t="shared" si="27"/>
        <v>3.5832272819836399</v>
      </c>
      <c r="AK77" s="39">
        <v>3.5832272819836399</v>
      </c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>
        <v>3.5832272819836399</v>
      </c>
    </row>
    <row r="78" spans="1:52" s="11" customFormat="1">
      <c r="B78" s="38"/>
      <c r="N78" s="41"/>
      <c r="O78" s="41"/>
      <c r="P78" s="39"/>
      <c r="Q78" s="41"/>
      <c r="R78" s="39"/>
      <c r="S78" s="39"/>
      <c r="T78" s="41"/>
      <c r="U78" s="41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41"/>
      <c r="AG78" s="39"/>
      <c r="AH78" s="39"/>
      <c r="AI78" s="39"/>
      <c r="AJ78" s="39"/>
      <c r="AK78" s="41"/>
      <c r="AL78" s="39"/>
      <c r="AM78" s="39"/>
      <c r="AN78" s="39"/>
      <c r="AO78" s="39"/>
      <c r="AP78" s="41"/>
      <c r="AQ78" s="39"/>
      <c r="AR78" s="39"/>
      <c r="AS78" s="39"/>
      <c r="AT78" s="39"/>
      <c r="AU78" s="41"/>
      <c r="AV78" s="39"/>
      <c r="AW78" s="39"/>
      <c r="AX78" s="39"/>
      <c r="AY78" s="39"/>
      <c r="AZ78" s="41"/>
    </row>
    <row r="79" spans="1:52" s="11" customFormat="1">
      <c r="A79" s="42" t="s">
        <v>60</v>
      </c>
      <c r="B79" s="38"/>
      <c r="N79" s="41"/>
      <c r="O79" s="41"/>
      <c r="P79" s="39"/>
      <c r="Q79" s="41"/>
      <c r="R79" s="39"/>
      <c r="S79" s="39"/>
      <c r="T79" s="41"/>
      <c r="U79" s="41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41"/>
      <c r="AG79" s="39"/>
      <c r="AH79" s="39"/>
      <c r="AI79" s="39"/>
      <c r="AJ79" s="39"/>
      <c r="AK79" s="41"/>
      <c r="AL79" s="39"/>
      <c r="AM79" s="39"/>
      <c r="AN79" s="39"/>
      <c r="AO79" s="39"/>
      <c r="AP79" s="41"/>
      <c r="AQ79" s="39"/>
      <c r="AR79" s="39"/>
      <c r="AS79" s="39"/>
      <c r="AT79" s="39"/>
      <c r="AU79" s="41"/>
      <c r="AV79" s="39"/>
      <c r="AW79" s="39"/>
      <c r="AX79" s="39"/>
      <c r="AY79" s="39"/>
      <c r="AZ79" s="41"/>
    </row>
    <row r="80" spans="1:52" s="11" customFormat="1">
      <c r="A80" s="11" t="s">
        <v>61</v>
      </c>
      <c r="B80" s="38"/>
      <c r="I80" s="11">
        <v>5.34</v>
      </c>
      <c r="J80" s="11">
        <f>I80+((N80-I80)/5)</f>
        <v>5.7299999999999995</v>
      </c>
      <c r="K80" s="11">
        <f>I80+(2*(N80-I80)/5)</f>
        <v>6.12</v>
      </c>
      <c r="L80" s="11">
        <f>I80+(3*(N80-I80)/5)</f>
        <v>6.51</v>
      </c>
      <c r="M80" s="11">
        <f>I80+(4*(N80-I80)/5)</f>
        <v>6.9</v>
      </c>
      <c r="N80" s="39">
        <v>7.29</v>
      </c>
      <c r="O80" s="39">
        <v>6.83</v>
      </c>
      <c r="P80" s="39">
        <f>O80+((Q80-O80)/2)</f>
        <v>5.7473467051282183</v>
      </c>
      <c r="Q80" s="39">
        <v>4.6646934102564366</v>
      </c>
      <c r="R80" s="39">
        <f t="shared" si="12"/>
        <v>5.1873803357408548</v>
      </c>
      <c r="S80" s="39">
        <f t="shared" si="13"/>
        <v>5.710067261225273</v>
      </c>
      <c r="T80" s="39">
        <v>6.2327541867096912</v>
      </c>
      <c r="U80" s="39">
        <v>7.0753102119494766</v>
      </c>
      <c r="V80" s="39">
        <f t="shared" si="14"/>
        <v>7.1406509831376077</v>
      </c>
      <c r="W80" s="39">
        <f t="shared" si="15"/>
        <v>7.2059917543257388</v>
      </c>
      <c r="X80" s="39">
        <f t="shared" si="16"/>
        <v>7.2713325255138699</v>
      </c>
      <c r="Y80" s="39">
        <f t="shared" si="17"/>
        <v>7.336673296702001</v>
      </c>
      <c r="Z80" s="39">
        <f t="shared" si="18"/>
        <v>7.4020140678901321</v>
      </c>
      <c r="AA80" s="39">
        <f t="shared" si="19"/>
        <v>7.4673548390782631</v>
      </c>
      <c r="AB80" s="39">
        <f t="shared" si="20"/>
        <v>7.5326956102663942</v>
      </c>
      <c r="AC80" s="39">
        <f t="shared" si="21"/>
        <v>7.5980363814545253</v>
      </c>
      <c r="AD80" s="39">
        <f t="shared" si="22"/>
        <v>7.6633771526426564</v>
      </c>
      <c r="AE80" s="39">
        <f>U80+(10*(AF80-U80)/11)</f>
        <v>7.7287179238307875</v>
      </c>
      <c r="AF80" s="39">
        <v>7.7940586950189186</v>
      </c>
      <c r="AG80" s="39">
        <f>AF80+((AK80-AF80)/5)</f>
        <v>7.8613634662658836</v>
      </c>
      <c r="AH80" s="39">
        <f t="shared" si="25"/>
        <v>7.9286682375128485</v>
      </c>
      <c r="AI80" s="39">
        <f t="shared" si="26"/>
        <v>7.9959730087598135</v>
      </c>
      <c r="AJ80" s="39">
        <f t="shared" si="27"/>
        <v>8.0632777800067785</v>
      </c>
      <c r="AK80" s="39">
        <v>8.1305825512537435</v>
      </c>
      <c r="AL80" s="39">
        <f t="shared" si="28"/>
        <v>8.2261387079623969</v>
      </c>
      <c r="AM80" s="39">
        <f t="shared" si="29"/>
        <v>8.321694864671052</v>
      </c>
      <c r="AN80" s="39">
        <f t="shared" si="30"/>
        <v>8.4172510213797054</v>
      </c>
      <c r="AO80" s="39">
        <f t="shared" si="31"/>
        <v>8.5128071780883605</v>
      </c>
      <c r="AP80" s="39">
        <v>8.6083633347970139</v>
      </c>
      <c r="AQ80" s="39">
        <f t="shared" si="32"/>
        <v>8.6479152744433794</v>
      </c>
      <c r="AR80" s="39">
        <f t="shared" si="33"/>
        <v>8.6874672140897431</v>
      </c>
      <c r="AS80" s="39">
        <f t="shared" si="34"/>
        <v>8.7270191537361086</v>
      </c>
      <c r="AT80" s="39">
        <f t="shared" si="35"/>
        <v>8.7665710933824723</v>
      </c>
      <c r="AU80" s="39">
        <v>8.8061230330288378</v>
      </c>
      <c r="AV80" s="39">
        <f t="shared" si="36"/>
        <v>8.8468382650177428</v>
      </c>
      <c r="AW80" s="39">
        <f t="shared" si="37"/>
        <v>8.8875534970066479</v>
      </c>
      <c r="AX80" s="39">
        <f t="shared" si="38"/>
        <v>8.9282687289955529</v>
      </c>
      <c r="AY80" s="39">
        <f t="shared" si="39"/>
        <v>8.9689839609844579</v>
      </c>
      <c r="AZ80" s="39">
        <v>9.009699192973363</v>
      </c>
    </row>
    <row r="81" spans="1:52" s="11" customFormat="1">
      <c r="A81" s="11" t="s">
        <v>62</v>
      </c>
      <c r="B81" s="38"/>
      <c r="I81" s="11">
        <v>5.39</v>
      </c>
      <c r="J81" s="11">
        <f>I81+((N81-I81)/5)</f>
        <v>5.8179999999999996</v>
      </c>
      <c r="K81" s="11">
        <f>I81+(2*(N81-I81)/5)</f>
        <v>6.2459999999999996</v>
      </c>
      <c r="L81" s="11">
        <f>I81+(3*(N81-I81)/5)</f>
        <v>6.6739999999999995</v>
      </c>
      <c r="M81" s="11">
        <f>I81+(4*(N81-I81)/5)</f>
        <v>7.1020000000000003</v>
      </c>
      <c r="N81" s="39">
        <v>7.53</v>
      </c>
      <c r="O81" s="39">
        <v>7.18</v>
      </c>
      <c r="P81" s="39">
        <f>O81+((Q81-O81)/2)</f>
        <v>6.2217024038461748</v>
      </c>
      <c r="Q81" s="39">
        <v>5.2634048076923499</v>
      </c>
      <c r="R81" s="39">
        <f>Q81+((T81-Q81)/3)</f>
        <v>5.853178375760864</v>
      </c>
      <c r="S81" s="39">
        <f>Q81+(2*(T81-Q81)/3)</f>
        <v>6.4429519438293772</v>
      </c>
      <c r="T81" s="39">
        <v>7.0327255118978913</v>
      </c>
      <c r="U81" s="39">
        <v>7.9834232414092181</v>
      </c>
      <c r="V81" s="39">
        <f>U81+((AF81-U81)/11)</f>
        <v>8.0571504725395116</v>
      </c>
      <c r="W81" s="39">
        <f>U81+(2*(AF81-U81)/11)</f>
        <v>8.1308777036698068</v>
      </c>
      <c r="X81" s="39">
        <f>U81+(3*(AF81-U81)/11)</f>
        <v>8.2046049348001002</v>
      </c>
      <c r="Y81" s="39">
        <f>U81+(4*(AF81-U81)/11)</f>
        <v>8.2783321659303937</v>
      </c>
      <c r="Z81" s="39">
        <f>U81+(5*(AF81-U81)/11)</f>
        <v>8.3520593970606871</v>
      </c>
      <c r="AA81" s="39">
        <f>U81+(6*(AF81-U81)/11)</f>
        <v>8.4257866281909823</v>
      </c>
      <c r="AB81" s="39">
        <f>U81+(7*(AF81-U81)/11)</f>
        <v>8.4995138593212758</v>
      </c>
      <c r="AC81" s="39">
        <f>U81+(8*(AF81-U81)/11)</f>
        <v>8.5732410904515692</v>
      </c>
      <c r="AD81" s="39">
        <f>U81+(9*(AF81-U81)/11)</f>
        <v>8.6469683215818627</v>
      </c>
      <c r="AE81" s="39">
        <f>U81+(10*(AF81-U81)/11)</f>
        <v>8.7206955527121579</v>
      </c>
      <c r="AF81" s="39">
        <v>8.7944227838424514</v>
      </c>
      <c r="AG81" s="39">
        <f>AF81+((AK81-AF81)/5)</f>
        <v>8.8703660935963153</v>
      </c>
      <c r="AH81" s="39">
        <f>AF81+(2*(AK81-AF81)/5)</f>
        <v>8.9463094033501775</v>
      </c>
      <c r="AI81" s="39">
        <f>AF81+(3*(AK81-AF81)/5)</f>
        <v>9.0222527131040415</v>
      </c>
      <c r="AJ81" s="39">
        <f>AF81+(4*(AK81-AF81)/5)</f>
        <v>9.0981960228579037</v>
      </c>
      <c r="AK81" s="39">
        <v>9.1741393326117677</v>
      </c>
      <c r="AL81" s="39">
        <f>AK81+((AP81-AK81)/5)</f>
        <v>9.2819600810277461</v>
      </c>
      <c r="AM81" s="39">
        <f>AK81+(2*(AP81-AK81)/5)</f>
        <v>9.3897808294437244</v>
      </c>
      <c r="AN81" s="39">
        <f>AK81+(3*(AP81-AK81)/5)</f>
        <v>9.4976015778597045</v>
      </c>
      <c r="AO81" s="39">
        <f>AK81+(4*(AP81-AK81)/5)</f>
        <v>9.6054223262756828</v>
      </c>
      <c r="AP81" s="39">
        <v>9.7132430746916611</v>
      </c>
      <c r="AQ81" s="39">
        <f>AP81+((AU81-AP81)/5)</f>
        <v>9.7578714888186227</v>
      </c>
      <c r="AR81" s="39">
        <f>AP81+(2*(AU81-AP81)/5)</f>
        <v>9.8024999029455859</v>
      </c>
      <c r="AS81" s="39">
        <f>AP81+(3*(AU81-AP81)/5)</f>
        <v>9.8471283170725474</v>
      </c>
      <c r="AT81" s="39">
        <f>AP81+(4*(AU81-AP81)/5)</f>
        <v>9.8917567311995107</v>
      </c>
      <c r="AU81" s="39">
        <v>9.9363851453264722</v>
      </c>
      <c r="AV81" s="39">
        <f>AU81+((AZ81-AU81)/5)</f>
        <v>9.9823261598689328</v>
      </c>
      <c r="AW81" s="39">
        <f>AU81+(2*(AZ81-AU81)/5)</f>
        <v>10.028267174411393</v>
      </c>
      <c r="AX81" s="39">
        <f>AU81+(3*(AZ81-AU81)/5)</f>
        <v>10.074208188953854</v>
      </c>
      <c r="AY81" s="39">
        <f>AU81+(4*(AZ81-AU81)/5)</f>
        <v>10.120149203496315</v>
      </c>
      <c r="AZ81" s="39">
        <v>10.166090218038775</v>
      </c>
    </row>
    <row r="82" spans="1:52" s="14" customFormat="1">
      <c r="B82" s="35"/>
      <c r="N82" s="36"/>
      <c r="O82" s="36"/>
      <c r="P82" s="36"/>
      <c r="Q82" s="36"/>
      <c r="S82" s="36"/>
      <c r="T82" s="36"/>
      <c r="U82" s="36"/>
      <c r="AF82" s="36"/>
      <c r="AK82" s="36"/>
      <c r="AP82" s="36"/>
      <c r="AU82" s="36"/>
      <c r="AZ82" s="36"/>
    </row>
    <row r="104" spans="2:19">
      <c r="B104" s="32"/>
      <c r="S104" s="43"/>
    </row>
    <row r="105" spans="2:19">
      <c r="S105" s="43"/>
    </row>
    <row r="112" spans="2:19">
      <c r="E112" s="44"/>
      <c r="F112" s="45"/>
      <c r="G112" s="45"/>
      <c r="H112" s="45"/>
      <c r="I112" s="45"/>
      <c r="J112" s="45"/>
      <c r="K112" s="44"/>
      <c r="L112" s="44"/>
    </row>
    <row r="113" spans="5:12">
      <c r="E113" s="44"/>
      <c r="F113" s="46"/>
      <c r="G113" s="46"/>
      <c r="H113" s="46"/>
      <c r="I113" s="46"/>
      <c r="J113" s="46"/>
      <c r="K113" s="44"/>
      <c r="L113" s="45"/>
    </row>
    <row r="114" spans="5:12">
      <c r="E114" s="47"/>
      <c r="F114" s="46"/>
      <c r="G114" s="46"/>
      <c r="H114" s="46"/>
      <c r="I114" s="46"/>
      <c r="J114" s="46"/>
      <c r="K114" s="44"/>
      <c r="L114" s="48"/>
    </row>
    <row r="115" spans="5:12">
      <c r="E115" s="47"/>
      <c r="F115" s="49"/>
      <c r="G115" s="46"/>
      <c r="H115" s="46"/>
      <c r="I115" s="46"/>
      <c r="J115" s="46"/>
      <c r="K115" s="44"/>
      <c r="L115" s="48"/>
    </row>
    <row r="116" spans="5:12">
      <c r="E116" s="47"/>
      <c r="F116" s="46"/>
      <c r="G116" s="46"/>
      <c r="H116" s="46"/>
      <c r="I116" s="46"/>
      <c r="J116" s="46"/>
      <c r="K116" s="44"/>
      <c r="L116" s="48"/>
    </row>
    <row r="117" spans="5:12">
      <c r="E117" s="47"/>
      <c r="F117" s="46"/>
      <c r="G117" s="46"/>
      <c r="H117" s="46"/>
      <c r="I117" s="46"/>
      <c r="J117" s="46"/>
      <c r="K117" s="44"/>
      <c r="L117" s="48"/>
    </row>
  </sheetData>
  <mergeCells count="7">
    <mergeCell ref="A66:AZ67"/>
    <mergeCell ref="A3:AZ4"/>
    <mergeCell ref="A32:AZ33"/>
    <mergeCell ref="B34:E34"/>
    <mergeCell ref="A63:A64"/>
    <mergeCell ref="D63:H63"/>
    <mergeCell ref="D64:H64"/>
  </mergeCells>
  <hyperlinks>
    <hyperlink ref="A34" r:id="rId1"/>
    <hyperlink ref="A5" r:id="rId2"/>
    <hyperlink ref="A68" r:id="rId3" display="Prix du carburant (document source)"/>
  </hyperlinks>
  <pageMargins left="0.7" right="0.7" top="0.75" bottom="0.75" header="0.3" footer="0.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27" workbookViewId="0">
      <selection activeCell="B2" sqref="B2:F63"/>
    </sheetView>
  </sheetViews>
  <sheetFormatPr baseColWidth="10" defaultRowHeight="15"/>
  <cols>
    <col min="2" max="2" width="16.5703125" customWidth="1"/>
  </cols>
  <sheetData>
    <row r="1" spans="1:7">
      <c r="A1" t="s">
        <v>64</v>
      </c>
      <c r="B1" t="s">
        <v>66</v>
      </c>
      <c r="C1" t="s">
        <v>67</v>
      </c>
      <c r="D1" t="s">
        <v>68</v>
      </c>
      <c r="E1" t="s">
        <v>69</v>
      </c>
      <c r="F1" t="s">
        <v>35</v>
      </c>
      <c r="G1" t="s">
        <v>65</v>
      </c>
    </row>
    <row r="2" spans="1:7">
      <c r="A2">
        <v>2009</v>
      </c>
      <c r="B2">
        <v>9.4070000000000001E-2</v>
      </c>
      <c r="C2">
        <v>3.3005300000000001E-2</v>
      </c>
      <c r="D2">
        <v>6.1785633749114902E-2</v>
      </c>
      <c r="E2">
        <v>6.1400000000000003E-2</v>
      </c>
      <c r="F2">
        <v>4.5263157894736797E-2</v>
      </c>
      <c r="G2">
        <v>0</v>
      </c>
    </row>
    <row r="3" spans="1:7">
      <c r="A3">
        <v>2010</v>
      </c>
      <c r="B3">
        <v>9.8470000000000002E-2</v>
      </c>
      <c r="C3">
        <v>3.8671966666666703E-2</v>
      </c>
      <c r="D3">
        <v>7.63929293534506E-2</v>
      </c>
      <c r="E3">
        <v>5.91E-2</v>
      </c>
      <c r="F3">
        <v>5.0947368421052602E-2</v>
      </c>
      <c r="G3">
        <v>0</v>
      </c>
    </row>
    <row r="4" spans="1:7">
      <c r="A4">
        <v>2011</v>
      </c>
      <c r="B4">
        <v>0.102122</v>
      </c>
      <c r="C4">
        <v>4.4338633333333301E-2</v>
      </c>
      <c r="D4">
        <v>9.4663572634675106E-2</v>
      </c>
      <c r="E4">
        <v>6.8199999999999997E-2</v>
      </c>
      <c r="F4">
        <v>5.2631578947368397E-2</v>
      </c>
      <c r="G4">
        <v>0</v>
      </c>
    </row>
    <row r="5" spans="1:7">
      <c r="A5">
        <v>2012</v>
      </c>
      <c r="B5">
        <v>0.10577400000000001</v>
      </c>
      <c r="C5">
        <v>5.0005300000000003E-2</v>
      </c>
      <c r="D5">
        <v>0.10114236069502699</v>
      </c>
      <c r="E5">
        <v>7.0599999999999996E-2</v>
      </c>
      <c r="F5">
        <v>5.4736842105263202E-2</v>
      </c>
      <c r="G5">
        <v>0</v>
      </c>
    </row>
    <row r="6" spans="1:7">
      <c r="A6">
        <v>2013</v>
      </c>
      <c r="B6">
        <v>0.109426</v>
      </c>
      <c r="C6">
        <v>5.0005300000000003E-2</v>
      </c>
      <c r="D6">
        <v>9.7246111443978406E-2</v>
      </c>
      <c r="E6">
        <v>7.0199999999999999E-2</v>
      </c>
      <c r="F6">
        <v>5.7684210526315803E-2</v>
      </c>
      <c r="G6">
        <v>0</v>
      </c>
    </row>
    <row r="7" spans="1:7">
      <c r="A7">
        <v>2014</v>
      </c>
      <c r="B7">
        <v>0.113078</v>
      </c>
      <c r="C7">
        <v>4.75053E-2</v>
      </c>
      <c r="D7">
        <v>9.1366559725475194E-2</v>
      </c>
      <c r="E7">
        <v>7.9399999999999998E-2</v>
      </c>
      <c r="F7">
        <v>6.0842105263157899E-2</v>
      </c>
      <c r="G7">
        <v>7</v>
      </c>
    </row>
    <row r="8" spans="1:7">
      <c r="A8">
        <v>2015</v>
      </c>
      <c r="B8">
        <v>0.11873</v>
      </c>
      <c r="C8">
        <v>4.5505299999999999E-2</v>
      </c>
      <c r="D8">
        <v>6.6809999999999994E-2</v>
      </c>
      <c r="E8">
        <v>8.0352800000000002E-2</v>
      </c>
      <c r="F8">
        <v>0.06</v>
      </c>
      <c r="G8">
        <v>14.5</v>
      </c>
    </row>
    <row r="9" spans="1:7">
      <c r="A9">
        <v>2016</v>
      </c>
      <c r="B9">
        <v>0.12003603</v>
      </c>
      <c r="C9">
        <v>4.7954719921413702E-2</v>
      </c>
      <c r="D9">
        <v>7.0872176580176097E-2</v>
      </c>
      <c r="E9">
        <v>8.0804156823955101E-2</v>
      </c>
      <c r="F9">
        <v>6.0720000000000003E-2</v>
      </c>
      <c r="G9">
        <v>22</v>
      </c>
    </row>
    <row r="10" spans="1:7">
      <c r="A10">
        <v>2017</v>
      </c>
      <c r="B10">
        <v>0.12135642633</v>
      </c>
      <c r="C10">
        <v>4.8722928447016998E-2</v>
      </c>
      <c r="D10">
        <v>7.29861627275145E-2</v>
      </c>
      <c r="E10">
        <v>8.2053882641536194E-2</v>
      </c>
      <c r="F10">
        <v>6.1448639999999999E-2</v>
      </c>
      <c r="G10">
        <v>30.5</v>
      </c>
    </row>
    <row r="11" spans="1:7">
      <c r="A11">
        <v>2018</v>
      </c>
      <c r="B11">
        <v>0.12269134701963</v>
      </c>
      <c r="C11">
        <v>4.9510403696758402E-2</v>
      </c>
      <c r="D11">
        <v>7.5196126721237405E-2</v>
      </c>
      <c r="E11">
        <v>8.2917881267474597E-2</v>
      </c>
      <c r="F11">
        <v>6.2186023680000001E-2</v>
      </c>
      <c r="G11">
        <v>37.347588801989303</v>
      </c>
    </row>
    <row r="12" spans="1:7">
      <c r="A12">
        <v>2019</v>
      </c>
      <c r="B12">
        <v>0.12404095183684601</v>
      </c>
      <c r="C12">
        <v>5.0317636029967E-2</v>
      </c>
      <c r="D12">
        <v>7.7506426086112995E-2</v>
      </c>
      <c r="E12">
        <v>8.3790977496129501E-2</v>
      </c>
      <c r="F12">
        <v>6.2932255964159994E-2</v>
      </c>
      <c r="G12">
        <v>45.732537354835202</v>
      </c>
    </row>
    <row r="13" spans="1:7">
      <c r="A13">
        <v>2020</v>
      </c>
      <c r="B13">
        <v>0.12540540230705099</v>
      </c>
      <c r="C13">
        <v>5.11451283594005E-2</v>
      </c>
      <c r="D13">
        <v>7.9921616184460698E-2</v>
      </c>
      <c r="E13">
        <v>8.4673267122069101E-2</v>
      </c>
      <c r="F13">
        <v>6.3687443035729902E-2</v>
      </c>
      <c r="G13">
        <v>56</v>
      </c>
    </row>
    <row r="14" spans="1:7">
      <c r="A14">
        <v>2021</v>
      </c>
      <c r="B14">
        <v>0.12678486173242901</v>
      </c>
      <c r="C14">
        <v>5.1993396473358398E-2</v>
      </c>
      <c r="D14">
        <v>8.2446459198245101E-2</v>
      </c>
      <c r="E14">
        <v>8.5564846948544604E-2</v>
      </c>
      <c r="F14">
        <v>6.4451692352158696E-2</v>
      </c>
      <c r="G14">
        <v>59.342962647058599</v>
      </c>
    </row>
    <row r="15" spans="1:7">
      <c r="A15">
        <v>2022</v>
      </c>
      <c r="B15">
        <v>0.128179495211485</v>
      </c>
      <c r="C15">
        <v>5.2862969366067603E-2</v>
      </c>
      <c r="D15">
        <v>8.5085933518969203E-2</v>
      </c>
      <c r="E15">
        <v>8.6465814798111607E-2</v>
      </c>
      <c r="F15">
        <v>6.5225112660384596E-2</v>
      </c>
      <c r="G15">
        <v>62.885485995182002</v>
      </c>
    </row>
    <row r="16" spans="1:7">
      <c r="A16">
        <v>2023</v>
      </c>
      <c r="B16">
        <v>0.12958946965881199</v>
      </c>
      <c r="C16">
        <v>5.3754389576553901E-2</v>
      </c>
      <c r="D16">
        <v>8.7845243563881598E-2</v>
      </c>
      <c r="E16">
        <v>8.7376269523362998E-2</v>
      </c>
      <c r="F16">
        <v>6.6007814012309193E-2</v>
      </c>
      <c r="G16">
        <v>66.639482972396607</v>
      </c>
    </row>
    <row r="17" spans="1:7">
      <c r="A17">
        <v>2024</v>
      </c>
      <c r="B17">
        <v>0.13101495382505901</v>
      </c>
      <c r="C17">
        <v>5.4668213536215503E-2</v>
      </c>
      <c r="D17">
        <v>9.0729830037852496E-2</v>
      </c>
      <c r="E17">
        <v>8.7994389212132096E-2</v>
      </c>
      <c r="F17">
        <v>6.6799907780456899E-2</v>
      </c>
      <c r="G17">
        <v>70.617577658039806</v>
      </c>
    </row>
    <row r="18" spans="1:7">
      <c r="A18">
        <v>2025</v>
      </c>
      <c r="B18">
        <v>0.132456118317134</v>
      </c>
      <c r="C18">
        <v>5.56050119253245E-2</v>
      </c>
      <c r="D18">
        <v>9.3745380661153399E-2</v>
      </c>
      <c r="E18">
        <v>8.8616881620768195E-2</v>
      </c>
      <c r="F18">
        <v>6.7601506673822406E-2</v>
      </c>
      <c r="G18">
        <v>74.833147735478803</v>
      </c>
    </row>
    <row r="19" spans="1:7">
      <c r="A19">
        <v>2026</v>
      </c>
      <c r="B19">
        <v>0.133913135618623</v>
      </c>
      <c r="C19">
        <v>5.6565370038683602E-2</v>
      </c>
      <c r="D19">
        <v>9.6897841384291999E-2</v>
      </c>
      <c r="E19">
        <v>8.9243777682890393E-2</v>
      </c>
      <c r="F19">
        <v>6.8412724753908305E-2</v>
      </c>
      <c r="G19">
        <v>79.300369479077403</v>
      </c>
    </row>
    <row r="20" spans="1:7">
      <c r="A20">
        <v>2027</v>
      </c>
      <c r="B20">
        <v>0.13538618011042799</v>
      </c>
      <c r="C20">
        <v>5.7549888160675099E-2</v>
      </c>
      <c r="D20">
        <v>0.10019342811201699</v>
      </c>
      <c r="E20">
        <v>8.9875108550949295E-2</v>
      </c>
      <c r="F20">
        <v>6.9233677450955197E-2</v>
      </c>
      <c r="G20">
        <v>84.034265426693494</v>
      </c>
    </row>
    <row r="21" spans="1:7">
      <c r="A21">
        <v>2028</v>
      </c>
      <c r="B21">
        <v>0.13687542809164199</v>
      </c>
      <c r="C21">
        <v>5.8559181949941197E-2</v>
      </c>
      <c r="D21">
        <v>0.103638638959605</v>
      </c>
      <c r="E21">
        <v>9.0510905597774999E-2</v>
      </c>
      <c r="F21">
        <v>7.00644815803666E-2</v>
      </c>
      <c r="G21">
        <v>89.050754898022902</v>
      </c>
    </row>
    <row r="22" spans="1:7">
      <c r="A22">
        <v>2029</v>
      </c>
      <c r="B22">
        <v>0.13838105780064999</v>
      </c>
      <c r="C22">
        <v>5.9593882833945802E-2</v>
      </c>
      <c r="D22">
        <v>0.10724026706560801</v>
      </c>
      <c r="E22">
        <v>9.1151200418136499E-2</v>
      </c>
      <c r="F22">
        <v>7.0905255359330996E-2</v>
      </c>
      <c r="G22">
        <v>94.366707528673999</v>
      </c>
    </row>
    <row r="23" spans="1:7">
      <c r="A23">
        <v>2030</v>
      </c>
      <c r="B23">
        <v>0.13990324943645799</v>
      </c>
      <c r="C23">
        <v>6.0654638413669699E-2</v>
      </c>
      <c r="D23">
        <v>0.11100541398630399</v>
      </c>
      <c r="E23">
        <v>9.1796024830310796E-2</v>
      </c>
      <c r="F23">
        <v>7.1756118423643003E-2</v>
      </c>
      <c r="G23">
        <v>100</v>
      </c>
    </row>
    <row r="24" spans="1:7">
      <c r="A24">
        <v>2031</v>
      </c>
      <c r="B24">
        <v>0.141442185180259</v>
      </c>
      <c r="C24">
        <v>6.1097091607887802E-2</v>
      </c>
      <c r="D24">
        <v>0.111871222513883</v>
      </c>
      <c r="E24">
        <v>9.2445410877665293E-2</v>
      </c>
      <c r="F24">
        <v>7.2617191844726703E-2</v>
      </c>
      <c r="G24">
        <v>100</v>
      </c>
    </row>
    <row r="25" spans="1:7">
      <c r="A25">
        <v>2032</v>
      </c>
      <c r="B25">
        <v>0.14299804921724099</v>
      </c>
      <c r="C25">
        <v>6.1543950024033602E-2</v>
      </c>
      <c r="D25">
        <v>0.112745677685754</v>
      </c>
      <c r="E25">
        <v>9.3099390830249207E-2</v>
      </c>
      <c r="F25">
        <v>7.3488598146863399E-2</v>
      </c>
      <c r="G25">
        <v>100</v>
      </c>
    </row>
    <row r="26" spans="1:7">
      <c r="A26">
        <v>2033</v>
      </c>
      <c r="B26">
        <v>0.14457102775863101</v>
      </c>
      <c r="C26">
        <v>6.1995257522140801E-2</v>
      </c>
      <c r="D26">
        <v>0.113628865854099</v>
      </c>
      <c r="E26">
        <v>9.3757997186397199E-2</v>
      </c>
      <c r="F26">
        <v>7.4370461324625797E-2</v>
      </c>
      <c r="G26">
        <v>100</v>
      </c>
    </row>
    <row r="27" spans="1:7">
      <c r="A27">
        <v>2034</v>
      </c>
      <c r="B27">
        <v>0.14616130906397601</v>
      </c>
      <c r="C27">
        <v>6.2451058398930497E-2</v>
      </c>
      <c r="D27">
        <v>0.114520874233486</v>
      </c>
      <c r="E27">
        <v>9.4421262674345002E-2</v>
      </c>
      <c r="F27">
        <v>7.5262906860521298E-2</v>
      </c>
      <c r="G27">
        <v>100</v>
      </c>
    </row>
    <row r="28" spans="1:7">
      <c r="A28">
        <v>2035</v>
      </c>
      <c r="B28">
        <v>0.14776908346368001</v>
      </c>
      <c r="C28">
        <v>6.2911397392159299E-2</v>
      </c>
      <c r="D28">
        <v>0.11542179090947099</v>
      </c>
      <c r="E28">
        <v>9.5089220253855203E-2</v>
      </c>
      <c r="F28">
        <v>7.6166061742847596E-2</v>
      </c>
      <c r="G28">
        <v>100</v>
      </c>
    </row>
    <row r="29" spans="1:7">
      <c r="A29">
        <v>2036</v>
      </c>
      <c r="B29">
        <v>0.14939454338177999</v>
      </c>
      <c r="C29">
        <v>6.3376319685010604E-2</v>
      </c>
      <c r="D29">
        <v>0.116331704847305</v>
      </c>
      <c r="E29">
        <v>9.5264744390036196E-2</v>
      </c>
      <c r="F29">
        <v>7.7080054483761706E-2</v>
      </c>
      <c r="G29">
        <v>100</v>
      </c>
    </row>
    <row r="30" spans="1:7">
      <c r="A30">
        <v>2037</v>
      </c>
      <c r="B30">
        <v>0.15103788335898</v>
      </c>
      <c r="C30">
        <v>6.3845870910528693E-2</v>
      </c>
      <c r="D30">
        <v>0.117250705900714</v>
      </c>
      <c r="E30">
        <v>9.5440592524271894E-2</v>
      </c>
      <c r="F30">
        <v>7.8005015137566899E-2</v>
      </c>
      <c r="G30">
        <v>100</v>
      </c>
    </row>
    <row r="31" spans="1:7">
      <c r="A31">
        <v>2038</v>
      </c>
      <c r="B31">
        <v>0.152699300075928</v>
      </c>
      <c r="C31">
        <v>6.4320097156098793E-2</v>
      </c>
      <c r="D31">
        <v>0.118178884820776</v>
      </c>
      <c r="E31">
        <v>9.5616765254626604E-2</v>
      </c>
      <c r="F31">
        <v>7.8941075319217693E-2</v>
      </c>
      <c r="G31">
        <v>100</v>
      </c>
    </row>
    <row r="32" spans="1:7">
      <c r="A32">
        <v>2039</v>
      </c>
      <c r="B32">
        <v>0.154378992376764</v>
      </c>
      <c r="C32">
        <v>6.4799044967969802E-2</v>
      </c>
      <c r="D32">
        <v>0.119116333264877</v>
      </c>
      <c r="E32">
        <v>9.5793263180268803E-2</v>
      </c>
      <c r="F32">
        <v>7.9888368223048303E-2</v>
      </c>
      <c r="G32">
        <v>100</v>
      </c>
    </row>
    <row r="33" spans="1:7">
      <c r="A33">
        <v>2040</v>
      </c>
      <c r="B33">
        <v>0.156077161292908</v>
      </c>
      <c r="C33">
        <v>6.5282761355823199E-2</v>
      </c>
      <c r="D33">
        <v>0.120063143805769</v>
      </c>
      <c r="E33">
        <v>9.5970086901472795E-2</v>
      </c>
      <c r="F33">
        <v>8.0847028641724897E-2</v>
      </c>
      <c r="G33">
        <v>100</v>
      </c>
    </row>
    <row r="34" spans="1:7">
      <c r="A34">
        <v>2041</v>
      </c>
      <c r="B34">
        <v>0.15779401006713001</v>
      </c>
      <c r="C34">
        <v>6.5771293797387498E-2</v>
      </c>
      <c r="D34">
        <v>0.120500462309846</v>
      </c>
      <c r="E34">
        <v>9.6147237019621107E-2</v>
      </c>
      <c r="F34">
        <v>8.1817192985425599E-2</v>
      </c>
      <c r="G34">
        <v>100</v>
      </c>
    </row>
    <row r="35" spans="1:7">
      <c r="A35">
        <v>2042</v>
      </c>
      <c r="B35">
        <v>0.159529744177868</v>
      </c>
      <c r="C35">
        <v>6.5972830779563799E-2</v>
      </c>
      <c r="D35">
        <v>0.120939778110997</v>
      </c>
      <c r="E35">
        <v>9.6324714137206099E-2</v>
      </c>
      <c r="F35">
        <v>8.2798999301250703E-2</v>
      </c>
      <c r="G35">
        <v>100</v>
      </c>
    </row>
    <row r="36" spans="1:7">
      <c r="A36">
        <v>2043</v>
      </c>
      <c r="B36">
        <v>0.16128457136382501</v>
      </c>
      <c r="C36">
        <v>6.6175335272531194E-2</v>
      </c>
      <c r="D36">
        <v>0.121381100331169</v>
      </c>
      <c r="E36">
        <v>9.6502518857832398E-2</v>
      </c>
      <c r="F36">
        <v>8.3792587292865706E-2</v>
      </c>
      <c r="G36">
        <v>100</v>
      </c>
    </row>
    <row r="37" spans="1:7">
      <c r="A37">
        <v>2044</v>
      </c>
      <c r="B37">
        <v>0.16305870164882699</v>
      </c>
      <c r="C37">
        <v>6.6378813216966301E-2</v>
      </c>
      <c r="D37">
        <v>0.121824438133968</v>
      </c>
      <c r="E37">
        <v>9.6680651786218902E-2</v>
      </c>
      <c r="F37">
        <v>8.4798098340380101E-2</v>
      </c>
      <c r="G37">
        <v>100</v>
      </c>
    </row>
    <row r="38" spans="1:7">
      <c r="A38">
        <v>2045</v>
      </c>
      <c r="B38">
        <v>0.164852347366964</v>
      </c>
      <c r="C38">
        <v>6.6583270599643404E-2</v>
      </c>
      <c r="D38">
        <v>0.122269800724852</v>
      </c>
      <c r="E38">
        <v>9.6859113528200702E-2</v>
      </c>
      <c r="F38">
        <v>8.5815675520464596E-2</v>
      </c>
      <c r="G38">
        <v>100</v>
      </c>
    </row>
    <row r="39" spans="1:7">
      <c r="A39">
        <v>2046</v>
      </c>
      <c r="B39">
        <v>0.16666572318800099</v>
      </c>
      <c r="C39">
        <v>6.6788713453848E-2</v>
      </c>
      <c r="D39">
        <v>0.122717197351323</v>
      </c>
      <c r="E39">
        <v>9.7037904690731105E-2</v>
      </c>
      <c r="F39">
        <v>8.6845463626710195E-2</v>
      </c>
      <c r="G39">
        <v>100</v>
      </c>
    </row>
    <row r="40" spans="1:7">
      <c r="A40">
        <v>2047</v>
      </c>
      <c r="B40">
        <v>0.16849904614306899</v>
      </c>
      <c r="C40">
        <v>6.6995147859794504E-2</v>
      </c>
      <c r="D40">
        <v>0.123166637303116</v>
      </c>
      <c r="E40">
        <v>9.7217025881883801E-2</v>
      </c>
      <c r="F40">
        <v>8.7887609190230698E-2</v>
      </c>
      <c r="G40">
        <v>100</v>
      </c>
    </row>
    <row r="41" spans="1:7">
      <c r="A41">
        <v>2048</v>
      </c>
      <c r="B41">
        <v>0.17035253565064201</v>
      </c>
      <c r="C41">
        <v>6.7202579945047594E-2</v>
      </c>
      <c r="D41">
        <v>0.123618129912394</v>
      </c>
      <c r="E41">
        <v>9.7396477710854995E-2</v>
      </c>
      <c r="F41">
        <v>8.8942260500513501E-2</v>
      </c>
      <c r="G41">
        <v>100</v>
      </c>
    </row>
    <row r="42" spans="1:7">
      <c r="A42">
        <v>2049</v>
      </c>
      <c r="B42">
        <v>0.172226413542799</v>
      </c>
      <c r="C42">
        <v>6.7411015884947897E-2</v>
      </c>
      <c r="D42">
        <v>0.124071684553943</v>
      </c>
      <c r="E42">
        <v>9.7576260787965496E-2</v>
      </c>
      <c r="F42">
        <v>9.0009567626519696E-2</v>
      </c>
      <c r="G42">
        <v>100</v>
      </c>
    </row>
    <row r="43" spans="1:7">
      <c r="A43">
        <v>2050</v>
      </c>
      <c r="B43">
        <v>0.17412090409177</v>
      </c>
      <c r="C43">
        <v>6.7620461903041607E-2</v>
      </c>
      <c r="D43">
        <v>0.124527310645362</v>
      </c>
      <c r="E43">
        <v>9.7756375724662295E-2</v>
      </c>
      <c r="F43">
        <v>9.1089682438037903E-2</v>
      </c>
      <c r="G43">
        <v>100</v>
      </c>
    </row>
    <row r="44" spans="1:7">
      <c r="A44">
        <v>2051</v>
      </c>
      <c r="B44">
        <v>0.17412090409177</v>
      </c>
      <c r="C44">
        <v>6.7620461903041607E-2</v>
      </c>
      <c r="D44">
        <v>0.124527310645362</v>
      </c>
      <c r="E44">
        <v>9.7756375724662295E-2</v>
      </c>
      <c r="F44">
        <v>9.1089682438037903E-2</v>
      </c>
      <c r="G44">
        <v>100</v>
      </c>
    </row>
    <row r="45" spans="1:7">
      <c r="A45">
        <v>2052</v>
      </c>
      <c r="B45">
        <v>0.17412090409177</v>
      </c>
      <c r="C45">
        <v>6.7620461903041607E-2</v>
      </c>
      <c r="D45">
        <v>0.124527310645362</v>
      </c>
      <c r="E45">
        <v>9.7756375724662295E-2</v>
      </c>
      <c r="F45">
        <v>9.1089682438037903E-2</v>
      </c>
      <c r="G45">
        <v>100</v>
      </c>
    </row>
    <row r="46" spans="1:7">
      <c r="A46">
        <v>2053</v>
      </c>
      <c r="B46">
        <v>0.17412090409177</v>
      </c>
      <c r="C46">
        <v>6.7620461903041607E-2</v>
      </c>
      <c r="D46">
        <v>0.124527310645362</v>
      </c>
      <c r="E46">
        <v>9.7756375724662295E-2</v>
      </c>
      <c r="F46">
        <v>9.1089682438037903E-2</v>
      </c>
      <c r="G46">
        <v>100</v>
      </c>
    </row>
    <row r="47" spans="1:7">
      <c r="A47">
        <v>2054</v>
      </c>
      <c r="B47">
        <v>0.17412090409177</v>
      </c>
      <c r="C47">
        <v>6.7620461903041607E-2</v>
      </c>
      <c r="D47">
        <v>0.124527310645362</v>
      </c>
      <c r="E47">
        <v>9.7756375724662295E-2</v>
      </c>
      <c r="F47">
        <v>9.1089682438037903E-2</v>
      </c>
      <c r="G47">
        <v>100</v>
      </c>
    </row>
    <row r="48" spans="1:7">
      <c r="A48">
        <v>2055</v>
      </c>
      <c r="B48">
        <v>0.17412090409177</v>
      </c>
      <c r="C48">
        <v>6.7620461903041607E-2</v>
      </c>
      <c r="D48">
        <v>0.124527310645362</v>
      </c>
      <c r="E48">
        <v>9.7756375724662295E-2</v>
      </c>
      <c r="F48">
        <v>9.1089682438037903E-2</v>
      </c>
      <c r="G48">
        <v>100</v>
      </c>
    </row>
    <row r="49" spans="1:7">
      <c r="A49">
        <v>2056</v>
      </c>
      <c r="B49">
        <v>0.17412090409177</v>
      </c>
      <c r="C49">
        <v>6.7620461903041607E-2</v>
      </c>
      <c r="D49">
        <v>0.124527310645362</v>
      </c>
      <c r="E49">
        <v>9.7756375724662295E-2</v>
      </c>
      <c r="F49">
        <v>9.1089682438037903E-2</v>
      </c>
      <c r="G49">
        <v>100</v>
      </c>
    </row>
    <row r="50" spans="1:7">
      <c r="A50">
        <v>2057</v>
      </c>
      <c r="B50">
        <v>0.17412090409177</v>
      </c>
      <c r="C50">
        <v>6.7620461903041607E-2</v>
      </c>
      <c r="D50">
        <v>0.124527310645362</v>
      </c>
      <c r="E50">
        <v>9.7756375724662295E-2</v>
      </c>
      <c r="F50">
        <v>9.1089682438037903E-2</v>
      </c>
      <c r="G50">
        <v>100</v>
      </c>
    </row>
    <row r="51" spans="1:7">
      <c r="A51">
        <v>2058</v>
      </c>
      <c r="B51">
        <v>0.17412090409177</v>
      </c>
      <c r="C51">
        <v>6.7620461903041607E-2</v>
      </c>
      <c r="D51">
        <v>0.124527310645362</v>
      </c>
      <c r="E51">
        <v>9.7756375724662295E-2</v>
      </c>
      <c r="F51">
        <v>9.1089682438037903E-2</v>
      </c>
      <c r="G51">
        <v>100</v>
      </c>
    </row>
    <row r="52" spans="1:7">
      <c r="A52">
        <v>2059</v>
      </c>
      <c r="B52">
        <v>0.17412090409177</v>
      </c>
      <c r="C52">
        <v>6.7620461903041607E-2</v>
      </c>
      <c r="D52">
        <v>0.124527310645362</v>
      </c>
      <c r="E52">
        <v>9.7756375724662295E-2</v>
      </c>
      <c r="F52">
        <v>9.1089682438037903E-2</v>
      </c>
      <c r="G52">
        <v>100</v>
      </c>
    </row>
    <row r="53" spans="1:7">
      <c r="A53">
        <v>2060</v>
      </c>
      <c r="B53">
        <v>0.17412090409177</v>
      </c>
      <c r="C53">
        <v>6.7620461903041607E-2</v>
      </c>
      <c r="D53">
        <v>0.124527310645362</v>
      </c>
      <c r="E53">
        <v>9.7756375724662295E-2</v>
      </c>
      <c r="F53">
        <v>9.1089682438037903E-2</v>
      </c>
      <c r="G53">
        <v>100</v>
      </c>
    </row>
    <row r="54" spans="1:7">
      <c r="A54">
        <v>2061</v>
      </c>
      <c r="B54">
        <v>0.17412090409177</v>
      </c>
      <c r="C54">
        <v>6.7620461903041607E-2</v>
      </c>
      <c r="D54">
        <v>0.124527310645362</v>
      </c>
      <c r="E54">
        <v>9.7756375724662295E-2</v>
      </c>
      <c r="F54">
        <v>9.1089682438037903E-2</v>
      </c>
      <c r="G54">
        <v>100</v>
      </c>
    </row>
    <row r="55" spans="1:7">
      <c r="A55">
        <v>2062</v>
      </c>
      <c r="B55">
        <v>0.17412090409177</v>
      </c>
      <c r="C55">
        <v>6.7620461903041607E-2</v>
      </c>
      <c r="D55">
        <v>0.124527310645362</v>
      </c>
      <c r="E55">
        <v>9.7756375724662295E-2</v>
      </c>
      <c r="F55">
        <v>9.1089682438037903E-2</v>
      </c>
      <c r="G55">
        <v>100</v>
      </c>
    </row>
    <row r="56" spans="1:7">
      <c r="A56">
        <v>2063</v>
      </c>
      <c r="B56">
        <v>0.17412090409177</v>
      </c>
      <c r="C56">
        <v>6.7620461903041607E-2</v>
      </c>
      <c r="D56">
        <v>0.124527310645362</v>
      </c>
      <c r="E56">
        <v>9.7756375724662295E-2</v>
      </c>
      <c r="F56">
        <v>9.1089682438037903E-2</v>
      </c>
      <c r="G56">
        <v>100</v>
      </c>
    </row>
    <row r="57" spans="1:7">
      <c r="A57">
        <v>2064</v>
      </c>
      <c r="B57">
        <v>0.17412090409177</v>
      </c>
      <c r="C57">
        <v>6.7620461903041607E-2</v>
      </c>
      <c r="D57">
        <v>0.124527310645362</v>
      </c>
      <c r="E57">
        <v>9.7756375724662295E-2</v>
      </c>
      <c r="F57">
        <v>9.1089682438037903E-2</v>
      </c>
      <c r="G57">
        <v>100</v>
      </c>
    </row>
    <row r="58" spans="1:7">
      <c r="A58">
        <v>2065</v>
      </c>
      <c r="B58">
        <v>0.17412090409177</v>
      </c>
      <c r="C58">
        <v>6.7620461903041607E-2</v>
      </c>
      <c r="D58">
        <v>0.124527310645362</v>
      </c>
      <c r="E58">
        <v>9.7756375724662295E-2</v>
      </c>
      <c r="F58">
        <v>9.1089682438037903E-2</v>
      </c>
      <c r="G58">
        <v>100</v>
      </c>
    </row>
    <row r="59" spans="1:7">
      <c r="A59">
        <v>2066</v>
      </c>
      <c r="B59">
        <v>0.17412090409177</v>
      </c>
      <c r="C59">
        <v>6.7620461903041607E-2</v>
      </c>
      <c r="D59">
        <v>0.124527310645362</v>
      </c>
      <c r="E59">
        <v>9.7756375724662295E-2</v>
      </c>
      <c r="F59">
        <v>9.1089682438037903E-2</v>
      </c>
      <c r="G59">
        <v>100</v>
      </c>
    </row>
    <row r="60" spans="1:7">
      <c r="A60">
        <v>2067</v>
      </c>
      <c r="B60">
        <v>0.17412090409177</v>
      </c>
      <c r="C60">
        <v>6.7620461903041607E-2</v>
      </c>
      <c r="D60">
        <v>0.124527310645362</v>
      </c>
      <c r="E60">
        <v>9.7756375724662295E-2</v>
      </c>
      <c r="F60">
        <v>9.1089682438037903E-2</v>
      </c>
      <c r="G60">
        <v>100</v>
      </c>
    </row>
    <row r="61" spans="1:7">
      <c r="A61">
        <v>2068</v>
      </c>
      <c r="B61">
        <v>0.17412090409177</v>
      </c>
      <c r="C61">
        <v>6.7620461903041607E-2</v>
      </c>
      <c r="D61">
        <v>0.124527310645362</v>
      </c>
      <c r="E61">
        <v>9.7756375724662295E-2</v>
      </c>
      <c r="F61">
        <v>9.1089682438037903E-2</v>
      </c>
      <c r="G61">
        <v>100</v>
      </c>
    </row>
    <row r="62" spans="1:7">
      <c r="A62">
        <v>2069</v>
      </c>
      <c r="B62">
        <v>0.17412090409177</v>
      </c>
      <c r="C62">
        <v>6.7620461903041607E-2</v>
      </c>
      <c r="D62">
        <v>0.124527310645362</v>
      </c>
      <c r="E62">
        <v>9.7756375724662295E-2</v>
      </c>
      <c r="F62">
        <v>9.1089682438037903E-2</v>
      </c>
      <c r="G62">
        <v>100</v>
      </c>
    </row>
    <row r="63" spans="1:7">
      <c r="A63">
        <v>2070</v>
      </c>
      <c r="B63">
        <v>0.17412090409177</v>
      </c>
      <c r="C63">
        <v>6.7620461903041607E-2</v>
      </c>
      <c r="D63">
        <v>0.124527310645362</v>
      </c>
      <c r="E63">
        <v>9.7756375724662295E-2</v>
      </c>
      <c r="F63">
        <v>9.1089682438037903E-2</v>
      </c>
      <c r="G6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Comparaison prix HT et TTC</vt:lpstr>
      <vt:lpstr>Feuil1</vt:lpstr>
    </vt:vector>
  </TitlesOfParts>
  <Company>ADEME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BESANA MOURLAAS Nina</dc:creator>
  <cp:lastModifiedBy>VERMONT Bruno</cp:lastModifiedBy>
  <dcterms:created xsi:type="dcterms:W3CDTF">2017-11-13T08:56:40Z</dcterms:created>
  <dcterms:modified xsi:type="dcterms:W3CDTF">2018-10-15T11:54:28Z</dcterms:modified>
</cp:coreProperties>
</file>