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sanamourn\Desktop\"/>
    </mc:Choice>
  </mc:AlternateContent>
  <bookViews>
    <workbookView xWindow="0" yWindow="0" windowWidth="19200" windowHeight="8100"/>
  </bookViews>
  <sheets>
    <sheet name="Comparaison prix HT et TT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1" i="1" l="1"/>
  <c r="AX81" i="1"/>
  <c r="AW81" i="1"/>
  <c r="AV81" i="1"/>
  <c r="AT81" i="1"/>
  <c r="AS81" i="1"/>
  <c r="AR81" i="1"/>
  <c r="AQ81" i="1"/>
  <c r="AO81" i="1"/>
  <c r="AN81" i="1"/>
  <c r="AM81" i="1"/>
  <c r="AL81" i="1"/>
  <c r="AJ81" i="1"/>
  <c r="AI81" i="1"/>
  <c r="AH81" i="1"/>
  <c r="AG81" i="1"/>
  <c r="AE81" i="1"/>
  <c r="AD81" i="1"/>
  <c r="AC81" i="1"/>
  <c r="AB81" i="1"/>
  <c r="AA81" i="1"/>
  <c r="Z81" i="1"/>
  <c r="Y81" i="1"/>
  <c r="X81" i="1"/>
  <c r="W81" i="1"/>
  <c r="V81" i="1"/>
  <c r="S81" i="1"/>
  <c r="R81" i="1"/>
  <c r="P81" i="1"/>
  <c r="M81" i="1"/>
  <c r="L81" i="1"/>
  <c r="K81" i="1"/>
  <c r="J81" i="1"/>
  <c r="AY80" i="1"/>
  <c r="AX80" i="1"/>
  <c r="AW80" i="1"/>
  <c r="AV80" i="1"/>
  <c r="AT80" i="1"/>
  <c r="AS80" i="1"/>
  <c r="AR80" i="1"/>
  <c r="AQ80" i="1"/>
  <c r="AO80" i="1"/>
  <c r="AN80" i="1"/>
  <c r="AM80" i="1"/>
  <c r="AL80" i="1"/>
  <c r="AJ80" i="1"/>
  <c r="AI80" i="1"/>
  <c r="AH80" i="1"/>
  <c r="AG80" i="1"/>
  <c r="AE80" i="1"/>
  <c r="AD80" i="1"/>
  <c r="AC80" i="1"/>
  <c r="AB80" i="1"/>
  <c r="AA80" i="1"/>
  <c r="Z80" i="1"/>
  <c r="Y80" i="1"/>
  <c r="X80" i="1"/>
  <c r="W80" i="1"/>
  <c r="V80" i="1"/>
  <c r="S80" i="1"/>
  <c r="R80" i="1"/>
  <c r="P80" i="1"/>
  <c r="M80" i="1"/>
  <c r="L80" i="1"/>
  <c r="K80" i="1"/>
  <c r="J80" i="1"/>
  <c r="AJ77" i="1"/>
  <c r="AI77" i="1"/>
  <c r="AH77" i="1"/>
  <c r="AG77" i="1"/>
  <c r="AE77" i="1"/>
  <c r="AD77" i="1"/>
  <c r="AC77" i="1"/>
  <c r="AB77" i="1"/>
  <c r="AA77" i="1"/>
  <c r="Z77" i="1"/>
  <c r="Y77" i="1"/>
  <c r="X77" i="1"/>
  <c r="W77" i="1"/>
  <c r="V77" i="1"/>
  <c r="S77" i="1"/>
  <c r="R77" i="1"/>
  <c r="P77" i="1"/>
  <c r="M77" i="1"/>
  <c r="L77" i="1"/>
  <c r="K77" i="1"/>
  <c r="J77" i="1"/>
  <c r="AY76" i="1"/>
  <c r="AX76" i="1"/>
  <c r="AW76" i="1"/>
  <c r="AV76" i="1"/>
  <c r="AT76" i="1"/>
  <c r="AS76" i="1"/>
  <c r="AR76" i="1"/>
  <c r="AQ76" i="1"/>
  <c r="AO76" i="1"/>
  <c r="AN76" i="1"/>
  <c r="AM76" i="1"/>
  <c r="AL76" i="1"/>
  <c r="AJ76" i="1"/>
  <c r="AI76" i="1"/>
  <c r="AH76" i="1"/>
  <c r="AG76" i="1"/>
  <c r="AE76" i="1"/>
  <c r="AD76" i="1"/>
  <c r="AC76" i="1"/>
  <c r="AB76" i="1"/>
  <c r="AA76" i="1"/>
  <c r="Z76" i="1"/>
  <c r="Y76" i="1"/>
  <c r="X76" i="1"/>
  <c r="W76" i="1"/>
  <c r="V76" i="1"/>
  <c r="S76" i="1"/>
  <c r="R76" i="1"/>
  <c r="P76" i="1"/>
  <c r="M76" i="1"/>
  <c r="L76" i="1"/>
  <c r="K76" i="1"/>
  <c r="J76" i="1"/>
  <c r="AY75" i="1"/>
  <c r="AX75" i="1"/>
  <c r="AW75" i="1"/>
  <c r="AV75" i="1"/>
  <c r="AT75" i="1"/>
  <c r="AS75" i="1"/>
  <c r="AR75" i="1"/>
  <c r="AQ75" i="1"/>
  <c r="AO75" i="1"/>
  <c r="AN75" i="1"/>
  <c r="AM75" i="1"/>
  <c r="AL75" i="1"/>
  <c r="AJ75" i="1"/>
  <c r="AI75" i="1"/>
  <c r="AH75" i="1"/>
  <c r="AG75" i="1"/>
  <c r="AE75" i="1"/>
  <c r="AD75" i="1"/>
  <c r="AC75" i="1"/>
  <c r="AB75" i="1"/>
  <c r="AA75" i="1"/>
  <c r="Z75" i="1"/>
  <c r="Y75" i="1"/>
  <c r="X75" i="1"/>
  <c r="W75" i="1"/>
  <c r="V75" i="1"/>
  <c r="S75" i="1"/>
  <c r="R75" i="1"/>
  <c r="P75" i="1"/>
  <c r="M75" i="1"/>
  <c r="L75" i="1"/>
  <c r="K75" i="1"/>
  <c r="J75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</calcChain>
</file>

<file path=xl/comments1.xml><?xml version="1.0" encoding="utf-8"?>
<comments xmlns="http://schemas.openxmlformats.org/spreadsheetml/2006/main">
  <authors>
    <author>Auteur</author>
  </authors>
  <commentList>
    <comment ref="A2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(TURPE + fourniture)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(voir détails calcul trajectoire de la composante carbone de la TICPE pour le gaz et le fioul)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 (TURPE + fournitures)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 (transport + commercialisation + distribution)</t>
        </r>
      </text>
    </comment>
  </commentList>
</comments>
</file>

<file path=xl/sharedStrings.xml><?xml version="1.0" encoding="utf-8"?>
<sst xmlns="http://schemas.openxmlformats.org/spreadsheetml/2006/main" count="67" uniqueCount="64">
  <si>
    <t>Année</t>
  </si>
  <si>
    <t>MENFIS / BATIMENTS</t>
  </si>
  <si>
    <t>Document source ML Nauleau</t>
  </si>
  <si>
    <t>Prix final TTC en euros constants 2015 pour 100kWh</t>
  </si>
  <si>
    <t>x IPC_2015 / IPC_2008</t>
  </si>
  <si>
    <t>gaz TTC_Res</t>
  </si>
  <si>
    <t>fioul TTC_Res</t>
  </si>
  <si>
    <t>élec TTC_Res</t>
  </si>
  <si>
    <t>bois TTC_Res</t>
  </si>
  <si>
    <t>urbain TTC_Res</t>
  </si>
  <si>
    <t>Prix final HTVA et hors CC en euros constants 2015</t>
  </si>
  <si>
    <t>gaz HTVA-HCC_Res</t>
  </si>
  <si>
    <t>fioul HTVA-HCC_Res</t>
  </si>
  <si>
    <t>elec HTVA-HCC_Res</t>
  </si>
  <si>
    <t>bois HTVA-HCC_Res</t>
  </si>
  <si>
    <t>urbain HTVA-HCC_Res</t>
  </si>
  <si>
    <t>Prix HT en euros constants 2015 / Approvisionnement (énergie) : par solde sur 2015 puis hyp AME 2018</t>
  </si>
  <si>
    <t>Gaz HT_Res</t>
  </si>
  <si>
    <t>fioul HT_Res</t>
  </si>
  <si>
    <t>élec HT_Res</t>
  </si>
  <si>
    <t xml:space="preserve">trajectoire composante carbone de la TICPE </t>
  </si>
  <si>
    <t>euros / tCO2</t>
  </si>
  <si>
    <t>MODELE TERTIAIRE / BATIMENTS (CGDD)</t>
  </si>
  <si>
    <t>donnees entrée modèle tertiaire</t>
  </si>
  <si>
    <t>Ce qui est utilisé actuellement 04_01_2016</t>
  </si>
  <si>
    <t>TTC</t>
  </si>
  <si>
    <t>gaz TTC_Ter</t>
  </si>
  <si>
    <t>Fioul TTC_Ter</t>
  </si>
  <si>
    <t>élec TTC_Ter</t>
  </si>
  <si>
    <t>Urbain TTC_Ter</t>
  </si>
  <si>
    <r>
      <rPr>
        <sz val="10"/>
        <color rgb="FFFF0000"/>
        <rFont val="Calibri"/>
        <family val="2"/>
        <scheme val="minor"/>
      </rPr>
      <t>Hors TVA</t>
    </r>
    <r>
      <rPr>
        <sz val="10"/>
        <color theme="1"/>
        <rFont val="Calibri"/>
        <family val="2"/>
        <scheme val="minor"/>
      </rPr>
      <t xml:space="preserve">
euros constants </t>
    </r>
    <r>
      <rPr>
        <sz val="10"/>
        <color rgb="FFFF0000"/>
        <rFont val="Calibri"/>
        <family val="2"/>
        <scheme val="minor"/>
      </rPr>
      <t>2015</t>
    </r>
    <r>
      <rPr>
        <sz val="10"/>
        <color theme="1"/>
        <rFont val="Calibri"/>
        <family val="2"/>
        <scheme val="minor"/>
      </rPr>
      <t xml:space="preserve"> par 100 kWh</t>
    </r>
  </si>
  <si>
    <t>Gaz HTVA_Ter</t>
  </si>
  <si>
    <t>Fioul HTVA_Ter</t>
  </si>
  <si>
    <t>Elec HTVA_Ter</t>
  </si>
  <si>
    <t>Urbain HTVA_Ter</t>
  </si>
  <si>
    <t>Autres</t>
  </si>
  <si>
    <t>Contribution Climat-Energie  en €HT/tCO2</t>
  </si>
  <si>
    <t>HTT / 100 kWh</t>
  </si>
  <si>
    <t>élec HTT_Ter</t>
  </si>
  <si>
    <t>Gaz HTT_Ter</t>
  </si>
  <si>
    <t>Urbain HTT_Ter</t>
  </si>
  <si>
    <t>…</t>
  </si>
  <si>
    <t xml:space="preserve">SOURCES </t>
  </si>
  <si>
    <t>Prix des énergies</t>
  </si>
  <si>
    <t>Base Pegase</t>
  </si>
  <si>
    <t>http://www.statistiques.developpement-durable.gouv.fr/donnees-ligne/telechargement/pegase.html</t>
  </si>
  <si>
    <t>Evolution des prix</t>
  </si>
  <si>
    <t>DGEC</t>
  </si>
  <si>
    <t>http://www.developpement-durable.gouv.fr/IMG/pdf/ED58.pdf</t>
  </si>
  <si>
    <t>MODEV / TRANSPORTS (CGDD)</t>
  </si>
  <si>
    <t>Hyp prix du carburant (document source)</t>
  </si>
  <si>
    <t>Source</t>
  </si>
  <si>
    <t>Euros 2015 par baril de pétrole</t>
  </si>
  <si>
    <t>Euros 2013 par baril de pétrole</t>
  </si>
  <si>
    <t>Cadrage Macro-économique 2017 DGEC</t>
  </si>
  <si>
    <t>Valeur tonne carbone (en €2015)</t>
  </si>
  <si>
    <t>Rapport Quinet</t>
  </si>
  <si>
    <t>Prix TTC en €constants2015 (pour 100 kWh)</t>
  </si>
  <si>
    <t>Diesel TTC_modev</t>
  </si>
  <si>
    <t>Essence TTC_modev</t>
  </si>
  <si>
    <t>Électricité (c€/km) TTC_modev</t>
  </si>
  <si>
    <t>Prix HT €2015 pour 100kWh</t>
  </si>
  <si>
    <t>Diesel HT_modev</t>
  </si>
  <si>
    <t>Essence HT_modev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</si>
</sst>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0.0%"/>
    <numFmt numFmtId="165" formatCode="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0000"/>
      <name val="Calibri1"/>
    </font>
    <font>
      <b/>
      <sz val="11"/>
      <color rgb="FFC00000"/>
      <name val="Calibri1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58F"/>
      <name val="Verdana"/>
      <family val="2"/>
    </font>
    <font>
      <b/>
      <sz val="8"/>
      <color rgb="FF00758F"/>
      <name val="Verdana"/>
      <family val="2"/>
    </font>
    <font>
      <sz val="11"/>
      <color rgb="FF000000"/>
      <name val="Verdana"/>
      <family val="2"/>
    </font>
    <font>
      <b/>
      <sz val="9"/>
      <color rgb="FF00758F"/>
      <name val="Verdana"/>
      <family val="2"/>
    </font>
    <font>
      <sz val="10"/>
      <color rgb="FF000000"/>
      <name val="Verdan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758F"/>
      </left>
      <right style="thin">
        <color rgb="FF00758F"/>
      </right>
      <top style="thin">
        <color rgb="FF00758F"/>
      </top>
      <bottom style="thin">
        <color rgb="FF00758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6" fillId="0" borderId="0"/>
  </cellStyleXfs>
  <cellXfs count="56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5" fillId="0" borderId="0" xfId="3"/>
    <xf numFmtId="0" fontId="3" fillId="0" borderId="0" xfId="0" applyFont="1" applyAlignment="1">
      <alignment wrapText="1"/>
    </xf>
    <xf numFmtId="2" fontId="0" fillId="0" borderId="0" xfId="0" applyNumberForma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/>
    <xf numFmtId="10" fontId="0" fillId="0" borderId="0" xfId="0" applyNumberFormat="1"/>
    <xf numFmtId="164" fontId="0" fillId="0" borderId="0" xfId="0" applyNumberFormat="1"/>
    <xf numFmtId="0" fontId="8" fillId="0" borderId="0" xfId="0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/>
    <xf numFmtId="0" fontId="0" fillId="3" borderId="0" xfId="0" applyFill="1" applyAlignment="1">
      <alignment horizontal="center"/>
    </xf>
    <xf numFmtId="0" fontId="9" fillId="0" borderId="0" xfId="0" applyFont="1"/>
    <xf numFmtId="0" fontId="12" fillId="0" borderId="0" xfId="0" applyFont="1" applyAlignment="1">
      <alignment wrapText="1"/>
    </xf>
    <xf numFmtId="0" fontId="3" fillId="0" borderId="0" xfId="1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10" fillId="0" borderId="0" xfId="0" applyFont="1" applyFill="1"/>
    <xf numFmtId="2" fontId="11" fillId="0" borderId="0" xfId="0" applyNumberFormat="1" applyFont="1" applyFill="1" applyBorder="1"/>
    <xf numFmtId="0" fontId="2" fillId="0" borderId="0" xfId="0" applyFont="1"/>
    <xf numFmtId="0" fontId="0" fillId="0" borderId="0" xfId="0" applyFill="1"/>
    <xf numFmtId="0" fontId="14" fillId="0" borderId="0" xfId="0" applyFont="1" applyFill="1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7" fillId="4" borderId="1" xfId="4" applyFont="1" applyFill="1" applyBorder="1" applyAlignment="1">
      <alignment vertical="center"/>
    </xf>
    <xf numFmtId="0" fontId="18" fillId="4" borderId="1" xfId="4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 wrapText="1"/>
    </xf>
    <xf numFmtId="0" fontId="18" fillId="4" borderId="1" xfId="4" applyFont="1" applyFill="1" applyBorder="1" applyAlignment="1">
      <alignment horizontal="left" vertical="center" wrapText="1"/>
    </xf>
    <xf numFmtId="0" fontId="12" fillId="0" borderId="0" xfId="0" applyFont="1"/>
    <xf numFmtId="0" fontId="3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65" fontId="0" fillId="0" borderId="0" xfId="0" applyNumberFormat="1"/>
    <xf numFmtId="165" fontId="22" fillId="0" borderId="0" xfId="0" applyNumberFormat="1" applyFont="1"/>
    <xf numFmtId="0" fontId="23" fillId="0" borderId="0" xfId="0" applyFont="1"/>
    <xf numFmtId="1" fontId="11" fillId="0" borderId="0" xfId="0" applyNumberFormat="1" applyFont="1"/>
    <xf numFmtId="0" fontId="24" fillId="5" borderId="0" xfId="0" applyFont="1" applyFill="1" applyAlignment="1">
      <alignment wrapText="1"/>
    </xf>
    <xf numFmtId="0" fontId="25" fillId="0" borderId="0" xfId="0" applyFont="1"/>
    <xf numFmtId="2" fontId="8" fillId="0" borderId="0" xfId="0" applyNumberFormat="1" applyFont="1"/>
    <xf numFmtId="0" fontId="8" fillId="0" borderId="0" xfId="0" applyFont="1" applyFill="1"/>
    <xf numFmtId="1" fontId="8" fillId="0" borderId="0" xfId="0" applyNumberFormat="1" applyFont="1"/>
    <xf numFmtId="0" fontId="24" fillId="5" borderId="0" xfId="0" applyFont="1" applyFill="1"/>
    <xf numFmtId="0" fontId="22" fillId="0" borderId="0" xfId="0" applyFont="1"/>
    <xf numFmtId="0" fontId="26" fillId="6" borderId="0" xfId="0" applyFont="1" applyFill="1" applyBorder="1" applyAlignment="1" applyProtection="1">
      <alignment horizontal="center" vertical="center"/>
    </xf>
    <xf numFmtId="0" fontId="27" fillId="6" borderId="0" xfId="0" applyFont="1" applyFill="1" applyBorder="1" applyAlignment="1" applyProtection="1">
      <alignment horizontal="center" vertical="center"/>
    </xf>
    <xf numFmtId="9" fontId="28" fillId="0" borderId="2" xfId="2" applyFont="1" applyBorder="1" applyAlignment="1">
      <alignment horizontal="right" wrapText="1" readingOrder="1"/>
    </xf>
    <xf numFmtId="0" fontId="29" fillId="6" borderId="0" xfId="0" applyFont="1" applyFill="1" applyBorder="1" applyAlignment="1" applyProtection="1">
      <alignment horizontal="center" vertical="center"/>
    </xf>
    <xf numFmtId="10" fontId="30" fillId="0" borderId="2" xfId="2" applyNumberFormat="1" applyFont="1" applyFill="1" applyBorder="1" applyAlignment="1" applyProtection="1">
      <alignment horizontal="right"/>
      <protection locked="0"/>
    </xf>
    <xf numFmtId="9" fontId="28" fillId="0" borderId="2" xfId="2" quotePrefix="1" applyFont="1" applyBorder="1" applyAlignment="1">
      <alignment horizontal="right" wrapText="1" readingOrder="1"/>
    </xf>
  </cellXfs>
  <cellStyles count="5">
    <cellStyle name="Lien hypertexte" xfId="3" builtinId="8"/>
    <cellStyle name="Milliers" xfId="1" builtinId="3"/>
    <cellStyle name="Normal" xfId="0" builtinId="0"/>
    <cellStyle name="Normal 4" xfId="4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prix du f</a:t>
            </a:r>
            <a:r>
              <a:rPr lang="fr-FR" baseline="0"/>
              <a:t>ioul 3 modèles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prix HT et TTC'!$A$10</c:f>
              <c:strCache>
                <c:ptCount val="1"/>
                <c:pt idx="0">
                  <c:v>fioul TTC_Res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TTC'!$B$10:$BT$10</c:f>
              <c:numCache>
                <c:formatCode>0.00</c:formatCode>
                <c:ptCount val="71"/>
                <c:pt idx="0">
                  <c:v>5.8622414498219175</c:v>
                </c:pt>
                <c:pt idx="1">
                  <c:v>4.9017109131453322</c:v>
                </c:pt>
                <c:pt idx="2">
                  <c:v>4.4731154887167142</c:v>
                </c:pt>
                <c:pt idx="3">
                  <c:v>4.6654157557576328</c:v>
                </c:pt>
                <c:pt idx="4">
                  <c:v>5.2758879466277175</c:v>
                </c:pt>
                <c:pt idx="5">
                  <c:v>6.7649661691387903</c:v>
                </c:pt>
                <c:pt idx="6">
                  <c:v>7.3516035880355419</c:v>
                </c:pt>
                <c:pt idx="7">
                  <c:v>7.2694769842028997</c:v>
                </c:pt>
                <c:pt idx="8">
                  <c:v>9.0486041100000012</c:v>
                </c:pt>
                <c:pt idx="9">
                  <c:v>6.2460164436893288</c:v>
                </c:pt>
                <c:pt idx="10">
                  <c:v>7.6534431615260106</c:v>
                </c:pt>
                <c:pt idx="11">
                  <c:v>9.2944372795147991</c:v>
                </c:pt>
                <c:pt idx="12">
                  <c:v>9.9458973946086147</c:v>
                </c:pt>
                <c:pt idx="13">
                  <c:v>9.4358190576212575</c:v>
                </c:pt>
                <c:pt idx="14">
                  <c:v>8.6312874119886231</c:v>
                </c:pt>
                <c:pt idx="15">
                  <c:v>7.0783416080849326</c:v>
                </c:pt>
                <c:pt idx="16">
                  <c:v>7.7213395339367921</c:v>
                </c:pt>
                <c:pt idx="17">
                  <c:v>8.4161555265165369</c:v>
                </c:pt>
                <c:pt idx="18">
                  <c:v>9.1935679524691203</c:v>
                </c:pt>
                <c:pt idx="19">
                  <c:v>9.9987205708750668</c:v>
                </c:pt>
                <c:pt idx="20">
                  <c:v>10.853163600310578</c:v>
                </c:pt>
                <c:pt idx="21">
                  <c:v>11.193290969335857</c:v>
                </c:pt>
                <c:pt idx="22">
                  <c:v>11.515532045470065</c:v>
                </c:pt>
                <c:pt idx="23">
                  <c:v>11.831119755491896</c:v>
                </c:pt>
                <c:pt idx="24">
                  <c:v>12.15129001544426</c:v>
                </c:pt>
                <c:pt idx="25">
                  <c:v>12.487281809026195</c:v>
                </c:pt>
                <c:pt idx="26">
                  <c:v>12.79799595764824</c:v>
                </c:pt>
                <c:pt idx="27">
                  <c:v>13.118395290311556</c:v>
                </c:pt>
                <c:pt idx="28">
                  <c:v>13.433198218261126</c:v>
                </c:pt>
                <c:pt idx="29">
                  <c:v>13.727124290266101</c:v>
                </c:pt>
                <c:pt idx="30">
                  <c:v>13.984894213230188</c:v>
                </c:pt>
                <c:pt idx="31">
                  <c:v>14.057852668946136</c:v>
                </c:pt>
                <c:pt idx="32">
                  <c:v>14.131430542313074</c:v>
                </c:pt>
                <c:pt idx="33">
                  <c:v>14.205633092189927</c:v>
                </c:pt>
                <c:pt idx="34">
                  <c:v>14.280465622083373</c:v>
                </c:pt>
                <c:pt idx="35">
                  <c:v>14.355933480526867</c:v>
                </c:pt>
                <c:pt idx="36">
                  <c:v>14.4588977351448</c:v>
                </c:pt>
                <c:pt idx="37">
                  <c:v>14.563044615372213</c:v>
                </c:pt>
                <c:pt idx="38">
                  <c:v>14.668387704596249</c:v>
                </c:pt>
                <c:pt idx="39">
                  <c:v>14.774940742219949</c:v>
                </c:pt>
                <c:pt idx="40">
                  <c:v>14.882717625454241</c:v>
                </c:pt>
                <c:pt idx="41">
                  <c:v>14.925930900067687</c:v>
                </c:pt>
                <c:pt idx="42">
                  <c:v>14.969340922419649</c:v>
                </c:pt>
                <c:pt idx="43">
                  <c:v>15.012948588292106</c:v>
                </c:pt>
                <c:pt idx="44">
                  <c:v>15.056754797545482</c:v>
                </c:pt>
                <c:pt idx="45">
                  <c:v>15.100760454137221</c:v>
                </c:pt>
                <c:pt idx="46">
                  <c:v>15.145242181080475</c:v>
                </c:pt>
                <c:pt idx="47">
                  <c:v>15.189927694103071</c:v>
                </c:pt>
                <c:pt idx="48">
                  <c:v>15.234817926819076</c:v>
                </c:pt>
                <c:pt idx="49">
                  <c:v>15.27991381711977</c:v>
                </c:pt>
                <c:pt idx="50">
                  <c:v>15.32521630719323</c:v>
                </c:pt>
                <c:pt idx="51">
                  <c:v>15.370726343544025</c:v>
                </c:pt>
                <c:pt idx="52">
                  <c:v>15.41644487701298</c:v>
                </c:pt>
                <c:pt idx="53">
                  <c:v>15.462372862797061</c:v>
                </c:pt>
                <c:pt idx="54">
                  <c:v>15.508511260469302</c:v>
                </c:pt>
                <c:pt idx="55">
                  <c:v>15.554861033998886</c:v>
                </c:pt>
                <c:pt idx="56">
                  <c:v>15.601423151771263</c:v>
                </c:pt>
                <c:pt idx="57">
                  <c:v>15.648198586608391</c:v>
                </c:pt>
                <c:pt idx="58">
                  <c:v>15.695188315789064</c:v>
                </c:pt>
                <c:pt idx="59">
                  <c:v>15.742393321069319</c:v>
                </c:pt>
                <c:pt idx="60">
                  <c:v>15.789814588702955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3-48AB-B184-680D4089C0DA}"/>
            </c:ext>
          </c:extLst>
        </c:ser>
        <c:ser>
          <c:idx val="1"/>
          <c:order val="1"/>
          <c:tx>
            <c:strRef>
              <c:f>'Comparaison prix HT et TTC'!$A$17</c:f>
              <c:strCache>
                <c:ptCount val="1"/>
                <c:pt idx="0">
                  <c:v>fioul HTVA-HCC_Res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TTC'!$B$17:$BT$17</c:f>
              <c:numCache>
                <c:formatCode>0.00</c:formatCode>
                <c:ptCount val="71"/>
                <c:pt idx="0">
                  <c:v>4.9015396737641455</c:v>
                </c:pt>
                <c:pt idx="1">
                  <c:v>4.0984204959409132</c:v>
                </c:pt>
                <c:pt idx="2">
                  <c:v>3.7400631176561152</c:v>
                </c:pt>
                <c:pt idx="3">
                  <c:v>3.9008492941117332</c:v>
                </c:pt>
                <c:pt idx="4">
                  <c:v>4.4112775473475905</c:v>
                </c:pt>
                <c:pt idx="5">
                  <c:v>5.6563262283769147</c:v>
                </c:pt>
                <c:pt idx="6">
                  <c:v>6.1468257425046353</c:v>
                </c:pt>
                <c:pt idx="7">
                  <c:v>6.0781580135475748</c:v>
                </c:pt>
                <c:pt idx="8">
                  <c:v>7.5657225000000006</c:v>
                </c:pt>
                <c:pt idx="9">
                  <c:v>5.2224217756599742</c:v>
                </c:pt>
                <c:pt idx="10">
                  <c:v>6.3991999678311124</c:v>
                </c:pt>
                <c:pt idx="11">
                  <c:v>7.7712686283568555</c:v>
                </c:pt>
                <c:pt idx="12">
                  <c:v>8.3159677212446628</c:v>
                </c:pt>
                <c:pt idx="13">
                  <c:v>7.889480817409078</c:v>
                </c:pt>
                <c:pt idx="14">
                  <c:v>7.0291996928014502</c:v>
                </c:pt>
                <c:pt idx="15">
                  <c:v>5.529754521658174</c:v>
                </c:pt>
                <c:pt idx="16">
                  <c:v>5.8663827031533193</c:v>
                </c:pt>
                <c:pt idx="17">
                  <c:v>6.2195376270872025</c:v>
                </c:pt>
                <c:pt idx="18">
                  <c:v>6.641753114041852</c:v>
                </c:pt>
                <c:pt idx="19">
                  <c:v>7.0871627418437937</c:v>
                </c:pt>
                <c:pt idx="20">
                  <c:v>7.5737850878978819</c:v>
                </c:pt>
                <c:pt idx="21">
                  <c:v>7.7213544462686947</c:v>
                </c:pt>
                <c:pt idx="22">
                  <c:v>7.8727138075342955</c:v>
                </c:pt>
                <c:pt idx="23">
                  <c:v>8.0279605098013285</c:v>
                </c:pt>
                <c:pt idx="24">
                  <c:v>8.1871943910972256</c:v>
                </c:pt>
                <c:pt idx="25">
                  <c:v>8.3505178535753029</c:v>
                </c:pt>
                <c:pt idx="26">
                  <c:v>8.4779590680680688</c:v>
                </c:pt>
                <c:pt idx="27">
                  <c:v>8.6078902947898364</c:v>
                </c:pt>
                <c:pt idx="28">
                  <c:v>8.7403601848847856</c:v>
                </c:pt>
                <c:pt idx="29">
                  <c:v>8.8754183400682614</c:v>
                </c:pt>
                <c:pt idx="30">
                  <c:v>9.0131153311995273</c:v>
                </c:pt>
                <c:pt idx="31">
                  <c:v>9.0741173844737304</c:v>
                </c:pt>
                <c:pt idx="32">
                  <c:v>9.1356373454828734</c:v>
                </c:pt>
                <c:pt idx="33">
                  <c:v>9.1976796112661994</c:v>
                </c:pt>
                <c:pt idx="34">
                  <c:v>9.2602486161938256</c:v>
                </c:pt>
                <c:pt idx="35">
                  <c:v>9.3233488322837061</c:v>
                </c:pt>
                <c:pt idx="36">
                  <c:v>9.4094393461782992</c:v>
                </c:pt>
                <c:pt idx="37">
                  <c:v>9.4965186774721229</c:v>
                </c:pt>
                <c:pt idx="38">
                  <c:v>9.584598183512286</c:v>
                </c:pt>
                <c:pt idx="39">
                  <c:v>9.6736893520939766</c:v>
                </c:pt>
                <c:pt idx="40">
                  <c:v>9.7638038029587673</c:v>
                </c:pt>
                <c:pt idx="41">
                  <c:v>9.7999353034716812</c:v>
                </c:pt>
                <c:pt idx="42">
                  <c:v>9.8362313087826863</c:v>
                </c:pt>
                <c:pt idx="43">
                  <c:v>9.8726925678733704</c:v>
                </c:pt>
                <c:pt idx="44">
                  <c:v>9.90931983313539</c:v>
                </c:pt>
                <c:pt idx="45">
                  <c:v>9.9461138603860082</c:v>
                </c:pt>
                <c:pt idx="46">
                  <c:v>9.9833059397699984</c:v>
                </c:pt>
                <c:pt idx="47">
                  <c:v>10.020668408852437</c:v>
                </c:pt>
                <c:pt idx="48">
                  <c:v>10.058202048247091</c:v>
                </c:pt>
                <c:pt idx="49">
                  <c:v>10.095907642143992</c:v>
                </c:pt>
                <c:pt idx="50">
                  <c:v>10.133785978325816</c:v>
                </c:pt>
                <c:pt idx="51">
                  <c:v>10.171837848184339</c:v>
                </c:pt>
                <c:pt idx="52">
                  <c:v>10.210064046736978</c:v>
                </c:pt>
                <c:pt idx="53">
                  <c:v>10.2484653726434</c:v>
                </c:pt>
                <c:pt idx="54">
                  <c:v>10.287042628222196</c:v>
                </c:pt>
                <c:pt idx="55">
                  <c:v>10.325796619467669</c:v>
                </c:pt>
                <c:pt idx="56">
                  <c:v>10.364728156066647</c:v>
                </c:pt>
                <c:pt idx="57">
                  <c:v>10.403838051415416</c:v>
                </c:pt>
                <c:pt idx="58">
                  <c:v>10.443127122636714</c:v>
                </c:pt>
                <c:pt idx="59">
                  <c:v>10.482596190596791</c:v>
                </c:pt>
                <c:pt idx="60">
                  <c:v>10.522246079922574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3-48AB-B184-680D4089C0DA}"/>
            </c:ext>
          </c:extLst>
        </c:ser>
        <c:ser>
          <c:idx val="2"/>
          <c:order val="2"/>
          <c:tx>
            <c:strRef>
              <c:f>'Comparaison prix HT et TTC'!$A$24</c:f>
              <c:strCache>
                <c:ptCount val="1"/>
                <c:pt idx="0">
                  <c:v>fioul HT_Res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TTC'!$B$24:$BT$24</c:f>
              <c:numCache>
                <c:formatCode>General</c:formatCode>
                <c:ptCount val="71"/>
                <c:pt idx="15" formatCode="0.00">
                  <c:v>3.6913956585793675</c:v>
                </c:pt>
                <c:pt idx="16" formatCode="0.00">
                  <c:v>4.0329519244036955</c:v>
                </c:pt>
                <c:pt idx="17" formatCode="0.00">
                  <c:v>4.4061115981295105</c:v>
                </c:pt>
                <c:pt idx="18" formatCode="0.00">
                  <c:v>4.8137988696807685</c:v>
                </c:pt>
                <c:pt idx="19" formatCode="0.00">
                  <c:v>5.2592084974827094</c:v>
                </c:pt>
                <c:pt idx="20" formatCode="0.00">
                  <c:v>5.7458308435367984</c:v>
                </c:pt>
                <c:pt idx="21" formatCode="0.00">
                  <c:v>5.8934002019076104</c:v>
                </c:pt>
                <c:pt idx="22" formatCode="0.00">
                  <c:v>6.0447595631732121</c:v>
                </c:pt>
                <c:pt idx="23" formatCode="0.00">
                  <c:v>6.2000062654402459</c:v>
                </c:pt>
                <c:pt idx="24" formatCode="0.00">
                  <c:v>6.3592401467361421</c:v>
                </c:pt>
                <c:pt idx="25" formatCode="0.00">
                  <c:v>6.5225636092142194</c:v>
                </c:pt>
                <c:pt idx="26" formatCode="0.00">
                  <c:v>6.6500048237069844</c:v>
                </c:pt>
                <c:pt idx="27" formatCode="0.00">
                  <c:v>6.7799360504287529</c:v>
                </c:pt>
                <c:pt idx="28" formatCode="0.00">
                  <c:v>6.9124059405237031</c:v>
                </c:pt>
                <c:pt idx="29" formatCode="0.00">
                  <c:v>7.0474640957071788</c:v>
                </c:pt>
                <c:pt idx="30" formatCode="0.00">
                  <c:v>7.1851610868384448</c:v>
                </c:pt>
                <c:pt idx="31" formatCode="0.00">
                  <c:v>7.2461631401126478</c:v>
                </c:pt>
                <c:pt idx="32" formatCode="0.00">
                  <c:v>7.3076831011217918</c:v>
                </c:pt>
                <c:pt idx="33" formatCode="0.00">
                  <c:v>7.3697253669051159</c:v>
                </c:pt>
                <c:pt idx="34" formatCode="0.00">
                  <c:v>7.432294371832743</c:v>
                </c:pt>
                <c:pt idx="35" formatCode="0.00">
                  <c:v>7.4953945879226227</c:v>
                </c:pt>
                <c:pt idx="36" formatCode="0.00">
                  <c:v>7.5814851018172167</c:v>
                </c:pt>
                <c:pt idx="37" formatCode="0.00">
                  <c:v>7.6685644331110403</c:v>
                </c:pt>
                <c:pt idx="38" formatCode="0.00">
                  <c:v>7.7566439391512016</c:v>
                </c:pt>
                <c:pt idx="39" formatCode="0.00">
                  <c:v>7.8457351077328932</c:v>
                </c:pt>
                <c:pt idx="40" formatCode="0.00">
                  <c:v>7.9358495585976847</c:v>
                </c:pt>
                <c:pt idx="41" formatCode="0.00">
                  <c:v>7.9719810591105986</c:v>
                </c:pt>
                <c:pt idx="42" formatCode="0.00">
                  <c:v>8.0082770644216037</c:v>
                </c:pt>
                <c:pt idx="43" formatCode="0.00">
                  <c:v>8.044738323512286</c:v>
                </c:pt>
                <c:pt idx="44" formatCode="0.00">
                  <c:v>8.0813655887743092</c:v>
                </c:pt>
                <c:pt idx="45" formatCode="0.00">
                  <c:v>8.1181596160249256</c:v>
                </c:pt>
                <c:pt idx="46" formatCode="0.00">
                  <c:v>8.1553516954089176</c:v>
                </c:pt>
                <c:pt idx="47" formatCode="0.00">
                  <c:v>8.1927141644913561</c:v>
                </c:pt>
                <c:pt idx="48" formatCode="0.00">
                  <c:v>8.2302478038860105</c:v>
                </c:pt>
                <c:pt idx="49" formatCode="0.00">
                  <c:v>8.2679533977829109</c:v>
                </c:pt>
                <c:pt idx="50" formatCode="0.00">
                  <c:v>8.3058317339647338</c:v>
                </c:pt>
                <c:pt idx="51" formatCode="0.00">
                  <c:v>8.343883603823258</c:v>
                </c:pt>
                <c:pt idx="52" formatCode="0.00">
                  <c:v>8.3821098023758971</c:v>
                </c:pt>
                <c:pt idx="53" formatCode="0.00">
                  <c:v>8.4205111282823175</c:v>
                </c:pt>
                <c:pt idx="54" formatCode="0.00">
                  <c:v>8.4590883838611148</c:v>
                </c:pt>
                <c:pt idx="55" formatCode="0.00">
                  <c:v>8.4978423751065861</c:v>
                </c:pt>
                <c:pt idx="56" formatCode="0.00">
                  <c:v>8.5367739117055645</c:v>
                </c:pt>
                <c:pt idx="57" formatCode="0.00">
                  <c:v>8.5758838070543337</c:v>
                </c:pt>
                <c:pt idx="58" formatCode="0.00">
                  <c:v>8.6151728782756329</c:v>
                </c:pt>
                <c:pt idx="59" formatCode="0.00">
                  <c:v>8.65464194623571</c:v>
                </c:pt>
                <c:pt idx="60" formatCode="0.00">
                  <c:v>8.6942918355614935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3-48AB-B184-680D4089C0DA}"/>
            </c:ext>
          </c:extLst>
        </c:ser>
        <c:ser>
          <c:idx val="3"/>
          <c:order val="3"/>
          <c:tx>
            <c:strRef>
              <c:f>'Comparaison prix HT et TTC'!$A$43</c:f>
              <c:strCache>
                <c:ptCount val="1"/>
                <c:pt idx="0">
                  <c:v>Fioul HTVA_Ter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TTC'!$B$43:$BT$43</c:f>
              <c:numCache>
                <c:formatCode>General</c:formatCode>
                <c:ptCount val="71"/>
                <c:pt idx="0" formatCode="0.00%">
                  <c:v>0.17312523017463363</c:v>
                </c:pt>
                <c:pt idx="9" formatCode="0.00">
                  <c:v>6.1785633749114899</c:v>
                </c:pt>
                <c:pt idx="10" formatCode="0.00">
                  <c:v>7.6392929353450603</c:v>
                </c:pt>
                <c:pt idx="11" formatCode="0.00">
                  <c:v>9.4663572634675113</c:v>
                </c:pt>
                <c:pt idx="12" formatCode="0.00">
                  <c:v>10.114236069502699</c:v>
                </c:pt>
                <c:pt idx="13" formatCode="0.00">
                  <c:v>9.7246111443978407</c:v>
                </c:pt>
                <c:pt idx="14" formatCode="0.00">
                  <c:v>9.1366559725475192</c:v>
                </c:pt>
                <c:pt idx="15" formatCode="0.00">
                  <c:v>6.6809999999999992</c:v>
                </c:pt>
                <c:pt idx="16" formatCode="0.00">
                  <c:v>7.0872176580176101</c:v>
                </c:pt>
                <c:pt idx="17" formatCode="0.00">
                  <c:v>7.2986162727514499</c:v>
                </c:pt>
                <c:pt idx="18" formatCode="0.00">
                  <c:v>7.5196126721237402</c:v>
                </c:pt>
                <c:pt idx="19" formatCode="0.00">
                  <c:v>7.7506426086112992</c:v>
                </c:pt>
                <c:pt idx="20" formatCode="0.00">
                  <c:v>7.9921616184460698</c:v>
                </c:pt>
                <c:pt idx="21" formatCode="0.00">
                  <c:v>8.2446459198245101</c:v>
                </c:pt>
                <c:pt idx="22" formatCode="0.00">
                  <c:v>8.5085933518969199</c:v>
                </c:pt>
                <c:pt idx="23" formatCode="0.00">
                  <c:v>8.7845243563881592</c:v>
                </c:pt>
                <c:pt idx="24" formatCode="0.00">
                  <c:v>9.0729830037852501</c:v>
                </c:pt>
                <c:pt idx="25" formatCode="0.00">
                  <c:v>9.3745380661153401</c:v>
                </c:pt>
                <c:pt idx="26" formatCode="0.00">
                  <c:v>9.6897841384292001</c:v>
                </c:pt>
                <c:pt idx="27" formatCode="0.00">
                  <c:v>10.0193428112017</c:v>
                </c:pt>
                <c:pt idx="28" formatCode="0.00">
                  <c:v>10.363863895960499</c:v>
                </c:pt>
                <c:pt idx="29" formatCode="0.00">
                  <c:v>10.724026706560801</c:v>
                </c:pt>
                <c:pt idx="30" formatCode="0.00">
                  <c:v>11.1005413986304</c:v>
                </c:pt>
                <c:pt idx="31" formatCode="0.00">
                  <c:v>11.187122251388299</c:v>
                </c:pt>
                <c:pt idx="32" formatCode="0.00">
                  <c:v>11.2745677685754</c:v>
                </c:pt>
                <c:pt idx="33" formatCode="0.00">
                  <c:v>11.3628865854099</c:v>
                </c:pt>
                <c:pt idx="34" formatCode="0.00">
                  <c:v>11.452087423348601</c:v>
                </c:pt>
                <c:pt idx="35" formatCode="0.00">
                  <c:v>11.5421790909471</c:v>
                </c:pt>
                <c:pt idx="36" formatCode="0.00">
                  <c:v>11.633170484730499</c:v>
                </c:pt>
                <c:pt idx="37" formatCode="0.00">
                  <c:v>11.7250705900714</c:v>
                </c:pt>
                <c:pt idx="38" formatCode="0.00">
                  <c:v>11.817888482077601</c:v>
                </c:pt>
                <c:pt idx="39" formatCode="0.00">
                  <c:v>11.911633326487699</c:v>
                </c:pt>
                <c:pt idx="40" formatCode="0.00">
                  <c:v>12.006314380576901</c:v>
                </c:pt>
                <c:pt idx="41" formatCode="0.00">
                  <c:v>12.1019409940707</c:v>
                </c:pt>
                <c:pt idx="42" formatCode="0.00">
                  <c:v>12.1985226100683</c:v>
                </c:pt>
                <c:pt idx="43" formatCode="0.00">
                  <c:v>12.2960687659752</c:v>
                </c:pt>
                <c:pt idx="44" formatCode="0.00">
                  <c:v>12.394589094444699</c:v>
                </c:pt>
                <c:pt idx="45" formatCode="0.00">
                  <c:v>12.4940933243297</c:v>
                </c:pt>
                <c:pt idx="46" formatCode="0.00">
                  <c:v>12.5945912816427</c:v>
                </c:pt>
                <c:pt idx="47" formatCode="0.00">
                  <c:v>12.6960928905267</c:v>
                </c:pt>
                <c:pt idx="48" formatCode="0.00">
                  <c:v>12.798608174234898</c:v>
                </c:pt>
                <c:pt idx="49" formatCode="0.00">
                  <c:v>12.902147256120699</c:v>
                </c:pt>
                <c:pt idx="50" formatCode="0.00">
                  <c:v>13.0067203606371</c:v>
                </c:pt>
                <c:pt idx="51" formatCode="0.00">
                  <c:v>13.0067203606371</c:v>
                </c:pt>
                <c:pt idx="52" formatCode="0.00">
                  <c:v>13.0067203606371</c:v>
                </c:pt>
                <c:pt idx="53" formatCode="0.00">
                  <c:v>13.0067203606371</c:v>
                </c:pt>
                <c:pt idx="54" formatCode="0.00">
                  <c:v>13.0067203606371</c:v>
                </c:pt>
                <c:pt idx="55" formatCode="0.00">
                  <c:v>13.0067203606371</c:v>
                </c:pt>
                <c:pt idx="56" formatCode="0.00">
                  <c:v>13.0067203606371</c:v>
                </c:pt>
                <c:pt idx="57" formatCode="0.00">
                  <c:v>13.0067203606371</c:v>
                </c:pt>
                <c:pt idx="58" formatCode="0.00">
                  <c:v>13.0067203606371</c:v>
                </c:pt>
                <c:pt idx="59" formatCode="0.00">
                  <c:v>13.0067203606371</c:v>
                </c:pt>
                <c:pt idx="60" formatCode="0.00">
                  <c:v>13.0067203606371</c:v>
                </c:pt>
                <c:pt idx="61" formatCode="0.00">
                  <c:v>13.0067203606371</c:v>
                </c:pt>
                <c:pt idx="62" formatCode="0.00">
                  <c:v>13.0067203606371</c:v>
                </c:pt>
                <c:pt idx="63" formatCode="0.00">
                  <c:v>13.0067203606371</c:v>
                </c:pt>
                <c:pt idx="64" formatCode="0.00">
                  <c:v>13.0067203606371</c:v>
                </c:pt>
                <c:pt idx="65" formatCode="0.00">
                  <c:v>13.0067203606371</c:v>
                </c:pt>
                <c:pt idx="66" formatCode="0.00">
                  <c:v>13.0067203606371</c:v>
                </c:pt>
                <c:pt idx="67" formatCode="0.00">
                  <c:v>13.0067203606371</c:v>
                </c:pt>
                <c:pt idx="68" formatCode="0.00">
                  <c:v>13.0067203606371</c:v>
                </c:pt>
                <c:pt idx="69" formatCode="0.00">
                  <c:v>13.0067203606371</c:v>
                </c:pt>
                <c:pt idx="70" formatCode="0.00">
                  <c:v>13.0067203606371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3-48AB-B184-680D4089C0DA}"/>
            </c:ext>
          </c:extLst>
        </c:ser>
        <c:ser>
          <c:idx val="4"/>
          <c:order val="4"/>
          <c:tx>
            <c:strRef>
              <c:f>'Comparaison prix HT et TTC'!$A$75</c:f>
              <c:strCache>
                <c:ptCount val="1"/>
                <c:pt idx="0">
                  <c:v>Diesel TTC_modev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TTC'!$B$75:$BT$75</c:f>
              <c:numCache>
                <c:formatCode>General</c:formatCode>
                <c:ptCount val="71"/>
                <c:pt idx="7">
                  <c:v>12.25</c:v>
                </c:pt>
                <c:pt idx="8" formatCode="0.00">
                  <c:v>12.651999999999999</c:v>
                </c:pt>
                <c:pt idx="9" formatCode="0.00">
                  <c:v>13.054</c:v>
                </c:pt>
                <c:pt idx="10" formatCode="0.00">
                  <c:v>13.456</c:v>
                </c:pt>
                <c:pt idx="11" formatCode="0.00">
                  <c:v>13.858000000000001</c:v>
                </c:pt>
                <c:pt idx="12" formatCode="0.00">
                  <c:v>14.26</c:v>
                </c:pt>
                <c:pt idx="13" formatCode="0.00">
                  <c:v>13.65</c:v>
                </c:pt>
                <c:pt idx="14" formatCode="0.00">
                  <c:v>12.594852846153863</c:v>
                </c:pt>
                <c:pt idx="15" formatCode="0.00">
                  <c:v>11.539705692307724</c:v>
                </c:pt>
                <c:pt idx="16" formatCode="0.00">
                  <c:v>12.668647927063857</c:v>
                </c:pt>
                <c:pt idx="17" formatCode="0.00">
                  <c:v>13.797590161819988</c:v>
                </c:pt>
                <c:pt idx="18" formatCode="0.00">
                  <c:v>14.926532396576121</c:v>
                </c:pt>
                <c:pt idx="19" formatCode="0.00">
                  <c:v>16.642648586863864</c:v>
                </c:pt>
                <c:pt idx="20" formatCode="0.00">
                  <c:v>16.785152872289622</c:v>
                </c:pt>
                <c:pt idx="21" formatCode="0.00">
                  <c:v>16.927657157715377</c:v>
                </c:pt>
                <c:pt idx="22" formatCode="0.00">
                  <c:v>17.070161443141135</c:v>
                </c:pt>
                <c:pt idx="23" formatCode="0.00">
                  <c:v>17.212665728566893</c:v>
                </c:pt>
                <c:pt idx="24" formatCode="0.00">
                  <c:v>17.355170013992652</c:v>
                </c:pt>
                <c:pt idx="25" formatCode="0.00">
                  <c:v>17.497674299418406</c:v>
                </c:pt>
                <c:pt idx="26" formatCode="0.00">
                  <c:v>17.640178584844165</c:v>
                </c:pt>
                <c:pt idx="27" formatCode="0.00">
                  <c:v>17.782682870269923</c:v>
                </c:pt>
                <c:pt idx="28" formatCode="0.00">
                  <c:v>17.925187155695681</c:v>
                </c:pt>
                <c:pt idx="29" formatCode="0.00">
                  <c:v>18.067691441121436</c:v>
                </c:pt>
                <c:pt idx="30" formatCode="0.00">
                  <c:v>18.210195726547195</c:v>
                </c:pt>
                <c:pt idx="31" formatCode="0.00">
                  <c:v>18.290961452043554</c:v>
                </c:pt>
                <c:pt idx="32" formatCode="0.00">
                  <c:v>18.37172717753991</c:v>
                </c:pt>
                <c:pt idx="33" formatCode="0.00">
                  <c:v>18.452492903036269</c:v>
                </c:pt>
                <c:pt idx="34" formatCode="0.00">
                  <c:v>18.533258628532625</c:v>
                </c:pt>
                <c:pt idx="35" formatCode="0.00">
                  <c:v>18.614024354028984</c:v>
                </c:pt>
                <c:pt idx="36" formatCode="0.00">
                  <c:v>18.72869174207937</c:v>
                </c:pt>
                <c:pt idx="37" formatCode="0.00">
                  <c:v>18.843359130129755</c:v>
                </c:pt>
                <c:pt idx="38" formatCode="0.00">
                  <c:v>18.958026518180137</c:v>
                </c:pt>
                <c:pt idx="39" formatCode="0.00">
                  <c:v>19.072693906230523</c:v>
                </c:pt>
                <c:pt idx="40" formatCode="0.00">
                  <c:v>19.187361294280908</c:v>
                </c:pt>
                <c:pt idx="41" formatCode="0.00">
                  <c:v>19.234823621856545</c:v>
                </c:pt>
                <c:pt idx="42" formatCode="0.00">
                  <c:v>19.282285949432183</c:v>
                </c:pt>
                <c:pt idx="43" formatCode="0.00">
                  <c:v>19.329748277007823</c:v>
                </c:pt>
                <c:pt idx="44" formatCode="0.00">
                  <c:v>19.37721060458346</c:v>
                </c:pt>
                <c:pt idx="45" formatCode="0.00">
                  <c:v>19.424672932159098</c:v>
                </c:pt>
                <c:pt idx="46" formatCode="0.00">
                  <c:v>19.473531210545783</c:v>
                </c:pt>
                <c:pt idx="47" formatCode="0.00">
                  <c:v>19.522389488932468</c:v>
                </c:pt>
                <c:pt idx="48" formatCode="0.00">
                  <c:v>19.571247767319157</c:v>
                </c:pt>
                <c:pt idx="49" formatCode="0.00">
                  <c:v>19.620106045705842</c:v>
                </c:pt>
                <c:pt idx="50" formatCode="0.00">
                  <c:v>19.668964324092528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3-48AB-B184-680D4089C0DA}"/>
            </c:ext>
          </c:extLst>
        </c:ser>
        <c:ser>
          <c:idx val="5"/>
          <c:order val="5"/>
          <c:tx>
            <c:strRef>
              <c:f>'Comparaison prix HT et TTC'!$A$76</c:f>
              <c:strCache>
                <c:ptCount val="1"/>
                <c:pt idx="0">
                  <c:v>Essence TTC_modev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TTC'!$B$76:$BT$76</c:f>
              <c:numCache>
                <c:formatCode>General</c:formatCode>
                <c:ptCount val="71"/>
                <c:pt idx="7">
                  <c:v>15.73</c:v>
                </c:pt>
                <c:pt idx="8" formatCode="0.00">
                  <c:v>16.082000000000001</c:v>
                </c:pt>
                <c:pt idx="9" formatCode="0.00">
                  <c:v>16.434000000000001</c:v>
                </c:pt>
                <c:pt idx="10" formatCode="0.00">
                  <c:v>16.785999999999998</c:v>
                </c:pt>
                <c:pt idx="11" formatCode="0.00">
                  <c:v>17.137999999999998</c:v>
                </c:pt>
                <c:pt idx="12" formatCode="0.00">
                  <c:v>17.489999999999998</c:v>
                </c:pt>
                <c:pt idx="13" formatCode="0.00">
                  <c:v>17.02</c:v>
                </c:pt>
                <c:pt idx="14" formatCode="0.00">
                  <c:v>15.95210288461541</c:v>
                </c:pt>
                <c:pt idx="15" formatCode="0.00">
                  <c:v>14.884205769230821</c:v>
                </c:pt>
                <c:pt idx="16" formatCode="0.00">
                  <c:v>15.852494078171848</c:v>
                </c:pt>
                <c:pt idx="17" formatCode="0.00">
                  <c:v>16.820782387112875</c:v>
                </c:pt>
                <c:pt idx="18" formatCode="0.00">
                  <c:v>17.789070696053901</c:v>
                </c:pt>
                <c:pt idx="19" formatCode="0.00">
                  <c:v>19.615251971467497</c:v>
                </c:pt>
                <c:pt idx="20" formatCode="0.00">
                  <c:v>19.766028648823848</c:v>
                </c:pt>
                <c:pt idx="21" formatCode="0.00">
                  <c:v>19.916805326180203</c:v>
                </c:pt>
                <c:pt idx="22" formatCode="0.00">
                  <c:v>20.067582003536554</c:v>
                </c:pt>
                <c:pt idx="23" formatCode="0.00">
                  <c:v>20.218358680892909</c:v>
                </c:pt>
                <c:pt idx="24" formatCode="0.00">
                  <c:v>20.36913535824926</c:v>
                </c:pt>
                <c:pt idx="25" formatCode="0.00">
                  <c:v>20.519912035605614</c:v>
                </c:pt>
                <c:pt idx="26" formatCode="0.00">
                  <c:v>20.670688712961965</c:v>
                </c:pt>
                <c:pt idx="27" formatCode="0.00">
                  <c:v>20.82146539031832</c:v>
                </c:pt>
                <c:pt idx="28" formatCode="0.00">
                  <c:v>20.972242067674671</c:v>
                </c:pt>
                <c:pt idx="29" formatCode="0.00">
                  <c:v>21.123018745031025</c:v>
                </c:pt>
                <c:pt idx="30" formatCode="0.00">
                  <c:v>21.273795422387376</c:v>
                </c:pt>
                <c:pt idx="31" formatCode="0.00">
                  <c:v>21.36492739409201</c:v>
                </c:pt>
                <c:pt idx="32" formatCode="0.00">
                  <c:v>21.456059365796644</c:v>
                </c:pt>
                <c:pt idx="33" formatCode="0.00">
                  <c:v>21.547191337501282</c:v>
                </c:pt>
                <c:pt idx="34" formatCode="0.00">
                  <c:v>21.638323309205916</c:v>
                </c:pt>
                <c:pt idx="35" formatCode="0.00">
                  <c:v>21.72945528091055</c:v>
                </c:pt>
                <c:pt idx="36" formatCode="0.00">
                  <c:v>21.858840179009725</c:v>
                </c:pt>
                <c:pt idx="37" formatCode="0.00">
                  <c:v>21.988225077108901</c:v>
                </c:pt>
                <c:pt idx="38" formatCode="0.00">
                  <c:v>22.117609975208076</c:v>
                </c:pt>
                <c:pt idx="39" formatCode="0.00">
                  <c:v>22.246994873307251</c:v>
                </c:pt>
                <c:pt idx="40" formatCode="0.00">
                  <c:v>22.376379771406427</c:v>
                </c:pt>
                <c:pt idx="41" formatCode="0.00">
                  <c:v>22.429933868358781</c:v>
                </c:pt>
                <c:pt idx="42" formatCode="0.00">
                  <c:v>22.483487965311134</c:v>
                </c:pt>
                <c:pt idx="43" formatCode="0.00">
                  <c:v>22.537042062263492</c:v>
                </c:pt>
                <c:pt idx="44" formatCode="0.00">
                  <c:v>22.590596159215846</c:v>
                </c:pt>
                <c:pt idx="45" formatCode="0.00">
                  <c:v>22.644150256168199</c:v>
                </c:pt>
                <c:pt idx="46" formatCode="0.00">
                  <c:v>22.699279473619153</c:v>
                </c:pt>
                <c:pt idx="47" formatCode="0.00">
                  <c:v>22.754408691070104</c:v>
                </c:pt>
                <c:pt idx="48" formatCode="0.00">
                  <c:v>22.809537908521058</c:v>
                </c:pt>
                <c:pt idx="49" formatCode="0.00">
                  <c:v>22.864667125972009</c:v>
                </c:pt>
                <c:pt idx="50" formatCode="0.00">
                  <c:v>22.919796343422963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33-48AB-B184-680D4089C0DA}"/>
            </c:ext>
          </c:extLst>
        </c:ser>
        <c:ser>
          <c:idx val="6"/>
          <c:order val="6"/>
          <c:tx>
            <c:strRef>
              <c:f>'Comparaison prix HT et TTC'!$A$80</c:f>
              <c:strCache>
                <c:ptCount val="1"/>
                <c:pt idx="0">
                  <c:v>Diesel HT_modev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TTC'!$B$80:$BT$80</c:f>
              <c:numCache>
                <c:formatCode>General</c:formatCode>
                <c:ptCount val="71"/>
                <c:pt idx="7">
                  <c:v>5.34</c:v>
                </c:pt>
                <c:pt idx="8">
                  <c:v>5.7299999999999995</c:v>
                </c:pt>
                <c:pt idx="9">
                  <c:v>6.12</c:v>
                </c:pt>
                <c:pt idx="10">
                  <c:v>6.51</c:v>
                </c:pt>
                <c:pt idx="11">
                  <c:v>6.9</c:v>
                </c:pt>
                <c:pt idx="12" formatCode="0.00">
                  <c:v>7.29</c:v>
                </c:pt>
                <c:pt idx="13" formatCode="0.00">
                  <c:v>6.83</c:v>
                </c:pt>
                <c:pt idx="14" formatCode="0.00">
                  <c:v>5.7473467051282183</c:v>
                </c:pt>
                <c:pt idx="15" formatCode="0.00">
                  <c:v>4.6646934102564366</c:v>
                </c:pt>
                <c:pt idx="16" formatCode="0.00">
                  <c:v>5.1873803357408548</c:v>
                </c:pt>
                <c:pt idx="17" formatCode="0.00">
                  <c:v>5.710067261225273</c:v>
                </c:pt>
                <c:pt idx="18" formatCode="0.00">
                  <c:v>6.2327541867096912</c:v>
                </c:pt>
                <c:pt idx="19" formatCode="0.00">
                  <c:v>7.0753102119494766</c:v>
                </c:pt>
                <c:pt idx="20" formatCode="0.00">
                  <c:v>7.1406509831376077</c:v>
                </c:pt>
                <c:pt idx="21" formatCode="0.00">
                  <c:v>7.2059917543257388</c:v>
                </c:pt>
                <c:pt idx="22" formatCode="0.00">
                  <c:v>7.2713325255138699</c:v>
                </c:pt>
                <c:pt idx="23" formatCode="0.00">
                  <c:v>7.336673296702001</c:v>
                </c:pt>
                <c:pt idx="24" formatCode="0.00">
                  <c:v>7.4020140678901321</c:v>
                </c:pt>
                <c:pt idx="25" formatCode="0.00">
                  <c:v>7.4673548390782631</c:v>
                </c:pt>
                <c:pt idx="26" formatCode="0.00">
                  <c:v>7.5326956102663942</c:v>
                </c:pt>
                <c:pt idx="27" formatCode="0.00">
                  <c:v>7.5980363814545253</c:v>
                </c:pt>
                <c:pt idx="28" formatCode="0.00">
                  <c:v>7.6633771526426564</c:v>
                </c:pt>
                <c:pt idx="29" formatCode="0.00">
                  <c:v>7.7287179238307875</c:v>
                </c:pt>
                <c:pt idx="30" formatCode="0.00">
                  <c:v>7.7940586950189186</c:v>
                </c:pt>
                <c:pt idx="31" formatCode="0.00">
                  <c:v>7.8613634662658836</c:v>
                </c:pt>
                <c:pt idx="32" formatCode="0.00">
                  <c:v>7.9286682375128485</c:v>
                </c:pt>
                <c:pt idx="33" formatCode="0.00">
                  <c:v>7.9959730087598135</c:v>
                </c:pt>
                <c:pt idx="34" formatCode="0.00">
                  <c:v>8.0632777800067785</c:v>
                </c:pt>
                <c:pt idx="35" formatCode="0.00">
                  <c:v>8.1305825512537435</c:v>
                </c:pt>
                <c:pt idx="36" formatCode="0.00">
                  <c:v>8.2261387079623969</c:v>
                </c:pt>
                <c:pt idx="37" formatCode="0.00">
                  <c:v>8.321694864671052</c:v>
                </c:pt>
                <c:pt idx="38" formatCode="0.00">
                  <c:v>8.4172510213797054</c:v>
                </c:pt>
                <c:pt idx="39" formatCode="0.00">
                  <c:v>8.5128071780883605</c:v>
                </c:pt>
                <c:pt idx="40" formatCode="0.00">
                  <c:v>8.6083633347970139</c:v>
                </c:pt>
                <c:pt idx="41" formatCode="0.00">
                  <c:v>8.6479152744433794</c:v>
                </c:pt>
                <c:pt idx="42" formatCode="0.00">
                  <c:v>8.6874672140897431</c:v>
                </c:pt>
                <c:pt idx="43" formatCode="0.00">
                  <c:v>8.7270191537361086</c:v>
                </c:pt>
                <c:pt idx="44" formatCode="0.00">
                  <c:v>8.7665710933824723</c:v>
                </c:pt>
                <c:pt idx="45" formatCode="0.00">
                  <c:v>8.8061230330288378</c:v>
                </c:pt>
                <c:pt idx="46" formatCode="0.00">
                  <c:v>8.8468382650177428</c:v>
                </c:pt>
                <c:pt idx="47" formatCode="0.00">
                  <c:v>8.8875534970066479</c:v>
                </c:pt>
                <c:pt idx="48" formatCode="0.00">
                  <c:v>8.9282687289955529</c:v>
                </c:pt>
                <c:pt idx="49" formatCode="0.00">
                  <c:v>8.9689839609844579</c:v>
                </c:pt>
                <c:pt idx="50" formatCode="0.00">
                  <c:v>9.009699192973363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33-48AB-B184-680D4089C0DA}"/>
            </c:ext>
          </c:extLst>
        </c:ser>
        <c:ser>
          <c:idx val="7"/>
          <c:order val="7"/>
          <c:tx>
            <c:strRef>
              <c:f>'Comparaison prix HT et TTC'!$A$81</c:f>
              <c:strCache>
                <c:ptCount val="1"/>
                <c:pt idx="0">
                  <c:v>Essence HT_modev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TTC'!$B$81:$BT$81</c:f>
              <c:numCache>
                <c:formatCode>General</c:formatCode>
                <c:ptCount val="71"/>
                <c:pt idx="7">
                  <c:v>5.39</c:v>
                </c:pt>
                <c:pt idx="8">
                  <c:v>5.8179999999999996</c:v>
                </c:pt>
                <c:pt idx="9">
                  <c:v>6.2459999999999996</c:v>
                </c:pt>
                <c:pt idx="10">
                  <c:v>6.6739999999999995</c:v>
                </c:pt>
                <c:pt idx="11">
                  <c:v>7.1020000000000003</c:v>
                </c:pt>
                <c:pt idx="12" formatCode="0.00">
                  <c:v>7.53</c:v>
                </c:pt>
                <c:pt idx="13" formatCode="0.00">
                  <c:v>7.18</c:v>
                </c:pt>
                <c:pt idx="14" formatCode="0.00">
                  <c:v>6.2217024038461748</c:v>
                </c:pt>
                <c:pt idx="15" formatCode="0.00">
                  <c:v>5.2634048076923499</c:v>
                </c:pt>
                <c:pt idx="16" formatCode="0.00">
                  <c:v>5.853178375760864</c:v>
                </c:pt>
                <c:pt idx="17" formatCode="0.00">
                  <c:v>6.4429519438293772</c:v>
                </c:pt>
                <c:pt idx="18" formatCode="0.00">
                  <c:v>7.0327255118978913</c:v>
                </c:pt>
                <c:pt idx="19" formatCode="0.00">
                  <c:v>7.9834232414092181</c:v>
                </c:pt>
                <c:pt idx="20" formatCode="0.00">
                  <c:v>8.0571504725395116</c:v>
                </c:pt>
                <c:pt idx="21" formatCode="0.00">
                  <c:v>8.1308777036698068</c:v>
                </c:pt>
                <c:pt idx="22" formatCode="0.00">
                  <c:v>8.2046049348001002</c:v>
                </c:pt>
                <c:pt idx="23" formatCode="0.00">
                  <c:v>8.2783321659303937</c:v>
                </c:pt>
                <c:pt idx="24" formatCode="0.00">
                  <c:v>8.3520593970606871</c:v>
                </c:pt>
                <c:pt idx="25" formatCode="0.00">
                  <c:v>8.4257866281909823</c:v>
                </c:pt>
                <c:pt idx="26" formatCode="0.00">
                  <c:v>8.4995138593212758</c:v>
                </c:pt>
                <c:pt idx="27" formatCode="0.00">
                  <c:v>8.5732410904515692</c:v>
                </c:pt>
                <c:pt idx="28" formatCode="0.00">
                  <c:v>8.6469683215818627</c:v>
                </c:pt>
                <c:pt idx="29" formatCode="0.00">
                  <c:v>8.7206955527121579</c:v>
                </c:pt>
                <c:pt idx="30" formatCode="0.00">
                  <c:v>8.7944227838424514</c:v>
                </c:pt>
                <c:pt idx="31" formatCode="0.00">
                  <c:v>8.8703660935963153</c:v>
                </c:pt>
                <c:pt idx="32" formatCode="0.00">
                  <c:v>8.9463094033501775</c:v>
                </c:pt>
                <c:pt idx="33" formatCode="0.00">
                  <c:v>9.0222527131040415</c:v>
                </c:pt>
                <c:pt idx="34" formatCode="0.00">
                  <c:v>9.0981960228579037</c:v>
                </c:pt>
                <c:pt idx="35" formatCode="0.00">
                  <c:v>9.1741393326117677</c:v>
                </c:pt>
                <c:pt idx="36" formatCode="0.00">
                  <c:v>9.2819600810277461</c:v>
                </c:pt>
                <c:pt idx="37" formatCode="0.00">
                  <c:v>9.3897808294437244</c:v>
                </c:pt>
                <c:pt idx="38" formatCode="0.00">
                  <c:v>9.4976015778597045</c:v>
                </c:pt>
                <c:pt idx="39" formatCode="0.00">
                  <c:v>9.6054223262756828</c:v>
                </c:pt>
                <c:pt idx="40" formatCode="0.00">
                  <c:v>9.7132430746916611</c:v>
                </c:pt>
                <c:pt idx="41" formatCode="0.00">
                  <c:v>9.7578714888186227</c:v>
                </c:pt>
                <c:pt idx="42" formatCode="0.00">
                  <c:v>9.8024999029455859</c:v>
                </c:pt>
                <c:pt idx="43" formatCode="0.00">
                  <c:v>9.8471283170725474</c:v>
                </c:pt>
                <c:pt idx="44" formatCode="0.00">
                  <c:v>9.8917567311995107</c:v>
                </c:pt>
                <c:pt idx="45" formatCode="0.00">
                  <c:v>9.9363851453264722</c:v>
                </c:pt>
                <c:pt idx="46" formatCode="0.00">
                  <c:v>9.9823261598689328</c:v>
                </c:pt>
                <c:pt idx="47" formatCode="0.00">
                  <c:v>10.028267174411393</c:v>
                </c:pt>
                <c:pt idx="48" formatCode="0.00">
                  <c:v>10.074208188953854</c:v>
                </c:pt>
                <c:pt idx="49" formatCode="0.00">
                  <c:v>10.120149203496315</c:v>
                </c:pt>
                <c:pt idx="50" formatCode="0.00">
                  <c:v>10.166090218038775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33-48AB-B184-680D4089C0DA}"/>
            </c:ext>
          </c:extLst>
        </c:ser>
        <c:ser>
          <c:idx val="8"/>
          <c:order val="8"/>
          <c:tx>
            <c:strRef>
              <c:f>'Comparaison prix HT et TTC'!$A$37</c:f>
              <c:strCache>
                <c:ptCount val="1"/>
                <c:pt idx="0">
                  <c:v>Fioul TTC_Ter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'Comparaison prix HT et TTC'!$B$37:$BT$37</c:f>
              <c:numCache>
                <c:formatCode>General</c:formatCode>
                <c:ptCount val="71"/>
                <c:pt idx="9" formatCode="0.00">
                  <c:v>7.4142760498937879</c:v>
                </c:pt>
                <c:pt idx="10" formatCode="0.00">
                  <c:v>9.1671515224140734</c:v>
                </c:pt>
                <c:pt idx="11" formatCode="0.00">
                  <c:v>11.359628716161014</c:v>
                </c:pt>
                <c:pt idx="12" formatCode="0.00">
                  <c:v>12.137083283403239</c:v>
                </c:pt>
                <c:pt idx="13" formatCode="0.00">
                  <c:v>11.669533373277408</c:v>
                </c:pt>
                <c:pt idx="14" formatCode="0.00">
                  <c:v>10.963987167057024</c:v>
                </c:pt>
                <c:pt idx="15" formatCode="0.00">
                  <c:v>8.017199999999999</c:v>
                </c:pt>
                <c:pt idx="16" formatCode="0.00">
                  <c:v>8.5046611896211317</c:v>
                </c:pt>
                <c:pt idx="17" formatCode="0.00">
                  <c:v>8.7583395273017395</c:v>
                </c:pt>
                <c:pt idx="18" formatCode="0.00">
                  <c:v>9.0235352065484875</c:v>
                </c:pt>
                <c:pt idx="19" formatCode="0.00">
                  <c:v>9.3007711303335583</c:v>
                </c:pt>
                <c:pt idx="20" formatCode="0.00">
                  <c:v>9.5905939421352837</c:v>
                </c:pt>
                <c:pt idx="21" formatCode="0.00">
                  <c:v>9.8935751037894129</c:v>
                </c:pt>
                <c:pt idx="22" formatCode="0.00">
                  <c:v>10.210312022276304</c:v>
                </c:pt>
                <c:pt idx="23" formatCode="0.00">
                  <c:v>10.541429227665791</c:v>
                </c:pt>
                <c:pt idx="24" formatCode="0.00">
                  <c:v>10.887579604542299</c:v>
                </c:pt>
                <c:pt idx="25" formatCode="0.00">
                  <c:v>11.249445679338407</c:v>
                </c:pt>
                <c:pt idx="26" formatCode="0.00">
                  <c:v>11.62774096611504</c:v>
                </c:pt>
                <c:pt idx="27" formatCode="0.00">
                  <c:v>12.02321137344204</c:v>
                </c:pt>
                <c:pt idx="28" formatCode="0.00">
                  <c:v>12.436636675152599</c:v>
                </c:pt>
                <c:pt idx="29" formatCode="0.00">
                  <c:v>12.868832047872962</c:v>
                </c:pt>
                <c:pt idx="30" formatCode="0.00">
                  <c:v>13.32064967835648</c:v>
                </c:pt>
                <c:pt idx="31" formatCode="0.00">
                  <c:v>13.424546701665959</c:v>
                </c:pt>
                <c:pt idx="32" formatCode="0.00">
                  <c:v>13.529481322290479</c:v>
                </c:pt>
                <c:pt idx="33" formatCode="0.00">
                  <c:v>13.63546390249188</c:v>
                </c:pt>
                <c:pt idx="34" formatCode="0.00">
                  <c:v>13.742504908018322</c:v>
                </c:pt>
                <c:pt idx="35" formatCode="0.00">
                  <c:v>13.850614909136519</c:v>
                </c:pt>
                <c:pt idx="36" formatCode="0.00">
                  <c:v>13.959804581676599</c:v>
                </c:pt>
                <c:pt idx="37" formatCode="0.00">
                  <c:v>14.07008470808568</c:v>
                </c:pt>
                <c:pt idx="38" formatCode="0.00">
                  <c:v>14.181466178493121</c:v>
                </c:pt>
                <c:pt idx="39" formatCode="0.00">
                  <c:v>14.29395999178524</c:v>
                </c:pt>
                <c:pt idx="40" formatCode="0.00">
                  <c:v>14.407577256692282</c:v>
                </c:pt>
                <c:pt idx="41" formatCode="0.00">
                  <c:v>14.52232919288484</c:v>
                </c:pt>
                <c:pt idx="42" formatCode="0.00">
                  <c:v>14.63822713208196</c:v>
                </c:pt>
                <c:pt idx="43" formatCode="0.00">
                  <c:v>14.75528251917024</c:v>
                </c:pt>
                <c:pt idx="44" formatCode="0.00">
                  <c:v>14.873506913333639</c:v>
                </c:pt>
                <c:pt idx="45" formatCode="0.00">
                  <c:v>14.99291198919564</c:v>
                </c:pt>
                <c:pt idx="46" formatCode="0.00">
                  <c:v>15.11350953797124</c:v>
                </c:pt>
                <c:pt idx="47" formatCode="0.00">
                  <c:v>15.235311468632039</c:v>
                </c:pt>
                <c:pt idx="48" formatCode="0.00">
                  <c:v>15.358329809081878</c:v>
                </c:pt>
                <c:pt idx="49" formatCode="0.00">
                  <c:v>15.482576707344839</c:v>
                </c:pt>
                <c:pt idx="50" formatCode="0.00">
                  <c:v>15.60806443276452</c:v>
                </c:pt>
                <c:pt idx="51" formatCode="0.00">
                  <c:v>15.60806443276452</c:v>
                </c:pt>
                <c:pt idx="52" formatCode="0.00">
                  <c:v>15.60806443276452</c:v>
                </c:pt>
                <c:pt idx="53" formatCode="0.00">
                  <c:v>15.60806443276452</c:v>
                </c:pt>
                <c:pt idx="54" formatCode="0.00">
                  <c:v>15.60806443276452</c:v>
                </c:pt>
                <c:pt idx="55" formatCode="0.00">
                  <c:v>15.60806443276452</c:v>
                </c:pt>
                <c:pt idx="56" formatCode="0.00">
                  <c:v>15.60806443276452</c:v>
                </c:pt>
                <c:pt idx="57" formatCode="0.00">
                  <c:v>15.60806443276452</c:v>
                </c:pt>
                <c:pt idx="58" formatCode="0.00">
                  <c:v>15.60806443276452</c:v>
                </c:pt>
                <c:pt idx="59" formatCode="0.00">
                  <c:v>15.60806443276452</c:v>
                </c:pt>
                <c:pt idx="60" formatCode="0.00">
                  <c:v>15.60806443276452</c:v>
                </c:pt>
                <c:pt idx="61" formatCode="0.00">
                  <c:v>15.60806443276452</c:v>
                </c:pt>
                <c:pt idx="62" formatCode="0.00">
                  <c:v>15.60806443276452</c:v>
                </c:pt>
                <c:pt idx="63" formatCode="0.00">
                  <c:v>15.60806443276452</c:v>
                </c:pt>
                <c:pt idx="64" formatCode="0.00">
                  <c:v>15.60806443276452</c:v>
                </c:pt>
                <c:pt idx="65" formatCode="0.00">
                  <c:v>15.60806443276452</c:v>
                </c:pt>
                <c:pt idx="66" formatCode="0.00">
                  <c:v>15.60806443276452</c:v>
                </c:pt>
                <c:pt idx="67" formatCode="0.00">
                  <c:v>15.60806443276452</c:v>
                </c:pt>
                <c:pt idx="68" formatCode="0.00">
                  <c:v>15.60806443276452</c:v>
                </c:pt>
                <c:pt idx="69" formatCode="0.00">
                  <c:v>15.60806443276452</c:v>
                </c:pt>
                <c:pt idx="70" formatCode="0.00">
                  <c:v>15.60806443276452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33-48AB-B184-680D4089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025896"/>
        <c:axId val="232034096"/>
      </c:lineChart>
      <c:catAx>
        <c:axId val="23202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034096"/>
        <c:crosses val="autoZero"/>
        <c:auto val="1"/>
        <c:lblAlgn val="ctr"/>
        <c:lblOffset val="100"/>
        <c:noMultiLvlLbl val="0"/>
      </c:catAx>
      <c:valAx>
        <c:axId val="2320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02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prix du gaz Résidentiel-Tertiaire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prix HT et TTC'!$A$9</c:f>
              <c:strCache>
                <c:ptCount val="1"/>
                <c:pt idx="0">
                  <c:v>gaz TTC_Res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TTC'!$B$9:$CD$9</c:f>
              <c:numCache>
                <c:formatCode>0.00</c:formatCode>
                <c:ptCount val="81"/>
                <c:pt idx="0">
                  <c:v>4.4338742044109587</c:v>
                </c:pt>
                <c:pt idx="1">
                  <c:v>5.2174934956689132</c:v>
                </c:pt>
                <c:pt idx="2">
                  <c:v>5.1412612915325777</c:v>
                </c:pt>
                <c:pt idx="3">
                  <c:v>5.1500582943413509</c:v>
                </c:pt>
                <c:pt idx="4">
                  <c:v>4.7797134070951097</c:v>
                </c:pt>
                <c:pt idx="5">
                  <c:v>5.1062220030400356</c:v>
                </c:pt>
                <c:pt idx="6">
                  <c:v>5.97728094012081</c:v>
                </c:pt>
                <c:pt idx="7">
                  <c:v>5.9926865697644924</c:v>
                </c:pt>
                <c:pt idx="8">
                  <c:v>6.588038730000001</c:v>
                </c:pt>
                <c:pt idx="9">
                  <c:v>6.3712029426473302</c:v>
                </c:pt>
                <c:pt idx="10">
                  <c:v>6.6909007541098262</c:v>
                </c:pt>
                <c:pt idx="11">
                  <c:v>7.3986634911329467</c:v>
                </c:pt>
                <c:pt idx="12">
                  <c:v>7.6226425494218413</c:v>
                </c:pt>
                <c:pt idx="13">
                  <c:v>7.6512427616067926</c:v>
                </c:pt>
                <c:pt idx="14">
                  <c:v>7.3336918496459456</c:v>
                </c:pt>
                <c:pt idx="15">
                  <c:v>7.1050410106329096</c:v>
                </c:pt>
                <c:pt idx="16">
                  <c:v>7.4248173298455518</c:v>
                </c:pt>
                <c:pt idx="17">
                  <c:v>7.7573764777209036</c:v>
                </c:pt>
                <c:pt idx="18">
                  <c:v>8.1457406068397304</c:v>
                </c:pt>
                <c:pt idx="19">
                  <c:v>8.5281901891978986</c:v>
                </c:pt>
                <c:pt idx="20">
                  <c:v>8.9182236692854353</c:v>
                </c:pt>
                <c:pt idx="21">
                  <c:v>9.1153677978986192</c:v>
                </c:pt>
                <c:pt idx="22">
                  <c:v>9.2966276010402886</c:v>
                </c:pt>
                <c:pt idx="23">
                  <c:v>9.4704508832103631</c:v>
                </c:pt>
                <c:pt idx="24">
                  <c:v>9.6452857196946695</c:v>
                </c:pt>
                <c:pt idx="25">
                  <c:v>9.8295804620499787</c:v>
                </c:pt>
                <c:pt idx="26">
                  <c:v>10.03284840303146</c:v>
                </c:pt>
                <c:pt idx="27">
                  <c:v>10.242554597786212</c:v>
                </c:pt>
                <c:pt idx="28">
                  <c:v>10.447088055360105</c:v>
                </c:pt>
                <c:pt idx="29">
                  <c:v>10.634838156364465</c:v>
                </c:pt>
                <c:pt idx="30">
                  <c:v>10.794194657973771</c:v>
                </c:pt>
                <c:pt idx="31">
                  <c:v>10.866702164125606</c:v>
                </c:pt>
                <c:pt idx="32">
                  <c:v>10.940143338684754</c:v>
                </c:pt>
                <c:pt idx="33">
                  <c:v>11.014530280796684</c:v>
                </c:pt>
                <c:pt idx="34">
                  <c:v>11.089875247182388</c:v>
                </c:pt>
                <c:pt idx="35">
                  <c:v>11.166190654198626</c:v>
                </c:pt>
                <c:pt idx="36">
                  <c:v>11.209409573314423</c:v>
                </c:pt>
                <c:pt idx="37">
                  <c:v>11.252945526641261</c:v>
                </c:pt>
                <c:pt idx="38">
                  <c:v>11.296800916128541</c:v>
                </c:pt>
                <c:pt idx="39">
                  <c:v>11.340978162617908</c:v>
                </c:pt>
                <c:pt idx="40">
                  <c:v>11.38547970599798</c:v>
                </c:pt>
                <c:pt idx="41">
                  <c:v>11.416251945686238</c:v>
                </c:pt>
                <c:pt idx="42">
                  <c:v>11.447202683162903</c:v>
                </c:pt>
                <c:pt idx="43">
                  <c:v>11.478333179880989</c:v>
                </c:pt>
                <c:pt idx="44">
                  <c:v>11.509644707787096</c:v>
                </c:pt>
                <c:pt idx="45">
                  <c:v>11.541138549417758</c:v>
                </c:pt>
                <c:pt idx="46">
                  <c:v>11.567483529952302</c:v>
                </c:pt>
                <c:pt idx="47">
                  <c:v>11.593975411757111</c:v>
                </c:pt>
                <c:pt idx="48">
                  <c:v>11.620615305260664</c:v>
                </c:pt>
                <c:pt idx="49">
                  <c:v>11.647404330892487</c:v>
                </c:pt>
                <c:pt idx="50">
                  <c:v>11.674343619179727</c:v>
                </c:pt>
                <c:pt idx="51">
                  <c:v>11.701434310844764</c:v>
                </c:pt>
                <c:pt idx="52">
                  <c:v>11.728677556903726</c:v>
                </c:pt>
                <c:pt idx="53">
                  <c:v>11.756074518766022</c:v>
                </c:pt>
                <c:pt idx="54">
                  <c:v>11.783626368334808</c:v>
                </c:pt>
                <c:pt idx="55">
                  <c:v>11.811334288108501</c:v>
                </c:pt>
                <c:pt idx="56">
                  <c:v>11.839199471283266</c:v>
                </c:pt>
                <c:pt idx="57">
                  <c:v>11.867223121856529</c:v>
                </c:pt>
                <c:pt idx="58">
                  <c:v>11.895406454731503</c:v>
                </c:pt>
                <c:pt idx="59">
                  <c:v>11.923750695822768</c:v>
                </c:pt>
                <c:pt idx="60">
                  <c:v>11.952257082162872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46E8-AF34-421052BCE71C}"/>
            </c:ext>
          </c:extLst>
        </c:ser>
        <c:ser>
          <c:idx val="1"/>
          <c:order val="1"/>
          <c:tx>
            <c:strRef>
              <c:f>'Comparaison prix HT et TTC'!$A$16</c:f>
              <c:strCache>
                <c:ptCount val="1"/>
                <c:pt idx="0">
                  <c:v>gaz HTVA-HCC_Res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TTC'!$B$16:$CD$16</c:f>
              <c:numCache>
                <c:formatCode>0.00</c:formatCode>
                <c:ptCount val="81"/>
                <c:pt idx="0">
                  <c:v>3.7575205122126776</c:v>
                </c:pt>
                <c:pt idx="1">
                  <c:v>4.4216046573465357</c:v>
                </c:pt>
                <c:pt idx="2">
                  <c:v>4.3570010945191351</c:v>
                </c:pt>
                <c:pt idx="3">
                  <c:v>4.3644561816452132</c:v>
                </c:pt>
                <c:pt idx="4">
                  <c:v>4.0506045822839916</c:v>
                </c:pt>
                <c:pt idx="5">
                  <c:v>4.3273067822373186</c:v>
                </c:pt>
                <c:pt idx="6">
                  <c:v>5.0654923221362793</c:v>
                </c:pt>
                <c:pt idx="7">
                  <c:v>5.0785479404783835</c:v>
                </c:pt>
                <c:pt idx="8">
                  <c:v>5.5830836694915265</c:v>
                </c:pt>
                <c:pt idx="9">
                  <c:v>5.399324527667229</c:v>
                </c:pt>
                <c:pt idx="10">
                  <c:v>5.6702548763642593</c:v>
                </c:pt>
                <c:pt idx="11">
                  <c:v>6.2700538060448698</c:v>
                </c:pt>
                <c:pt idx="12">
                  <c:v>6.4598665673066451</c:v>
                </c:pt>
                <c:pt idx="13">
                  <c:v>6.4841040352599943</c:v>
                </c:pt>
                <c:pt idx="14">
                  <c:v>6.0707963196087373</c:v>
                </c:pt>
                <c:pt idx="15">
                  <c:v>5.7225278793062522</c:v>
                </c:pt>
                <c:pt idx="16">
                  <c:v>5.8390282171611236</c:v>
                </c:pt>
                <c:pt idx="17">
                  <c:v>5.9457619216178497</c:v>
                </c:pt>
                <c:pt idx="18">
                  <c:v>6.0997879830605726</c:v>
                </c:pt>
                <c:pt idx="19">
                  <c:v>6.248801716740024</c:v>
                </c:pt>
                <c:pt idx="20">
                  <c:v>6.4042424823935171</c:v>
                </c:pt>
                <c:pt idx="21">
                  <c:v>6.4661476463789347</c:v>
                </c:pt>
                <c:pt idx="22">
                  <c:v>6.5290000625201472</c:v>
                </c:pt>
                <c:pt idx="23">
                  <c:v>6.5928144219685816</c:v>
                </c:pt>
                <c:pt idx="24">
                  <c:v>6.6576056457672346</c:v>
                </c:pt>
                <c:pt idx="25">
                  <c:v>6.7233888884690405</c:v>
                </c:pt>
                <c:pt idx="26">
                  <c:v>6.7939156607166309</c:v>
                </c:pt>
                <c:pt idx="27">
                  <c:v>6.8655879781619671</c:v>
                </c:pt>
                <c:pt idx="28">
                  <c:v>6.9384247315783156</c:v>
                </c:pt>
                <c:pt idx="29">
                  <c:v>7.0124451262129419</c:v>
                </c:pt>
                <c:pt idx="30">
                  <c:v>7.0876686870524006</c:v>
                </c:pt>
                <c:pt idx="31">
                  <c:v>7.1491157261641254</c:v>
                </c:pt>
                <c:pt idx="32">
                  <c:v>7.2113540096888267</c:v>
                </c:pt>
                <c:pt idx="33">
                  <c:v>7.274393791139615</c:v>
                </c:pt>
                <c:pt idx="34">
                  <c:v>7.3382454575681777</c:v>
                </c:pt>
                <c:pt idx="35">
                  <c:v>7.4029195313107508</c:v>
                </c:pt>
                <c:pt idx="36">
                  <c:v>7.4395457339512578</c:v>
                </c:pt>
                <c:pt idx="37">
                  <c:v>7.4764406096519682</c:v>
                </c:pt>
                <c:pt idx="38">
                  <c:v>7.5136061939632217</c:v>
                </c:pt>
                <c:pt idx="39">
                  <c:v>7.5510445384457361</c:v>
                </c:pt>
                <c:pt idx="40">
                  <c:v>7.5887577108017306</c:v>
                </c:pt>
                <c:pt idx="41">
                  <c:v>7.6148358800290676</c:v>
                </c:pt>
                <c:pt idx="42">
                  <c:v>7.6410653185686135</c:v>
                </c:pt>
                <c:pt idx="43">
                  <c:v>7.667447095448348</c:v>
                </c:pt>
                <c:pt idx="44">
                  <c:v>7.6939822885891171</c:v>
                </c:pt>
                <c:pt idx="45">
                  <c:v>7.7206719848862884</c:v>
                </c:pt>
                <c:pt idx="46">
                  <c:v>7.7429982395765773</c:v>
                </c:pt>
                <c:pt idx="47">
                  <c:v>7.7654489868687877</c:v>
                </c:pt>
                <c:pt idx="48">
                  <c:v>7.7880251678040056</c:v>
                </c:pt>
                <c:pt idx="49">
                  <c:v>7.8107277318987691</c:v>
                </c:pt>
                <c:pt idx="50">
                  <c:v>7.8335576372269387</c:v>
                </c:pt>
                <c:pt idx="51">
                  <c:v>7.8565158505023938</c:v>
                </c:pt>
                <c:pt idx="52">
                  <c:v>7.8796033471625329</c:v>
                </c:pt>
                <c:pt idx="53">
                  <c:v>7.9028211114526137</c:v>
                </c:pt>
                <c:pt idx="54">
                  <c:v>7.9261701365109056</c:v>
                </c:pt>
                <c:pt idx="55">
                  <c:v>7.9496514244547134</c:v>
                </c:pt>
                <c:pt idx="56">
                  <c:v>7.9732659864672266</c:v>
                </c:pt>
                <c:pt idx="57">
                  <c:v>7.9970148428852452</c:v>
                </c:pt>
                <c:pt idx="58">
                  <c:v>8.0208990232877682</c:v>
                </c:pt>
                <c:pt idx="59">
                  <c:v>8.0449195665854489</c:v>
                </c:pt>
                <c:pt idx="60">
                  <c:v>8.0690775211109607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B-46E8-AF34-421052BCE71C}"/>
            </c:ext>
          </c:extLst>
        </c:ser>
        <c:ser>
          <c:idx val="2"/>
          <c:order val="2"/>
          <c:tx>
            <c:strRef>
              <c:f>'Comparaison prix HT et TTC'!$A$23</c:f>
              <c:strCache>
                <c:ptCount val="1"/>
                <c:pt idx="0">
                  <c:v>Gaz HT_Res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TTC'!$B$23:$CD$23</c:f>
              <c:numCache>
                <c:formatCode>General</c:formatCode>
                <c:ptCount val="81"/>
                <c:pt idx="15" formatCode="0.00">
                  <c:v>2.8128736298681973</c:v>
                </c:pt>
                <c:pt idx="16" formatCode="0.00">
                  <c:v>2.9382134339500174</c:v>
                </c:pt>
                <c:pt idx="17" formatCode="0.00">
                  <c:v>3.0691382974957442</c:v>
                </c:pt>
                <c:pt idx="18" formatCode="0.00">
                  <c:v>3.2058970870920445</c:v>
                </c:pt>
                <c:pt idx="19" formatCode="0.00">
                  <c:v>3.3487497586574655</c:v>
                </c:pt>
                <c:pt idx="20" formatCode="0.00">
                  <c:v>3.4979678515757864</c:v>
                </c:pt>
                <c:pt idx="21" formatCode="0.00">
                  <c:v>3.553588116098684</c:v>
                </c:pt>
                <c:pt idx="22" formatCode="0.00">
                  <c:v>3.6100927837827483</c:v>
                </c:pt>
                <c:pt idx="23" formatCode="0.00">
                  <c:v>3.6674959172894619</c:v>
                </c:pt>
                <c:pt idx="24" formatCode="0.00">
                  <c:v>3.7258118028869784</c:v>
                </c:pt>
                <c:pt idx="25" formatCode="0.00">
                  <c:v>3.7850549540056346</c:v>
                </c:pt>
                <c:pt idx="26" formatCode="0.00">
                  <c:v>3.8489762337542457</c:v>
                </c:pt>
                <c:pt idx="27" formatCode="0.00">
                  <c:v>3.9139770037756141</c:v>
                </c:pt>
                <c:pt idx="28" formatCode="0.00">
                  <c:v>3.9800754942937515</c:v>
                </c:pt>
                <c:pt idx="29" formatCode="0.00">
                  <c:v>4.0472902434011866</c:v>
                </c:pt>
                <c:pt idx="30" formatCode="0.00">
                  <c:v>4.1156401022581859</c:v>
                </c:pt>
                <c:pt idx="31" formatCode="0.00">
                  <c:v>4.1701447023676215</c:v>
                </c:pt>
                <c:pt idx="32" formatCode="0.00">
                  <c:v>4.2253711225000128</c:v>
                </c:pt>
                <c:pt idx="33" formatCode="0.00">
                  <c:v>4.2813289219245689</c:v>
                </c:pt>
                <c:pt idx="34" formatCode="0.00">
                  <c:v>4.3380277865066352</c:v>
                </c:pt>
                <c:pt idx="35" formatCode="0.00">
                  <c:v>4.3954775303842482</c:v>
                </c:pt>
                <c:pt idx="36" formatCode="0.00">
                  <c:v>4.4248071598611434</c:v>
                </c:pt>
                <c:pt idx="37" formatCode="0.00">
                  <c:v>4.4543324966666082</c:v>
                </c:pt>
                <c:pt idx="38" formatCode="0.00">
                  <c:v>4.4840548466936614</c:v>
                </c:pt>
                <c:pt idx="39" formatCode="0.00">
                  <c:v>4.5139755245491369</c:v>
                </c:pt>
                <c:pt idx="40" formatCode="0.00">
                  <c:v>4.5440958536118208</c:v>
                </c:pt>
                <c:pt idx="41" formatCode="0.00">
                  <c:v>4.5625052511129125</c:v>
                </c:pt>
                <c:pt idx="42" formatCode="0.00">
                  <c:v>4.5809892302089512</c:v>
                </c:pt>
                <c:pt idx="43" formatCode="0.00">
                  <c:v>4.5995480930507435</c:v>
                </c:pt>
                <c:pt idx="44" formatCode="0.00">
                  <c:v>4.6181821430131915</c:v>
                </c:pt>
                <c:pt idx="45" formatCode="0.00">
                  <c:v>4.6368916847002577</c:v>
                </c:pt>
                <c:pt idx="46" formatCode="0.00">
                  <c:v>4.6511579832343406</c:v>
                </c:pt>
                <c:pt idx="47" formatCode="0.00">
                  <c:v>4.6654681748087823</c:v>
                </c:pt>
                <c:pt idx="48" formatCode="0.00">
                  <c:v>4.6798223944690553</c:v>
                </c:pt>
                <c:pt idx="49" formatCode="0.00">
                  <c:v>4.6942207776761231</c:v>
                </c:pt>
                <c:pt idx="50" formatCode="0.00">
                  <c:v>4.7086634603077213</c:v>
                </c:pt>
                <c:pt idx="51" formatCode="0.00">
                  <c:v>4.7231505786596388</c:v>
                </c:pt>
                <c:pt idx="52" formatCode="0.00">
                  <c:v>4.7376822694470064</c:v>
                </c:pt>
                <c:pt idx="53" formatCode="0.00">
                  <c:v>4.7522586698055855</c:v>
                </c:pt>
                <c:pt idx="54" formatCode="0.00">
                  <c:v>4.7668799172930623</c:v>
                </c:pt>
                <c:pt idx="55" formatCode="0.00">
                  <c:v>4.781546149890346</c:v>
                </c:pt>
                <c:pt idx="56" formatCode="0.00">
                  <c:v>4.7962575060028705</c:v>
                </c:pt>
                <c:pt idx="57" formatCode="0.00">
                  <c:v>4.8110141244619005</c:v>
                </c:pt>
                <c:pt idx="58" formatCode="0.00">
                  <c:v>4.8258161445258425</c:v>
                </c:pt>
                <c:pt idx="59" formatCode="0.00">
                  <c:v>4.8406637058815596</c:v>
                </c:pt>
                <c:pt idx="60" formatCode="0.00">
                  <c:v>4.8555569486456873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B-46E8-AF34-421052BCE71C}"/>
            </c:ext>
          </c:extLst>
        </c:ser>
        <c:ser>
          <c:idx val="3"/>
          <c:order val="3"/>
          <c:tx>
            <c:strRef>
              <c:f>'Comparaison prix HT et TTC'!$A$42</c:f>
              <c:strCache>
                <c:ptCount val="1"/>
                <c:pt idx="0">
                  <c:v>Gaz HTVA_Ter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TTC'!$B$42:$CD$42</c:f>
              <c:numCache>
                <c:formatCode>General</c:formatCode>
                <c:ptCount val="81"/>
                <c:pt idx="0" formatCode="0.00%">
                  <c:v>1.9383365606994805E-2</c:v>
                </c:pt>
                <c:pt idx="9" formatCode="0.00">
                  <c:v>3.3005300000000002</c:v>
                </c:pt>
                <c:pt idx="10" formatCode="0.00">
                  <c:v>3.8671966666666702</c:v>
                </c:pt>
                <c:pt idx="11" formatCode="0.00">
                  <c:v>4.4338633333333304</c:v>
                </c:pt>
                <c:pt idx="12" formatCode="0.00">
                  <c:v>5.0005300000000004</c:v>
                </c:pt>
                <c:pt idx="13" formatCode="0.00">
                  <c:v>5.0005300000000004</c:v>
                </c:pt>
                <c:pt idx="14" formatCode="0.00">
                  <c:v>4.7505300000000004</c:v>
                </c:pt>
                <c:pt idx="15" formatCode="0.00">
                  <c:v>4.5505300000000002</c:v>
                </c:pt>
                <c:pt idx="16" formatCode="0.00">
                  <c:v>4.79547199214137</c:v>
                </c:pt>
                <c:pt idx="17" formatCode="0.00">
                  <c:v>4.8722928447016995</c:v>
                </c:pt>
                <c:pt idx="18" formatCode="0.00">
                  <c:v>4.95104036967584</c:v>
                </c:pt>
                <c:pt idx="19" formatCode="0.00">
                  <c:v>5.0317636029967003</c:v>
                </c:pt>
                <c:pt idx="20" formatCode="0.00">
                  <c:v>5.11451283594005</c:v>
                </c:pt>
                <c:pt idx="21" formatCode="0.00">
                  <c:v>5.1993396473358402</c:v>
                </c:pt>
                <c:pt idx="22" formatCode="0.00">
                  <c:v>5.2862969366067603</c:v>
                </c:pt>
                <c:pt idx="23" formatCode="0.00">
                  <c:v>5.3754389576553905</c:v>
                </c:pt>
                <c:pt idx="24" formatCode="0.00">
                  <c:v>5.4668213536215502</c:v>
                </c:pt>
                <c:pt idx="25" formatCode="0.00">
                  <c:v>5.5605011925324499</c:v>
                </c:pt>
                <c:pt idx="26" formatCode="0.00">
                  <c:v>5.65653700386836</c:v>
                </c:pt>
                <c:pt idx="27" formatCode="0.00">
                  <c:v>5.7549888160675096</c:v>
                </c:pt>
                <c:pt idx="28" formatCode="0.00">
                  <c:v>5.8559181949941195</c:v>
                </c:pt>
                <c:pt idx="29" formatCode="0.00">
                  <c:v>5.9593882833945804</c:v>
                </c:pt>
                <c:pt idx="30" formatCode="0.00">
                  <c:v>6.0654638413669701</c:v>
                </c:pt>
                <c:pt idx="31" formatCode="0.00">
                  <c:v>6.1097091607887801</c:v>
                </c:pt>
                <c:pt idx="32" formatCode="0.00">
                  <c:v>6.1543950024033602</c:v>
                </c:pt>
                <c:pt idx="33" formatCode="0.00">
                  <c:v>6.1995257522140799</c:v>
                </c:pt>
                <c:pt idx="34" formatCode="0.00">
                  <c:v>6.2451058398930499</c:v>
                </c:pt>
                <c:pt idx="35" formatCode="0.00">
                  <c:v>6.2911397392159296</c:v>
                </c:pt>
                <c:pt idx="36" formatCode="0.00">
                  <c:v>6.3376319685010607</c:v>
                </c:pt>
                <c:pt idx="37" formatCode="0.00">
                  <c:v>6.384587091052869</c:v>
                </c:pt>
                <c:pt idx="38" formatCode="0.00">
                  <c:v>6.4320097156098797</c:v>
                </c:pt>
                <c:pt idx="39" formatCode="0.00">
                  <c:v>6.4799044967969799</c:v>
                </c:pt>
                <c:pt idx="40" formatCode="0.00">
                  <c:v>6.5282761355823196</c:v>
                </c:pt>
                <c:pt idx="41" formatCode="0.00">
                  <c:v>6.57712937973875</c:v>
                </c:pt>
                <c:pt idx="42" formatCode="0.00">
                  <c:v>6.626469024309781</c:v>
                </c:pt>
                <c:pt idx="43" formatCode="0.00">
                  <c:v>6.6762999120802498</c:v>
                </c:pt>
                <c:pt idx="44" formatCode="0.00">
                  <c:v>6.72662693405168</c:v>
                </c:pt>
                <c:pt idx="45" formatCode="0.00">
                  <c:v>6.7774550299223</c:v>
                </c:pt>
                <c:pt idx="46" formatCode="0.00">
                  <c:v>6.8287891885718999</c:v>
                </c:pt>
                <c:pt idx="47" formatCode="0.00">
                  <c:v>6.8806344485515298</c:v>
                </c:pt>
                <c:pt idx="48" formatCode="0.00">
                  <c:v>6.9329958985780209</c:v>
                </c:pt>
                <c:pt idx="49" formatCode="0.00">
                  <c:v>6.9858786780334707</c:v>
                </c:pt>
                <c:pt idx="50" formatCode="0.00">
                  <c:v>7.0392879774696606</c:v>
                </c:pt>
                <c:pt idx="51" formatCode="0.00">
                  <c:v>7.0392879774696606</c:v>
                </c:pt>
                <c:pt idx="52" formatCode="0.00">
                  <c:v>7.0392879774696606</c:v>
                </c:pt>
                <c:pt idx="53" formatCode="0.00">
                  <c:v>7.0392879774696606</c:v>
                </c:pt>
                <c:pt idx="54" formatCode="0.00">
                  <c:v>7.0392879774696606</c:v>
                </c:pt>
                <c:pt idx="55" formatCode="0.00">
                  <c:v>7.0392879774696606</c:v>
                </c:pt>
                <c:pt idx="56" formatCode="0.00">
                  <c:v>7.0392879774696606</c:v>
                </c:pt>
                <c:pt idx="57" formatCode="0.00">
                  <c:v>7.0392879774696606</c:v>
                </c:pt>
                <c:pt idx="58" formatCode="0.00">
                  <c:v>7.0392879774696606</c:v>
                </c:pt>
                <c:pt idx="59" formatCode="0.00">
                  <c:v>7.0392879774696606</c:v>
                </c:pt>
                <c:pt idx="60" formatCode="0.00">
                  <c:v>7.0392879774696606</c:v>
                </c:pt>
                <c:pt idx="61" formatCode="0.00">
                  <c:v>7.0392879774696606</c:v>
                </c:pt>
                <c:pt idx="62" formatCode="0.00">
                  <c:v>7.0392879774696606</c:v>
                </c:pt>
                <c:pt idx="63" formatCode="0.00">
                  <c:v>7.0392879774696606</c:v>
                </c:pt>
                <c:pt idx="64" formatCode="0.00">
                  <c:v>7.0392879774696606</c:v>
                </c:pt>
                <c:pt idx="65" formatCode="0.00">
                  <c:v>7.0392879774696606</c:v>
                </c:pt>
                <c:pt idx="66" formatCode="0.00">
                  <c:v>7.0392879774696606</c:v>
                </c:pt>
                <c:pt idx="67" formatCode="0.00">
                  <c:v>7.0392879774696606</c:v>
                </c:pt>
                <c:pt idx="68" formatCode="0.00">
                  <c:v>7.0392879774696606</c:v>
                </c:pt>
                <c:pt idx="69" formatCode="0.00">
                  <c:v>7.0392879774696606</c:v>
                </c:pt>
                <c:pt idx="70" formatCode="0.00">
                  <c:v>7.0392879774696606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B-46E8-AF34-421052BCE71C}"/>
            </c:ext>
          </c:extLst>
        </c:ser>
        <c:ser>
          <c:idx val="4"/>
          <c:order val="4"/>
          <c:tx>
            <c:strRef>
              <c:f>'Comparaison prix HT et TTC'!$A$51</c:f>
              <c:strCache>
                <c:ptCount val="1"/>
                <c:pt idx="0">
                  <c:v>Gaz HTT_Ter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TTC'!$B$51:$CD$51</c:f>
              <c:numCache>
                <c:formatCode>General</c:formatCode>
                <c:ptCount val="81"/>
                <c:pt idx="9" formatCode="0.00">
                  <c:v>2.9250000000000007</c:v>
                </c:pt>
                <c:pt idx="10" formatCode="0.00">
                  <c:v>3.4916666666666671</c:v>
                </c:pt>
                <c:pt idx="11" formatCode="0.00">
                  <c:v>4.0583333333333327</c:v>
                </c:pt>
                <c:pt idx="12" formatCode="0.00">
                  <c:v>4.625</c:v>
                </c:pt>
                <c:pt idx="13" formatCode="0.00">
                  <c:v>4.625</c:v>
                </c:pt>
                <c:pt idx="14" formatCode="0.00">
                  <c:v>4.375</c:v>
                </c:pt>
                <c:pt idx="15" formatCode="0.00">
                  <c:v>4.1749999999999998</c:v>
                </c:pt>
                <c:pt idx="16" formatCode="0.00">
                  <c:v>4.2499419921413679</c:v>
                </c:pt>
                <c:pt idx="17" formatCode="0.00">
                  <c:v>4.3267628447017028</c:v>
                </c:pt>
                <c:pt idx="18" formatCode="0.00">
                  <c:v>4.4055103696758424</c:v>
                </c:pt>
                <c:pt idx="19" formatCode="0.00">
                  <c:v>4.4862336029966992</c:v>
                </c:pt>
                <c:pt idx="20" formatCode="0.00">
                  <c:v>4.5689828359400479</c:v>
                </c:pt>
                <c:pt idx="21" formatCode="0.00">
                  <c:v>4.6538096473358355</c:v>
                </c:pt>
                <c:pt idx="22" formatCode="0.00">
                  <c:v>4.7407669366067626</c:v>
                </c:pt>
                <c:pt idx="23" formatCode="0.00">
                  <c:v>4.8299089576553893</c:v>
                </c:pt>
                <c:pt idx="24" formatCode="0.00">
                  <c:v>4.9212913536215499</c:v>
                </c:pt>
                <c:pt idx="25" formatCode="0.00">
                  <c:v>5.0149711925324469</c:v>
                </c:pt>
                <c:pt idx="26" formatCode="0.00">
                  <c:v>5.1110070038683633</c:v>
                </c:pt>
                <c:pt idx="27" formatCode="0.00">
                  <c:v>5.2094588160675066</c:v>
                </c:pt>
                <c:pt idx="28" formatCode="0.00">
                  <c:v>5.3103881949941165</c:v>
                </c:pt>
                <c:pt idx="29" formatCode="0.00">
                  <c:v>5.4138582833945836</c:v>
                </c:pt>
                <c:pt idx="30" formatCode="0.00">
                  <c:v>5.5199338413669699</c:v>
                </c:pt>
                <c:pt idx="31" formatCode="0.00">
                  <c:v>5.5641791607887798</c:v>
                </c:pt>
                <c:pt idx="32" formatCode="0.00">
                  <c:v>5.6088650024033608</c:v>
                </c:pt>
                <c:pt idx="33" formatCode="0.00">
                  <c:v>5.6539957522140751</c:v>
                </c:pt>
                <c:pt idx="34" formatCode="0.00">
                  <c:v>5.6995758398930461</c:v>
                </c:pt>
                <c:pt idx="35" formatCode="0.00">
                  <c:v>5.7456097392159338</c:v>
                </c:pt>
                <c:pt idx="36" formatCode="0.00">
                  <c:v>5.7921019685010577</c:v>
                </c:pt>
                <c:pt idx="37" formatCode="0.00">
                  <c:v>5.839057091052875</c:v>
                </c:pt>
                <c:pt idx="38" formatCode="0.00">
                  <c:v>5.8864797156098829</c:v>
                </c:pt>
                <c:pt idx="39" formatCode="0.00">
                  <c:v>5.9343744967969787</c:v>
                </c:pt>
                <c:pt idx="40" formatCode="0.00">
                  <c:v>5.9827461355823219</c:v>
                </c:pt>
                <c:pt idx="41" formatCode="0.00">
                  <c:v>6.0315993797387479</c:v>
                </c:pt>
                <c:pt idx="42" formatCode="0.00">
                  <c:v>6.0809390243097754</c:v>
                </c:pt>
                <c:pt idx="43" formatCode="0.00">
                  <c:v>6.1307699120802504</c:v>
                </c:pt>
                <c:pt idx="44" formatCode="0.00">
                  <c:v>6.1810969340516788</c:v>
                </c:pt>
                <c:pt idx="45" formatCode="0.00">
                  <c:v>6.2319250299222944</c:v>
                </c:pt>
                <c:pt idx="46" formatCode="0.00">
                  <c:v>6.2832591885718969</c:v>
                </c:pt>
                <c:pt idx="47" formatCode="0.00">
                  <c:v>6.3351044485515287</c:v>
                </c:pt>
                <c:pt idx="48" formatCode="0.00">
                  <c:v>6.3874658985780224</c:v>
                </c:pt>
                <c:pt idx="49" formatCode="0.00">
                  <c:v>6.4403486780334678</c:v>
                </c:pt>
                <c:pt idx="50" formatCode="0.00">
                  <c:v>6.4937579774696577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9B-46E8-AF34-421052BCE71C}"/>
            </c:ext>
          </c:extLst>
        </c:ser>
        <c:ser>
          <c:idx val="5"/>
          <c:order val="5"/>
          <c:tx>
            <c:strRef>
              <c:f>'Comparaison prix HT et TTC'!$A$36</c:f>
              <c:strCache>
                <c:ptCount val="1"/>
                <c:pt idx="0">
                  <c:v>gaz TTC_Ter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TTC'!$B$36:$BT$36</c:f>
              <c:numCache>
                <c:formatCode>General</c:formatCode>
                <c:ptCount val="71"/>
                <c:pt idx="9" formatCode="0.00">
                  <c:v>3.8946254000000002</c:v>
                </c:pt>
                <c:pt idx="10" formatCode="0.00">
                  <c:v>4.563292066666671</c:v>
                </c:pt>
                <c:pt idx="11" formatCode="0.00">
                  <c:v>5.2319587333333297</c:v>
                </c:pt>
                <c:pt idx="12" formatCode="0.00">
                  <c:v>5.9006254</c:v>
                </c:pt>
                <c:pt idx="13" formatCode="0.00">
                  <c:v>5.9006254</c:v>
                </c:pt>
                <c:pt idx="14" formatCode="0.00">
                  <c:v>5.6056254000000001</c:v>
                </c:pt>
                <c:pt idx="15" formatCode="0.00">
                  <c:v>5.3696254000000003</c:v>
                </c:pt>
                <c:pt idx="16" formatCode="0.00">
                  <c:v>5.658656950726817</c:v>
                </c:pt>
                <c:pt idx="17" formatCode="0.00">
                  <c:v>5.7493055567480056</c:v>
                </c:pt>
                <c:pt idx="18" formatCode="0.00">
                  <c:v>5.8422276362174914</c:v>
                </c:pt>
                <c:pt idx="19" formatCode="0.00">
                  <c:v>5.9374810515361061</c:v>
                </c:pt>
                <c:pt idx="20" formatCode="0.00">
                  <c:v>6.0351251464092588</c:v>
                </c:pt>
                <c:pt idx="21" formatCode="0.00">
                  <c:v>6.1352207838562913</c:v>
                </c:pt>
                <c:pt idx="22" formatCode="0.00">
                  <c:v>6.2378303851959771</c:v>
                </c:pt>
                <c:pt idx="23" formatCode="0.00">
                  <c:v>6.3430179700333609</c:v>
                </c:pt>
                <c:pt idx="24" formatCode="0.00">
                  <c:v>6.4508491972734294</c:v>
                </c:pt>
                <c:pt idx="25" formatCode="0.00">
                  <c:v>6.5613914071882906</c:v>
                </c:pt>
                <c:pt idx="26" formatCode="0.00">
                  <c:v>6.6747136645646652</c:v>
                </c:pt>
                <c:pt idx="27" formatCode="0.00">
                  <c:v>6.790886802959661</c:v>
                </c:pt>
                <c:pt idx="28" formatCode="0.00">
                  <c:v>6.9099834700930609</c:v>
                </c:pt>
                <c:pt idx="29" formatCode="0.00">
                  <c:v>7.0320781744056049</c:v>
                </c:pt>
                <c:pt idx="30" formatCode="0.00">
                  <c:v>7.1572473328130251</c:v>
                </c:pt>
                <c:pt idx="31" formatCode="0.00">
                  <c:v>7.2094568097307601</c:v>
                </c:pt>
                <c:pt idx="32" formatCode="0.00">
                  <c:v>7.2621861028359653</c:v>
                </c:pt>
                <c:pt idx="33" formatCode="0.00">
                  <c:v>7.3154403876126146</c:v>
                </c:pt>
                <c:pt idx="34" formatCode="0.00">
                  <c:v>7.3692248910737987</c:v>
                </c:pt>
                <c:pt idx="35" formatCode="0.00">
                  <c:v>7.4235448922747969</c:v>
                </c:pt>
                <c:pt idx="36" formatCode="0.00">
                  <c:v>7.4784057228312513</c:v>
                </c:pt>
                <c:pt idx="37" formatCode="0.00">
                  <c:v>7.5338127674423854</c:v>
                </c:pt>
                <c:pt idx="38" formatCode="0.00">
                  <c:v>7.5897714644196581</c:v>
                </c:pt>
                <c:pt idx="39" formatCode="0.00">
                  <c:v>7.6462873062204366</c:v>
                </c:pt>
                <c:pt idx="40" formatCode="0.00">
                  <c:v>7.7033658399871374</c:v>
                </c:pt>
                <c:pt idx="41" formatCode="0.00">
                  <c:v>7.7610126680917251</c:v>
                </c:pt>
                <c:pt idx="42" formatCode="0.00">
                  <c:v>7.8192334486855417</c:v>
                </c:pt>
                <c:pt idx="43" formatCode="0.00">
                  <c:v>7.8780338962546947</c:v>
                </c:pt>
                <c:pt idx="44" formatCode="0.00">
                  <c:v>7.9374197821809824</c:v>
                </c:pt>
                <c:pt idx="45" formatCode="0.00">
                  <c:v>7.9973969353083136</c:v>
                </c:pt>
                <c:pt idx="46" formatCode="0.00">
                  <c:v>8.0579712425148422</c:v>
                </c:pt>
                <c:pt idx="47" formatCode="0.00">
                  <c:v>8.1191486492908052</c:v>
                </c:pt>
                <c:pt idx="48" formatCode="0.00">
                  <c:v>8.1809351603220648</c:v>
                </c:pt>
                <c:pt idx="49" formatCode="0.00">
                  <c:v>8.2433368400794951</c:v>
                </c:pt>
                <c:pt idx="50" formatCode="0.00">
                  <c:v>8.3063598134141987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9B-46E8-AF34-421052BC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94976"/>
        <c:axId val="411618264"/>
      </c:lineChart>
      <c:catAx>
        <c:axId val="4115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618264"/>
        <c:crosses val="autoZero"/>
        <c:auto val="1"/>
        <c:lblAlgn val="ctr"/>
        <c:lblOffset val="100"/>
        <c:noMultiLvlLbl val="0"/>
      </c:catAx>
      <c:valAx>
        <c:axId val="4116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5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prix de l'électricité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prix HT et TTC'!$A$11</c:f>
              <c:strCache>
                <c:ptCount val="1"/>
                <c:pt idx="0">
                  <c:v>élec TTC_Res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TTC'!$B$11:$CD$11</c:f>
              <c:numCache>
                <c:formatCode>0.00</c:formatCode>
                <c:ptCount val="81"/>
                <c:pt idx="0">
                  <c:v>14.349470803787669</c:v>
                </c:pt>
                <c:pt idx="1">
                  <c:v>14.052697600406161</c:v>
                </c:pt>
                <c:pt idx="2">
                  <c:v>13.934532950736543</c:v>
                </c:pt>
                <c:pt idx="3">
                  <c:v>13.801029097629046</c:v>
                </c:pt>
                <c:pt idx="4">
                  <c:v>13.695656558328803</c:v>
                </c:pt>
                <c:pt idx="5">
                  <c:v>13.45196160177491</c:v>
                </c:pt>
                <c:pt idx="6">
                  <c:v>13.308206977834192</c:v>
                </c:pt>
                <c:pt idx="7">
                  <c:v>13.276527028586958</c:v>
                </c:pt>
                <c:pt idx="8">
                  <c:v>13.094318510000001</c:v>
                </c:pt>
                <c:pt idx="9">
                  <c:v>13.217400466474976</c:v>
                </c:pt>
                <c:pt idx="10">
                  <c:v>13.112255527890175</c:v>
                </c:pt>
                <c:pt idx="11">
                  <c:v>13.592519580443959</c:v>
                </c:pt>
                <c:pt idx="12">
                  <c:v>13.976687227130624</c:v>
                </c:pt>
                <c:pt idx="13">
                  <c:v>14.883205984057859</c:v>
                </c:pt>
                <c:pt idx="14">
                  <c:v>15.689947051428808</c:v>
                </c:pt>
                <c:pt idx="15">
                  <c:v>16.254736268076762</c:v>
                </c:pt>
                <c:pt idx="16">
                  <c:v>16.433538367025605</c:v>
                </c:pt>
                <c:pt idx="17">
                  <c:v>16.614307289062882</c:v>
                </c:pt>
                <c:pt idx="18">
                  <c:v>16.797064669242573</c:v>
                </c:pt>
                <c:pt idx="19">
                  <c:v>16.981832380604242</c:v>
                </c:pt>
                <c:pt idx="20">
                  <c:v>17.168632536790888</c:v>
                </c:pt>
                <c:pt idx="21">
                  <c:v>17.357487494695587</c:v>
                </c:pt>
                <c:pt idx="22">
                  <c:v>17.548419857137237</c:v>
                </c:pt>
                <c:pt idx="23">
                  <c:v>17.741452475565744</c:v>
                </c:pt>
                <c:pt idx="24">
                  <c:v>17.936608452796964</c:v>
                </c:pt>
                <c:pt idx="25">
                  <c:v>18.133911145777734</c:v>
                </c:pt>
                <c:pt idx="26">
                  <c:v>18.333384168381286</c:v>
                </c:pt>
                <c:pt idx="27">
                  <c:v>18.535051394233477</c:v>
                </c:pt>
                <c:pt idx="28">
                  <c:v>18.738936959570044</c:v>
                </c:pt>
                <c:pt idx="29">
                  <c:v>18.945065266125315</c:v>
                </c:pt>
                <c:pt idx="30">
                  <c:v>19.153460984052689</c:v>
                </c:pt>
                <c:pt idx="31">
                  <c:v>19.364149054877267</c:v>
                </c:pt>
                <c:pt idx="32">
                  <c:v>19.577154694480917</c:v>
                </c:pt>
                <c:pt idx="33">
                  <c:v>19.792503396120203</c:v>
                </c:pt>
                <c:pt idx="34">
                  <c:v>20.010220933477523</c:v>
                </c:pt>
                <c:pt idx="35">
                  <c:v>20.230333363745775</c:v>
                </c:pt>
                <c:pt idx="36">
                  <c:v>20.452867030746976</c:v>
                </c:pt>
                <c:pt idx="37">
                  <c:v>20.677848568085192</c:v>
                </c:pt>
                <c:pt idx="38">
                  <c:v>20.905304902334127</c:v>
                </c:pt>
                <c:pt idx="39">
                  <c:v>21.135263256259801</c:v>
                </c:pt>
                <c:pt idx="40">
                  <c:v>21.367751152078654</c:v>
                </c:pt>
                <c:pt idx="41">
                  <c:v>21.60279641475152</c:v>
                </c:pt>
                <c:pt idx="42">
                  <c:v>21.840427175313785</c:v>
                </c:pt>
                <c:pt idx="43">
                  <c:v>22.080671874242235</c:v>
                </c:pt>
                <c:pt idx="44">
                  <c:v>22.323559264858901</c:v>
                </c:pt>
                <c:pt idx="45">
                  <c:v>22.569118416772344</c:v>
                </c:pt>
                <c:pt idx="46">
                  <c:v>22.817378719356839</c:v>
                </c:pt>
                <c:pt idx="47">
                  <c:v>23.068369885269757</c:v>
                </c:pt>
                <c:pt idx="48">
                  <c:v>23.322121954007727</c:v>
                </c:pt>
                <c:pt idx="49">
                  <c:v>23.578665295501807</c:v>
                </c:pt>
                <c:pt idx="50">
                  <c:v>23.83803061375232</c:v>
                </c:pt>
                <c:pt idx="51">
                  <c:v>24.100248950503598</c:v>
                </c:pt>
                <c:pt idx="52">
                  <c:v>24.36535168895913</c:v>
                </c:pt>
                <c:pt idx="53">
                  <c:v>24.633370557537681</c:v>
                </c:pt>
                <c:pt idx="54">
                  <c:v>24.904337633670593</c:v>
                </c:pt>
                <c:pt idx="55">
                  <c:v>25.178285347640966</c:v>
                </c:pt>
                <c:pt idx="56">
                  <c:v>25.455246486465015</c:v>
                </c:pt>
                <c:pt idx="57">
                  <c:v>25.735254197816126</c:v>
                </c:pt>
                <c:pt idx="58">
                  <c:v>26.018341993992099</c:v>
                </c:pt>
                <c:pt idx="59">
                  <c:v>26.304543755926012</c:v>
                </c:pt>
                <c:pt idx="60">
                  <c:v>26.593893737241192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9-4548-B551-61C7C14EF935}"/>
            </c:ext>
          </c:extLst>
        </c:ser>
        <c:ser>
          <c:idx val="1"/>
          <c:order val="1"/>
          <c:tx>
            <c:strRef>
              <c:f>'Comparaison prix HT et TTC'!$A$18</c:f>
              <c:strCache>
                <c:ptCount val="1"/>
                <c:pt idx="0">
                  <c:v>elec HTVA-HCC_Res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TTC'!$B$18:$CD$18</c:f>
              <c:numCache>
                <c:formatCode>0.00</c:formatCode>
                <c:ptCount val="81"/>
                <c:pt idx="0">
                  <c:v>12.160568477786162</c:v>
                </c:pt>
                <c:pt idx="1">
                  <c:v>11.90906576305607</c:v>
                </c:pt>
                <c:pt idx="2">
                  <c:v>11.80892622943775</c:v>
                </c:pt>
                <c:pt idx="3">
                  <c:v>11.695787370872074</c:v>
                </c:pt>
                <c:pt idx="4">
                  <c:v>11.606488608753223</c:v>
                </c:pt>
                <c:pt idx="5">
                  <c:v>11.399967459131281</c:v>
                </c:pt>
                <c:pt idx="6">
                  <c:v>11.27814150663915</c:v>
                </c:pt>
                <c:pt idx="7">
                  <c:v>11.251294092022848</c:v>
                </c:pt>
                <c:pt idx="8">
                  <c:v>11.09688009322034</c:v>
                </c:pt>
                <c:pt idx="9">
                  <c:v>11.201186835995745</c:v>
                </c:pt>
                <c:pt idx="10">
                  <c:v>11.112080955839131</c:v>
                </c:pt>
                <c:pt idx="11">
                  <c:v>11.519084390206745</c:v>
                </c:pt>
                <c:pt idx="12">
                  <c:v>11.844650192483579</c:v>
                </c:pt>
                <c:pt idx="13">
                  <c:v>12.612886427167677</c:v>
                </c:pt>
                <c:pt idx="14">
                  <c:v>13.296565297821024</c:v>
                </c:pt>
                <c:pt idx="15">
                  <c:v>13.775200227183696</c:v>
                </c:pt>
                <c:pt idx="16">
                  <c:v>13.926727429682717</c:v>
                </c:pt>
                <c:pt idx="17">
                  <c:v>14.079921431409225</c:v>
                </c:pt>
                <c:pt idx="18">
                  <c:v>14.234800567154725</c:v>
                </c:pt>
                <c:pt idx="19">
                  <c:v>14.391383373393426</c:v>
                </c:pt>
                <c:pt idx="20">
                  <c:v>14.549688590500752</c:v>
                </c:pt>
                <c:pt idx="21">
                  <c:v>14.709735164996262</c:v>
                </c:pt>
                <c:pt idx="22">
                  <c:v>14.871542251811217</c:v>
                </c:pt>
                <c:pt idx="23">
                  <c:v>15.035129216581142</c:v>
                </c:pt>
                <c:pt idx="24">
                  <c:v>15.20051563796353</c:v>
                </c:pt>
                <c:pt idx="25">
                  <c:v>15.367721309981132</c:v>
                </c:pt>
                <c:pt idx="26">
                  <c:v>15.53676624439092</c:v>
                </c:pt>
                <c:pt idx="27">
                  <c:v>15.707670673079219</c:v>
                </c:pt>
                <c:pt idx="28">
                  <c:v>15.880455050483089</c:v>
                </c:pt>
                <c:pt idx="29">
                  <c:v>16.0551400560384</c:v>
                </c:pt>
                <c:pt idx="30">
                  <c:v>16.231746596654823</c:v>
                </c:pt>
                <c:pt idx="31">
                  <c:v>16.410295809218024</c:v>
                </c:pt>
                <c:pt idx="32">
                  <c:v>16.590809063119423</c:v>
                </c:pt>
                <c:pt idx="33">
                  <c:v>16.773307962813732</c:v>
                </c:pt>
                <c:pt idx="34">
                  <c:v>16.957814350404682</c:v>
                </c:pt>
                <c:pt idx="35">
                  <c:v>17.144350308259131</c:v>
                </c:pt>
                <c:pt idx="36">
                  <c:v>17.332938161649977</c:v>
                </c:pt>
                <c:pt idx="37">
                  <c:v>17.523600481428126</c:v>
                </c:pt>
                <c:pt idx="38">
                  <c:v>17.716360086723839</c:v>
                </c:pt>
                <c:pt idx="39">
                  <c:v>17.911240047677794</c:v>
                </c:pt>
                <c:pt idx="40">
                  <c:v>18.10826368820225</c:v>
                </c:pt>
                <c:pt idx="41">
                  <c:v>18.307454588772472</c:v>
                </c:pt>
                <c:pt idx="42">
                  <c:v>18.508836589248968</c:v>
                </c:pt>
                <c:pt idx="43">
                  <c:v>18.712433791730707</c:v>
                </c:pt>
                <c:pt idx="44">
                  <c:v>18.918270563439744</c:v>
                </c:pt>
                <c:pt idx="45">
                  <c:v>19.126371539637582</c:v>
                </c:pt>
                <c:pt idx="46">
                  <c:v>19.336761626573594</c:v>
                </c:pt>
                <c:pt idx="47">
                  <c:v>19.549466004465899</c:v>
                </c:pt>
                <c:pt idx="48">
                  <c:v>19.764510130515024</c:v>
                </c:pt>
                <c:pt idx="49">
                  <c:v>19.981919741950684</c:v>
                </c:pt>
                <c:pt idx="50">
                  <c:v>20.20172085911214</c:v>
                </c:pt>
                <c:pt idx="51">
                  <c:v>20.423939788562372</c:v>
                </c:pt>
                <c:pt idx="52">
                  <c:v>20.648603126236559</c:v>
                </c:pt>
                <c:pt idx="53">
                  <c:v>20.875737760625157</c:v>
                </c:pt>
                <c:pt idx="54">
                  <c:v>21.105370875992026</c:v>
                </c:pt>
                <c:pt idx="55">
                  <c:v>21.337529955627939</c:v>
                </c:pt>
                <c:pt idx="56">
                  <c:v>21.572242785139842</c:v>
                </c:pt>
                <c:pt idx="57">
                  <c:v>21.809537455776379</c:v>
                </c:pt>
                <c:pt idx="58">
                  <c:v>22.049442367789915</c:v>
                </c:pt>
                <c:pt idx="59">
                  <c:v>22.291986233835601</c:v>
                </c:pt>
                <c:pt idx="60">
                  <c:v>22.537198082407791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9-4548-B551-61C7C14EF935}"/>
            </c:ext>
          </c:extLst>
        </c:ser>
        <c:ser>
          <c:idx val="2"/>
          <c:order val="2"/>
          <c:tx>
            <c:strRef>
              <c:f>'Comparaison prix HT et TTC'!$A$25</c:f>
              <c:strCache>
                <c:ptCount val="1"/>
                <c:pt idx="0">
                  <c:v>élec HT_Res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TTC'!$B$25:$CD$25</c:f>
              <c:numCache>
                <c:formatCode>General</c:formatCode>
                <c:ptCount val="81"/>
                <c:pt idx="15" formatCode="0.00">
                  <c:v>9.9907764365863603</c:v>
                </c:pt>
                <c:pt idx="16" formatCode="0.00">
                  <c:v>10.090684200952222</c:v>
                </c:pt>
                <c:pt idx="17" formatCode="0.00">
                  <c:v>10.191591042961745</c:v>
                </c:pt>
                <c:pt idx="18" formatCode="0.00">
                  <c:v>10.293506953391363</c:v>
                </c:pt>
                <c:pt idx="19" formatCode="0.00">
                  <c:v>10.396442022925276</c:v>
                </c:pt>
                <c:pt idx="20" formatCode="0.00">
                  <c:v>10.50040644315453</c:v>
                </c:pt>
                <c:pt idx="21" formatCode="0.00">
                  <c:v>10.605410507586074</c:v>
                </c:pt>
                <c:pt idx="22" formatCode="0.00">
                  <c:v>10.711464612661937</c:v>
                </c:pt>
                <c:pt idx="23" formatCode="0.00">
                  <c:v>10.818579258788555</c:v>
                </c:pt>
                <c:pt idx="24" formatCode="0.00">
                  <c:v>10.92676505137644</c:v>
                </c:pt>
                <c:pt idx="25" formatCode="0.00">
                  <c:v>11.036032701890205</c:v>
                </c:pt>
                <c:pt idx="26" formatCode="0.00">
                  <c:v>11.14639302890911</c:v>
                </c:pt>
                <c:pt idx="27" formatCode="0.00">
                  <c:v>11.257856959198199</c:v>
                </c:pt>
                <c:pt idx="28" formatCode="0.00">
                  <c:v>11.370435528790184</c:v>
                </c:pt>
                <c:pt idx="29" formatCode="0.00">
                  <c:v>11.484139884078083</c:v>
                </c:pt>
                <c:pt idx="30" formatCode="0.00">
                  <c:v>11.598981282918864</c:v>
                </c:pt>
                <c:pt idx="31" formatCode="0.00">
                  <c:v>11.598981282918864</c:v>
                </c:pt>
                <c:pt idx="32" formatCode="0.00">
                  <c:v>11.598981282918864</c:v>
                </c:pt>
                <c:pt idx="33" formatCode="0.00">
                  <c:v>11.598981282918864</c:v>
                </c:pt>
                <c:pt idx="34" formatCode="0.00">
                  <c:v>11.598981282918864</c:v>
                </c:pt>
                <c:pt idx="35" formatCode="0.00">
                  <c:v>11.598981282918864</c:v>
                </c:pt>
                <c:pt idx="36" formatCode="0.00">
                  <c:v>11.598981282918864</c:v>
                </c:pt>
                <c:pt idx="37" formatCode="0.00">
                  <c:v>11.598981282918864</c:v>
                </c:pt>
                <c:pt idx="38" formatCode="0.00">
                  <c:v>11.598981282918864</c:v>
                </c:pt>
                <c:pt idx="39" formatCode="0.00">
                  <c:v>11.598981282918864</c:v>
                </c:pt>
                <c:pt idx="40" formatCode="0.00">
                  <c:v>11.598981282918864</c:v>
                </c:pt>
                <c:pt idx="41" formatCode="0.00">
                  <c:v>11.598981282918864</c:v>
                </c:pt>
                <c:pt idx="42" formatCode="0.00">
                  <c:v>11.598981282918864</c:v>
                </c:pt>
                <c:pt idx="43" formatCode="0.00">
                  <c:v>11.598981282918864</c:v>
                </c:pt>
                <c:pt idx="44" formatCode="0.00">
                  <c:v>11.598981282918864</c:v>
                </c:pt>
                <c:pt idx="45" formatCode="0.00">
                  <c:v>11.598981282918864</c:v>
                </c:pt>
                <c:pt idx="46" formatCode="0.00">
                  <c:v>11.598981282918864</c:v>
                </c:pt>
                <c:pt idx="47" formatCode="0.00">
                  <c:v>11.598981282918864</c:v>
                </c:pt>
                <c:pt idx="48" formatCode="0.00">
                  <c:v>11.598981282918864</c:v>
                </c:pt>
                <c:pt idx="49" formatCode="0.00">
                  <c:v>11.598981282918864</c:v>
                </c:pt>
                <c:pt idx="50" formatCode="0.00">
                  <c:v>11.598981282918864</c:v>
                </c:pt>
                <c:pt idx="51" formatCode="0.00">
                  <c:v>11.598981282918864</c:v>
                </c:pt>
                <c:pt idx="52" formatCode="0.00">
                  <c:v>11.598981282918864</c:v>
                </c:pt>
                <c:pt idx="53" formatCode="0.00">
                  <c:v>11.598981282918864</c:v>
                </c:pt>
                <c:pt idx="54" formatCode="0.00">
                  <c:v>11.598981282918864</c:v>
                </c:pt>
                <c:pt idx="55" formatCode="0.00">
                  <c:v>11.598981282918864</c:v>
                </c:pt>
                <c:pt idx="56" formatCode="0.00">
                  <c:v>11.598981282918864</c:v>
                </c:pt>
                <c:pt idx="57" formatCode="0.00">
                  <c:v>11.598981282918864</c:v>
                </c:pt>
                <c:pt idx="58" formatCode="0.00">
                  <c:v>11.598981282918864</c:v>
                </c:pt>
                <c:pt idx="59" formatCode="0.00">
                  <c:v>11.598981282918864</c:v>
                </c:pt>
                <c:pt idx="60" formatCode="0.00">
                  <c:v>11.598981282918864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9-4548-B551-61C7C14EF935}"/>
            </c:ext>
          </c:extLst>
        </c:ser>
        <c:ser>
          <c:idx val="3"/>
          <c:order val="3"/>
          <c:tx>
            <c:strRef>
              <c:f>'Comparaison prix HT et TTC'!$A$44</c:f>
              <c:strCache>
                <c:ptCount val="1"/>
                <c:pt idx="0">
                  <c:v>Elec HTVA_Ter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TTC'!$B$44:$CD$44</c:f>
              <c:numCache>
                <c:formatCode>General</c:formatCode>
                <c:ptCount val="81"/>
                <c:pt idx="0" formatCode="0.00%">
                  <c:v>9.8675979859001051E-3</c:v>
                </c:pt>
                <c:pt idx="9" formatCode="0.00">
                  <c:v>9.407</c:v>
                </c:pt>
                <c:pt idx="10" formatCode="0.00">
                  <c:v>9.8469999999999995</c:v>
                </c:pt>
                <c:pt idx="11" formatCode="0.00">
                  <c:v>10.212200000000001</c:v>
                </c:pt>
                <c:pt idx="12" formatCode="0.00">
                  <c:v>10.577400000000001</c:v>
                </c:pt>
                <c:pt idx="13" formatCode="0.00">
                  <c:v>10.942599999999999</c:v>
                </c:pt>
                <c:pt idx="14" formatCode="0.00">
                  <c:v>11.3078</c:v>
                </c:pt>
                <c:pt idx="15" formatCode="0.00">
                  <c:v>11.873000000000001</c:v>
                </c:pt>
                <c:pt idx="16" formatCode="0.00">
                  <c:v>12.326886</c:v>
                </c:pt>
                <c:pt idx="17" formatCode="0.00">
                  <c:v>12.421772746</c:v>
                </c:pt>
                <c:pt idx="18" formatCode="0.00">
                  <c:v>12.517670926206002</c:v>
                </c:pt>
                <c:pt idx="19" formatCode="0.00">
                  <c:v>12.6145913431943</c:v>
                </c:pt>
                <c:pt idx="20" formatCode="0.00">
                  <c:v>12.7125449151374</c:v>
                </c:pt>
                <c:pt idx="21" formatCode="0.00">
                  <c:v>12.811542677043599</c:v>
                </c:pt>
                <c:pt idx="22" formatCode="0.00">
                  <c:v>12.911595782009099</c:v>
                </c:pt>
                <c:pt idx="23" formatCode="0.00">
                  <c:v>13.0127155024845</c:v>
                </c:pt>
                <c:pt idx="24" formatCode="0.00">
                  <c:v>13.114913231553798</c:v>
                </c:pt>
                <c:pt idx="25" formatCode="0.00">
                  <c:v>13.218200484228301</c:v>
                </c:pt>
                <c:pt idx="26" formatCode="0.00">
                  <c:v>13.322588898753501</c:v>
                </c:pt>
                <c:pt idx="27" formatCode="0.00">
                  <c:v>13.428090237930501</c:v>
                </c:pt>
                <c:pt idx="28" formatCode="0.00">
                  <c:v>13.534716390451301</c:v>
                </c:pt>
                <c:pt idx="29" formatCode="0.00">
                  <c:v>13.6424793722489</c:v>
                </c:pt>
                <c:pt idx="30" formatCode="0.00">
                  <c:v>13.751391327861201</c:v>
                </c:pt>
                <c:pt idx="31" formatCode="0.00">
                  <c:v>13.824313525238699</c:v>
                </c:pt>
                <c:pt idx="32" formatCode="0.00">
                  <c:v>13.8980378667873</c:v>
                </c:pt>
                <c:pt idx="33" formatCode="0.00">
                  <c:v>13.972573176092901</c:v>
                </c:pt>
                <c:pt idx="34" formatCode="0.00">
                  <c:v>14.0479283738009</c:v>
                </c:pt>
                <c:pt idx="35" formatCode="0.00">
                  <c:v>14.124112478683701</c:v>
                </c:pt>
                <c:pt idx="36" formatCode="0.00">
                  <c:v>14.201134608720201</c:v>
                </c:pt>
                <c:pt idx="37" formatCode="0.00">
                  <c:v>14.279003982187099</c:v>
                </c:pt>
                <c:pt idx="38" formatCode="0.00">
                  <c:v>14.3577299187621</c:v>
                </c:pt>
                <c:pt idx="39" formatCode="0.00">
                  <c:v>14.4373218406395</c:v>
                </c:pt>
                <c:pt idx="40" formatCode="0.00">
                  <c:v>14.517789273657499</c:v>
                </c:pt>
                <c:pt idx="41" formatCode="0.00">
                  <c:v>14.599141848438698</c:v>
                </c:pt>
                <c:pt idx="42" formatCode="0.00">
                  <c:v>14.681389301542499</c:v>
                </c:pt>
                <c:pt idx="43" formatCode="0.00">
                  <c:v>14.7645414766305</c:v>
                </c:pt>
                <c:pt idx="44" formatCode="0.00">
                  <c:v>14.848608325644399</c:v>
                </c:pt>
                <c:pt idx="45" formatCode="0.00">
                  <c:v>14.933599909997399</c:v>
                </c:pt>
                <c:pt idx="46" formatCode="0.00">
                  <c:v>15.0195264017784</c:v>
                </c:pt>
                <c:pt idx="47" formatCode="0.00">
                  <c:v>15.1063980849689</c:v>
                </c:pt>
                <c:pt idx="48" formatCode="0.00">
                  <c:v>15.1942253566746</c:v>
                </c:pt>
                <c:pt idx="49" formatCode="0.00">
                  <c:v>15.2830187283689</c:v>
                </c:pt>
                <c:pt idx="50" formatCode="0.00">
                  <c:v>15.372788827152</c:v>
                </c:pt>
                <c:pt idx="51" formatCode="0.00">
                  <c:v>15.372788827152</c:v>
                </c:pt>
                <c:pt idx="52" formatCode="0.00">
                  <c:v>15.372788827152</c:v>
                </c:pt>
                <c:pt idx="53" formatCode="0.00">
                  <c:v>15.372788827152</c:v>
                </c:pt>
                <c:pt idx="54" formatCode="0.00">
                  <c:v>15.372788827152</c:v>
                </c:pt>
                <c:pt idx="55" formatCode="0.00">
                  <c:v>15.372788827152</c:v>
                </c:pt>
                <c:pt idx="56" formatCode="0.00">
                  <c:v>15.372788827152</c:v>
                </c:pt>
                <c:pt idx="57" formatCode="0.00">
                  <c:v>15.372788827152</c:v>
                </c:pt>
                <c:pt idx="58" formatCode="0.00">
                  <c:v>15.372788827152</c:v>
                </c:pt>
                <c:pt idx="59" formatCode="0.00">
                  <c:v>15.372788827152</c:v>
                </c:pt>
                <c:pt idx="60" formatCode="0.00">
                  <c:v>15.372788827152</c:v>
                </c:pt>
                <c:pt idx="61" formatCode="0.00">
                  <c:v>15.372788827152</c:v>
                </c:pt>
                <c:pt idx="62" formatCode="0.00">
                  <c:v>15.372788827152</c:v>
                </c:pt>
                <c:pt idx="63" formatCode="0.00">
                  <c:v>15.372788827152</c:v>
                </c:pt>
                <c:pt idx="64" formatCode="0.00">
                  <c:v>15.372788827152</c:v>
                </c:pt>
                <c:pt idx="65" formatCode="0.00">
                  <c:v>15.372788827152</c:v>
                </c:pt>
                <c:pt idx="66" formatCode="0.00">
                  <c:v>15.372788827152</c:v>
                </c:pt>
                <c:pt idx="67" formatCode="0.00">
                  <c:v>15.372788827152</c:v>
                </c:pt>
                <c:pt idx="68" formatCode="0.00">
                  <c:v>15.372788827152</c:v>
                </c:pt>
                <c:pt idx="69" formatCode="0.00">
                  <c:v>15.372788827152</c:v>
                </c:pt>
                <c:pt idx="70" formatCode="0.00">
                  <c:v>15.372788827152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9-4548-B551-61C7C14EF935}"/>
            </c:ext>
          </c:extLst>
        </c:ser>
        <c:ser>
          <c:idx val="4"/>
          <c:order val="4"/>
          <c:tx>
            <c:strRef>
              <c:f>'Comparaison prix HT et TTC'!$A$50</c:f>
              <c:strCache>
                <c:ptCount val="1"/>
                <c:pt idx="0">
                  <c:v>élec HTT_Ter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TTC'!$B$50:$CD$50</c:f>
              <c:numCache>
                <c:formatCode>General</c:formatCode>
                <c:ptCount val="81"/>
                <c:pt idx="9" formatCode="0.00">
                  <c:v>8</c:v>
                </c:pt>
                <c:pt idx="10" formatCode="0.00">
                  <c:v>8.1999999999999993</c:v>
                </c:pt>
                <c:pt idx="11" formatCode="0.00">
                  <c:v>8.3251999999999988</c:v>
                </c:pt>
                <c:pt idx="12" formatCode="0.00">
                  <c:v>8.4503999999999984</c:v>
                </c:pt>
                <c:pt idx="13" formatCode="0.00">
                  <c:v>8.5755999999999979</c:v>
                </c:pt>
                <c:pt idx="14" formatCode="0.00">
                  <c:v>8.7007999999999974</c:v>
                </c:pt>
                <c:pt idx="15" formatCode="0.00">
                  <c:v>8.8259999999999987</c:v>
                </c:pt>
                <c:pt idx="16" formatCode="0.00">
                  <c:v>8.919886</c:v>
                </c:pt>
                <c:pt idx="17" formatCode="0.00">
                  <c:v>9.0147727459999984</c:v>
                </c:pt>
                <c:pt idx="18" formatCode="0.00">
                  <c:v>9.1106709262059979</c:v>
                </c:pt>
                <c:pt idx="19" formatCode="0.00">
                  <c:v>9.2075913431942631</c:v>
                </c:pt>
                <c:pt idx="20" formatCode="0.00">
                  <c:v>9.3055449151373999</c:v>
                </c:pt>
                <c:pt idx="21" formatCode="0.00">
                  <c:v>9.4045426770435903</c:v>
                </c:pt>
                <c:pt idx="22" formatCode="0.00">
                  <c:v>9.5045957820091456</c:v>
                </c:pt>
                <c:pt idx="23" formatCode="0.00">
                  <c:v>9.6057155024845038</c:v>
                </c:pt>
                <c:pt idx="24" formatCode="0.00">
                  <c:v>9.7079132315538228</c:v>
                </c:pt>
                <c:pt idx="25" formatCode="0.00">
                  <c:v>9.8112004842283262</c:v>
                </c:pt>
                <c:pt idx="26" formatCode="0.00">
                  <c:v>9.915588898753521</c:v>
                </c:pt>
                <c:pt idx="27" formatCode="0.00">
                  <c:v>10.02109023793048</c:v>
                </c:pt>
                <c:pt idx="28" formatCode="0.00">
                  <c:v>10.127716390451292</c:v>
                </c:pt>
                <c:pt idx="29" formatCode="0.00">
                  <c:v>10.235479372248868</c:v>
                </c:pt>
                <c:pt idx="30" formatCode="0.00">
                  <c:v>10.344391327861244</c:v>
                </c:pt>
                <c:pt idx="31" formatCode="0.00">
                  <c:v>10.417313525238693</c:v>
                </c:pt>
                <c:pt idx="32" formatCode="0.00">
                  <c:v>10.491037866787293</c:v>
                </c:pt>
                <c:pt idx="33" formatCode="0.00">
                  <c:v>10.565573176092929</c:v>
                </c:pt>
                <c:pt idx="34" formatCode="0.00">
                  <c:v>10.640928373800927</c:v>
                </c:pt>
                <c:pt idx="35" formatCode="0.00">
                  <c:v>10.717112478683713</c:v>
                </c:pt>
                <c:pt idx="36" formatCode="0.00">
                  <c:v>10.79413460872021</c:v>
                </c:pt>
                <c:pt idx="37" formatCode="0.00">
                  <c:v>10.872003982187106</c:v>
                </c:pt>
                <c:pt idx="38" formatCode="0.00">
                  <c:v>10.950729918762139</c:v>
                </c:pt>
                <c:pt idx="39" formatCode="0.00">
                  <c:v>11.030321840639498</c:v>
                </c:pt>
                <c:pt idx="40" formatCode="0.00">
                  <c:v>11.110789273657508</c:v>
                </c:pt>
                <c:pt idx="41" formatCode="0.00">
                  <c:v>11.192141848438716</c:v>
                </c:pt>
                <c:pt idx="42" formatCode="0.00">
                  <c:v>11.274389301542517</c:v>
                </c:pt>
                <c:pt idx="43" formatCode="0.00">
                  <c:v>11.357541476630461</c:v>
                </c:pt>
                <c:pt idx="44" formatCode="0.00">
                  <c:v>11.441608325644371</c:v>
                </c:pt>
                <c:pt idx="45" formatCode="0.00">
                  <c:v>11.526599909997435</c:v>
                </c:pt>
                <c:pt idx="46" formatCode="0.00">
                  <c:v>11.612526401778382</c:v>
                </c:pt>
                <c:pt idx="47" formatCode="0.00">
                  <c:v>11.699398084968919</c:v>
                </c:pt>
                <c:pt idx="48" formatCode="0.00">
                  <c:v>11.787225356674552</c:v>
                </c:pt>
                <c:pt idx="49" formatCode="0.00">
                  <c:v>11.876018728368948</c:v>
                </c:pt>
                <c:pt idx="50" formatCode="0.00">
                  <c:v>11.965788827151981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9-4548-B551-61C7C14EF935}"/>
            </c:ext>
          </c:extLst>
        </c:ser>
        <c:ser>
          <c:idx val="5"/>
          <c:order val="5"/>
          <c:tx>
            <c:strRef>
              <c:f>'Comparaison prix HT et TTC'!$A$77</c:f>
              <c:strCache>
                <c:ptCount val="1"/>
                <c:pt idx="0">
                  <c:v>Électricité (c€/km) TTC_modev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TTC'!$B$77:$CD$77</c:f>
              <c:numCache>
                <c:formatCode>General</c:formatCode>
                <c:ptCount val="81"/>
                <c:pt idx="7" formatCode="0.00">
                  <c:v>2.9983855479694599</c:v>
                </c:pt>
                <c:pt idx="8" formatCode="0.00">
                  <c:v>2.9983855479694599</c:v>
                </c:pt>
                <c:pt idx="9" formatCode="0.00">
                  <c:v>2.9983855479694599</c:v>
                </c:pt>
                <c:pt idx="10" formatCode="0.00">
                  <c:v>2.9983855479694599</c:v>
                </c:pt>
                <c:pt idx="11" formatCode="0.00">
                  <c:v>2.9983855479694599</c:v>
                </c:pt>
                <c:pt idx="12" formatCode="0.00">
                  <c:v>2.9983855479694599</c:v>
                </c:pt>
                <c:pt idx="13" formatCode="0.00">
                  <c:v>3.0308767554146923</c:v>
                </c:pt>
                <c:pt idx="14" formatCode="0.00">
                  <c:v>3.0633679628599246</c:v>
                </c:pt>
                <c:pt idx="15" formatCode="0.00">
                  <c:v>3.0958591703051566</c:v>
                </c:pt>
                <c:pt idx="16" formatCode="0.00">
                  <c:v>3.150011182713877</c:v>
                </c:pt>
                <c:pt idx="17" formatCode="0.00">
                  <c:v>3.2041631951225971</c:v>
                </c:pt>
                <c:pt idx="18" formatCode="0.00">
                  <c:v>3.2583152075313175</c:v>
                </c:pt>
                <c:pt idx="19" formatCode="0.00">
                  <c:v>3.420771244757479</c:v>
                </c:pt>
                <c:pt idx="20" formatCode="0.00">
                  <c:v>3.4355399754144025</c:v>
                </c:pt>
                <c:pt idx="21" formatCode="0.00">
                  <c:v>3.4503087060713264</c:v>
                </c:pt>
                <c:pt idx="22" formatCode="0.00">
                  <c:v>3.46507743672825</c:v>
                </c:pt>
                <c:pt idx="23" formatCode="0.00">
                  <c:v>3.4798461673851739</c:v>
                </c:pt>
                <c:pt idx="24" formatCode="0.00">
                  <c:v>3.4946148980420975</c:v>
                </c:pt>
                <c:pt idx="25" formatCode="0.00">
                  <c:v>3.5093836286990214</c:v>
                </c:pt>
                <c:pt idx="26" formatCode="0.00">
                  <c:v>3.524152359355945</c:v>
                </c:pt>
                <c:pt idx="27" formatCode="0.00">
                  <c:v>3.5389210900128689</c:v>
                </c:pt>
                <c:pt idx="28" formatCode="0.00">
                  <c:v>3.5536898206697924</c:v>
                </c:pt>
                <c:pt idx="29" formatCode="0.00">
                  <c:v>3.5684585513267164</c:v>
                </c:pt>
                <c:pt idx="30" formatCode="0.00">
                  <c:v>3.5832272819836399</c:v>
                </c:pt>
                <c:pt idx="31" formatCode="0.00">
                  <c:v>3.5832272819836399</c:v>
                </c:pt>
                <c:pt idx="32" formatCode="0.00">
                  <c:v>3.5832272819836399</c:v>
                </c:pt>
                <c:pt idx="33" formatCode="0.00">
                  <c:v>3.5832272819836399</c:v>
                </c:pt>
                <c:pt idx="34" formatCode="0.00">
                  <c:v>3.5832272819836399</c:v>
                </c:pt>
                <c:pt idx="35" formatCode="0.00">
                  <c:v>3.5832272819836399</c:v>
                </c:pt>
                <c:pt idx="50" formatCode="0.00">
                  <c:v>3.5832272819836399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9-4548-B551-61C7C14EF935}"/>
            </c:ext>
          </c:extLst>
        </c:ser>
        <c:ser>
          <c:idx val="6"/>
          <c:order val="6"/>
          <c:tx>
            <c:strRef>
              <c:f>'Comparaison prix HT et TTC'!$A$38</c:f>
              <c:strCache>
                <c:ptCount val="1"/>
                <c:pt idx="0">
                  <c:v>élec TTC_Ter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TTC'!$B$38:$BT$38</c:f>
              <c:numCache>
                <c:formatCode>General</c:formatCode>
                <c:ptCount val="71"/>
                <c:pt idx="9" formatCode="0.00">
                  <c:v>11.10026</c:v>
                </c:pt>
                <c:pt idx="10" formatCode="0.00">
                  <c:v>11.61946</c:v>
                </c:pt>
                <c:pt idx="11" formatCode="0.00">
                  <c:v>12.050396000000001</c:v>
                </c:pt>
                <c:pt idx="12" formatCode="0.00">
                  <c:v>12.481332000000002</c:v>
                </c:pt>
                <c:pt idx="13" formatCode="0.00">
                  <c:v>12.912267999999999</c:v>
                </c:pt>
                <c:pt idx="14" formatCode="0.00">
                  <c:v>13.343204</c:v>
                </c:pt>
                <c:pt idx="15" formatCode="0.00">
                  <c:v>14.010140000000002</c:v>
                </c:pt>
                <c:pt idx="16" formatCode="0.00">
                  <c:v>14.54572548</c:v>
                </c:pt>
                <c:pt idx="17" formatCode="0.00">
                  <c:v>14.65769184028</c:v>
                </c:pt>
                <c:pt idx="18" formatCode="0.00">
                  <c:v>14.770851692923081</c:v>
                </c:pt>
                <c:pt idx="19" formatCode="0.00">
                  <c:v>14.885217784969274</c:v>
                </c:pt>
                <c:pt idx="20" formatCode="0.00">
                  <c:v>15.000802999862131</c:v>
                </c:pt>
                <c:pt idx="21" formatCode="0.00">
                  <c:v>15.117620358911447</c:v>
                </c:pt>
                <c:pt idx="22" formatCode="0.00">
                  <c:v>15.235683022770736</c:v>
                </c:pt>
                <c:pt idx="23" formatCode="0.00">
                  <c:v>15.35500429293171</c:v>
                </c:pt>
                <c:pt idx="24" formatCode="0.00">
                  <c:v>15.475597613233482</c:v>
                </c:pt>
                <c:pt idx="25" formatCode="0.00">
                  <c:v>15.597476571389397</c:v>
                </c:pt>
                <c:pt idx="26" formatCode="0.00">
                  <c:v>15.720654900529132</c:v>
                </c:pt>
                <c:pt idx="27" formatCode="0.00">
                  <c:v>15.845146480757991</c:v>
                </c:pt>
                <c:pt idx="28" formatCode="0.00">
                  <c:v>15.970965340732535</c:v>
                </c:pt>
                <c:pt idx="29" formatCode="0.00">
                  <c:v>16.098125659253704</c:v>
                </c:pt>
                <c:pt idx="30" formatCode="0.00">
                  <c:v>16.226641766876217</c:v>
                </c:pt>
                <c:pt idx="31" formatCode="0.00">
                  <c:v>16.312689959781665</c:v>
                </c:pt>
                <c:pt idx="32" formatCode="0.00">
                  <c:v>16.399684682809013</c:v>
                </c:pt>
                <c:pt idx="33" formatCode="0.00">
                  <c:v>16.487636347789625</c:v>
                </c:pt>
                <c:pt idx="34" formatCode="0.00">
                  <c:v>16.576555481085062</c:v>
                </c:pt>
                <c:pt idx="35" formatCode="0.00">
                  <c:v>16.666452724846767</c:v>
                </c:pt>
                <c:pt idx="36" formatCode="0.00">
                  <c:v>16.757338838289837</c:v>
                </c:pt>
                <c:pt idx="37" formatCode="0.00">
                  <c:v>16.849224698980777</c:v>
                </c:pt>
                <c:pt idx="38" formatCode="0.00">
                  <c:v>16.942121304139278</c:v>
                </c:pt>
                <c:pt idx="39" formatCode="0.00">
                  <c:v>17.036039771954609</c:v>
                </c:pt>
                <c:pt idx="40" formatCode="0.00">
                  <c:v>17.130991342915848</c:v>
                </c:pt>
                <c:pt idx="41" formatCode="0.00">
                  <c:v>17.226987381157663</c:v>
                </c:pt>
                <c:pt idx="42" formatCode="0.00">
                  <c:v>17.324039375820149</c:v>
                </c:pt>
                <c:pt idx="43" formatCode="0.00">
                  <c:v>17.422158942423991</c:v>
                </c:pt>
                <c:pt idx="44" formatCode="0.00">
                  <c:v>17.521357824260392</c:v>
                </c:pt>
                <c:pt idx="45" formatCode="0.00">
                  <c:v>17.621647893796933</c:v>
                </c:pt>
                <c:pt idx="46" formatCode="0.00">
                  <c:v>17.72304115409851</c:v>
                </c:pt>
                <c:pt idx="47" formatCode="0.00">
                  <c:v>17.825549740263302</c:v>
                </c:pt>
                <c:pt idx="48" formatCode="0.00">
                  <c:v>17.92918592087603</c:v>
                </c:pt>
                <c:pt idx="49" formatCode="0.00">
                  <c:v>18.033962099475303</c:v>
                </c:pt>
                <c:pt idx="50" formatCode="0.00">
                  <c:v>18.139890816039362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9-4548-B551-61C7C14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22896"/>
        <c:axId val="404110432"/>
      </c:lineChart>
      <c:catAx>
        <c:axId val="4041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10432"/>
        <c:crosses val="autoZero"/>
        <c:auto val="1"/>
        <c:lblAlgn val="ctr"/>
        <c:lblOffset val="100"/>
        <c:noMultiLvlLbl val="0"/>
      </c:catAx>
      <c:valAx>
        <c:axId val="4041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1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prix de l'urbain Rés-Ter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prix HT et TTC'!$A$13</c:f>
              <c:strCache>
                <c:ptCount val="1"/>
                <c:pt idx="0">
                  <c:v>urbain TTC_Res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TTC'!$B$13:$CD$13</c:f>
              <c:numCache>
                <c:formatCode>0.00</c:formatCode>
                <c:ptCount val="81"/>
                <c:pt idx="0">
                  <c:v>5.9136424638698619</c:v>
                </c:pt>
                <c:pt idx="1">
                  <c:v>6.1719221272694904</c:v>
                </c:pt>
                <c:pt idx="2">
                  <c:v>6.289004637960339</c:v>
                </c:pt>
                <c:pt idx="3">
                  <c:v>6.1610137942645702</c:v>
                </c:pt>
                <c:pt idx="4">
                  <c:v>6.0521836446711959</c:v>
                </c:pt>
                <c:pt idx="5">
                  <c:v>6.231572839161033</c:v>
                </c:pt>
                <c:pt idx="6">
                  <c:v>6.6504877424126763</c:v>
                </c:pt>
                <c:pt idx="7">
                  <c:v>6.7480494520833352</c:v>
                </c:pt>
                <c:pt idx="8">
                  <c:v>7.0534691499999989</c:v>
                </c:pt>
                <c:pt idx="9">
                  <c:v>7.5909327635233455</c:v>
                </c:pt>
                <c:pt idx="10">
                  <c:v>7.5020966640693647</c:v>
                </c:pt>
                <c:pt idx="11">
                  <c:v>7.6960295387627378</c:v>
                </c:pt>
                <c:pt idx="12">
                  <c:v>7.949798104815609</c:v>
                </c:pt>
                <c:pt idx="13">
                  <c:v>8.4055806352959674</c:v>
                </c:pt>
                <c:pt idx="14">
                  <c:v>8.5447143181647576</c:v>
                </c:pt>
                <c:pt idx="15">
                  <c:v>8.795503183193139</c:v>
                </c:pt>
                <c:pt idx="16">
                  <c:v>9.1913620711763944</c:v>
                </c:pt>
                <c:pt idx="17">
                  <c:v>9.6030451338582683</c:v>
                </c:pt>
                <c:pt idx="18">
                  <c:v>10.083810540953138</c:v>
                </c:pt>
                <c:pt idx="19">
                  <c:v>10.557254186670042</c:v>
                </c:pt>
                <c:pt idx="20">
                  <c:v>11.040086123956247</c:v>
                </c:pt>
                <c:pt idx="21">
                  <c:v>11.28413563868391</c:v>
                </c:pt>
                <c:pt idx="22">
                  <c:v>11.50852156033188</c:v>
                </c:pt>
                <c:pt idx="23">
                  <c:v>11.723701631685721</c:v>
                </c:pt>
                <c:pt idx="24">
                  <c:v>11.940133930743459</c:v>
                </c:pt>
                <c:pt idx="25">
                  <c:v>12.168276877505635</c:v>
                </c:pt>
                <c:pt idx="26">
                  <c:v>12.419907208599877</c:v>
                </c:pt>
                <c:pt idx="27">
                  <c:v>12.679507610728512</c:v>
                </c:pt>
                <c:pt idx="28">
                  <c:v>12.932704555611508</c:v>
                </c:pt>
                <c:pt idx="29">
                  <c:v>13.165124974938774</c:v>
                </c:pt>
                <c:pt idx="30">
                  <c:v>13.36239626655688</c:v>
                </c:pt>
                <c:pt idx="31">
                  <c:v>13.452155073045043</c:v>
                </c:pt>
                <c:pt idx="32">
                  <c:v>13.543069690377406</c:v>
                </c:pt>
                <c:pt idx="33">
                  <c:v>13.635155096380602</c:v>
                </c:pt>
                <c:pt idx="34">
                  <c:v>13.728426463947839</c:v>
                </c:pt>
                <c:pt idx="35">
                  <c:v>13.822899163589327</c:v>
                </c:pt>
                <c:pt idx="36">
                  <c:v>13.876400915386153</c:v>
                </c:pt>
                <c:pt idx="37">
                  <c:v>13.930295131548524</c:v>
                </c:pt>
                <c:pt idx="38">
                  <c:v>13.984584785508057</c:v>
                </c:pt>
                <c:pt idx="39">
                  <c:v>14.039272874083542</c:v>
                </c:pt>
                <c:pt idx="40">
                  <c:v>14.094362417672476</c:v>
                </c:pt>
                <c:pt idx="41">
                  <c:v>14.132456122089804</c:v>
                </c:pt>
                <c:pt idx="42">
                  <c:v>14.170770793263522</c:v>
                </c:pt>
                <c:pt idx="43">
                  <c:v>14.209307992777015</c:v>
                </c:pt>
                <c:pt idx="44">
                  <c:v>14.248069295203937</c:v>
                </c:pt>
                <c:pt idx="45">
                  <c:v>14.287056288227468</c:v>
                </c:pt>
                <c:pt idx="46">
                  <c:v>14.319669380791741</c:v>
                </c:pt>
                <c:pt idx="47">
                  <c:v>14.352464326013626</c:v>
                </c:pt>
                <c:pt idx="48">
                  <c:v>14.385442498519566</c:v>
                </c:pt>
                <c:pt idx="49">
                  <c:v>14.418605285316534</c:v>
                </c:pt>
                <c:pt idx="50">
                  <c:v>14.4519540859116</c:v>
                </c:pt>
                <c:pt idx="51">
                  <c:v>14.485490312432763</c:v>
                </c:pt>
                <c:pt idx="52">
                  <c:v>14.519215389750903</c:v>
                </c:pt>
                <c:pt idx="53">
                  <c:v>14.553130755602981</c:v>
                </c:pt>
                <c:pt idx="54">
                  <c:v>14.587237860716444</c:v>
                </c:pt>
                <c:pt idx="55">
                  <c:v>14.621538168934853</c:v>
                </c:pt>
                <c:pt idx="56">
                  <c:v>14.656033157344789</c:v>
                </c:pt>
                <c:pt idx="57">
                  <c:v>14.690724316403964</c:v>
                </c:pt>
                <c:pt idx="58">
                  <c:v>14.725613150070638</c:v>
                </c:pt>
                <c:pt idx="59">
                  <c:v>14.760701175934292</c:v>
                </c:pt>
                <c:pt idx="60">
                  <c:v>14.79598992534763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B-4A2A-8D7D-C4E9A614F635}"/>
            </c:ext>
          </c:extLst>
        </c:ser>
        <c:ser>
          <c:idx val="1"/>
          <c:order val="1"/>
          <c:tx>
            <c:strRef>
              <c:f>'Comparaison prix HT et TTC'!$A$20</c:f>
              <c:strCache>
                <c:ptCount val="1"/>
                <c:pt idx="0">
                  <c:v>urbain HTVA-HCC_Res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TTC'!$B$20:$CD$20</c:f>
              <c:numCache>
                <c:formatCode>0.00</c:formatCode>
                <c:ptCount val="81"/>
                <c:pt idx="0">
                  <c:v>5.5161424821462228</c:v>
                </c:pt>
                <c:pt idx="1">
                  <c:v>5.7570612445261853</c:v>
                </c:pt>
                <c:pt idx="2">
                  <c:v>5.8662737671100231</c:v>
                </c:pt>
                <c:pt idx="3">
                  <c:v>5.7468861418774422</c:v>
                </c:pt>
                <c:pt idx="4">
                  <c:v>5.6453712777005682</c:v>
                </c:pt>
                <c:pt idx="5">
                  <c:v>5.8127023875214752</c:v>
                </c:pt>
                <c:pt idx="6">
                  <c:v>6.2034588981405481</c:v>
                </c:pt>
                <c:pt idx="7">
                  <c:v>6.2944627582205444</c:v>
                </c:pt>
                <c:pt idx="8">
                  <c:v>6.6003610958333798</c:v>
                </c:pt>
                <c:pt idx="9">
                  <c:v>7.1032985652806699</c:v>
                </c:pt>
                <c:pt idx="10">
                  <c:v>7.0201692111611234</c:v>
                </c:pt>
                <c:pt idx="11">
                  <c:v>7.2247128625116224</c:v>
                </c:pt>
                <c:pt idx="12">
                  <c:v>7.4629402515865948</c:v>
                </c:pt>
                <c:pt idx="13">
                  <c:v>7.9161676115715816</c:v>
                </c:pt>
                <c:pt idx="14">
                  <c:v>8.0992552778812872</c:v>
                </c:pt>
                <c:pt idx="15">
                  <c:v>8.336969841889232</c:v>
                </c:pt>
                <c:pt idx="16">
                  <c:v>8.7121915366600913</c:v>
                </c:pt>
                <c:pt idx="17">
                  <c:v>9.1024124491547571</c:v>
                </c:pt>
                <c:pt idx="18">
                  <c:v>9.5581142568276203</c:v>
                </c:pt>
                <c:pt idx="19">
                  <c:v>10.006876006322313</c:v>
                </c:pt>
                <c:pt idx="20">
                  <c:v>10.464536610385069</c:v>
                </c:pt>
                <c:pt idx="21">
                  <c:v>10.6958631646293</c:v>
                </c:pt>
                <c:pt idx="22">
                  <c:v>10.90855124202074</c:v>
                </c:pt>
                <c:pt idx="23">
                  <c:v>11.11251339496277</c:v>
                </c:pt>
                <c:pt idx="24">
                  <c:v>11.317662493595696</c:v>
                </c:pt>
                <c:pt idx="25">
                  <c:v>11.533911732232831</c:v>
                </c:pt>
                <c:pt idx="26">
                  <c:v>11.772423894407465</c:v>
                </c:pt>
                <c:pt idx="27">
                  <c:v>12.018490626282951</c:v>
                </c:pt>
                <c:pt idx="28">
                  <c:v>12.25848773043745</c:v>
                </c:pt>
                <c:pt idx="29">
                  <c:v>12.478791445439597</c:v>
                </c:pt>
                <c:pt idx="30">
                  <c:v>12.665778451712683</c:v>
                </c:pt>
                <c:pt idx="31">
                  <c:v>12.750857889142223</c:v>
                </c:pt>
                <c:pt idx="32">
                  <c:v>12.83703288187432</c:v>
                </c:pt>
                <c:pt idx="33">
                  <c:v>12.924317626901045</c:v>
                </c:pt>
                <c:pt idx="34">
                  <c:v>13.012726506111697</c:v>
                </c:pt>
                <c:pt idx="35">
                  <c:v>13.102274088710262</c:v>
                </c:pt>
                <c:pt idx="36">
                  <c:v>13.152986649655123</c:v>
                </c:pt>
                <c:pt idx="37">
                  <c:v>13.204071214737937</c:v>
                </c:pt>
                <c:pt idx="38">
                  <c:v>13.255530602377306</c:v>
                </c:pt>
                <c:pt idx="39">
                  <c:v>13.307367653159757</c:v>
                </c:pt>
                <c:pt idx="40">
                  <c:v>13.359585230021304</c:v>
                </c:pt>
                <c:pt idx="41">
                  <c:v>13.395693006720194</c:v>
                </c:pt>
                <c:pt idx="42">
                  <c:v>13.432010230581536</c:v>
                </c:pt>
                <c:pt idx="43">
                  <c:v>13.46853838177916</c:v>
                </c:pt>
                <c:pt idx="44">
                  <c:v>13.505278952799937</c:v>
                </c:pt>
                <c:pt idx="45">
                  <c:v>13.542233448556845</c:v>
                </c:pt>
                <c:pt idx="46">
                  <c:v>13.573146332504018</c:v>
                </c:pt>
                <c:pt idx="47">
                  <c:v>13.604231588638509</c:v>
                </c:pt>
                <c:pt idx="48">
                  <c:v>13.635490519923762</c:v>
                </c:pt>
                <c:pt idx="49">
                  <c:v>13.666924441058327</c:v>
                </c:pt>
                <c:pt idx="50">
                  <c:v>13.698534678589196</c:v>
                </c:pt>
                <c:pt idx="51">
                  <c:v>13.730322571026317</c:v>
                </c:pt>
                <c:pt idx="52">
                  <c:v>13.762289468958201</c:v>
                </c:pt>
                <c:pt idx="53">
                  <c:v>13.794436735168704</c:v>
                </c:pt>
                <c:pt idx="54">
                  <c:v>13.826765744754923</c:v>
                </c:pt>
                <c:pt idx="55">
                  <c:v>13.859277885246309</c:v>
                </c:pt>
                <c:pt idx="56">
                  <c:v>13.891974556724922</c:v>
                </c:pt>
                <c:pt idx="57">
                  <c:v>13.924857171946888</c:v>
                </c:pt>
                <c:pt idx="58">
                  <c:v>13.957927156465061</c:v>
                </c:pt>
                <c:pt idx="59">
                  <c:v>13.991185948752884</c:v>
                </c:pt>
                <c:pt idx="60">
                  <c:v>14.024635000329509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B-4A2A-8D7D-C4E9A614F635}"/>
            </c:ext>
          </c:extLst>
        </c:ser>
        <c:ser>
          <c:idx val="2"/>
          <c:order val="2"/>
          <c:tx>
            <c:strRef>
              <c:f>'Comparaison prix HT et TTC'!$A$45</c:f>
              <c:strCache>
                <c:ptCount val="1"/>
                <c:pt idx="0">
                  <c:v>Urbain HTVA_Ter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TTC'!$B$45:$CD$45</c:f>
              <c:numCache>
                <c:formatCode>General</c:formatCode>
                <c:ptCount val="81"/>
                <c:pt idx="0" formatCode="0.00%">
                  <c:v>1.2E-2</c:v>
                </c:pt>
                <c:pt idx="9" formatCode="0.00">
                  <c:v>6.1400000000000006</c:v>
                </c:pt>
                <c:pt idx="10" formatCode="0.00">
                  <c:v>5.91</c:v>
                </c:pt>
                <c:pt idx="11" formatCode="0.00">
                  <c:v>6.8199999999999994</c:v>
                </c:pt>
                <c:pt idx="12" formatCode="0.00">
                  <c:v>7.06</c:v>
                </c:pt>
                <c:pt idx="13" formatCode="0.00">
                  <c:v>7.02</c:v>
                </c:pt>
                <c:pt idx="14" formatCode="0.00">
                  <c:v>7.9399999999999995</c:v>
                </c:pt>
                <c:pt idx="15" formatCode="0.00">
                  <c:v>8.0352800000000002</c:v>
                </c:pt>
                <c:pt idx="16" formatCode="0.00">
                  <c:v>8.1317033600000013</c:v>
                </c:pt>
                <c:pt idx="17" formatCode="0.00">
                  <c:v>8.2292838003200011</c:v>
                </c:pt>
                <c:pt idx="18" formatCode="0.00">
                  <c:v>8.3280352059238396</c:v>
                </c:pt>
                <c:pt idx="19" formatCode="0.00">
                  <c:v>8.4279716283949302</c:v>
                </c:pt>
                <c:pt idx="20" formatCode="0.00">
                  <c:v>8.5291072879356697</c:v>
                </c:pt>
                <c:pt idx="21" formatCode="0.00">
                  <c:v>8.6314565753908905</c:v>
                </c:pt>
                <c:pt idx="22" formatCode="0.00">
                  <c:v>8.7350340542955802</c:v>
                </c:pt>
                <c:pt idx="23" formatCode="0.00">
                  <c:v>8.8398544629471303</c:v>
                </c:pt>
                <c:pt idx="24" formatCode="0.00">
                  <c:v>8.9459327165024991</c:v>
                </c:pt>
                <c:pt idx="25" formatCode="0.00">
                  <c:v>9.0532839091005304</c:v>
                </c:pt>
                <c:pt idx="26" formatCode="0.00">
                  <c:v>9.1619233160097302</c:v>
                </c:pt>
                <c:pt idx="27" formatCode="0.00">
                  <c:v>9.271866395801851</c:v>
                </c:pt>
                <c:pt idx="28" formatCode="0.00">
                  <c:v>9.3831287925514708</c:v>
                </c:pt>
                <c:pt idx="29" formatCode="0.00">
                  <c:v>9.4957263380620898</c:v>
                </c:pt>
                <c:pt idx="30" formatCode="0.00">
                  <c:v>9.6096750541188403</c:v>
                </c:pt>
                <c:pt idx="31" formatCode="0.00">
                  <c:v>9.7249911547682597</c:v>
                </c:pt>
                <c:pt idx="32" formatCode="0.00">
                  <c:v>9.8416910486254796</c:v>
                </c:pt>
                <c:pt idx="33" formatCode="0.00">
                  <c:v>9.9597913412089909</c:v>
                </c:pt>
                <c:pt idx="34" formatCode="0.00">
                  <c:v>10.079308837303499</c:v>
                </c:pt>
                <c:pt idx="35" formatCode="0.00">
                  <c:v>10.200260543351099</c:v>
                </c:pt>
                <c:pt idx="36" formatCode="0.00">
                  <c:v>10.3226636698714</c:v>
                </c:pt>
                <c:pt idx="37" formatCode="0.00">
                  <c:v>10.4465356339098</c:v>
                </c:pt>
                <c:pt idx="38" formatCode="0.00">
                  <c:v>10.5718940615167</c:v>
                </c:pt>
                <c:pt idx="39" formatCode="0.00">
                  <c:v>10.698756790254899</c:v>
                </c:pt>
                <c:pt idx="40" formatCode="0.00">
                  <c:v>10.827141871738</c:v>
                </c:pt>
                <c:pt idx="41" formatCode="0.00">
                  <c:v>10.957067574198801</c:v>
                </c:pt>
                <c:pt idx="42" formatCode="0.00">
                  <c:v>11.0885523850892</c:v>
                </c:pt>
                <c:pt idx="43" formatCode="0.00">
                  <c:v>11.2216150137103</c:v>
                </c:pt>
                <c:pt idx="44" formatCode="0.00">
                  <c:v>11.3562743938748</c:v>
                </c:pt>
                <c:pt idx="45" formatCode="0.00">
                  <c:v>11.492549686601301</c:v>
                </c:pt>
                <c:pt idx="46" formatCode="0.00">
                  <c:v>11.630460282840501</c:v>
                </c:pt>
                <c:pt idx="47" formatCode="0.00">
                  <c:v>11.770025806234601</c:v>
                </c:pt>
                <c:pt idx="48" formatCode="0.00">
                  <c:v>11.911266115909399</c:v>
                </c:pt>
                <c:pt idx="49" formatCode="0.00">
                  <c:v>12.0542013093003</c:v>
                </c:pt>
                <c:pt idx="50" formatCode="0.00">
                  <c:v>12.198851725012</c:v>
                </c:pt>
                <c:pt idx="51" formatCode="0.00">
                  <c:v>12.198851725012</c:v>
                </c:pt>
                <c:pt idx="52" formatCode="0.00">
                  <c:v>12.198851725012</c:v>
                </c:pt>
                <c:pt idx="53" formatCode="0.00">
                  <c:v>12.198851725012</c:v>
                </c:pt>
                <c:pt idx="54" formatCode="0.00">
                  <c:v>12.198851725012</c:v>
                </c:pt>
                <c:pt idx="55" formatCode="0.00">
                  <c:v>12.198851725012</c:v>
                </c:pt>
                <c:pt idx="56" formatCode="0.00">
                  <c:v>12.198851725012</c:v>
                </c:pt>
                <c:pt idx="57" formatCode="0.00">
                  <c:v>12.198851725012</c:v>
                </c:pt>
                <c:pt idx="58" formatCode="0.00">
                  <c:v>12.198851725012</c:v>
                </c:pt>
                <c:pt idx="59" formatCode="0.00">
                  <c:v>12.198851725012</c:v>
                </c:pt>
                <c:pt idx="60" formatCode="0.00">
                  <c:v>12.198851725012</c:v>
                </c:pt>
                <c:pt idx="61" formatCode="0.00">
                  <c:v>12.198851725012</c:v>
                </c:pt>
                <c:pt idx="62" formatCode="0.00">
                  <c:v>12.198851725012</c:v>
                </c:pt>
                <c:pt idx="63" formatCode="0.00">
                  <c:v>12.198851725012</c:v>
                </c:pt>
                <c:pt idx="64" formatCode="0.00">
                  <c:v>12.198851725012</c:v>
                </c:pt>
                <c:pt idx="65" formatCode="0.00">
                  <c:v>12.198851725012</c:v>
                </c:pt>
                <c:pt idx="66" formatCode="0.00">
                  <c:v>12.198851725012</c:v>
                </c:pt>
                <c:pt idx="67" formatCode="0.00">
                  <c:v>12.198851725012</c:v>
                </c:pt>
                <c:pt idx="68" formatCode="0.00">
                  <c:v>12.198851725012</c:v>
                </c:pt>
                <c:pt idx="69" formatCode="0.00">
                  <c:v>12.198851725012</c:v>
                </c:pt>
                <c:pt idx="70" formatCode="0.00">
                  <c:v>12.198851725012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B-4A2A-8D7D-C4E9A614F635}"/>
            </c:ext>
          </c:extLst>
        </c:ser>
        <c:ser>
          <c:idx val="3"/>
          <c:order val="3"/>
          <c:tx>
            <c:strRef>
              <c:f>'Comparaison prix HT et TTC'!$A$52</c:f>
              <c:strCache>
                <c:ptCount val="1"/>
                <c:pt idx="0">
                  <c:v>Urbain HTT_Ter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TTC'!$B$52:$CD$52</c:f>
              <c:numCache>
                <c:formatCode>General</c:formatCode>
                <c:ptCount val="81"/>
                <c:pt idx="5" formatCode="0.00">
                  <c:v>5.43</c:v>
                </c:pt>
                <c:pt idx="9" formatCode="0.00">
                  <c:v>6.14</c:v>
                </c:pt>
                <c:pt idx="10" formatCode="0.00">
                  <c:v>5.91</c:v>
                </c:pt>
                <c:pt idx="11" formatCode="0.00">
                  <c:v>6.82</c:v>
                </c:pt>
                <c:pt idx="12" formatCode="0.00">
                  <c:v>7.06</c:v>
                </c:pt>
                <c:pt idx="13" formatCode="0.00">
                  <c:v>7.0200000000000005</c:v>
                </c:pt>
                <c:pt idx="14" formatCode="0.00">
                  <c:v>7.94</c:v>
                </c:pt>
                <c:pt idx="15" formatCode="0.00">
                  <c:v>8.0352800000000002</c:v>
                </c:pt>
                <c:pt idx="16" formatCode="0.00">
                  <c:v>8.1317033599999995</c:v>
                </c:pt>
                <c:pt idx="17" formatCode="0.00">
                  <c:v>8.2292838003200011</c:v>
                </c:pt>
                <c:pt idx="18" formatCode="0.00">
                  <c:v>8.3280352059238414</c:v>
                </c:pt>
                <c:pt idx="19" formatCode="0.00">
                  <c:v>8.4279716283949266</c:v>
                </c:pt>
                <c:pt idx="20" formatCode="0.00">
                  <c:v>8.5291072879356662</c:v>
                </c:pt>
                <c:pt idx="21" formatCode="0.00">
                  <c:v>8.6314565753908941</c:v>
                </c:pt>
                <c:pt idx="22" formatCode="0.00">
                  <c:v>8.7350340542955855</c:v>
                </c:pt>
                <c:pt idx="23" formatCode="0.00">
                  <c:v>8.8398544629471321</c:v>
                </c:pt>
                <c:pt idx="24" formatCode="0.00">
                  <c:v>8.9459327165024973</c:v>
                </c:pt>
                <c:pt idx="25" formatCode="0.00">
                  <c:v>9.0532839091005268</c:v>
                </c:pt>
                <c:pt idx="26" formatCode="0.00">
                  <c:v>9.1619233160097338</c:v>
                </c:pt>
                <c:pt idx="27" formatCode="0.00">
                  <c:v>9.271866395801851</c:v>
                </c:pt>
                <c:pt idx="28" formatCode="0.00">
                  <c:v>9.3831287925514726</c:v>
                </c:pt>
                <c:pt idx="29" formatCode="0.00">
                  <c:v>9.4957263380620898</c:v>
                </c:pt>
                <c:pt idx="30" formatCode="0.00">
                  <c:v>9.6096750541188349</c:v>
                </c:pt>
                <c:pt idx="31" formatCode="0.00">
                  <c:v>9.7249911547682615</c:v>
                </c:pt>
                <c:pt idx="32" formatCode="0.00">
                  <c:v>9.8416910486254814</c:v>
                </c:pt>
                <c:pt idx="33" formatCode="0.00">
                  <c:v>9.9597913412089873</c:v>
                </c:pt>
                <c:pt idx="34" formatCode="0.00">
                  <c:v>10.079308837303495</c:v>
                </c:pt>
                <c:pt idx="35" formatCode="0.00">
                  <c:v>10.200260543351137</c:v>
                </c:pt>
                <c:pt idx="36" formatCode="0.00">
                  <c:v>10.32266366987135</c:v>
                </c:pt>
                <c:pt idx="37" formatCode="0.00">
                  <c:v>10.446535633909807</c:v>
                </c:pt>
                <c:pt idx="38" formatCode="0.00">
                  <c:v>10.571894061516725</c:v>
                </c:pt>
                <c:pt idx="39" formatCode="0.00">
                  <c:v>10.698756790254924</c:v>
                </c:pt>
                <c:pt idx="40" formatCode="0.00">
                  <c:v>10.827141871737982</c:v>
                </c:pt>
                <c:pt idx="41" formatCode="0.00">
                  <c:v>10.95706757419884</c:v>
                </c:pt>
                <c:pt idx="42" formatCode="0.00">
                  <c:v>11.088552385089226</c:v>
                </c:pt>
                <c:pt idx="43" formatCode="0.00">
                  <c:v>11.221615013710295</c:v>
                </c:pt>
                <c:pt idx="44" formatCode="0.00">
                  <c:v>11.35627439387482</c:v>
                </c:pt>
                <c:pt idx="45" formatCode="0.00">
                  <c:v>11.492549686601318</c:v>
                </c:pt>
                <c:pt idx="46" formatCode="0.00">
                  <c:v>11.630460282840534</c:v>
                </c:pt>
                <c:pt idx="47" formatCode="0.00">
                  <c:v>11.770025806234621</c:v>
                </c:pt>
                <c:pt idx="48" formatCode="0.00">
                  <c:v>11.911266115909436</c:v>
                </c:pt>
                <c:pt idx="49" formatCode="0.00">
                  <c:v>12.05420130930035</c:v>
                </c:pt>
                <c:pt idx="50" formatCode="0.00">
                  <c:v>12.198851725011952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B-4A2A-8D7D-C4E9A614F635}"/>
            </c:ext>
          </c:extLst>
        </c:ser>
        <c:ser>
          <c:idx val="4"/>
          <c:order val="4"/>
          <c:tx>
            <c:strRef>
              <c:f>'Comparaison prix HT et TTC'!$A$39</c:f>
              <c:strCache>
                <c:ptCount val="1"/>
                <c:pt idx="0">
                  <c:v>Urbain TTC_Ter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'Comparaison prix HT et TTC'!$B$1:$BT$1</c:f>
              <c:numCache>
                <c:formatCode>General</c:formatCode>
                <c:ptCount val="7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</c:numCache>
            </c:numRef>
          </c:cat>
          <c:val>
            <c:numRef>
              <c:f>'Comparaison prix HT et TTC'!$B$39:$BT$39</c:f>
              <c:numCache>
                <c:formatCode>General</c:formatCode>
                <c:ptCount val="71"/>
                <c:pt idx="9" formatCode="0.00">
                  <c:v>6.5698000000000008</c:v>
                </c:pt>
                <c:pt idx="10" formatCode="0.00">
                  <c:v>6.3237000000000005</c:v>
                </c:pt>
                <c:pt idx="11" formatCode="0.00">
                  <c:v>7.2973999999999997</c:v>
                </c:pt>
                <c:pt idx="12" formatCode="0.00">
                  <c:v>7.5541999999999998</c:v>
                </c:pt>
                <c:pt idx="13" formatCode="0.00">
                  <c:v>7.5113999999999992</c:v>
                </c:pt>
                <c:pt idx="14" formatCode="0.00">
                  <c:v>8.4957999999999991</c:v>
                </c:pt>
                <c:pt idx="15" formatCode="0.00">
                  <c:v>8.5977496000000002</c:v>
                </c:pt>
                <c:pt idx="16" formatCode="0.00">
                  <c:v>8.7009225952000016</c:v>
                </c:pt>
                <c:pt idx="17" formatCode="0.00">
                  <c:v>8.8053336663424009</c:v>
                </c:pt>
                <c:pt idx="18" formatCode="0.00">
                  <c:v>8.9109976703385083</c:v>
                </c:pt>
                <c:pt idx="19" formatCode="0.00">
                  <c:v>9.0179296423825761</c:v>
                </c:pt>
                <c:pt idx="20" formatCode="0.00">
                  <c:v>9.1261447980911665</c:v>
                </c:pt>
                <c:pt idx="21" formatCode="0.00">
                  <c:v>9.2356585356682537</c:v>
                </c:pt>
                <c:pt idx="22" formatCode="0.00">
                  <c:v>9.3464864380962709</c:v>
                </c:pt>
                <c:pt idx="23" formatCode="0.00">
                  <c:v>9.4586442753534286</c:v>
                </c:pt>
                <c:pt idx="24" formatCode="0.00">
                  <c:v>9.5721480066576738</c:v>
                </c:pt>
                <c:pt idx="25" formatCode="0.00">
                  <c:v>9.6870137827375675</c:v>
                </c:pt>
                <c:pt idx="26" formatCode="0.00">
                  <c:v>9.8032579481304118</c:v>
                </c:pt>
                <c:pt idx="27" formatCode="0.00">
                  <c:v>9.9208970435079813</c:v>
                </c:pt>
                <c:pt idx="28" formatCode="0.00">
                  <c:v>10.039947808030075</c:v>
                </c:pt>
                <c:pt idx="29" formatCode="0.00">
                  <c:v>10.160427181726437</c:v>
                </c:pt>
                <c:pt idx="30" formatCode="0.00">
                  <c:v>10.282352307907159</c:v>
                </c:pt>
                <c:pt idx="31" formatCode="0.00">
                  <c:v>10.405740535602037</c:v>
                </c:pt>
                <c:pt idx="32" formatCode="0.00">
                  <c:v>10.530609422029263</c:v>
                </c:pt>
                <c:pt idx="33" formatCode="0.00">
                  <c:v>10.65697673509362</c:v>
                </c:pt>
                <c:pt idx="34" formatCode="0.00">
                  <c:v>10.784860455914744</c:v>
                </c:pt>
                <c:pt idx="35" formatCode="0.00">
                  <c:v>10.914278781385676</c:v>
                </c:pt>
                <c:pt idx="36" formatCode="0.00">
                  <c:v>11.045250126762397</c:v>
                </c:pt>
                <c:pt idx="37" formatCode="0.00">
                  <c:v>11.177793128283486</c:v>
                </c:pt>
                <c:pt idx="38" formatCode="0.00">
                  <c:v>11.311926645822869</c:v>
                </c:pt>
                <c:pt idx="39" formatCode="0.00">
                  <c:v>11.447669765572742</c:v>
                </c:pt>
                <c:pt idx="40" formatCode="0.00">
                  <c:v>11.58504180275966</c:v>
                </c:pt>
                <c:pt idx="41" formatCode="0.00">
                  <c:v>11.724062304392717</c:v>
                </c:pt>
                <c:pt idx="42" formatCode="0.00">
                  <c:v>11.864751052045444</c:v>
                </c:pt>
                <c:pt idx="43" formatCode="0.00">
                  <c:v>12.007128064670022</c:v>
                </c:pt>
                <c:pt idx="44" formatCode="0.00">
                  <c:v>12.151213601446036</c:v>
                </c:pt>
                <c:pt idx="45" formatCode="0.00">
                  <c:v>12.297028164663391</c:v>
                </c:pt>
                <c:pt idx="46" formatCode="0.00">
                  <c:v>12.444592502639336</c:v>
                </c:pt>
                <c:pt idx="47" formatCode="0.00">
                  <c:v>12.593927612671024</c:v>
                </c:pt>
                <c:pt idx="48" formatCode="0.00">
                  <c:v>12.745054744023056</c:v>
                </c:pt>
                <c:pt idx="49" formatCode="0.00">
                  <c:v>12.897995400951322</c:v>
                </c:pt>
                <c:pt idx="50" formatCode="0.00">
                  <c:v>13.05277134576284</c:v>
                </c:pt>
                <c:pt idx="51" formatCode="0.00">
                  <c:v>13.05277134576284</c:v>
                </c:pt>
                <c:pt idx="52" formatCode="0.00">
                  <c:v>13.05277134576284</c:v>
                </c:pt>
                <c:pt idx="53" formatCode="0.00">
                  <c:v>13.05277134576284</c:v>
                </c:pt>
                <c:pt idx="54" formatCode="0.00">
                  <c:v>13.05277134576284</c:v>
                </c:pt>
                <c:pt idx="55" formatCode="0.00">
                  <c:v>13.05277134576284</c:v>
                </c:pt>
                <c:pt idx="56" formatCode="0.00">
                  <c:v>13.05277134576284</c:v>
                </c:pt>
                <c:pt idx="57" formatCode="0.00">
                  <c:v>13.05277134576284</c:v>
                </c:pt>
                <c:pt idx="58" formatCode="0.00">
                  <c:v>13.05277134576284</c:v>
                </c:pt>
                <c:pt idx="59" formatCode="0.00">
                  <c:v>13.05277134576284</c:v>
                </c:pt>
                <c:pt idx="60" formatCode="0.00">
                  <c:v>13.05277134576284</c:v>
                </c:pt>
                <c:pt idx="61" formatCode="0.00">
                  <c:v>13.05277134576284</c:v>
                </c:pt>
                <c:pt idx="62" formatCode="0.00">
                  <c:v>13.05277134576284</c:v>
                </c:pt>
                <c:pt idx="63" formatCode="0.00">
                  <c:v>13.05277134576284</c:v>
                </c:pt>
                <c:pt idx="64" formatCode="0.00">
                  <c:v>13.05277134576284</c:v>
                </c:pt>
                <c:pt idx="65" formatCode="0.00">
                  <c:v>13.05277134576284</c:v>
                </c:pt>
                <c:pt idx="66" formatCode="0.00">
                  <c:v>13.05277134576284</c:v>
                </c:pt>
                <c:pt idx="67" formatCode="0.00">
                  <c:v>13.05277134576284</c:v>
                </c:pt>
                <c:pt idx="68" formatCode="0.00">
                  <c:v>13.05277134576284</c:v>
                </c:pt>
                <c:pt idx="69" formatCode="0.00">
                  <c:v>13.05277134576284</c:v>
                </c:pt>
                <c:pt idx="70" formatCode="0.00">
                  <c:v>13.05277134576284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B-4A2A-8D7D-C4E9A614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10064"/>
        <c:axId val="411611704"/>
      </c:lineChart>
      <c:catAx>
        <c:axId val="4116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611704"/>
        <c:crosses val="autoZero"/>
        <c:auto val="1"/>
        <c:lblAlgn val="ctr"/>
        <c:lblOffset val="100"/>
        <c:noMultiLvlLbl val="0"/>
      </c:catAx>
      <c:valAx>
        <c:axId val="41161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6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619130</xdr:colOff>
      <xdr:row>84</xdr:row>
      <xdr:rowOff>66674</xdr:rowOff>
    </xdr:from>
    <xdr:to>
      <xdr:col>12</xdr:col>
      <xdr:colOff>200025</xdr:colOff>
      <xdr:row>103</xdr:row>
      <xdr:rowOff>95250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504830</xdr:colOff>
      <xdr:row>104</xdr:row>
      <xdr:rowOff>142875</xdr:rowOff>
    </xdr:from>
    <xdr:to>
      <xdr:col>12</xdr:col>
      <xdr:colOff>152399</xdr:colOff>
      <xdr:row>121</xdr:row>
      <xdr:rowOff>28575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519112</xdr:colOff>
      <xdr:row>122</xdr:row>
      <xdr:rowOff>114299</xdr:rowOff>
    </xdr:from>
    <xdr:to>
      <xdr:col>12</xdr:col>
      <xdr:colOff>76200</xdr:colOff>
      <xdr:row>139</xdr:row>
      <xdr:rowOff>123825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514350</xdr:colOff>
      <xdr:row>140</xdr:row>
      <xdr:rowOff>114299</xdr:rowOff>
    </xdr:from>
    <xdr:to>
      <xdr:col>12</xdr:col>
      <xdr:colOff>19050</xdr:colOff>
      <xdr:row>156</xdr:row>
      <xdr:rowOff>85724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ERVICES\SEP\ECHANGES\Simulations%20sectorielles%20AME\1-%20Cadrage%20Economie\Comparaison%20hypoth&#232;ses%20prix_NBM_11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Cadrage macro"/>
      <sheetName val="1-Hypothèses prix CE"/>
      <sheetName val="Prix à la conso"/>
      <sheetName val="Calculs NBM"/>
      <sheetName val="Comparaison prix HT et TTC"/>
      <sheetName val="Feuil1"/>
    </sheetNames>
    <sheetDataSet>
      <sheetData sheetId="0"/>
      <sheetData sheetId="1"/>
      <sheetData sheetId="2"/>
      <sheetData sheetId="3"/>
      <sheetData sheetId="4">
        <row r="1">
          <cell r="B1">
            <v>2000</v>
          </cell>
          <cell r="C1">
            <v>2001</v>
          </cell>
          <cell r="D1">
            <v>2002</v>
          </cell>
          <cell r="E1">
            <v>2003</v>
          </cell>
          <cell r="F1">
            <v>2004</v>
          </cell>
          <cell r="G1">
            <v>2005</v>
          </cell>
          <cell r="H1">
            <v>2006</v>
          </cell>
          <cell r="I1">
            <v>2007</v>
          </cell>
          <cell r="J1">
            <v>2008</v>
          </cell>
          <cell r="K1">
            <v>2009</v>
          </cell>
          <cell r="L1">
            <v>2010</v>
          </cell>
          <cell r="M1">
            <v>2011</v>
          </cell>
          <cell r="N1">
            <v>2012</v>
          </cell>
          <cell r="O1">
            <v>2013</v>
          </cell>
          <cell r="P1">
            <v>2014</v>
          </cell>
          <cell r="Q1">
            <v>2015</v>
          </cell>
          <cell r="R1">
            <v>2016</v>
          </cell>
          <cell r="S1">
            <v>2017</v>
          </cell>
          <cell r="T1">
            <v>2018</v>
          </cell>
          <cell r="U1">
            <v>2019</v>
          </cell>
          <cell r="V1">
            <v>2020</v>
          </cell>
          <cell r="W1">
            <v>2021</v>
          </cell>
          <cell r="X1">
            <v>2022</v>
          </cell>
          <cell r="Y1">
            <v>2023</v>
          </cell>
          <cell r="Z1">
            <v>2024</v>
          </cell>
          <cell r="AA1">
            <v>2025</v>
          </cell>
          <cell r="AB1">
            <v>2026</v>
          </cell>
          <cell r="AC1">
            <v>2027</v>
          </cell>
          <cell r="AD1">
            <v>2028</v>
          </cell>
          <cell r="AE1">
            <v>2029</v>
          </cell>
          <cell r="AF1">
            <v>2030</v>
          </cell>
          <cell r="AG1">
            <v>2031</v>
          </cell>
          <cell r="AH1">
            <v>2032</v>
          </cell>
          <cell r="AI1">
            <v>2033</v>
          </cell>
          <cell r="AJ1">
            <v>2034</v>
          </cell>
          <cell r="AK1">
            <v>2035</v>
          </cell>
          <cell r="AL1">
            <v>2036</v>
          </cell>
          <cell r="AM1">
            <v>2037</v>
          </cell>
          <cell r="AN1">
            <v>2038</v>
          </cell>
          <cell r="AO1">
            <v>2039</v>
          </cell>
          <cell r="AP1">
            <v>2040</v>
          </cell>
          <cell r="AQ1">
            <v>2041</v>
          </cell>
          <cell r="AR1">
            <v>2042</v>
          </cell>
          <cell r="AS1">
            <v>2043</v>
          </cell>
          <cell r="AT1">
            <v>2044</v>
          </cell>
          <cell r="AU1">
            <v>2045</v>
          </cell>
          <cell r="AV1">
            <v>2046</v>
          </cell>
          <cell r="AW1">
            <v>2047</v>
          </cell>
          <cell r="AX1">
            <v>2048</v>
          </cell>
          <cell r="AY1">
            <v>2049</v>
          </cell>
          <cell r="AZ1">
            <v>2050</v>
          </cell>
          <cell r="BA1">
            <v>2051</v>
          </cell>
          <cell r="BB1">
            <v>2052</v>
          </cell>
          <cell r="BC1">
            <v>2053</v>
          </cell>
          <cell r="BD1">
            <v>2054</v>
          </cell>
          <cell r="BE1">
            <v>2055</v>
          </cell>
          <cell r="BF1">
            <v>2056</v>
          </cell>
          <cell r="BG1">
            <v>2057</v>
          </cell>
          <cell r="BH1">
            <v>2058</v>
          </cell>
          <cell r="BI1">
            <v>2059</v>
          </cell>
          <cell r="BJ1">
            <v>2060</v>
          </cell>
          <cell r="BK1">
            <v>2061</v>
          </cell>
          <cell r="BL1">
            <v>2062</v>
          </cell>
          <cell r="BM1">
            <v>2063</v>
          </cell>
          <cell r="BN1">
            <v>2064</v>
          </cell>
          <cell r="BO1">
            <v>2065</v>
          </cell>
          <cell r="BP1">
            <v>2066</v>
          </cell>
          <cell r="BQ1">
            <v>2067</v>
          </cell>
          <cell r="BR1">
            <v>2068</v>
          </cell>
          <cell r="BS1">
            <v>2069</v>
          </cell>
          <cell r="BT1">
            <v>2070</v>
          </cell>
        </row>
        <row r="9">
          <cell r="A9" t="str">
            <v>gaz TTC_Res</v>
          </cell>
          <cell r="B9">
            <v>4.4338742044109587</v>
          </cell>
          <cell r="C9">
            <v>5.2174934956689132</v>
          </cell>
          <cell r="D9">
            <v>5.1412612915325777</v>
          </cell>
          <cell r="E9">
            <v>5.1500582943413509</v>
          </cell>
          <cell r="F9">
            <v>4.7797134070951097</v>
          </cell>
          <cell r="G9">
            <v>5.1062220030400356</v>
          </cell>
          <cell r="H9">
            <v>5.97728094012081</v>
          </cell>
          <cell r="I9">
            <v>5.9926865697644924</v>
          </cell>
          <cell r="J9">
            <v>6.588038730000001</v>
          </cell>
          <cell r="K9">
            <v>6.3712029426473302</v>
          </cell>
          <cell r="L9">
            <v>6.6909007541098262</v>
          </cell>
          <cell r="M9">
            <v>7.3986634911329467</v>
          </cell>
          <cell r="N9">
            <v>7.6226425494218413</v>
          </cell>
          <cell r="O9">
            <v>7.6512427616067926</v>
          </cell>
          <cell r="P9">
            <v>7.3336918496459456</v>
          </cell>
          <cell r="Q9">
            <v>7.1050410106329096</v>
          </cell>
          <cell r="R9">
            <v>7.4248173298455518</v>
          </cell>
          <cell r="S9">
            <v>7.7573764777209036</v>
          </cell>
          <cell r="T9">
            <v>8.1457406068397304</v>
          </cell>
          <cell r="U9">
            <v>8.5281901891978986</v>
          </cell>
          <cell r="V9">
            <v>8.9182236692854353</v>
          </cell>
          <cell r="W9">
            <v>9.1153677978986192</v>
          </cell>
          <cell r="X9">
            <v>9.2966276010402886</v>
          </cell>
          <cell r="Y9">
            <v>9.4704508832103631</v>
          </cell>
          <cell r="Z9">
            <v>9.6452857196946695</v>
          </cell>
          <cell r="AA9">
            <v>9.8295804620499787</v>
          </cell>
          <cell r="AB9">
            <v>10.03284840303146</v>
          </cell>
          <cell r="AC9">
            <v>10.242554597786212</v>
          </cell>
          <cell r="AD9">
            <v>10.447088055360105</v>
          </cell>
          <cell r="AE9">
            <v>10.634838156364465</v>
          </cell>
          <cell r="AF9">
            <v>10.794194657973771</v>
          </cell>
          <cell r="AG9">
            <v>10.866702164125606</v>
          </cell>
          <cell r="AH9">
            <v>10.940143338684754</v>
          </cell>
          <cell r="AI9">
            <v>11.014530280796684</v>
          </cell>
          <cell r="AJ9">
            <v>11.089875247182388</v>
          </cell>
          <cell r="AK9">
            <v>11.166190654198626</v>
          </cell>
          <cell r="AL9">
            <v>11.209409573314423</v>
          </cell>
          <cell r="AM9">
            <v>11.252945526641261</v>
          </cell>
          <cell r="AN9">
            <v>11.296800916128541</v>
          </cell>
          <cell r="AO9">
            <v>11.340978162617908</v>
          </cell>
          <cell r="AP9">
            <v>11.38547970599798</v>
          </cell>
          <cell r="AQ9">
            <v>11.416251945686238</v>
          </cell>
          <cell r="AR9">
            <v>11.447202683162903</v>
          </cell>
          <cell r="AS9">
            <v>11.478333179880989</v>
          </cell>
          <cell r="AT9">
            <v>11.509644707787096</v>
          </cell>
          <cell r="AU9">
            <v>11.541138549417758</v>
          </cell>
          <cell r="AV9">
            <v>11.567483529952302</v>
          </cell>
          <cell r="AW9">
            <v>11.593975411757111</v>
          </cell>
          <cell r="AX9">
            <v>11.620615305260664</v>
          </cell>
          <cell r="AY9">
            <v>11.647404330892487</v>
          </cell>
          <cell r="AZ9">
            <v>11.674343619179727</v>
          </cell>
          <cell r="BA9">
            <v>11.701434310844764</v>
          </cell>
          <cell r="BB9">
            <v>11.728677556903726</v>
          </cell>
          <cell r="BC9">
            <v>11.756074518766022</v>
          </cell>
          <cell r="BD9">
            <v>11.783626368334808</v>
          </cell>
          <cell r="BE9">
            <v>11.811334288108501</v>
          </cell>
          <cell r="BF9">
            <v>11.839199471283266</v>
          </cell>
          <cell r="BG9">
            <v>11.867223121856529</v>
          </cell>
          <cell r="BH9">
            <v>11.895406454731503</v>
          </cell>
          <cell r="BI9">
            <v>11.923750695822768</v>
          </cell>
          <cell r="BJ9">
            <v>11.952257082162872</v>
          </cell>
        </row>
        <row r="10">
          <cell r="A10" t="str">
            <v>fioul TTC_Res</v>
          </cell>
          <cell r="B10">
            <v>5.8622414498219175</v>
          </cell>
          <cell r="C10">
            <v>4.9017109131453322</v>
          </cell>
          <cell r="D10">
            <v>4.4731154887167142</v>
          </cell>
          <cell r="E10">
            <v>4.6654157557576328</v>
          </cell>
          <cell r="F10">
            <v>5.2758879466277175</v>
          </cell>
          <cell r="G10">
            <v>6.7649661691387903</v>
          </cell>
          <cell r="H10">
            <v>7.3516035880355419</v>
          </cell>
          <cell r="I10">
            <v>7.2694769842028997</v>
          </cell>
          <cell r="J10">
            <v>9.0486041100000012</v>
          </cell>
          <cell r="K10">
            <v>6.2460164436893288</v>
          </cell>
          <cell r="L10">
            <v>7.6534431615260106</v>
          </cell>
          <cell r="M10">
            <v>9.2944372795147991</v>
          </cell>
          <cell r="N10">
            <v>9.9458973946086147</v>
          </cell>
          <cell r="O10">
            <v>9.4358190576212575</v>
          </cell>
          <cell r="P10">
            <v>8.6312874119886231</v>
          </cell>
          <cell r="Q10">
            <v>7.0783416080849326</v>
          </cell>
          <cell r="R10">
            <v>7.7213395339367921</v>
          </cell>
          <cell r="S10">
            <v>8.4161555265165369</v>
          </cell>
          <cell r="T10">
            <v>9.1935679524691203</v>
          </cell>
          <cell r="U10">
            <v>9.9987205708750668</v>
          </cell>
          <cell r="V10">
            <v>10.853163600310578</v>
          </cell>
          <cell r="W10">
            <v>11.193290969335857</v>
          </cell>
          <cell r="X10">
            <v>11.515532045470065</v>
          </cell>
          <cell r="Y10">
            <v>11.831119755491896</v>
          </cell>
          <cell r="Z10">
            <v>12.15129001544426</v>
          </cell>
          <cell r="AA10">
            <v>12.487281809026195</v>
          </cell>
          <cell r="AB10">
            <v>12.79799595764824</v>
          </cell>
          <cell r="AC10">
            <v>13.118395290311556</v>
          </cell>
          <cell r="AD10">
            <v>13.433198218261126</v>
          </cell>
          <cell r="AE10">
            <v>13.727124290266101</v>
          </cell>
          <cell r="AF10">
            <v>13.984894213230188</v>
          </cell>
          <cell r="AG10">
            <v>14.057852668946136</v>
          </cell>
          <cell r="AH10">
            <v>14.131430542313074</v>
          </cell>
          <cell r="AI10">
            <v>14.205633092189927</v>
          </cell>
          <cell r="AJ10">
            <v>14.280465622083373</v>
          </cell>
          <cell r="AK10">
            <v>14.355933480526867</v>
          </cell>
          <cell r="AL10">
            <v>14.4588977351448</v>
          </cell>
          <cell r="AM10">
            <v>14.563044615372213</v>
          </cell>
          <cell r="AN10">
            <v>14.668387704596249</v>
          </cell>
          <cell r="AO10">
            <v>14.774940742219949</v>
          </cell>
          <cell r="AP10">
            <v>14.882717625454241</v>
          </cell>
          <cell r="AQ10">
            <v>14.925930900067687</v>
          </cell>
          <cell r="AR10">
            <v>14.969340922419649</v>
          </cell>
          <cell r="AS10">
            <v>15.012948588292106</v>
          </cell>
          <cell r="AT10">
            <v>15.056754797545482</v>
          </cell>
          <cell r="AU10">
            <v>15.100760454137221</v>
          </cell>
          <cell r="AV10">
            <v>15.145242181080475</v>
          </cell>
          <cell r="AW10">
            <v>15.189927694103071</v>
          </cell>
          <cell r="AX10">
            <v>15.234817926819076</v>
          </cell>
          <cell r="AY10">
            <v>15.27991381711977</v>
          </cell>
          <cell r="AZ10">
            <v>15.32521630719323</v>
          </cell>
          <cell r="BA10">
            <v>15.370726343544025</v>
          </cell>
          <cell r="BB10">
            <v>15.41644487701298</v>
          </cell>
          <cell r="BC10">
            <v>15.462372862797061</v>
          </cell>
          <cell r="BD10">
            <v>15.508511260469302</v>
          </cell>
          <cell r="BE10">
            <v>15.554861033998886</v>
          </cell>
          <cell r="BF10">
            <v>15.601423151771263</v>
          </cell>
          <cell r="BG10">
            <v>15.648198586608391</v>
          </cell>
          <cell r="BH10">
            <v>15.695188315789064</v>
          </cell>
          <cell r="BI10">
            <v>15.742393321069319</v>
          </cell>
          <cell r="BJ10">
            <v>15.789814588702955</v>
          </cell>
        </row>
        <row r="11">
          <cell r="A11" t="str">
            <v>élec TTC_Res</v>
          </cell>
          <cell r="B11">
            <v>14.349470803787669</v>
          </cell>
          <cell r="C11">
            <v>14.052697600406161</v>
          </cell>
          <cell r="D11">
            <v>13.934532950736543</v>
          </cell>
          <cell r="E11">
            <v>13.801029097629046</v>
          </cell>
          <cell r="F11">
            <v>13.695656558328803</v>
          </cell>
          <cell r="G11">
            <v>13.45196160177491</v>
          </cell>
          <cell r="H11">
            <v>13.308206977834192</v>
          </cell>
          <cell r="I11">
            <v>13.276527028586958</v>
          </cell>
          <cell r="J11">
            <v>13.094318510000001</v>
          </cell>
          <cell r="K11">
            <v>13.217400466474976</v>
          </cell>
          <cell r="L11">
            <v>13.112255527890175</v>
          </cell>
          <cell r="M11">
            <v>13.592519580443959</v>
          </cell>
          <cell r="N11">
            <v>13.976687227130624</v>
          </cell>
          <cell r="O11">
            <v>14.883205984057859</v>
          </cell>
          <cell r="P11">
            <v>15.689947051428808</v>
          </cell>
          <cell r="Q11">
            <v>16.254736268076762</v>
          </cell>
          <cell r="R11">
            <v>16.433538367025605</v>
          </cell>
          <cell r="S11">
            <v>16.614307289062882</v>
          </cell>
          <cell r="T11">
            <v>16.797064669242573</v>
          </cell>
          <cell r="U11">
            <v>16.981832380604242</v>
          </cell>
          <cell r="V11">
            <v>17.168632536790888</v>
          </cell>
          <cell r="W11">
            <v>17.357487494695587</v>
          </cell>
          <cell r="X11">
            <v>17.548419857137237</v>
          </cell>
          <cell r="Y11">
            <v>17.741452475565744</v>
          </cell>
          <cell r="Z11">
            <v>17.936608452796964</v>
          </cell>
          <cell r="AA11">
            <v>18.133911145777734</v>
          </cell>
          <cell r="AB11">
            <v>18.333384168381286</v>
          </cell>
          <cell r="AC11">
            <v>18.535051394233477</v>
          </cell>
          <cell r="AD11">
            <v>18.738936959570044</v>
          </cell>
          <cell r="AE11">
            <v>18.945065266125315</v>
          </cell>
          <cell r="AF11">
            <v>19.153460984052689</v>
          </cell>
          <cell r="AG11">
            <v>19.364149054877267</v>
          </cell>
          <cell r="AH11">
            <v>19.577154694480917</v>
          </cell>
          <cell r="AI11">
            <v>19.792503396120203</v>
          </cell>
          <cell r="AJ11">
            <v>20.010220933477523</v>
          </cell>
          <cell r="AK11">
            <v>20.230333363745775</v>
          </cell>
          <cell r="AL11">
            <v>20.452867030746976</v>
          </cell>
          <cell r="AM11">
            <v>20.677848568085192</v>
          </cell>
          <cell r="AN11">
            <v>20.905304902334127</v>
          </cell>
          <cell r="AO11">
            <v>21.135263256259801</v>
          </cell>
          <cell r="AP11">
            <v>21.367751152078654</v>
          </cell>
          <cell r="AQ11">
            <v>21.60279641475152</v>
          </cell>
          <cell r="AR11">
            <v>21.840427175313785</v>
          </cell>
          <cell r="AS11">
            <v>22.080671874242235</v>
          </cell>
          <cell r="AT11">
            <v>22.323559264858901</v>
          </cell>
          <cell r="AU11">
            <v>22.569118416772344</v>
          </cell>
          <cell r="AV11">
            <v>22.817378719356839</v>
          </cell>
          <cell r="AW11">
            <v>23.068369885269757</v>
          </cell>
          <cell r="AX11">
            <v>23.322121954007727</v>
          </cell>
          <cell r="AY11">
            <v>23.578665295501807</v>
          </cell>
          <cell r="AZ11">
            <v>23.83803061375232</v>
          </cell>
          <cell r="BA11">
            <v>24.100248950503598</v>
          </cell>
          <cell r="BB11">
            <v>24.36535168895913</v>
          </cell>
          <cell r="BC11">
            <v>24.633370557537681</v>
          </cell>
          <cell r="BD11">
            <v>24.904337633670593</v>
          </cell>
          <cell r="BE11">
            <v>25.178285347640966</v>
          </cell>
          <cell r="BF11">
            <v>25.455246486465015</v>
          </cell>
          <cell r="BG11">
            <v>25.735254197816126</v>
          </cell>
          <cell r="BH11">
            <v>26.018341993992099</v>
          </cell>
          <cell r="BI11">
            <v>26.304543755926012</v>
          </cell>
          <cell r="BJ11">
            <v>26.593893737241192</v>
          </cell>
        </row>
        <row r="13">
          <cell r="A13" t="str">
            <v>urbain TTC_Res</v>
          </cell>
          <cell r="B13">
            <v>5.9136424638698619</v>
          </cell>
          <cell r="C13">
            <v>6.1719221272694904</v>
          </cell>
          <cell r="D13">
            <v>6.289004637960339</v>
          </cell>
          <cell r="E13">
            <v>6.1610137942645702</v>
          </cell>
          <cell r="F13">
            <v>6.0521836446711959</v>
          </cell>
          <cell r="G13">
            <v>6.231572839161033</v>
          </cell>
          <cell r="H13">
            <v>6.6504877424126763</v>
          </cell>
          <cell r="I13">
            <v>6.7480494520833352</v>
          </cell>
          <cell r="J13">
            <v>7.0534691499999989</v>
          </cell>
          <cell r="K13">
            <v>7.5909327635233455</v>
          </cell>
          <cell r="L13">
            <v>7.5020966640693647</v>
          </cell>
          <cell r="M13">
            <v>7.6960295387627378</v>
          </cell>
          <cell r="N13">
            <v>7.949798104815609</v>
          </cell>
          <cell r="O13">
            <v>8.4055806352959674</v>
          </cell>
          <cell r="P13">
            <v>8.5447143181647576</v>
          </cell>
          <cell r="Q13">
            <v>8.795503183193139</v>
          </cell>
          <cell r="R13">
            <v>9.1913620711763944</v>
          </cell>
          <cell r="S13">
            <v>9.6030451338582683</v>
          </cell>
          <cell r="T13">
            <v>10.083810540953138</v>
          </cell>
          <cell r="U13">
            <v>10.557254186670042</v>
          </cell>
          <cell r="V13">
            <v>11.040086123956247</v>
          </cell>
          <cell r="W13">
            <v>11.28413563868391</v>
          </cell>
          <cell r="X13">
            <v>11.50852156033188</v>
          </cell>
          <cell r="Y13">
            <v>11.723701631685721</v>
          </cell>
          <cell r="Z13">
            <v>11.940133930743459</v>
          </cell>
          <cell r="AA13">
            <v>12.168276877505635</v>
          </cell>
          <cell r="AB13">
            <v>12.419907208599877</v>
          </cell>
          <cell r="AC13">
            <v>12.679507610728512</v>
          </cell>
          <cell r="AD13">
            <v>12.932704555611508</v>
          </cell>
          <cell r="AE13">
            <v>13.165124974938774</v>
          </cell>
          <cell r="AF13">
            <v>13.36239626655688</v>
          </cell>
          <cell r="AG13">
            <v>13.452155073045043</v>
          </cell>
          <cell r="AH13">
            <v>13.543069690377406</v>
          </cell>
          <cell r="AI13">
            <v>13.635155096380602</v>
          </cell>
          <cell r="AJ13">
            <v>13.728426463947839</v>
          </cell>
          <cell r="AK13">
            <v>13.822899163589327</v>
          </cell>
          <cell r="AL13">
            <v>13.876400915386153</v>
          </cell>
          <cell r="AM13">
            <v>13.930295131548524</v>
          </cell>
          <cell r="AN13">
            <v>13.984584785508057</v>
          </cell>
          <cell r="AO13">
            <v>14.039272874083542</v>
          </cell>
          <cell r="AP13">
            <v>14.094362417672476</v>
          </cell>
          <cell r="AQ13">
            <v>14.132456122089804</v>
          </cell>
          <cell r="AR13">
            <v>14.170770793263522</v>
          </cell>
          <cell r="AS13">
            <v>14.209307992777015</v>
          </cell>
          <cell r="AT13">
            <v>14.248069295203937</v>
          </cell>
          <cell r="AU13">
            <v>14.287056288227468</v>
          </cell>
          <cell r="AV13">
            <v>14.319669380791741</v>
          </cell>
          <cell r="AW13">
            <v>14.352464326013626</v>
          </cell>
          <cell r="AX13">
            <v>14.385442498519566</v>
          </cell>
          <cell r="AY13">
            <v>14.418605285316534</v>
          </cell>
          <cell r="AZ13">
            <v>14.4519540859116</v>
          </cell>
          <cell r="BA13">
            <v>14.485490312432763</v>
          </cell>
          <cell r="BB13">
            <v>14.519215389750903</v>
          </cell>
          <cell r="BC13">
            <v>14.553130755602981</v>
          </cell>
          <cell r="BD13">
            <v>14.587237860716444</v>
          </cell>
          <cell r="BE13">
            <v>14.621538168934853</v>
          </cell>
          <cell r="BF13">
            <v>14.656033157344789</v>
          </cell>
          <cell r="BG13">
            <v>14.690724316403964</v>
          </cell>
          <cell r="BH13">
            <v>14.725613150070638</v>
          </cell>
          <cell r="BI13">
            <v>14.760701175934292</v>
          </cell>
          <cell r="BJ13">
            <v>14.79598992534763</v>
          </cell>
        </row>
        <row r="16">
          <cell r="A16" t="str">
            <v>gaz HTVA-HCC_Res</v>
          </cell>
          <cell r="B16">
            <v>3.7575205122126776</v>
          </cell>
          <cell r="C16">
            <v>4.4216046573465357</v>
          </cell>
          <cell r="D16">
            <v>4.3570010945191351</v>
          </cell>
          <cell r="E16">
            <v>4.3644561816452132</v>
          </cell>
          <cell r="F16">
            <v>4.0506045822839916</v>
          </cell>
          <cell r="G16">
            <v>4.3273067822373186</v>
          </cell>
          <cell r="H16">
            <v>5.0654923221362793</v>
          </cell>
          <cell r="I16">
            <v>5.0785479404783835</v>
          </cell>
          <cell r="J16">
            <v>5.5830836694915265</v>
          </cell>
          <cell r="K16">
            <v>5.399324527667229</v>
          </cell>
          <cell r="L16">
            <v>5.6702548763642593</v>
          </cell>
          <cell r="M16">
            <v>6.2700538060448698</v>
          </cell>
          <cell r="N16">
            <v>6.4598665673066451</v>
          </cell>
          <cell r="O16">
            <v>6.4841040352599943</v>
          </cell>
          <cell r="P16">
            <v>6.0707963196087373</v>
          </cell>
          <cell r="Q16">
            <v>5.7225278793062522</v>
          </cell>
          <cell r="R16">
            <v>5.8390282171611236</v>
          </cell>
          <cell r="S16">
            <v>5.9457619216178497</v>
          </cell>
          <cell r="T16">
            <v>6.0997879830605726</v>
          </cell>
          <cell r="U16">
            <v>6.248801716740024</v>
          </cell>
          <cell r="V16">
            <v>6.4042424823935171</v>
          </cell>
          <cell r="W16">
            <v>6.4661476463789347</v>
          </cell>
          <cell r="X16">
            <v>6.5290000625201472</v>
          </cell>
          <cell r="Y16">
            <v>6.5928144219685816</v>
          </cell>
          <cell r="Z16">
            <v>6.6576056457672346</v>
          </cell>
          <cell r="AA16">
            <v>6.7233888884690405</v>
          </cell>
          <cell r="AB16">
            <v>6.7939156607166309</v>
          </cell>
          <cell r="AC16">
            <v>6.8655879781619671</v>
          </cell>
          <cell r="AD16">
            <v>6.9384247315783156</v>
          </cell>
          <cell r="AE16">
            <v>7.0124451262129419</v>
          </cell>
          <cell r="AF16">
            <v>7.0876686870524006</v>
          </cell>
          <cell r="AG16">
            <v>7.1491157261641254</v>
          </cell>
          <cell r="AH16">
            <v>7.2113540096888267</v>
          </cell>
          <cell r="AI16">
            <v>7.274393791139615</v>
          </cell>
          <cell r="AJ16">
            <v>7.3382454575681777</v>
          </cell>
          <cell r="AK16">
            <v>7.4029195313107508</v>
          </cell>
          <cell r="AL16">
            <v>7.4395457339512578</v>
          </cell>
          <cell r="AM16">
            <v>7.4764406096519682</v>
          </cell>
          <cell r="AN16">
            <v>7.5136061939632217</v>
          </cell>
          <cell r="AO16">
            <v>7.5510445384457361</v>
          </cell>
          <cell r="AP16">
            <v>7.5887577108017306</v>
          </cell>
          <cell r="AQ16">
            <v>7.6148358800290676</v>
          </cell>
          <cell r="AR16">
            <v>7.6410653185686135</v>
          </cell>
          <cell r="AS16">
            <v>7.667447095448348</v>
          </cell>
          <cell r="AT16">
            <v>7.6939822885891171</v>
          </cell>
          <cell r="AU16">
            <v>7.7206719848862884</v>
          </cell>
          <cell r="AV16">
            <v>7.7429982395765773</v>
          </cell>
          <cell r="AW16">
            <v>7.7654489868687877</v>
          </cell>
          <cell r="AX16">
            <v>7.7880251678040056</v>
          </cell>
          <cell r="AY16">
            <v>7.8107277318987691</v>
          </cell>
          <cell r="AZ16">
            <v>7.8335576372269387</v>
          </cell>
          <cell r="BA16">
            <v>7.8565158505023938</v>
          </cell>
          <cell r="BB16">
            <v>7.8796033471625329</v>
          </cell>
          <cell r="BC16">
            <v>7.9028211114526137</v>
          </cell>
          <cell r="BD16">
            <v>7.9261701365109056</v>
          </cell>
          <cell r="BE16">
            <v>7.9496514244547134</v>
          </cell>
          <cell r="BF16">
            <v>7.9732659864672266</v>
          </cell>
          <cell r="BG16">
            <v>7.9970148428852452</v>
          </cell>
          <cell r="BH16">
            <v>8.0208990232877682</v>
          </cell>
          <cell r="BI16">
            <v>8.0449195665854489</v>
          </cell>
          <cell r="BJ16">
            <v>8.0690775211109607</v>
          </cell>
        </row>
        <row r="17">
          <cell r="A17" t="str">
            <v>fioul HTVA-HCC_Res</v>
          </cell>
          <cell r="B17">
            <v>4.9015396737641455</v>
          </cell>
          <cell r="C17">
            <v>4.0984204959409132</v>
          </cell>
          <cell r="D17">
            <v>3.7400631176561152</v>
          </cell>
          <cell r="E17">
            <v>3.9008492941117332</v>
          </cell>
          <cell r="F17">
            <v>4.4112775473475905</v>
          </cell>
          <cell r="G17">
            <v>5.6563262283769147</v>
          </cell>
          <cell r="H17">
            <v>6.1468257425046353</v>
          </cell>
          <cell r="I17">
            <v>6.0781580135475748</v>
          </cell>
          <cell r="J17">
            <v>7.5657225000000006</v>
          </cell>
          <cell r="K17">
            <v>5.2224217756599742</v>
          </cell>
          <cell r="L17">
            <v>6.3991999678311124</v>
          </cell>
          <cell r="M17">
            <v>7.7712686283568555</v>
          </cell>
          <cell r="N17">
            <v>8.3159677212446628</v>
          </cell>
          <cell r="O17">
            <v>7.889480817409078</v>
          </cell>
          <cell r="P17">
            <v>7.0291996928014502</v>
          </cell>
          <cell r="Q17">
            <v>5.529754521658174</v>
          </cell>
          <cell r="R17">
            <v>5.8663827031533193</v>
          </cell>
          <cell r="S17">
            <v>6.2195376270872025</v>
          </cell>
          <cell r="T17">
            <v>6.641753114041852</v>
          </cell>
          <cell r="U17">
            <v>7.0871627418437937</v>
          </cell>
          <cell r="V17">
            <v>7.5737850878978819</v>
          </cell>
          <cell r="W17">
            <v>7.7213544462686947</v>
          </cell>
          <cell r="X17">
            <v>7.8727138075342955</v>
          </cell>
          <cell r="Y17">
            <v>8.0279605098013285</v>
          </cell>
          <cell r="Z17">
            <v>8.1871943910972256</v>
          </cell>
          <cell r="AA17">
            <v>8.3505178535753029</v>
          </cell>
          <cell r="AB17">
            <v>8.4779590680680688</v>
          </cell>
          <cell r="AC17">
            <v>8.6078902947898364</v>
          </cell>
          <cell r="AD17">
            <v>8.7403601848847856</v>
          </cell>
          <cell r="AE17">
            <v>8.8754183400682614</v>
          </cell>
          <cell r="AF17">
            <v>9.0131153311995273</v>
          </cell>
          <cell r="AG17">
            <v>9.0741173844737304</v>
          </cell>
          <cell r="AH17">
            <v>9.1356373454828734</v>
          </cell>
          <cell r="AI17">
            <v>9.1976796112661994</v>
          </cell>
          <cell r="AJ17">
            <v>9.2602486161938256</v>
          </cell>
          <cell r="AK17">
            <v>9.3233488322837061</v>
          </cell>
          <cell r="AL17">
            <v>9.4094393461782992</v>
          </cell>
          <cell r="AM17">
            <v>9.4965186774721229</v>
          </cell>
          <cell r="AN17">
            <v>9.584598183512286</v>
          </cell>
          <cell r="AO17">
            <v>9.6736893520939766</v>
          </cell>
          <cell r="AP17">
            <v>9.7638038029587673</v>
          </cell>
          <cell r="AQ17">
            <v>9.7999353034716812</v>
          </cell>
          <cell r="AR17">
            <v>9.8362313087826863</v>
          </cell>
          <cell r="AS17">
            <v>9.8726925678733704</v>
          </cell>
          <cell r="AT17">
            <v>9.90931983313539</v>
          </cell>
          <cell r="AU17">
            <v>9.9461138603860082</v>
          </cell>
          <cell r="AV17">
            <v>9.9833059397699984</v>
          </cell>
          <cell r="AW17">
            <v>10.020668408852437</v>
          </cell>
          <cell r="AX17">
            <v>10.058202048247091</v>
          </cell>
          <cell r="AY17">
            <v>10.095907642143992</v>
          </cell>
          <cell r="AZ17">
            <v>10.133785978325816</v>
          </cell>
          <cell r="BA17">
            <v>10.171837848184339</v>
          </cell>
          <cell r="BB17">
            <v>10.210064046736978</v>
          </cell>
          <cell r="BC17">
            <v>10.2484653726434</v>
          </cell>
          <cell r="BD17">
            <v>10.287042628222196</v>
          </cell>
          <cell r="BE17">
            <v>10.325796619467669</v>
          </cell>
          <cell r="BF17">
            <v>10.364728156066647</v>
          </cell>
          <cell r="BG17">
            <v>10.403838051415416</v>
          </cell>
          <cell r="BH17">
            <v>10.443127122636714</v>
          </cell>
          <cell r="BI17">
            <v>10.482596190596791</v>
          </cell>
          <cell r="BJ17">
            <v>10.522246079922574</v>
          </cell>
        </row>
        <row r="18">
          <cell r="A18" t="str">
            <v>elec HTVA-HCC_Res</v>
          </cell>
          <cell r="B18">
            <v>12.160568477786162</v>
          </cell>
          <cell r="C18">
            <v>11.90906576305607</v>
          </cell>
          <cell r="D18">
            <v>11.80892622943775</v>
          </cell>
          <cell r="E18">
            <v>11.695787370872074</v>
          </cell>
          <cell r="F18">
            <v>11.606488608753223</v>
          </cell>
          <cell r="G18">
            <v>11.399967459131281</v>
          </cell>
          <cell r="H18">
            <v>11.27814150663915</v>
          </cell>
          <cell r="I18">
            <v>11.251294092022848</v>
          </cell>
          <cell r="J18">
            <v>11.09688009322034</v>
          </cell>
          <cell r="K18">
            <v>11.201186835995745</v>
          </cell>
          <cell r="L18">
            <v>11.112080955839131</v>
          </cell>
          <cell r="M18">
            <v>11.519084390206745</v>
          </cell>
          <cell r="N18">
            <v>11.844650192483579</v>
          </cell>
          <cell r="O18">
            <v>12.612886427167677</v>
          </cell>
          <cell r="P18">
            <v>13.296565297821024</v>
          </cell>
          <cell r="Q18">
            <v>13.775200227183696</v>
          </cell>
          <cell r="R18">
            <v>13.926727429682717</v>
          </cell>
          <cell r="S18">
            <v>14.079921431409225</v>
          </cell>
          <cell r="T18">
            <v>14.234800567154725</v>
          </cell>
          <cell r="U18">
            <v>14.391383373393426</v>
          </cell>
          <cell r="V18">
            <v>14.549688590500752</v>
          </cell>
          <cell r="W18">
            <v>14.709735164996262</v>
          </cell>
          <cell r="X18">
            <v>14.871542251811217</v>
          </cell>
          <cell r="Y18">
            <v>15.035129216581142</v>
          </cell>
          <cell r="Z18">
            <v>15.20051563796353</v>
          </cell>
          <cell r="AA18">
            <v>15.367721309981132</v>
          </cell>
          <cell r="AB18">
            <v>15.53676624439092</v>
          </cell>
          <cell r="AC18">
            <v>15.707670673079219</v>
          </cell>
          <cell r="AD18">
            <v>15.880455050483089</v>
          </cell>
          <cell r="AE18">
            <v>16.0551400560384</v>
          </cell>
          <cell r="AF18">
            <v>16.231746596654823</v>
          </cell>
          <cell r="AG18">
            <v>16.410295809218024</v>
          </cell>
          <cell r="AH18">
            <v>16.590809063119423</v>
          </cell>
          <cell r="AI18">
            <v>16.773307962813732</v>
          </cell>
          <cell r="AJ18">
            <v>16.957814350404682</v>
          </cell>
          <cell r="AK18">
            <v>17.144350308259131</v>
          </cell>
          <cell r="AL18">
            <v>17.332938161649977</v>
          </cell>
          <cell r="AM18">
            <v>17.523600481428126</v>
          </cell>
          <cell r="AN18">
            <v>17.716360086723839</v>
          </cell>
          <cell r="AO18">
            <v>17.911240047677794</v>
          </cell>
          <cell r="AP18">
            <v>18.10826368820225</v>
          </cell>
          <cell r="AQ18">
            <v>18.307454588772472</v>
          </cell>
          <cell r="AR18">
            <v>18.508836589248968</v>
          </cell>
          <cell r="AS18">
            <v>18.712433791730707</v>
          </cell>
          <cell r="AT18">
            <v>18.918270563439744</v>
          </cell>
          <cell r="AU18">
            <v>19.126371539637582</v>
          </cell>
          <cell r="AV18">
            <v>19.336761626573594</v>
          </cell>
          <cell r="AW18">
            <v>19.549466004465899</v>
          </cell>
          <cell r="AX18">
            <v>19.764510130515024</v>
          </cell>
          <cell r="AY18">
            <v>19.981919741950684</v>
          </cell>
          <cell r="AZ18">
            <v>20.20172085911214</v>
          </cell>
          <cell r="BA18">
            <v>20.423939788562372</v>
          </cell>
          <cell r="BB18">
            <v>20.648603126236559</v>
          </cell>
          <cell r="BC18">
            <v>20.875737760625157</v>
          </cell>
          <cell r="BD18">
            <v>21.105370875992026</v>
          </cell>
          <cell r="BE18">
            <v>21.337529955627939</v>
          </cell>
          <cell r="BF18">
            <v>21.572242785139842</v>
          </cell>
          <cell r="BG18">
            <v>21.809537455776379</v>
          </cell>
          <cell r="BH18">
            <v>22.049442367789915</v>
          </cell>
          <cell r="BI18">
            <v>22.291986233835601</v>
          </cell>
          <cell r="BJ18">
            <v>22.537198082407791</v>
          </cell>
        </row>
        <row r="20">
          <cell r="A20" t="str">
            <v>urbain HTVA-HCC_Res</v>
          </cell>
          <cell r="B20">
            <v>5.5161424821462228</v>
          </cell>
          <cell r="C20">
            <v>5.7570612445261853</v>
          </cell>
          <cell r="D20">
            <v>5.8662737671100231</v>
          </cell>
          <cell r="E20">
            <v>5.7468861418774422</v>
          </cell>
          <cell r="F20">
            <v>5.6453712777005682</v>
          </cell>
          <cell r="G20">
            <v>5.8127023875214752</v>
          </cell>
          <cell r="H20">
            <v>6.2034588981405481</v>
          </cell>
          <cell r="I20">
            <v>6.2944627582205444</v>
          </cell>
          <cell r="J20">
            <v>6.6003610958333798</v>
          </cell>
          <cell r="K20">
            <v>7.1032985652806699</v>
          </cell>
          <cell r="L20">
            <v>7.0201692111611234</v>
          </cell>
          <cell r="M20">
            <v>7.2247128625116224</v>
          </cell>
          <cell r="N20">
            <v>7.4629402515865948</v>
          </cell>
          <cell r="O20">
            <v>7.9161676115715816</v>
          </cell>
          <cell r="P20">
            <v>8.0992552778812872</v>
          </cell>
          <cell r="Q20">
            <v>8.336969841889232</v>
          </cell>
          <cell r="R20">
            <v>8.7121915366600913</v>
          </cell>
          <cell r="S20">
            <v>9.1024124491547571</v>
          </cell>
          <cell r="T20">
            <v>9.5581142568276203</v>
          </cell>
          <cell r="U20">
            <v>10.006876006322313</v>
          </cell>
          <cell r="V20">
            <v>10.464536610385069</v>
          </cell>
          <cell r="W20">
            <v>10.6958631646293</v>
          </cell>
          <cell r="X20">
            <v>10.90855124202074</v>
          </cell>
          <cell r="Y20">
            <v>11.11251339496277</v>
          </cell>
          <cell r="Z20">
            <v>11.317662493595696</v>
          </cell>
          <cell r="AA20">
            <v>11.533911732232831</v>
          </cell>
          <cell r="AB20">
            <v>11.772423894407465</v>
          </cell>
          <cell r="AC20">
            <v>12.018490626282951</v>
          </cell>
          <cell r="AD20">
            <v>12.25848773043745</v>
          </cell>
          <cell r="AE20">
            <v>12.478791445439597</v>
          </cell>
          <cell r="AF20">
            <v>12.665778451712683</v>
          </cell>
          <cell r="AG20">
            <v>12.750857889142223</v>
          </cell>
          <cell r="AH20">
            <v>12.83703288187432</v>
          </cell>
          <cell r="AI20">
            <v>12.924317626901045</v>
          </cell>
          <cell r="AJ20">
            <v>13.012726506111697</v>
          </cell>
          <cell r="AK20">
            <v>13.102274088710262</v>
          </cell>
          <cell r="AL20">
            <v>13.152986649655123</v>
          </cell>
          <cell r="AM20">
            <v>13.204071214737937</v>
          </cell>
          <cell r="AN20">
            <v>13.255530602377306</v>
          </cell>
          <cell r="AO20">
            <v>13.307367653159757</v>
          </cell>
          <cell r="AP20">
            <v>13.359585230021304</v>
          </cell>
          <cell r="AQ20">
            <v>13.395693006720194</v>
          </cell>
          <cell r="AR20">
            <v>13.432010230581536</v>
          </cell>
          <cell r="AS20">
            <v>13.46853838177916</v>
          </cell>
          <cell r="AT20">
            <v>13.505278952799937</v>
          </cell>
          <cell r="AU20">
            <v>13.542233448556845</v>
          </cell>
          <cell r="AV20">
            <v>13.573146332504018</v>
          </cell>
          <cell r="AW20">
            <v>13.604231588638509</v>
          </cell>
          <cell r="AX20">
            <v>13.635490519923762</v>
          </cell>
          <cell r="AY20">
            <v>13.666924441058327</v>
          </cell>
          <cell r="AZ20">
            <v>13.698534678589196</v>
          </cell>
          <cell r="BA20">
            <v>13.730322571026317</v>
          </cell>
          <cell r="BB20">
            <v>13.762289468958201</v>
          </cell>
          <cell r="BC20">
            <v>13.794436735168704</v>
          </cell>
          <cell r="BD20">
            <v>13.826765744754923</v>
          </cell>
          <cell r="BE20">
            <v>13.859277885246309</v>
          </cell>
          <cell r="BF20">
            <v>13.891974556724922</v>
          </cell>
          <cell r="BG20">
            <v>13.924857171946888</v>
          </cell>
          <cell r="BH20">
            <v>13.957927156465061</v>
          </cell>
          <cell r="BI20">
            <v>13.991185948752884</v>
          </cell>
          <cell r="BJ20">
            <v>14.024635000329509</v>
          </cell>
        </row>
        <row r="23">
          <cell r="A23" t="str">
            <v>Gaz HT_Res</v>
          </cell>
          <cell r="Q23">
            <v>2.8128736298681973</v>
          </cell>
          <cell r="R23">
            <v>2.9382134339500174</v>
          </cell>
          <cell r="S23">
            <v>3.0691382974957442</v>
          </cell>
          <cell r="T23">
            <v>3.2058970870920445</v>
          </cell>
          <cell r="U23">
            <v>3.3487497586574655</v>
          </cell>
          <cell r="V23">
            <v>3.4979678515757864</v>
          </cell>
          <cell r="W23">
            <v>3.553588116098684</v>
          </cell>
          <cell r="X23">
            <v>3.6100927837827483</v>
          </cell>
          <cell r="Y23">
            <v>3.6674959172894619</v>
          </cell>
          <cell r="Z23">
            <v>3.7258118028869784</v>
          </cell>
          <cell r="AA23">
            <v>3.7850549540056346</v>
          </cell>
          <cell r="AB23">
            <v>3.8489762337542457</v>
          </cell>
          <cell r="AC23">
            <v>3.9139770037756141</v>
          </cell>
          <cell r="AD23">
            <v>3.9800754942937515</v>
          </cell>
          <cell r="AE23">
            <v>4.0472902434011866</v>
          </cell>
          <cell r="AF23">
            <v>4.1156401022581859</v>
          </cell>
          <cell r="AG23">
            <v>4.1701447023676215</v>
          </cell>
          <cell r="AH23">
            <v>4.2253711225000128</v>
          </cell>
          <cell r="AI23">
            <v>4.2813289219245689</v>
          </cell>
          <cell r="AJ23">
            <v>4.3380277865066352</v>
          </cell>
          <cell r="AK23">
            <v>4.3954775303842482</v>
          </cell>
          <cell r="AL23">
            <v>4.4248071598611434</v>
          </cell>
          <cell r="AM23">
            <v>4.4543324966666082</v>
          </cell>
          <cell r="AN23">
            <v>4.4840548466936614</v>
          </cell>
          <cell r="AO23">
            <v>4.5139755245491369</v>
          </cell>
          <cell r="AP23">
            <v>4.5440958536118208</v>
          </cell>
          <cell r="AQ23">
            <v>4.5625052511129125</v>
          </cell>
          <cell r="AR23">
            <v>4.5809892302089512</v>
          </cell>
          <cell r="AS23">
            <v>4.5995480930507435</v>
          </cell>
          <cell r="AT23">
            <v>4.6181821430131915</v>
          </cell>
          <cell r="AU23">
            <v>4.6368916847002577</v>
          </cell>
          <cell r="AV23">
            <v>4.6511579832343406</v>
          </cell>
          <cell r="AW23">
            <v>4.6654681748087823</v>
          </cell>
          <cell r="AX23">
            <v>4.6798223944690553</v>
          </cell>
          <cell r="AY23">
            <v>4.6942207776761231</v>
          </cell>
          <cell r="AZ23">
            <v>4.7086634603077213</v>
          </cell>
          <cell r="BA23">
            <v>4.7231505786596388</v>
          </cell>
          <cell r="BB23">
            <v>4.7376822694470064</v>
          </cell>
          <cell r="BC23">
            <v>4.7522586698055855</v>
          </cell>
          <cell r="BD23">
            <v>4.7668799172930623</v>
          </cell>
          <cell r="BE23">
            <v>4.781546149890346</v>
          </cell>
          <cell r="BF23">
            <v>4.7962575060028705</v>
          </cell>
          <cell r="BG23">
            <v>4.8110141244619005</v>
          </cell>
          <cell r="BH23">
            <v>4.8258161445258425</v>
          </cell>
          <cell r="BI23">
            <v>4.8406637058815596</v>
          </cell>
          <cell r="BJ23">
            <v>4.8555569486456873</v>
          </cell>
        </row>
        <row r="24">
          <cell r="A24" t="str">
            <v>fioul HT_Res</v>
          </cell>
          <cell r="Q24">
            <v>3.6913956585793675</v>
          </cell>
          <cell r="R24">
            <v>4.0329519244036955</v>
          </cell>
          <cell r="S24">
            <v>4.4061115981295105</v>
          </cell>
          <cell r="T24">
            <v>4.8137988696807685</v>
          </cell>
          <cell r="U24">
            <v>5.2592084974827094</v>
          </cell>
          <cell r="V24">
            <v>5.7458308435367984</v>
          </cell>
          <cell r="W24">
            <v>5.8934002019076104</v>
          </cell>
          <cell r="X24">
            <v>6.0447595631732121</v>
          </cell>
          <cell r="Y24">
            <v>6.2000062654402459</v>
          </cell>
          <cell r="Z24">
            <v>6.3592401467361421</v>
          </cell>
          <cell r="AA24">
            <v>6.5225636092142194</v>
          </cell>
          <cell r="AB24">
            <v>6.6500048237069844</v>
          </cell>
          <cell r="AC24">
            <v>6.7799360504287529</v>
          </cell>
          <cell r="AD24">
            <v>6.9124059405237031</v>
          </cell>
          <cell r="AE24">
            <v>7.0474640957071788</v>
          </cell>
          <cell r="AF24">
            <v>7.1851610868384448</v>
          </cell>
          <cell r="AG24">
            <v>7.2461631401126478</v>
          </cell>
          <cell r="AH24">
            <v>7.3076831011217918</v>
          </cell>
          <cell r="AI24">
            <v>7.3697253669051159</v>
          </cell>
          <cell r="AJ24">
            <v>7.432294371832743</v>
          </cell>
          <cell r="AK24">
            <v>7.4953945879226227</v>
          </cell>
          <cell r="AL24">
            <v>7.5814851018172167</v>
          </cell>
          <cell r="AM24">
            <v>7.6685644331110403</v>
          </cell>
          <cell r="AN24">
            <v>7.7566439391512016</v>
          </cell>
          <cell r="AO24">
            <v>7.8457351077328932</v>
          </cell>
          <cell r="AP24">
            <v>7.9358495585976847</v>
          </cell>
          <cell r="AQ24">
            <v>7.9719810591105986</v>
          </cell>
          <cell r="AR24">
            <v>8.0082770644216037</v>
          </cell>
          <cell r="AS24">
            <v>8.044738323512286</v>
          </cell>
          <cell r="AT24">
            <v>8.0813655887743092</v>
          </cell>
          <cell r="AU24">
            <v>8.1181596160249256</v>
          </cell>
          <cell r="AV24">
            <v>8.1553516954089176</v>
          </cell>
          <cell r="AW24">
            <v>8.1927141644913561</v>
          </cell>
          <cell r="AX24">
            <v>8.2302478038860105</v>
          </cell>
          <cell r="AY24">
            <v>8.2679533977829109</v>
          </cell>
          <cell r="AZ24">
            <v>8.3058317339647338</v>
          </cell>
          <cell r="BA24">
            <v>8.343883603823258</v>
          </cell>
          <cell r="BB24">
            <v>8.3821098023758971</v>
          </cell>
          <cell r="BC24">
            <v>8.4205111282823175</v>
          </cell>
          <cell r="BD24">
            <v>8.4590883838611148</v>
          </cell>
          <cell r="BE24">
            <v>8.4978423751065861</v>
          </cell>
          <cell r="BF24">
            <v>8.5367739117055645</v>
          </cell>
          <cell r="BG24">
            <v>8.5758838070543337</v>
          </cell>
          <cell r="BH24">
            <v>8.6151728782756329</v>
          </cell>
          <cell r="BI24">
            <v>8.65464194623571</v>
          </cell>
          <cell r="BJ24">
            <v>8.6942918355614935</v>
          </cell>
        </row>
        <row r="25">
          <cell r="A25" t="str">
            <v>élec HT_Res</v>
          </cell>
          <cell r="Q25">
            <v>9.9907764365863603</v>
          </cell>
          <cell r="R25">
            <v>10.090684200952222</v>
          </cell>
          <cell r="S25">
            <v>10.191591042961745</v>
          </cell>
          <cell r="T25">
            <v>10.293506953391363</v>
          </cell>
          <cell r="U25">
            <v>10.396442022925276</v>
          </cell>
          <cell r="V25">
            <v>10.50040644315453</v>
          </cell>
          <cell r="W25">
            <v>10.605410507586074</v>
          </cell>
          <cell r="X25">
            <v>10.711464612661937</v>
          </cell>
          <cell r="Y25">
            <v>10.818579258788555</v>
          </cell>
          <cell r="Z25">
            <v>10.92676505137644</v>
          </cell>
          <cell r="AA25">
            <v>11.036032701890205</v>
          </cell>
          <cell r="AB25">
            <v>11.14639302890911</v>
          </cell>
          <cell r="AC25">
            <v>11.257856959198199</v>
          </cell>
          <cell r="AD25">
            <v>11.370435528790184</v>
          </cell>
          <cell r="AE25">
            <v>11.484139884078083</v>
          </cell>
          <cell r="AF25">
            <v>11.598981282918864</v>
          </cell>
          <cell r="AG25">
            <v>11.598981282918864</v>
          </cell>
          <cell r="AH25">
            <v>11.598981282918864</v>
          </cell>
          <cell r="AI25">
            <v>11.598981282918864</v>
          </cell>
          <cell r="AJ25">
            <v>11.598981282918864</v>
          </cell>
          <cell r="AK25">
            <v>11.598981282918864</v>
          </cell>
          <cell r="AL25">
            <v>11.598981282918864</v>
          </cell>
          <cell r="AM25">
            <v>11.598981282918864</v>
          </cell>
          <cell r="AN25">
            <v>11.598981282918864</v>
          </cell>
          <cell r="AO25">
            <v>11.598981282918864</v>
          </cell>
          <cell r="AP25">
            <v>11.598981282918864</v>
          </cell>
          <cell r="AQ25">
            <v>11.598981282918864</v>
          </cell>
          <cell r="AR25">
            <v>11.598981282918864</v>
          </cell>
          <cell r="AS25">
            <v>11.598981282918864</v>
          </cell>
          <cell r="AT25">
            <v>11.598981282918864</v>
          </cell>
          <cell r="AU25">
            <v>11.598981282918864</v>
          </cell>
          <cell r="AV25">
            <v>11.598981282918864</v>
          </cell>
          <cell r="AW25">
            <v>11.598981282918864</v>
          </cell>
          <cell r="AX25">
            <v>11.598981282918864</v>
          </cell>
          <cell r="AY25">
            <v>11.598981282918864</v>
          </cell>
          <cell r="AZ25">
            <v>11.598981282918864</v>
          </cell>
          <cell r="BA25">
            <v>11.598981282918864</v>
          </cell>
          <cell r="BB25">
            <v>11.598981282918864</v>
          </cell>
          <cell r="BC25">
            <v>11.598981282918864</v>
          </cell>
          <cell r="BD25">
            <v>11.598981282918864</v>
          </cell>
          <cell r="BE25">
            <v>11.598981282918864</v>
          </cell>
          <cell r="BF25">
            <v>11.598981282918864</v>
          </cell>
          <cell r="BG25">
            <v>11.598981282918864</v>
          </cell>
          <cell r="BH25">
            <v>11.598981282918864</v>
          </cell>
          <cell r="BI25">
            <v>11.598981282918864</v>
          </cell>
          <cell r="BJ25">
            <v>11.598981282918864</v>
          </cell>
        </row>
        <row r="36">
          <cell r="A36" t="str">
            <v>gaz TTC_Ter</v>
          </cell>
          <cell r="K36">
            <v>3.8946254000000002</v>
          </cell>
          <cell r="L36">
            <v>4.563292066666671</v>
          </cell>
          <cell r="M36">
            <v>5.2319587333333297</v>
          </cell>
          <cell r="N36">
            <v>5.9006254</v>
          </cell>
          <cell r="O36">
            <v>5.9006254</v>
          </cell>
          <cell r="P36">
            <v>5.6056254000000001</v>
          </cell>
          <cell r="Q36">
            <v>5.3696254000000003</v>
          </cell>
          <cell r="R36">
            <v>5.658656950726817</v>
          </cell>
          <cell r="S36">
            <v>5.7493055567480056</v>
          </cell>
          <cell r="T36">
            <v>5.8422276362174914</v>
          </cell>
          <cell r="U36">
            <v>5.9374810515361061</v>
          </cell>
          <cell r="V36">
            <v>6.0351251464092588</v>
          </cell>
          <cell r="W36">
            <v>6.1352207838562913</v>
          </cell>
          <cell r="X36">
            <v>6.2378303851959771</v>
          </cell>
          <cell r="Y36">
            <v>6.3430179700333609</v>
          </cell>
          <cell r="Z36">
            <v>6.4508491972734294</v>
          </cell>
          <cell r="AA36">
            <v>6.5613914071882906</v>
          </cell>
          <cell r="AB36">
            <v>6.6747136645646652</v>
          </cell>
          <cell r="AC36">
            <v>6.790886802959661</v>
          </cell>
          <cell r="AD36">
            <v>6.9099834700930609</v>
          </cell>
          <cell r="AE36">
            <v>7.0320781744056049</v>
          </cell>
          <cell r="AF36">
            <v>7.1572473328130251</v>
          </cell>
          <cell r="AG36">
            <v>7.2094568097307601</v>
          </cell>
          <cell r="AH36">
            <v>7.2621861028359653</v>
          </cell>
          <cell r="AI36">
            <v>7.3154403876126146</v>
          </cell>
          <cell r="AJ36">
            <v>7.3692248910737987</v>
          </cell>
          <cell r="AK36">
            <v>7.4235448922747969</v>
          </cell>
          <cell r="AL36">
            <v>7.4784057228312513</v>
          </cell>
          <cell r="AM36">
            <v>7.5338127674423854</v>
          </cell>
          <cell r="AN36">
            <v>7.5897714644196581</v>
          </cell>
          <cell r="AO36">
            <v>7.6462873062204366</v>
          </cell>
          <cell r="AP36">
            <v>7.7033658399871374</v>
          </cell>
          <cell r="AQ36">
            <v>7.7610126680917251</v>
          </cell>
          <cell r="AR36">
            <v>7.8192334486855417</v>
          </cell>
          <cell r="AS36">
            <v>7.8780338962546947</v>
          </cell>
          <cell r="AT36">
            <v>7.9374197821809824</v>
          </cell>
          <cell r="AU36">
            <v>7.9973969353083136</v>
          </cell>
          <cell r="AV36">
            <v>8.0579712425148422</v>
          </cell>
          <cell r="AW36">
            <v>8.1191486492908052</v>
          </cell>
          <cell r="AX36">
            <v>8.1809351603220648</v>
          </cell>
          <cell r="AY36">
            <v>8.2433368400794951</v>
          </cell>
          <cell r="AZ36">
            <v>8.3063598134141987</v>
          </cell>
        </row>
        <row r="37">
          <cell r="A37" t="str">
            <v>Fioul TTC_Ter</v>
          </cell>
          <cell r="K37">
            <v>7.4142760498937879</v>
          </cell>
          <cell r="L37">
            <v>9.1671515224140734</v>
          </cell>
          <cell r="M37">
            <v>11.359628716161014</v>
          </cell>
          <cell r="N37">
            <v>12.137083283403239</v>
          </cell>
          <cell r="O37">
            <v>11.669533373277408</v>
          </cell>
          <cell r="P37">
            <v>10.963987167057024</v>
          </cell>
          <cell r="Q37">
            <v>8.017199999999999</v>
          </cell>
          <cell r="R37">
            <v>8.5046611896211317</v>
          </cell>
          <cell r="S37">
            <v>8.7583395273017395</v>
          </cell>
          <cell r="T37">
            <v>9.0235352065484875</v>
          </cell>
          <cell r="U37">
            <v>9.3007711303335583</v>
          </cell>
          <cell r="V37">
            <v>9.5905939421352837</v>
          </cell>
          <cell r="W37">
            <v>9.8935751037894129</v>
          </cell>
          <cell r="X37">
            <v>10.210312022276304</v>
          </cell>
          <cell r="Y37">
            <v>10.541429227665791</v>
          </cell>
          <cell r="Z37">
            <v>10.887579604542299</v>
          </cell>
          <cell r="AA37">
            <v>11.249445679338407</v>
          </cell>
          <cell r="AB37">
            <v>11.62774096611504</v>
          </cell>
          <cell r="AC37">
            <v>12.02321137344204</v>
          </cell>
          <cell r="AD37">
            <v>12.436636675152599</v>
          </cell>
          <cell r="AE37">
            <v>12.868832047872962</v>
          </cell>
          <cell r="AF37">
            <v>13.32064967835648</v>
          </cell>
          <cell r="AG37">
            <v>13.424546701665959</v>
          </cell>
          <cell r="AH37">
            <v>13.529481322290479</v>
          </cell>
          <cell r="AI37">
            <v>13.63546390249188</v>
          </cell>
          <cell r="AJ37">
            <v>13.742504908018322</v>
          </cell>
          <cell r="AK37">
            <v>13.850614909136519</v>
          </cell>
          <cell r="AL37">
            <v>13.959804581676599</v>
          </cell>
          <cell r="AM37">
            <v>14.07008470808568</v>
          </cell>
          <cell r="AN37">
            <v>14.181466178493121</v>
          </cell>
          <cell r="AO37">
            <v>14.29395999178524</v>
          </cell>
          <cell r="AP37">
            <v>14.407577256692282</v>
          </cell>
          <cell r="AQ37">
            <v>14.52232919288484</v>
          </cell>
          <cell r="AR37">
            <v>14.63822713208196</v>
          </cell>
          <cell r="AS37">
            <v>14.75528251917024</v>
          </cell>
          <cell r="AT37">
            <v>14.873506913333639</v>
          </cell>
          <cell r="AU37">
            <v>14.99291198919564</v>
          </cell>
          <cell r="AV37">
            <v>15.11350953797124</v>
          </cell>
          <cell r="AW37">
            <v>15.235311468632039</v>
          </cell>
          <cell r="AX37">
            <v>15.358329809081878</v>
          </cell>
          <cell r="AY37">
            <v>15.482576707344839</v>
          </cell>
          <cell r="AZ37">
            <v>15.60806443276452</v>
          </cell>
          <cell r="BA37">
            <v>15.60806443276452</v>
          </cell>
          <cell r="BB37">
            <v>15.60806443276452</v>
          </cell>
          <cell r="BC37">
            <v>15.60806443276452</v>
          </cell>
          <cell r="BD37">
            <v>15.60806443276452</v>
          </cell>
          <cell r="BE37">
            <v>15.60806443276452</v>
          </cell>
          <cell r="BF37">
            <v>15.60806443276452</v>
          </cell>
          <cell r="BG37">
            <v>15.60806443276452</v>
          </cell>
          <cell r="BH37">
            <v>15.60806443276452</v>
          </cell>
          <cell r="BI37">
            <v>15.60806443276452</v>
          </cell>
          <cell r="BJ37">
            <v>15.60806443276452</v>
          </cell>
          <cell r="BK37">
            <v>15.60806443276452</v>
          </cell>
          <cell r="BL37">
            <v>15.60806443276452</v>
          </cell>
          <cell r="BM37">
            <v>15.60806443276452</v>
          </cell>
          <cell r="BN37">
            <v>15.60806443276452</v>
          </cell>
          <cell r="BO37">
            <v>15.60806443276452</v>
          </cell>
          <cell r="BP37">
            <v>15.60806443276452</v>
          </cell>
          <cell r="BQ37">
            <v>15.60806443276452</v>
          </cell>
          <cell r="BR37">
            <v>15.60806443276452</v>
          </cell>
          <cell r="BS37">
            <v>15.60806443276452</v>
          </cell>
          <cell r="BT37">
            <v>15.60806443276452</v>
          </cell>
        </row>
        <row r="38">
          <cell r="A38" t="str">
            <v>élec TTC_Ter</v>
          </cell>
          <cell r="K38">
            <v>11.10026</v>
          </cell>
          <cell r="L38">
            <v>11.61946</v>
          </cell>
          <cell r="M38">
            <v>12.050396000000001</v>
          </cell>
          <cell r="N38">
            <v>12.481332000000002</v>
          </cell>
          <cell r="O38">
            <v>12.912267999999999</v>
          </cell>
          <cell r="P38">
            <v>13.343204</v>
          </cell>
          <cell r="Q38">
            <v>14.010140000000002</v>
          </cell>
          <cell r="R38">
            <v>14.54572548</v>
          </cell>
          <cell r="S38">
            <v>14.65769184028</v>
          </cell>
          <cell r="T38">
            <v>14.770851692923081</v>
          </cell>
          <cell r="U38">
            <v>14.885217784969274</v>
          </cell>
          <cell r="V38">
            <v>15.000802999862131</v>
          </cell>
          <cell r="W38">
            <v>15.117620358911447</v>
          </cell>
          <cell r="X38">
            <v>15.235683022770736</v>
          </cell>
          <cell r="Y38">
            <v>15.35500429293171</v>
          </cell>
          <cell r="Z38">
            <v>15.475597613233482</v>
          </cell>
          <cell r="AA38">
            <v>15.597476571389397</v>
          </cell>
          <cell r="AB38">
            <v>15.720654900529132</v>
          </cell>
          <cell r="AC38">
            <v>15.845146480757991</v>
          </cell>
          <cell r="AD38">
            <v>15.970965340732535</v>
          </cell>
          <cell r="AE38">
            <v>16.098125659253704</v>
          </cell>
          <cell r="AF38">
            <v>16.226641766876217</v>
          </cell>
          <cell r="AG38">
            <v>16.312689959781665</v>
          </cell>
          <cell r="AH38">
            <v>16.399684682809013</v>
          </cell>
          <cell r="AI38">
            <v>16.487636347789625</v>
          </cell>
          <cell r="AJ38">
            <v>16.576555481085062</v>
          </cell>
          <cell r="AK38">
            <v>16.666452724846767</v>
          </cell>
          <cell r="AL38">
            <v>16.757338838289837</v>
          </cell>
          <cell r="AM38">
            <v>16.849224698980777</v>
          </cell>
          <cell r="AN38">
            <v>16.942121304139278</v>
          </cell>
          <cell r="AO38">
            <v>17.036039771954609</v>
          </cell>
          <cell r="AP38">
            <v>17.130991342915848</v>
          </cell>
          <cell r="AQ38">
            <v>17.226987381157663</v>
          </cell>
          <cell r="AR38">
            <v>17.324039375820149</v>
          </cell>
          <cell r="AS38">
            <v>17.422158942423991</v>
          </cell>
          <cell r="AT38">
            <v>17.521357824260392</v>
          </cell>
          <cell r="AU38">
            <v>17.621647893796933</v>
          </cell>
          <cell r="AV38">
            <v>17.72304115409851</v>
          </cell>
          <cell r="AW38">
            <v>17.825549740263302</v>
          </cell>
          <cell r="AX38">
            <v>17.92918592087603</v>
          </cell>
          <cell r="AY38">
            <v>18.033962099475303</v>
          </cell>
          <cell r="AZ38">
            <v>18.139890816039362</v>
          </cell>
        </row>
        <row r="39">
          <cell r="A39" t="str">
            <v>Urbain TTC_Ter</v>
          </cell>
          <cell r="K39">
            <v>6.5698000000000008</v>
          </cell>
          <cell r="L39">
            <v>6.3237000000000005</v>
          </cell>
          <cell r="M39">
            <v>7.2973999999999997</v>
          </cell>
          <cell r="N39">
            <v>7.5541999999999998</v>
          </cell>
          <cell r="O39">
            <v>7.5113999999999992</v>
          </cell>
          <cell r="P39">
            <v>8.4957999999999991</v>
          </cell>
          <cell r="Q39">
            <v>8.5977496000000002</v>
          </cell>
          <cell r="R39">
            <v>8.7009225952000016</v>
          </cell>
          <cell r="S39">
            <v>8.8053336663424009</v>
          </cell>
          <cell r="T39">
            <v>8.9109976703385083</v>
          </cell>
          <cell r="U39">
            <v>9.0179296423825761</v>
          </cell>
          <cell r="V39">
            <v>9.1261447980911665</v>
          </cell>
          <cell r="W39">
            <v>9.2356585356682537</v>
          </cell>
          <cell r="X39">
            <v>9.3464864380962709</v>
          </cell>
          <cell r="Y39">
            <v>9.4586442753534286</v>
          </cell>
          <cell r="Z39">
            <v>9.5721480066576738</v>
          </cell>
          <cell r="AA39">
            <v>9.6870137827375675</v>
          </cell>
          <cell r="AB39">
            <v>9.8032579481304118</v>
          </cell>
          <cell r="AC39">
            <v>9.9208970435079813</v>
          </cell>
          <cell r="AD39">
            <v>10.039947808030075</v>
          </cell>
          <cell r="AE39">
            <v>10.160427181726437</v>
          </cell>
          <cell r="AF39">
            <v>10.282352307907159</v>
          </cell>
          <cell r="AG39">
            <v>10.405740535602037</v>
          </cell>
          <cell r="AH39">
            <v>10.530609422029263</v>
          </cell>
          <cell r="AI39">
            <v>10.65697673509362</v>
          </cell>
          <cell r="AJ39">
            <v>10.784860455914744</v>
          </cell>
          <cell r="AK39">
            <v>10.914278781385676</v>
          </cell>
          <cell r="AL39">
            <v>11.045250126762397</v>
          </cell>
          <cell r="AM39">
            <v>11.177793128283486</v>
          </cell>
          <cell r="AN39">
            <v>11.311926645822869</v>
          </cell>
          <cell r="AO39">
            <v>11.447669765572742</v>
          </cell>
          <cell r="AP39">
            <v>11.58504180275966</v>
          </cell>
          <cell r="AQ39">
            <v>11.724062304392717</v>
          </cell>
          <cell r="AR39">
            <v>11.864751052045444</v>
          </cell>
          <cell r="AS39">
            <v>12.007128064670022</v>
          </cell>
          <cell r="AT39">
            <v>12.151213601446036</v>
          </cell>
          <cell r="AU39">
            <v>12.297028164663391</v>
          </cell>
          <cell r="AV39">
            <v>12.444592502639336</v>
          </cell>
          <cell r="AW39">
            <v>12.593927612671024</v>
          </cell>
          <cell r="AX39">
            <v>12.745054744023056</v>
          </cell>
          <cell r="AY39">
            <v>12.897995400951322</v>
          </cell>
          <cell r="AZ39">
            <v>13.05277134576284</v>
          </cell>
          <cell r="BA39">
            <v>13.05277134576284</v>
          </cell>
          <cell r="BB39">
            <v>13.05277134576284</v>
          </cell>
          <cell r="BC39">
            <v>13.05277134576284</v>
          </cell>
          <cell r="BD39">
            <v>13.05277134576284</v>
          </cell>
          <cell r="BE39">
            <v>13.05277134576284</v>
          </cell>
          <cell r="BF39">
            <v>13.05277134576284</v>
          </cell>
          <cell r="BG39">
            <v>13.05277134576284</v>
          </cell>
          <cell r="BH39">
            <v>13.05277134576284</v>
          </cell>
          <cell r="BI39">
            <v>13.05277134576284</v>
          </cell>
          <cell r="BJ39">
            <v>13.05277134576284</v>
          </cell>
          <cell r="BK39">
            <v>13.05277134576284</v>
          </cell>
          <cell r="BL39">
            <v>13.05277134576284</v>
          </cell>
          <cell r="BM39">
            <v>13.05277134576284</v>
          </cell>
          <cell r="BN39">
            <v>13.05277134576284</v>
          </cell>
          <cell r="BO39">
            <v>13.05277134576284</v>
          </cell>
          <cell r="BP39">
            <v>13.05277134576284</v>
          </cell>
          <cell r="BQ39">
            <v>13.05277134576284</v>
          </cell>
          <cell r="BR39">
            <v>13.05277134576284</v>
          </cell>
          <cell r="BS39">
            <v>13.05277134576284</v>
          </cell>
          <cell r="BT39">
            <v>13.05277134576284</v>
          </cell>
        </row>
        <row r="42">
          <cell r="A42" t="str">
            <v>Gaz HTVA_Ter</v>
          </cell>
          <cell r="B42">
            <v>1.9383365606994805E-2</v>
          </cell>
          <cell r="K42">
            <v>3.3005300000000002</v>
          </cell>
          <cell r="L42">
            <v>3.8671966666666702</v>
          </cell>
          <cell r="M42">
            <v>4.4338633333333304</v>
          </cell>
          <cell r="N42">
            <v>5.0005300000000004</v>
          </cell>
          <cell r="O42">
            <v>5.0005300000000004</v>
          </cell>
          <cell r="P42">
            <v>4.7505300000000004</v>
          </cell>
          <cell r="Q42">
            <v>4.5505300000000002</v>
          </cell>
          <cell r="R42">
            <v>4.79547199214137</v>
          </cell>
          <cell r="S42">
            <v>4.8722928447016995</v>
          </cell>
          <cell r="T42">
            <v>4.95104036967584</v>
          </cell>
          <cell r="U42">
            <v>5.0317636029967003</v>
          </cell>
          <cell r="V42">
            <v>5.11451283594005</v>
          </cell>
          <cell r="W42">
            <v>5.1993396473358402</v>
          </cell>
          <cell r="X42">
            <v>5.2862969366067603</v>
          </cell>
          <cell r="Y42">
            <v>5.3754389576553905</v>
          </cell>
          <cell r="Z42">
            <v>5.4668213536215502</v>
          </cell>
          <cell r="AA42">
            <v>5.5605011925324499</v>
          </cell>
          <cell r="AB42">
            <v>5.65653700386836</v>
          </cell>
          <cell r="AC42">
            <v>5.7549888160675096</v>
          </cell>
          <cell r="AD42">
            <v>5.8559181949941195</v>
          </cell>
          <cell r="AE42">
            <v>5.9593882833945804</v>
          </cell>
          <cell r="AF42">
            <v>6.0654638413669701</v>
          </cell>
          <cell r="AG42">
            <v>6.1097091607887801</v>
          </cell>
          <cell r="AH42">
            <v>6.1543950024033602</v>
          </cell>
          <cell r="AI42">
            <v>6.1995257522140799</v>
          </cell>
          <cell r="AJ42">
            <v>6.2451058398930499</v>
          </cell>
          <cell r="AK42">
            <v>6.2911397392159296</v>
          </cell>
          <cell r="AL42">
            <v>6.3376319685010607</v>
          </cell>
          <cell r="AM42">
            <v>6.384587091052869</v>
          </cell>
          <cell r="AN42">
            <v>6.4320097156098797</v>
          </cell>
          <cell r="AO42">
            <v>6.4799044967969799</v>
          </cell>
          <cell r="AP42">
            <v>6.5282761355823196</v>
          </cell>
          <cell r="AQ42">
            <v>6.57712937973875</v>
          </cell>
          <cell r="AR42">
            <v>6.626469024309781</v>
          </cell>
          <cell r="AS42">
            <v>6.6762999120802498</v>
          </cell>
          <cell r="AT42">
            <v>6.72662693405168</v>
          </cell>
          <cell r="AU42">
            <v>6.7774550299223</v>
          </cell>
          <cell r="AV42">
            <v>6.8287891885718999</v>
          </cell>
          <cell r="AW42">
            <v>6.8806344485515298</v>
          </cell>
          <cell r="AX42">
            <v>6.9329958985780209</v>
          </cell>
          <cell r="AY42">
            <v>6.9858786780334707</v>
          </cell>
          <cell r="AZ42">
            <v>7.0392879774696606</v>
          </cell>
          <cell r="BA42">
            <v>7.0392879774696606</v>
          </cell>
          <cell r="BB42">
            <v>7.0392879774696606</v>
          </cell>
          <cell r="BC42">
            <v>7.0392879774696606</v>
          </cell>
          <cell r="BD42">
            <v>7.0392879774696606</v>
          </cell>
          <cell r="BE42">
            <v>7.0392879774696606</v>
          </cell>
          <cell r="BF42">
            <v>7.0392879774696606</v>
          </cell>
          <cell r="BG42">
            <v>7.0392879774696606</v>
          </cell>
          <cell r="BH42">
            <v>7.0392879774696606</v>
          </cell>
          <cell r="BI42">
            <v>7.0392879774696606</v>
          </cell>
          <cell r="BJ42">
            <v>7.0392879774696606</v>
          </cell>
          <cell r="BK42">
            <v>7.0392879774696606</v>
          </cell>
          <cell r="BL42">
            <v>7.0392879774696606</v>
          </cell>
          <cell r="BM42">
            <v>7.0392879774696606</v>
          </cell>
          <cell r="BN42">
            <v>7.0392879774696606</v>
          </cell>
          <cell r="BO42">
            <v>7.0392879774696606</v>
          </cell>
          <cell r="BP42">
            <v>7.0392879774696606</v>
          </cell>
          <cell r="BQ42">
            <v>7.0392879774696606</v>
          </cell>
          <cell r="BR42">
            <v>7.0392879774696606</v>
          </cell>
          <cell r="BS42">
            <v>7.0392879774696606</v>
          </cell>
          <cell r="BT42">
            <v>7.0392879774696606</v>
          </cell>
        </row>
        <row r="43">
          <cell r="A43" t="str">
            <v>Fioul HTVA_Ter</v>
          </cell>
          <cell r="B43">
            <v>0.17312523017463363</v>
          </cell>
          <cell r="K43">
            <v>6.1785633749114899</v>
          </cell>
          <cell r="L43">
            <v>7.6392929353450603</v>
          </cell>
          <cell r="M43">
            <v>9.4663572634675113</v>
          </cell>
          <cell r="N43">
            <v>10.114236069502699</v>
          </cell>
          <cell r="O43">
            <v>9.7246111443978407</v>
          </cell>
          <cell r="P43">
            <v>9.1366559725475192</v>
          </cell>
          <cell r="Q43">
            <v>6.6809999999999992</v>
          </cell>
          <cell r="R43">
            <v>7.0872176580176101</v>
          </cell>
          <cell r="S43">
            <v>7.2986162727514499</v>
          </cell>
          <cell r="T43">
            <v>7.5196126721237402</v>
          </cell>
          <cell r="U43">
            <v>7.7506426086112992</v>
          </cell>
          <cell r="V43">
            <v>7.9921616184460698</v>
          </cell>
          <cell r="W43">
            <v>8.2446459198245101</v>
          </cell>
          <cell r="X43">
            <v>8.5085933518969199</v>
          </cell>
          <cell r="Y43">
            <v>8.7845243563881592</v>
          </cell>
          <cell r="Z43">
            <v>9.0729830037852501</v>
          </cell>
          <cell r="AA43">
            <v>9.3745380661153401</v>
          </cell>
          <cell r="AB43">
            <v>9.6897841384292001</v>
          </cell>
          <cell r="AC43">
            <v>10.0193428112017</v>
          </cell>
          <cell r="AD43">
            <v>10.363863895960499</v>
          </cell>
          <cell r="AE43">
            <v>10.724026706560801</v>
          </cell>
          <cell r="AF43">
            <v>11.1005413986304</v>
          </cell>
          <cell r="AG43">
            <v>11.187122251388299</v>
          </cell>
          <cell r="AH43">
            <v>11.2745677685754</v>
          </cell>
          <cell r="AI43">
            <v>11.3628865854099</v>
          </cell>
          <cell r="AJ43">
            <v>11.452087423348601</v>
          </cell>
          <cell r="AK43">
            <v>11.5421790909471</v>
          </cell>
          <cell r="AL43">
            <v>11.633170484730499</v>
          </cell>
          <cell r="AM43">
            <v>11.7250705900714</v>
          </cell>
          <cell r="AN43">
            <v>11.817888482077601</v>
          </cell>
          <cell r="AO43">
            <v>11.911633326487699</v>
          </cell>
          <cell r="AP43">
            <v>12.006314380576901</v>
          </cell>
          <cell r="AQ43">
            <v>12.1019409940707</v>
          </cell>
          <cell r="AR43">
            <v>12.1985226100683</v>
          </cell>
          <cell r="AS43">
            <v>12.2960687659752</v>
          </cell>
          <cell r="AT43">
            <v>12.394589094444699</v>
          </cell>
          <cell r="AU43">
            <v>12.4940933243297</v>
          </cell>
          <cell r="AV43">
            <v>12.5945912816427</v>
          </cell>
          <cell r="AW43">
            <v>12.6960928905267</v>
          </cell>
          <cell r="AX43">
            <v>12.798608174234898</v>
          </cell>
          <cell r="AY43">
            <v>12.902147256120699</v>
          </cell>
          <cell r="AZ43">
            <v>13.0067203606371</v>
          </cell>
          <cell r="BA43">
            <v>13.0067203606371</v>
          </cell>
          <cell r="BB43">
            <v>13.0067203606371</v>
          </cell>
          <cell r="BC43">
            <v>13.0067203606371</v>
          </cell>
          <cell r="BD43">
            <v>13.0067203606371</v>
          </cell>
          <cell r="BE43">
            <v>13.0067203606371</v>
          </cell>
          <cell r="BF43">
            <v>13.0067203606371</v>
          </cell>
          <cell r="BG43">
            <v>13.0067203606371</v>
          </cell>
          <cell r="BH43">
            <v>13.0067203606371</v>
          </cell>
          <cell r="BI43">
            <v>13.0067203606371</v>
          </cell>
          <cell r="BJ43">
            <v>13.0067203606371</v>
          </cell>
          <cell r="BK43">
            <v>13.0067203606371</v>
          </cell>
          <cell r="BL43">
            <v>13.0067203606371</v>
          </cell>
          <cell r="BM43">
            <v>13.0067203606371</v>
          </cell>
          <cell r="BN43">
            <v>13.0067203606371</v>
          </cell>
          <cell r="BO43">
            <v>13.0067203606371</v>
          </cell>
          <cell r="BP43">
            <v>13.0067203606371</v>
          </cell>
          <cell r="BQ43">
            <v>13.0067203606371</v>
          </cell>
          <cell r="BR43">
            <v>13.0067203606371</v>
          </cell>
          <cell r="BS43">
            <v>13.0067203606371</v>
          </cell>
          <cell r="BT43">
            <v>13.0067203606371</v>
          </cell>
        </row>
        <row r="44">
          <cell r="A44" t="str">
            <v>Elec HTVA_Ter</v>
          </cell>
          <cell r="B44">
            <v>9.8675979859001051E-3</v>
          </cell>
          <cell r="K44">
            <v>9.407</v>
          </cell>
          <cell r="L44">
            <v>9.8469999999999995</v>
          </cell>
          <cell r="M44">
            <v>10.212200000000001</v>
          </cell>
          <cell r="N44">
            <v>10.577400000000001</v>
          </cell>
          <cell r="O44">
            <v>10.942599999999999</v>
          </cell>
          <cell r="P44">
            <v>11.3078</v>
          </cell>
          <cell r="Q44">
            <v>11.873000000000001</v>
          </cell>
          <cell r="R44">
            <v>12.326886</v>
          </cell>
          <cell r="S44">
            <v>12.421772746</v>
          </cell>
          <cell r="T44">
            <v>12.517670926206002</v>
          </cell>
          <cell r="U44">
            <v>12.6145913431943</v>
          </cell>
          <cell r="V44">
            <v>12.7125449151374</v>
          </cell>
          <cell r="W44">
            <v>12.811542677043599</v>
          </cell>
          <cell r="X44">
            <v>12.911595782009099</v>
          </cell>
          <cell r="Y44">
            <v>13.0127155024845</v>
          </cell>
          <cell r="Z44">
            <v>13.114913231553798</v>
          </cell>
          <cell r="AA44">
            <v>13.218200484228301</v>
          </cell>
          <cell r="AB44">
            <v>13.322588898753501</v>
          </cell>
          <cell r="AC44">
            <v>13.428090237930501</v>
          </cell>
          <cell r="AD44">
            <v>13.534716390451301</v>
          </cell>
          <cell r="AE44">
            <v>13.6424793722489</v>
          </cell>
          <cell r="AF44">
            <v>13.751391327861201</v>
          </cell>
          <cell r="AG44">
            <v>13.824313525238699</v>
          </cell>
          <cell r="AH44">
            <v>13.8980378667873</v>
          </cell>
          <cell r="AI44">
            <v>13.972573176092901</v>
          </cell>
          <cell r="AJ44">
            <v>14.0479283738009</v>
          </cell>
          <cell r="AK44">
            <v>14.124112478683701</v>
          </cell>
          <cell r="AL44">
            <v>14.201134608720201</v>
          </cell>
          <cell r="AM44">
            <v>14.279003982187099</v>
          </cell>
          <cell r="AN44">
            <v>14.3577299187621</v>
          </cell>
          <cell r="AO44">
            <v>14.4373218406395</v>
          </cell>
          <cell r="AP44">
            <v>14.517789273657499</v>
          </cell>
          <cell r="AQ44">
            <v>14.599141848438698</v>
          </cell>
          <cell r="AR44">
            <v>14.681389301542499</v>
          </cell>
          <cell r="AS44">
            <v>14.7645414766305</v>
          </cell>
          <cell r="AT44">
            <v>14.848608325644399</v>
          </cell>
          <cell r="AU44">
            <v>14.933599909997399</v>
          </cell>
          <cell r="AV44">
            <v>15.0195264017784</v>
          </cell>
          <cell r="AW44">
            <v>15.1063980849689</v>
          </cell>
          <cell r="AX44">
            <v>15.1942253566746</v>
          </cell>
          <cell r="AY44">
            <v>15.2830187283689</v>
          </cell>
          <cell r="AZ44">
            <v>15.372788827152</v>
          </cell>
          <cell r="BA44">
            <v>15.372788827152</v>
          </cell>
          <cell r="BB44">
            <v>15.372788827152</v>
          </cell>
          <cell r="BC44">
            <v>15.372788827152</v>
          </cell>
          <cell r="BD44">
            <v>15.372788827152</v>
          </cell>
          <cell r="BE44">
            <v>15.372788827152</v>
          </cell>
          <cell r="BF44">
            <v>15.372788827152</v>
          </cell>
          <cell r="BG44">
            <v>15.372788827152</v>
          </cell>
          <cell r="BH44">
            <v>15.372788827152</v>
          </cell>
          <cell r="BI44">
            <v>15.372788827152</v>
          </cell>
          <cell r="BJ44">
            <v>15.372788827152</v>
          </cell>
          <cell r="BK44">
            <v>15.372788827152</v>
          </cell>
          <cell r="BL44">
            <v>15.372788827152</v>
          </cell>
          <cell r="BM44">
            <v>15.372788827152</v>
          </cell>
          <cell r="BN44">
            <v>15.372788827152</v>
          </cell>
          <cell r="BO44">
            <v>15.372788827152</v>
          </cell>
          <cell r="BP44">
            <v>15.372788827152</v>
          </cell>
          <cell r="BQ44">
            <v>15.372788827152</v>
          </cell>
          <cell r="BR44">
            <v>15.372788827152</v>
          </cell>
          <cell r="BS44">
            <v>15.372788827152</v>
          </cell>
          <cell r="BT44">
            <v>15.372788827152</v>
          </cell>
        </row>
        <row r="45">
          <cell r="A45" t="str">
            <v>Urbain HTVA_Ter</v>
          </cell>
          <cell r="B45">
            <v>1.2E-2</v>
          </cell>
          <cell r="K45">
            <v>6.1400000000000006</v>
          </cell>
          <cell r="L45">
            <v>5.91</v>
          </cell>
          <cell r="M45">
            <v>6.8199999999999994</v>
          </cell>
          <cell r="N45">
            <v>7.06</v>
          </cell>
          <cell r="O45">
            <v>7.02</v>
          </cell>
          <cell r="P45">
            <v>7.9399999999999995</v>
          </cell>
          <cell r="Q45">
            <v>8.0352800000000002</v>
          </cell>
          <cell r="R45">
            <v>8.1317033600000013</v>
          </cell>
          <cell r="S45">
            <v>8.2292838003200011</v>
          </cell>
          <cell r="T45">
            <v>8.3280352059238396</v>
          </cell>
          <cell r="U45">
            <v>8.4279716283949302</v>
          </cell>
          <cell r="V45">
            <v>8.5291072879356697</v>
          </cell>
          <cell r="W45">
            <v>8.6314565753908905</v>
          </cell>
          <cell r="X45">
            <v>8.7350340542955802</v>
          </cell>
          <cell r="Y45">
            <v>8.8398544629471303</v>
          </cell>
          <cell r="Z45">
            <v>8.9459327165024991</v>
          </cell>
          <cell r="AA45">
            <v>9.0532839091005304</v>
          </cell>
          <cell r="AB45">
            <v>9.1619233160097302</v>
          </cell>
          <cell r="AC45">
            <v>9.271866395801851</v>
          </cell>
          <cell r="AD45">
            <v>9.3831287925514708</v>
          </cell>
          <cell r="AE45">
            <v>9.4957263380620898</v>
          </cell>
          <cell r="AF45">
            <v>9.6096750541188403</v>
          </cell>
          <cell r="AG45">
            <v>9.7249911547682597</v>
          </cell>
          <cell r="AH45">
            <v>9.8416910486254796</v>
          </cell>
          <cell r="AI45">
            <v>9.9597913412089909</v>
          </cell>
          <cell r="AJ45">
            <v>10.079308837303499</v>
          </cell>
          <cell r="AK45">
            <v>10.200260543351099</v>
          </cell>
          <cell r="AL45">
            <v>10.3226636698714</v>
          </cell>
          <cell r="AM45">
            <v>10.4465356339098</v>
          </cell>
          <cell r="AN45">
            <v>10.5718940615167</v>
          </cell>
          <cell r="AO45">
            <v>10.698756790254899</v>
          </cell>
          <cell r="AP45">
            <v>10.827141871738</v>
          </cell>
          <cell r="AQ45">
            <v>10.957067574198801</v>
          </cell>
          <cell r="AR45">
            <v>11.0885523850892</v>
          </cell>
          <cell r="AS45">
            <v>11.2216150137103</v>
          </cell>
          <cell r="AT45">
            <v>11.3562743938748</v>
          </cell>
          <cell r="AU45">
            <v>11.492549686601301</v>
          </cell>
          <cell r="AV45">
            <v>11.630460282840501</v>
          </cell>
          <cell r="AW45">
            <v>11.770025806234601</v>
          </cell>
          <cell r="AX45">
            <v>11.911266115909399</v>
          </cell>
          <cell r="AY45">
            <v>12.0542013093003</v>
          </cell>
          <cell r="AZ45">
            <v>12.198851725012</v>
          </cell>
          <cell r="BA45">
            <v>12.198851725012</v>
          </cell>
          <cell r="BB45">
            <v>12.198851725012</v>
          </cell>
          <cell r="BC45">
            <v>12.198851725012</v>
          </cell>
          <cell r="BD45">
            <v>12.198851725012</v>
          </cell>
          <cell r="BE45">
            <v>12.198851725012</v>
          </cell>
          <cell r="BF45">
            <v>12.198851725012</v>
          </cell>
          <cell r="BG45">
            <v>12.198851725012</v>
          </cell>
          <cell r="BH45">
            <v>12.198851725012</v>
          </cell>
          <cell r="BI45">
            <v>12.198851725012</v>
          </cell>
          <cell r="BJ45">
            <v>12.198851725012</v>
          </cell>
          <cell r="BK45">
            <v>12.198851725012</v>
          </cell>
          <cell r="BL45">
            <v>12.198851725012</v>
          </cell>
          <cell r="BM45">
            <v>12.198851725012</v>
          </cell>
          <cell r="BN45">
            <v>12.198851725012</v>
          </cell>
          <cell r="BO45">
            <v>12.198851725012</v>
          </cell>
          <cell r="BP45">
            <v>12.198851725012</v>
          </cell>
          <cell r="BQ45">
            <v>12.198851725012</v>
          </cell>
          <cell r="BR45">
            <v>12.198851725012</v>
          </cell>
          <cell r="BS45">
            <v>12.198851725012</v>
          </cell>
          <cell r="BT45">
            <v>12.198851725012</v>
          </cell>
        </row>
        <row r="50">
          <cell r="A50" t="str">
            <v>élec HTT_Ter</v>
          </cell>
          <cell r="K50">
            <v>8</v>
          </cell>
          <cell r="L50">
            <v>8.1999999999999993</v>
          </cell>
          <cell r="M50">
            <v>8.3251999999999988</v>
          </cell>
          <cell r="N50">
            <v>8.4503999999999984</v>
          </cell>
          <cell r="O50">
            <v>8.5755999999999979</v>
          </cell>
          <cell r="P50">
            <v>8.7007999999999974</v>
          </cell>
          <cell r="Q50">
            <v>8.8259999999999987</v>
          </cell>
          <cell r="R50">
            <v>8.919886</v>
          </cell>
          <cell r="S50">
            <v>9.0147727459999984</v>
          </cell>
          <cell r="T50">
            <v>9.1106709262059979</v>
          </cell>
          <cell r="U50">
            <v>9.2075913431942631</v>
          </cell>
          <cell r="V50">
            <v>9.3055449151373999</v>
          </cell>
          <cell r="W50">
            <v>9.4045426770435903</v>
          </cell>
          <cell r="X50">
            <v>9.5045957820091456</v>
          </cell>
          <cell r="Y50">
            <v>9.6057155024845038</v>
          </cell>
          <cell r="Z50">
            <v>9.7079132315538228</v>
          </cell>
          <cell r="AA50">
            <v>9.8112004842283262</v>
          </cell>
          <cell r="AB50">
            <v>9.915588898753521</v>
          </cell>
          <cell r="AC50">
            <v>10.02109023793048</v>
          </cell>
          <cell r="AD50">
            <v>10.127716390451292</v>
          </cell>
          <cell r="AE50">
            <v>10.235479372248868</v>
          </cell>
          <cell r="AF50">
            <v>10.344391327861244</v>
          </cell>
          <cell r="AG50">
            <v>10.417313525238693</v>
          </cell>
          <cell r="AH50">
            <v>10.491037866787293</v>
          </cell>
          <cell r="AI50">
            <v>10.565573176092929</v>
          </cell>
          <cell r="AJ50">
            <v>10.640928373800927</v>
          </cell>
          <cell r="AK50">
            <v>10.717112478683713</v>
          </cell>
          <cell r="AL50">
            <v>10.79413460872021</v>
          </cell>
          <cell r="AM50">
            <v>10.872003982187106</v>
          </cell>
          <cell r="AN50">
            <v>10.950729918762139</v>
          </cell>
          <cell r="AO50">
            <v>11.030321840639498</v>
          </cell>
          <cell r="AP50">
            <v>11.110789273657508</v>
          </cell>
          <cell r="AQ50">
            <v>11.192141848438716</v>
          </cell>
          <cell r="AR50">
            <v>11.274389301542517</v>
          </cell>
          <cell r="AS50">
            <v>11.357541476630461</v>
          </cell>
          <cell r="AT50">
            <v>11.441608325644371</v>
          </cell>
          <cell r="AU50">
            <v>11.526599909997435</v>
          </cell>
          <cell r="AV50">
            <v>11.612526401778382</v>
          </cell>
          <cell r="AW50">
            <v>11.699398084968919</v>
          </cell>
          <cell r="AX50">
            <v>11.787225356674552</v>
          </cell>
          <cell r="AY50">
            <v>11.876018728368948</v>
          </cell>
          <cell r="AZ50">
            <v>11.965788827151981</v>
          </cell>
        </row>
        <row r="51">
          <cell r="A51" t="str">
            <v>Gaz HTT_Ter</v>
          </cell>
          <cell r="K51">
            <v>2.9250000000000007</v>
          </cell>
          <cell r="L51">
            <v>3.4916666666666671</v>
          </cell>
          <cell r="M51">
            <v>4.0583333333333327</v>
          </cell>
          <cell r="N51">
            <v>4.625</v>
          </cell>
          <cell r="O51">
            <v>4.625</v>
          </cell>
          <cell r="P51">
            <v>4.375</v>
          </cell>
          <cell r="Q51">
            <v>4.1749999999999998</v>
          </cell>
          <cell r="R51">
            <v>4.2499419921413679</v>
          </cell>
          <cell r="S51">
            <v>4.3267628447017028</v>
          </cell>
          <cell r="T51">
            <v>4.4055103696758424</v>
          </cell>
          <cell r="U51">
            <v>4.4862336029966992</v>
          </cell>
          <cell r="V51">
            <v>4.5689828359400479</v>
          </cell>
          <cell r="W51">
            <v>4.6538096473358355</v>
          </cell>
          <cell r="X51">
            <v>4.7407669366067626</v>
          </cell>
          <cell r="Y51">
            <v>4.8299089576553893</v>
          </cell>
          <cell r="Z51">
            <v>4.9212913536215499</v>
          </cell>
          <cell r="AA51">
            <v>5.0149711925324469</v>
          </cell>
          <cell r="AB51">
            <v>5.1110070038683633</v>
          </cell>
          <cell r="AC51">
            <v>5.2094588160675066</v>
          </cell>
          <cell r="AD51">
            <v>5.3103881949941165</v>
          </cell>
          <cell r="AE51">
            <v>5.4138582833945836</v>
          </cell>
          <cell r="AF51">
            <v>5.5199338413669699</v>
          </cell>
          <cell r="AG51">
            <v>5.5641791607887798</v>
          </cell>
          <cell r="AH51">
            <v>5.6088650024033608</v>
          </cell>
          <cell r="AI51">
            <v>5.6539957522140751</v>
          </cell>
          <cell r="AJ51">
            <v>5.6995758398930461</v>
          </cell>
          <cell r="AK51">
            <v>5.7456097392159338</v>
          </cell>
          <cell r="AL51">
            <v>5.7921019685010577</v>
          </cell>
          <cell r="AM51">
            <v>5.839057091052875</v>
          </cell>
          <cell r="AN51">
            <v>5.8864797156098829</v>
          </cell>
          <cell r="AO51">
            <v>5.9343744967969787</v>
          </cell>
          <cell r="AP51">
            <v>5.9827461355823219</v>
          </cell>
          <cell r="AQ51">
            <v>6.0315993797387479</v>
          </cell>
          <cell r="AR51">
            <v>6.0809390243097754</v>
          </cell>
          <cell r="AS51">
            <v>6.1307699120802504</v>
          </cell>
          <cell r="AT51">
            <v>6.1810969340516788</v>
          </cell>
          <cell r="AU51">
            <v>6.2319250299222944</v>
          </cell>
          <cell r="AV51">
            <v>6.2832591885718969</v>
          </cell>
          <cell r="AW51">
            <v>6.3351044485515287</v>
          </cell>
          <cell r="AX51">
            <v>6.3874658985780224</v>
          </cell>
          <cell r="AY51">
            <v>6.4403486780334678</v>
          </cell>
          <cell r="AZ51">
            <v>6.4937579774696577</v>
          </cell>
        </row>
        <row r="52">
          <cell r="A52" t="str">
            <v>Urbain HTT_Ter</v>
          </cell>
          <cell r="G52">
            <v>5.43</v>
          </cell>
          <cell r="K52">
            <v>6.14</v>
          </cell>
          <cell r="L52">
            <v>5.91</v>
          </cell>
          <cell r="M52">
            <v>6.82</v>
          </cell>
          <cell r="N52">
            <v>7.06</v>
          </cell>
          <cell r="O52">
            <v>7.0200000000000005</v>
          </cell>
          <cell r="P52">
            <v>7.94</v>
          </cell>
          <cell r="Q52">
            <v>8.0352800000000002</v>
          </cell>
          <cell r="R52">
            <v>8.1317033599999995</v>
          </cell>
          <cell r="S52">
            <v>8.2292838003200011</v>
          </cell>
          <cell r="T52">
            <v>8.3280352059238414</v>
          </cell>
          <cell r="U52">
            <v>8.4279716283949266</v>
          </cell>
          <cell r="V52">
            <v>8.5291072879356662</v>
          </cell>
          <cell r="W52">
            <v>8.6314565753908941</v>
          </cell>
          <cell r="X52">
            <v>8.7350340542955855</v>
          </cell>
          <cell r="Y52">
            <v>8.8398544629471321</v>
          </cell>
          <cell r="Z52">
            <v>8.9459327165024973</v>
          </cell>
          <cell r="AA52">
            <v>9.0532839091005268</v>
          </cell>
          <cell r="AB52">
            <v>9.1619233160097338</v>
          </cell>
          <cell r="AC52">
            <v>9.271866395801851</v>
          </cell>
          <cell r="AD52">
            <v>9.3831287925514726</v>
          </cell>
          <cell r="AE52">
            <v>9.4957263380620898</v>
          </cell>
          <cell r="AF52">
            <v>9.6096750541188349</v>
          </cell>
          <cell r="AG52">
            <v>9.7249911547682615</v>
          </cell>
          <cell r="AH52">
            <v>9.8416910486254814</v>
          </cell>
          <cell r="AI52">
            <v>9.9597913412089873</v>
          </cell>
          <cell r="AJ52">
            <v>10.079308837303495</v>
          </cell>
          <cell r="AK52">
            <v>10.200260543351137</v>
          </cell>
          <cell r="AL52">
            <v>10.32266366987135</v>
          </cell>
          <cell r="AM52">
            <v>10.446535633909807</v>
          </cell>
          <cell r="AN52">
            <v>10.571894061516725</v>
          </cell>
          <cell r="AO52">
            <v>10.698756790254924</v>
          </cell>
          <cell r="AP52">
            <v>10.827141871737982</v>
          </cell>
          <cell r="AQ52">
            <v>10.95706757419884</v>
          </cell>
          <cell r="AR52">
            <v>11.088552385089226</v>
          </cell>
          <cell r="AS52">
            <v>11.221615013710295</v>
          </cell>
          <cell r="AT52">
            <v>11.35627439387482</v>
          </cell>
          <cell r="AU52">
            <v>11.492549686601318</v>
          </cell>
          <cell r="AV52">
            <v>11.630460282840534</v>
          </cell>
          <cell r="AW52">
            <v>11.770025806234621</v>
          </cell>
          <cell r="AX52">
            <v>11.911266115909436</v>
          </cell>
          <cell r="AY52">
            <v>12.05420130930035</v>
          </cell>
          <cell r="AZ52">
            <v>12.198851725011952</v>
          </cell>
        </row>
        <row r="75">
          <cell r="A75" t="str">
            <v>Diesel TTC_modev</v>
          </cell>
          <cell r="I75">
            <v>12.25</v>
          </cell>
          <cell r="J75">
            <v>12.651999999999999</v>
          </cell>
          <cell r="K75">
            <v>13.054</v>
          </cell>
          <cell r="L75">
            <v>13.456</v>
          </cell>
          <cell r="M75">
            <v>13.858000000000001</v>
          </cell>
          <cell r="N75">
            <v>14.26</v>
          </cell>
          <cell r="O75">
            <v>13.65</v>
          </cell>
          <cell r="P75">
            <v>12.594852846153863</v>
          </cell>
          <cell r="Q75">
            <v>11.539705692307724</v>
          </cell>
          <cell r="R75">
            <v>12.668647927063857</v>
          </cell>
          <cell r="S75">
            <v>13.797590161819988</v>
          </cell>
          <cell r="T75">
            <v>14.926532396576121</v>
          </cell>
          <cell r="U75">
            <v>16.642648586863864</v>
          </cell>
          <cell r="V75">
            <v>16.785152872289622</v>
          </cell>
          <cell r="W75">
            <v>16.927657157715377</v>
          </cell>
          <cell r="X75">
            <v>17.070161443141135</v>
          </cell>
          <cell r="Y75">
            <v>17.212665728566893</v>
          </cell>
          <cell r="Z75">
            <v>17.355170013992652</v>
          </cell>
          <cell r="AA75">
            <v>17.497674299418406</v>
          </cell>
          <cell r="AB75">
            <v>17.640178584844165</v>
          </cell>
          <cell r="AC75">
            <v>17.782682870269923</v>
          </cell>
          <cell r="AD75">
            <v>17.925187155695681</v>
          </cell>
          <cell r="AE75">
            <v>18.067691441121436</v>
          </cell>
          <cell r="AF75">
            <v>18.210195726547195</v>
          </cell>
          <cell r="AG75">
            <v>18.290961452043554</v>
          </cell>
          <cell r="AH75">
            <v>18.37172717753991</v>
          </cell>
          <cell r="AI75">
            <v>18.452492903036269</v>
          </cell>
          <cell r="AJ75">
            <v>18.533258628532625</v>
          </cell>
          <cell r="AK75">
            <v>18.614024354028984</v>
          </cell>
          <cell r="AL75">
            <v>18.72869174207937</v>
          </cell>
          <cell r="AM75">
            <v>18.843359130129755</v>
          </cell>
          <cell r="AN75">
            <v>18.958026518180137</v>
          </cell>
          <cell r="AO75">
            <v>19.072693906230523</v>
          </cell>
          <cell r="AP75">
            <v>19.187361294280908</v>
          </cell>
          <cell r="AQ75">
            <v>19.234823621856545</v>
          </cell>
          <cell r="AR75">
            <v>19.282285949432183</v>
          </cell>
          <cell r="AS75">
            <v>19.329748277007823</v>
          </cell>
          <cell r="AT75">
            <v>19.37721060458346</v>
          </cell>
          <cell r="AU75">
            <v>19.424672932159098</v>
          </cell>
          <cell r="AV75">
            <v>19.473531210545783</v>
          </cell>
          <cell r="AW75">
            <v>19.522389488932468</v>
          </cell>
          <cell r="AX75">
            <v>19.571247767319157</v>
          </cell>
          <cell r="AY75">
            <v>19.620106045705842</v>
          </cell>
          <cell r="AZ75">
            <v>19.668964324092528</v>
          </cell>
        </row>
        <row r="76">
          <cell r="A76" t="str">
            <v>Essence TTC_modev</v>
          </cell>
          <cell r="I76">
            <v>15.73</v>
          </cell>
          <cell r="J76">
            <v>16.082000000000001</v>
          </cell>
          <cell r="K76">
            <v>16.434000000000001</v>
          </cell>
          <cell r="L76">
            <v>16.785999999999998</v>
          </cell>
          <cell r="M76">
            <v>17.137999999999998</v>
          </cell>
          <cell r="N76">
            <v>17.489999999999998</v>
          </cell>
          <cell r="O76">
            <v>17.02</v>
          </cell>
          <cell r="P76">
            <v>15.95210288461541</v>
          </cell>
          <cell r="Q76">
            <v>14.884205769230821</v>
          </cell>
          <cell r="R76">
            <v>15.852494078171848</v>
          </cell>
          <cell r="S76">
            <v>16.820782387112875</v>
          </cell>
          <cell r="T76">
            <v>17.789070696053901</v>
          </cell>
          <cell r="U76">
            <v>19.615251971467497</v>
          </cell>
          <cell r="V76">
            <v>19.766028648823848</v>
          </cell>
          <cell r="W76">
            <v>19.916805326180203</v>
          </cell>
          <cell r="X76">
            <v>20.067582003536554</v>
          </cell>
          <cell r="Y76">
            <v>20.218358680892909</v>
          </cell>
          <cell r="Z76">
            <v>20.36913535824926</v>
          </cell>
          <cell r="AA76">
            <v>20.519912035605614</v>
          </cell>
          <cell r="AB76">
            <v>20.670688712961965</v>
          </cell>
          <cell r="AC76">
            <v>20.82146539031832</v>
          </cell>
          <cell r="AD76">
            <v>20.972242067674671</v>
          </cell>
          <cell r="AE76">
            <v>21.123018745031025</v>
          </cell>
          <cell r="AF76">
            <v>21.273795422387376</v>
          </cell>
          <cell r="AG76">
            <v>21.36492739409201</v>
          </cell>
          <cell r="AH76">
            <v>21.456059365796644</v>
          </cell>
          <cell r="AI76">
            <v>21.547191337501282</v>
          </cell>
          <cell r="AJ76">
            <v>21.638323309205916</v>
          </cell>
          <cell r="AK76">
            <v>21.72945528091055</v>
          </cell>
          <cell r="AL76">
            <v>21.858840179009725</v>
          </cell>
          <cell r="AM76">
            <v>21.988225077108901</v>
          </cell>
          <cell r="AN76">
            <v>22.117609975208076</v>
          </cell>
          <cell r="AO76">
            <v>22.246994873307251</v>
          </cell>
          <cell r="AP76">
            <v>22.376379771406427</v>
          </cell>
          <cell r="AQ76">
            <v>22.429933868358781</v>
          </cell>
          <cell r="AR76">
            <v>22.483487965311134</v>
          </cell>
          <cell r="AS76">
            <v>22.537042062263492</v>
          </cell>
          <cell r="AT76">
            <v>22.590596159215846</v>
          </cell>
          <cell r="AU76">
            <v>22.644150256168199</v>
          </cell>
          <cell r="AV76">
            <v>22.699279473619153</v>
          </cell>
          <cell r="AW76">
            <v>22.754408691070104</v>
          </cell>
          <cell r="AX76">
            <v>22.809537908521058</v>
          </cell>
          <cell r="AY76">
            <v>22.864667125972009</v>
          </cell>
          <cell r="AZ76">
            <v>22.919796343422963</v>
          </cell>
        </row>
        <row r="77">
          <cell r="A77" t="str">
            <v>Électricité (c€/km) TTC_modev</v>
          </cell>
          <cell r="I77">
            <v>2.9983855479694599</v>
          </cell>
          <cell r="J77">
            <v>2.9983855479694599</v>
          </cell>
          <cell r="K77">
            <v>2.9983855479694599</v>
          </cell>
          <cell r="L77">
            <v>2.9983855479694599</v>
          </cell>
          <cell r="M77">
            <v>2.9983855479694599</v>
          </cell>
          <cell r="N77">
            <v>2.9983855479694599</v>
          </cell>
          <cell r="O77">
            <v>3.0308767554146923</v>
          </cell>
          <cell r="P77">
            <v>3.0633679628599246</v>
          </cell>
          <cell r="Q77">
            <v>3.0958591703051566</v>
          </cell>
          <cell r="R77">
            <v>3.150011182713877</v>
          </cell>
          <cell r="S77">
            <v>3.2041631951225971</v>
          </cell>
          <cell r="T77">
            <v>3.2583152075313175</v>
          </cell>
          <cell r="U77">
            <v>3.420771244757479</v>
          </cell>
          <cell r="V77">
            <v>3.4355399754144025</v>
          </cell>
          <cell r="W77">
            <v>3.4503087060713264</v>
          </cell>
          <cell r="X77">
            <v>3.46507743672825</v>
          </cell>
          <cell r="Y77">
            <v>3.4798461673851739</v>
          </cell>
          <cell r="Z77">
            <v>3.4946148980420975</v>
          </cell>
          <cell r="AA77">
            <v>3.5093836286990214</v>
          </cell>
          <cell r="AB77">
            <v>3.524152359355945</v>
          </cell>
          <cell r="AC77">
            <v>3.5389210900128689</v>
          </cell>
          <cell r="AD77">
            <v>3.5536898206697924</v>
          </cell>
          <cell r="AE77">
            <v>3.5684585513267164</v>
          </cell>
          <cell r="AF77">
            <v>3.5832272819836399</v>
          </cell>
          <cell r="AG77">
            <v>3.5832272819836399</v>
          </cell>
          <cell r="AH77">
            <v>3.5832272819836399</v>
          </cell>
          <cell r="AI77">
            <v>3.5832272819836399</v>
          </cell>
          <cell r="AJ77">
            <v>3.5832272819836399</v>
          </cell>
          <cell r="AK77">
            <v>3.5832272819836399</v>
          </cell>
          <cell r="AZ77">
            <v>3.5832272819836399</v>
          </cell>
        </row>
        <row r="80">
          <cell r="A80" t="str">
            <v>Diesel HT_modev</v>
          </cell>
          <cell r="I80">
            <v>5.34</v>
          </cell>
          <cell r="J80">
            <v>5.7299999999999995</v>
          </cell>
          <cell r="K80">
            <v>6.12</v>
          </cell>
          <cell r="L80">
            <v>6.51</v>
          </cell>
          <cell r="M80">
            <v>6.9</v>
          </cell>
          <cell r="N80">
            <v>7.29</v>
          </cell>
          <cell r="O80">
            <v>6.83</v>
          </cell>
          <cell r="P80">
            <v>5.7473467051282183</v>
          </cell>
          <cell r="Q80">
            <v>4.6646934102564366</v>
          </cell>
          <cell r="R80">
            <v>5.1873803357408548</v>
          </cell>
          <cell r="S80">
            <v>5.710067261225273</v>
          </cell>
          <cell r="T80">
            <v>6.2327541867096912</v>
          </cell>
          <cell r="U80">
            <v>7.0753102119494766</v>
          </cell>
          <cell r="V80">
            <v>7.1406509831376077</v>
          </cell>
          <cell r="W80">
            <v>7.2059917543257388</v>
          </cell>
          <cell r="X80">
            <v>7.2713325255138699</v>
          </cell>
          <cell r="Y80">
            <v>7.336673296702001</v>
          </cell>
          <cell r="Z80">
            <v>7.4020140678901321</v>
          </cell>
          <cell r="AA80">
            <v>7.4673548390782631</v>
          </cell>
          <cell r="AB80">
            <v>7.5326956102663942</v>
          </cell>
          <cell r="AC80">
            <v>7.5980363814545253</v>
          </cell>
          <cell r="AD80">
            <v>7.6633771526426564</v>
          </cell>
          <cell r="AE80">
            <v>7.7287179238307875</v>
          </cell>
          <cell r="AF80">
            <v>7.7940586950189186</v>
          </cell>
          <cell r="AG80">
            <v>7.8613634662658836</v>
          </cell>
          <cell r="AH80">
            <v>7.9286682375128485</v>
          </cell>
          <cell r="AI80">
            <v>7.9959730087598135</v>
          </cell>
          <cell r="AJ80">
            <v>8.0632777800067785</v>
          </cell>
          <cell r="AK80">
            <v>8.1305825512537435</v>
          </cell>
          <cell r="AL80">
            <v>8.2261387079623969</v>
          </cell>
          <cell r="AM80">
            <v>8.321694864671052</v>
          </cell>
          <cell r="AN80">
            <v>8.4172510213797054</v>
          </cell>
          <cell r="AO80">
            <v>8.5128071780883605</v>
          </cell>
          <cell r="AP80">
            <v>8.6083633347970139</v>
          </cell>
          <cell r="AQ80">
            <v>8.6479152744433794</v>
          </cell>
          <cell r="AR80">
            <v>8.6874672140897431</v>
          </cell>
          <cell r="AS80">
            <v>8.7270191537361086</v>
          </cell>
          <cell r="AT80">
            <v>8.7665710933824723</v>
          </cell>
          <cell r="AU80">
            <v>8.8061230330288378</v>
          </cell>
          <cell r="AV80">
            <v>8.8468382650177428</v>
          </cell>
          <cell r="AW80">
            <v>8.8875534970066479</v>
          </cell>
          <cell r="AX80">
            <v>8.9282687289955529</v>
          </cell>
          <cell r="AY80">
            <v>8.9689839609844579</v>
          </cell>
          <cell r="AZ80">
            <v>9.009699192973363</v>
          </cell>
        </row>
        <row r="81">
          <cell r="A81" t="str">
            <v>Essence HT_modev</v>
          </cell>
          <cell r="I81">
            <v>5.39</v>
          </cell>
          <cell r="J81">
            <v>5.8179999999999996</v>
          </cell>
          <cell r="K81">
            <v>6.2459999999999996</v>
          </cell>
          <cell r="L81">
            <v>6.6739999999999995</v>
          </cell>
          <cell r="M81">
            <v>7.1020000000000003</v>
          </cell>
          <cell r="N81">
            <v>7.53</v>
          </cell>
          <cell r="O81">
            <v>7.18</v>
          </cell>
          <cell r="P81">
            <v>6.2217024038461748</v>
          </cell>
          <cell r="Q81">
            <v>5.2634048076923499</v>
          </cell>
          <cell r="R81">
            <v>5.853178375760864</v>
          </cell>
          <cell r="S81">
            <v>6.4429519438293772</v>
          </cell>
          <cell r="T81">
            <v>7.0327255118978913</v>
          </cell>
          <cell r="U81">
            <v>7.9834232414092181</v>
          </cell>
          <cell r="V81">
            <v>8.0571504725395116</v>
          </cell>
          <cell r="W81">
            <v>8.1308777036698068</v>
          </cell>
          <cell r="X81">
            <v>8.2046049348001002</v>
          </cell>
          <cell r="Y81">
            <v>8.2783321659303937</v>
          </cell>
          <cell r="Z81">
            <v>8.3520593970606871</v>
          </cell>
          <cell r="AA81">
            <v>8.4257866281909823</v>
          </cell>
          <cell r="AB81">
            <v>8.4995138593212758</v>
          </cell>
          <cell r="AC81">
            <v>8.5732410904515692</v>
          </cell>
          <cell r="AD81">
            <v>8.6469683215818627</v>
          </cell>
          <cell r="AE81">
            <v>8.7206955527121579</v>
          </cell>
          <cell r="AF81">
            <v>8.7944227838424514</v>
          </cell>
          <cell r="AG81">
            <v>8.8703660935963153</v>
          </cell>
          <cell r="AH81">
            <v>8.9463094033501775</v>
          </cell>
          <cell r="AI81">
            <v>9.0222527131040415</v>
          </cell>
          <cell r="AJ81">
            <v>9.0981960228579037</v>
          </cell>
          <cell r="AK81">
            <v>9.1741393326117677</v>
          </cell>
          <cell r="AL81">
            <v>9.2819600810277461</v>
          </cell>
          <cell r="AM81">
            <v>9.3897808294437244</v>
          </cell>
          <cell r="AN81">
            <v>9.4976015778597045</v>
          </cell>
          <cell r="AO81">
            <v>9.6054223262756828</v>
          </cell>
          <cell r="AP81">
            <v>9.7132430746916611</v>
          </cell>
          <cell r="AQ81">
            <v>9.7578714888186227</v>
          </cell>
          <cell r="AR81">
            <v>9.8024999029455859</v>
          </cell>
          <cell r="AS81">
            <v>9.8471283170725474</v>
          </cell>
          <cell r="AT81">
            <v>9.8917567311995107</v>
          </cell>
          <cell r="AU81">
            <v>9.9363851453264722</v>
          </cell>
          <cell r="AV81">
            <v>9.9823261598689328</v>
          </cell>
          <cell r="AW81">
            <v>10.028267174411393</v>
          </cell>
          <cell r="AX81">
            <v>10.074208188953854</v>
          </cell>
          <cell r="AY81">
            <v>10.120149203496315</v>
          </cell>
          <cell r="AZ81">
            <v>10.166090218038775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ypoth&#232;ses%20de%20prix%20transports.ods" TargetMode="External"/><Relationship Id="rId2" Type="http://schemas.openxmlformats.org/officeDocument/2006/relationships/hyperlink" Target="171024%20prevision_prix_energie_AME18_Menfis.xlsx" TargetMode="External"/><Relationship Id="rId1" Type="http://schemas.openxmlformats.org/officeDocument/2006/relationships/hyperlink" Target="Prix_scenario_AME_BV_01_2017_CGDD.od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17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D80" sqref="D80"/>
    </sheetView>
  </sheetViews>
  <sheetFormatPr baseColWidth="10" defaultRowHeight="15"/>
  <cols>
    <col min="1" max="1" width="34.28515625" customWidth="1"/>
  </cols>
  <sheetData>
    <row r="1" spans="1:82">
      <c r="A1" s="1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8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8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8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82">
      <c r="A5" s="4" t="s">
        <v>2</v>
      </c>
    </row>
    <row r="7" spans="1:82" ht="30">
      <c r="A7" s="5" t="s">
        <v>3</v>
      </c>
      <c r="B7" s="6" t="s">
        <v>4</v>
      </c>
    </row>
    <row r="8" spans="1:82" s="9" customFormat="1">
      <c r="A8" s="7" t="s">
        <v>0</v>
      </c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  <c r="Z8" s="8">
        <v>2024</v>
      </c>
      <c r="AA8" s="8">
        <v>2025</v>
      </c>
      <c r="AB8" s="8">
        <v>2026</v>
      </c>
      <c r="AC8" s="8">
        <v>2027</v>
      </c>
      <c r="AD8" s="8">
        <v>2028</v>
      </c>
      <c r="AE8" s="8">
        <v>2029</v>
      </c>
      <c r="AF8" s="8">
        <v>2030</v>
      </c>
      <c r="AG8" s="8">
        <v>2031</v>
      </c>
      <c r="AH8" s="8">
        <v>2032</v>
      </c>
      <c r="AI8" s="8">
        <v>2033</v>
      </c>
      <c r="AJ8" s="8">
        <v>2034</v>
      </c>
      <c r="AK8" s="8">
        <v>2035</v>
      </c>
      <c r="AL8" s="8">
        <v>2036</v>
      </c>
      <c r="AM8" s="8">
        <v>2037</v>
      </c>
      <c r="AN8" s="8">
        <v>2038</v>
      </c>
      <c r="AO8" s="8">
        <v>2039</v>
      </c>
      <c r="AP8" s="8">
        <v>2040</v>
      </c>
      <c r="AQ8" s="8">
        <v>2041</v>
      </c>
      <c r="AR8" s="8">
        <v>2042</v>
      </c>
      <c r="AS8" s="8">
        <v>2043</v>
      </c>
      <c r="AT8" s="8">
        <v>2044</v>
      </c>
      <c r="AU8" s="8">
        <v>2045</v>
      </c>
      <c r="AV8" s="8">
        <v>2046</v>
      </c>
      <c r="AW8" s="8">
        <v>2047</v>
      </c>
      <c r="AX8" s="8">
        <v>2048</v>
      </c>
      <c r="AY8" s="8">
        <v>2049</v>
      </c>
      <c r="AZ8" s="8">
        <v>2050</v>
      </c>
      <c r="BA8" s="8">
        <v>2051</v>
      </c>
      <c r="BB8" s="8">
        <v>2052</v>
      </c>
      <c r="BC8" s="8">
        <v>2053</v>
      </c>
      <c r="BD8" s="8">
        <v>2054</v>
      </c>
      <c r="BE8" s="8">
        <v>2055</v>
      </c>
      <c r="BF8" s="8">
        <v>2056</v>
      </c>
      <c r="BG8" s="8">
        <v>2057</v>
      </c>
      <c r="BH8" s="8">
        <v>2058</v>
      </c>
      <c r="BI8" s="8">
        <v>2059</v>
      </c>
      <c r="BJ8" s="8">
        <v>2060</v>
      </c>
      <c r="BK8" s="8">
        <v>2061</v>
      </c>
      <c r="BL8" s="8">
        <v>2062</v>
      </c>
      <c r="BM8" s="8">
        <v>2063</v>
      </c>
      <c r="BN8" s="8">
        <v>2064</v>
      </c>
      <c r="BO8" s="8">
        <v>2065</v>
      </c>
      <c r="BP8" s="8">
        <v>2066</v>
      </c>
      <c r="BQ8" s="8">
        <v>2067</v>
      </c>
      <c r="BR8" s="8">
        <v>2068</v>
      </c>
      <c r="BS8" s="8">
        <v>2069</v>
      </c>
      <c r="BT8" s="8">
        <v>2070</v>
      </c>
      <c r="BU8" s="8"/>
      <c r="BV8" s="8"/>
      <c r="BW8" s="8"/>
      <c r="BX8" s="8"/>
      <c r="BY8" s="8"/>
      <c r="BZ8" s="8"/>
      <c r="CA8" s="8"/>
      <c r="CB8" s="8"/>
      <c r="CC8" s="8"/>
      <c r="CD8" s="8"/>
    </row>
    <row r="9" spans="1:82">
      <c r="A9" t="s">
        <v>5</v>
      </c>
      <c r="B9" s="6">
        <v>4.4338742044109587</v>
      </c>
      <c r="C9" s="6">
        <v>5.2174934956689132</v>
      </c>
      <c r="D9" s="6">
        <v>5.1412612915325777</v>
      </c>
      <c r="E9" s="6">
        <v>5.1500582943413509</v>
      </c>
      <c r="F9" s="6">
        <v>4.7797134070951097</v>
      </c>
      <c r="G9" s="6">
        <v>5.1062220030400356</v>
      </c>
      <c r="H9" s="6">
        <v>5.97728094012081</v>
      </c>
      <c r="I9" s="6">
        <v>5.9926865697644924</v>
      </c>
      <c r="J9" s="6">
        <v>6.588038730000001</v>
      </c>
      <c r="K9" s="6">
        <v>6.3712029426473302</v>
      </c>
      <c r="L9" s="6">
        <v>6.6909007541098262</v>
      </c>
      <c r="M9" s="6">
        <v>7.3986634911329467</v>
      </c>
      <c r="N9" s="6">
        <v>7.6226425494218413</v>
      </c>
      <c r="O9" s="6">
        <v>7.6512427616067926</v>
      </c>
      <c r="P9" s="6">
        <v>7.3336918496459456</v>
      </c>
      <c r="Q9" s="6">
        <v>7.1050410106329096</v>
      </c>
      <c r="R9" s="6">
        <v>7.4248173298455518</v>
      </c>
      <c r="S9" s="6">
        <v>7.7573764777209036</v>
      </c>
      <c r="T9" s="6">
        <v>8.1457406068397304</v>
      </c>
      <c r="U9" s="6">
        <v>8.5281901891978986</v>
      </c>
      <c r="V9" s="6">
        <v>8.9182236692854353</v>
      </c>
      <c r="W9" s="6">
        <v>9.1153677978986192</v>
      </c>
      <c r="X9" s="6">
        <v>9.2966276010402886</v>
      </c>
      <c r="Y9" s="6">
        <v>9.4704508832103631</v>
      </c>
      <c r="Z9" s="6">
        <v>9.6452857196946695</v>
      </c>
      <c r="AA9" s="6">
        <v>9.8295804620499787</v>
      </c>
      <c r="AB9" s="6">
        <v>10.03284840303146</v>
      </c>
      <c r="AC9" s="6">
        <v>10.242554597786212</v>
      </c>
      <c r="AD9" s="6">
        <v>10.447088055360105</v>
      </c>
      <c r="AE9" s="6">
        <v>10.634838156364465</v>
      </c>
      <c r="AF9" s="6">
        <v>10.794194657973771</v>
      </c>
      <c r="AG9" s="6">
        <v>10.866702164125606</v>
      </c>
      <c r="AH9" s="6">
        <v>10.940143338684754</v>
      </c>
      <c r="AI9" s="6">
        <v>11.014530280796684</v>
      </c>
      <c r="AJ9" s="6">
        <v>11.089875247182388</v>
      </c>
      <c r="AK9" s="6">
        <v>11.166190654198626</v>
      </c>
      <c r="AL9" s="6">
        <v>11.209409573314423</v>
      </c>
      <c r="AM9" s="6">
        <v>11.252945526641261</v>
      </c>
      <c r="AN9" s="6">
        <v>11.296800916128541</v>
      </c>
      <c r="AO9" s="6">
        <v>11.340978162617908</v>
      </c>
      <c r="AP9" s="6">
        <v>11.38547970599798</v>
      </c>
      <c r="AQ9" s="6">
        <v>11.416251945686238</v>
      </c>
      <c r="AR9" s="6">
        <v>11.447202683162903</v>
      </c>
      <c r="AS9" s="6">
        <v>11.478333179880989</v>
      </c>
      <c r="AT9" s="6">
        <v>11.509644707787096</v>
      </c>
      <c r="AU9" s="6">
        <v>11.541138549417758</v>
      </c>
      <c r="AV9" s="6">
        <v>11.567483529952302</v>
      </c>
      <c r="AW9" s="6">
        <v>11.593975411757111</v>
      </c>
      <c r="AX9" s="6">
        <v>11.620615305260664</v>
      </c>
      <c r="AY9" s="6">
        <v>11.647404330892487</v>
      </c>
      <c r="AZ9" s="6">
        <v>11.674343619179727</v>
      </c>
      <c r="BA9" s="6">
        <v>11.701434310844764</v>
      </c>
      <c r="BB9" s="6">
        <v>11.728677556903726</v>
      </c>
      <c r="BC9" s="6">
        <v>11.756074518766022</v>
      </c>
      <c r="BD9" s="6">
        <v>11.783626368334808</v>
      </c>
      <c r="BE9" s="6">
        <v>11.811334288108501</v>
      </c>
      <c r="BF9" s="6">
        <v>11.839199471283266</v>
      </c>
      <c r="BG9" s="6">
        <v>11.867223121856529</v>
      </c>
      <c r="BH9" s="6">
        <v>11.895406454731503</v>
      </c>
      <c r="BI9" s="6">
        <v>11.923750695822768</v>
      </c>
      <c r="BJ9" s="6">
        <v>11.952257082162872</v>
      </c>
    </row>
    <row r="10" spans="1:82">
      <c r="A10" t="s">
        <v>6</v>
      </c>
      <c r="B10" s="6">
        <v>5.8622414498219175</v>
      </c>
      <c r="C10" s="6">
        <v>4.9017109131453322</v>
      </c>
      <c r="D10" s="6">
        <v>4.4731154887167142</v>
      </c>
      <c r="E10" s="6">
        <v>4.6654157557576328</v>
      </c>
      <c r="F10" s="6">
        <v>5.2758879466277175</v>
      </c>
      <c r="G10" s="6">
        <v>6.7649661691387903</v>
      </c>
      <c r="H10" s="6">
        <v>7.3516035880355419</v>
      </c>
      <c r="I10" s="6">
        <v>7.2694769842028997</v>
      </c>
      <c r="J10" s="6">
        <v>9.0486041100000012</v>
      </c>
      <c r="K10" s="6">
        <v>6.2460164436893288</v>
      </c>
      <c r="L10" s="6">
        <v>7.6534431615260106</v>
      </c>
      <c r="M10" s="6">
        <v>9.2944372795147991</v>
      </c>
      <c r="N10" s="6">
        <v>9.9458973946086147</v>
      </c>
      <c r="O10" s="6">
        <v>9.4358190576212575</v>
      </c>
      <c r="P10" s="6">
        <v>8.6312874119886231</v>
      </c>
      <c r="Q10" s="6">
        <v>7.0783416080849326</v>
      </c>
      <c r="R10" s="6">
        <v>7.7213395339367921</v>
      </c>
      <c r="S10" s="6">
        <v>8.4161555265165369</v>
      </c>
      <c r="T10" s="6">
        <v>9.1935679524691203</v>
      </c>
      <c r="U10" s="6">
        <v>9.9987205708750668</v>
      </c>
      <c r="V10" s="6">
        <v>10.853163600310578</v>
      </c>
      <c r="W10" s="6">
        <v>11.193290969335857</v>
      </c>
      <c r="X10" s="6">
        <v>11.515532045470065</v>
      </c>
      <c r="Y10" s="6">
        <v>11.831119755491896</v>
      </c>
      <c r="Z10" s="6">
        <v>12.15129001544426</v>
      </c>
      <c r="AA10" s="6">
        <v>12.487281809026195</v>
      </c>
      <c r="AB10" s="6">
        <v>12.79799595764824</v>
      </c>
      <c r="AC10" s="6">
        <v>13.118395290311556</v>
      </c>
      <c r="AD10" s="6">
        <v>13.433198218261126</v>
      </c>
      <c r="AE10" s="6">
        <v>13.727124290266101</v>
      </c>
      <c r="AF10" s="6">
        <v>13.984894213230188</v>
      </c>
      <c r="AG10" s="6">
        <v>14.057852668946136</v>
      </c>
      <c r="AH10" s="6">
        <v>14.131430542313074</v>
      </c>
      <c r="AI10" s="6">
        <v>14.205633092189927</v>
      </c>
      <c r="AJ10" s="6">
        <v>14.280465622083373</v>
      </c>
      <c r="AK10" s="6">
        <v>14.355933480526867</v>
      </c>
      <c r="AL10" s="6">
        <v>14.4588977351448</v>
      </c>
      <c r="AM10" s="6">
        <v>14.563044615372213</v>
      </c>
      <c r="AN10" s="6">
        <v>14.668387704596249</v>
      </c>
      <c r="AO10" s="6">
        <v>14.774940742219949</v>
      </c>
      <c r="AP10" s="6">
        <v>14.882717625454241</v>
      </c>
      <c r="AQ10" s="6">
        <v>14.925930900067687</v>
      </c>
      <c r="AR10" s="6">
        <v>14.969340922419649</v>
      </c>
      <c r="AS10" s="6">
        <v>15.012948588292106</v>
      </c>
      <c r="AT10" s="6">
        <v>15.056754797545482</v>
      </c>
      <c r="AU10" s="6">
        <v>15.100760454137221</v>
      </c>
      <c r="AV10" s="6">
        <v>15.145242181080475</v>
      </c>
      <c r="AW10" s="6">
        <v>15.189927694103071</v>
      </c>
      <c r="AX10" s="6">
        <v>15.234817926819076</v>
      </c>
      <c r="AY10" s="6">
        <v>15.27991381711977</v>
      </c>
      <c r="AZ10" s="6">
        <v>15.32521630719323</v>
      </c>
      <c r="BA10" s="6">
        <v>15.370726343544025</v>
      </c>
      <c r="BB10" s="6">
        <v>15.41644487701298</v>
      </c>
      <c r="BC10" s="6">
        <v>15.462372862797061</v>
      </c>
      <c r="BD10" s="6">
        <v>15.508511260469302</v>
      </c>
      <c r="BE10" s="6">
        <v>15.554861033998886</v>
      </c>
      <c r="BF10" s="6">
        <v>15.601423151771263</v>
      </c>
      <c r="BG10" s="6">
        <v>15.648198586608391</v>
      </c>
      <c r="BH10" s="6">
        <v>15.695188315789064</v>
      </c>
      <c r="BI10" s="6">
        <v>15.742393321069319</v>
      </c>
      <c r="BJ10" s="6">
        <v>15.789814588702955</v>
      </c>
    </row>
    <row r="11" spans="1:82">
      <c r="A11" t="s">
        <v>7</v>
      </c>
      <c r="B11" s="6">
        <v>14.349470803787669</v>
      </c>
      <c r="C11" s="6">
        <v>14.052697600406161</v>
      </c>
      <c r="D11" s="6">
        <v>13.934532950736543</v>
      </c>
      <c r="E11" s="6">
        <v>13.801029097629046</v>
      </c>
      <c r="F11" s="6">
        <v>13.695656558328803</v>
      </c>
      <c r="G11" s="6">
        <v>13.45196160177491</v>
      </c>
      <c r="H11" s="6">
        <v>13.308206977834192</v>
      </c>
      <c r="I11" s="6">
        <v>13.276527028586958</v>
      </c>
      <c r="J11" s="6">
        <v>13.094318510000001</v>
      </c>
      <c r="K11" s="6">
        <v>13.217400466474976</v>
      </c>
      <c r="L11" s="6">
        <v>13.112255527890175</v>
      </c>
      <c r="M11" s="6">
        <v>13.592519580443959</v>
      </c>
      <c r="N11" s="6">
        <v>13.976687227130624</v>
      </c>
      <c r="O11" s="6">
        <v>14.883205984057859</v>
      </c>
      <c r="P11" s="6">
        <v>15.689947051428808</v>
      </c>
      <c r="Q11" s="6">
        <v>16.254736268076762</v>
      </c>
      <c r="R11" s="6">
        <v>16.433538367025605</v>
      </c>
      <c r="S11" s="6">
        <v>16.614307289062882</v>
      </c>
      <c r="T11" s="6">
        <v>16.797064669242573</v>
      </c>
      <c r="U11" s="6">
        <v>16.981832380604242</v>
      </c>
      <c r="V11" s="6">
        <v>17.168632536790888</v>
      </c>
      <c r="W11" s="6">
        <v>17.357487494695587</v>
      </c>
      <c r="X11" s="6">
        <v>17.548419857137237</v>
      </c>
      <c r="Y11" s="6">
        <v>17.741452475565744</v>
      </c>
      <c r="Z11" s="6">
        <v>17.936608452796964</v>
      </c>
      <c r="AA11" s="6">
        <v>18.133911145777734</v>
      </c>
      <c r="AB11" s="6">
        <v>18.333384168381286</v>
      </c>
      <c r="AC11" s="6">
        <v>18.535051394233477</v>
      </c>
      <c r="AD11" s="6">
        <v>18.738936959570044</v>
      </c>
      <c r="AE11" s="6">
        <v>18.945065266125315</v>
      </c>
      <c r="AF11" s="6">
        <v>19.153460984052689</v>
      </c>
      <c r="AG11" s="6">
        <v>19.364149054877267</v>
      </c>
      <c r="AH11" s="6">
        <v>19.577154694480917</v>
      </c>
      <c r="AI11" s="6">
        <v>19.792503396120203</v>
      </c>
      <c r="AJ11" s="6">
        <v>20.010220933477523</v>
      </c>
      <c r="AK11" s="6">
        <v>20.230333363745775</v>
      </c>
      <c r="AL11" s="6">
        <v>20.452867030746976</v>
      </c>
      <c r="AM11" s="6">
        <v>20.677848568085192</v>
      </c>
      <c r="AN11" s="6">
        <v>20.905304902334127</v>
      </c>
      <c r="AO11" s="6">
        <v>21.135263256259801</v>
      </c>
      <c r="AP11" s="6">
        <v>21.367751152078654</v>
      </c>
      <c r="AQ11" s="6">
        <v>21.60279641475152</v>
      </c>
      <c r="AR11" s="6">
        <v>21.840427175313785</v>
      </c>
      <c r="AS11" s="6">
        <v>22.080671874242235</v>
      </c>
      <c r="AT11" s="6">
        <v>22.323559264858901</v>
      </c>
      <c r="AU11" s="6">
        <v>22.569118416772344</v>
      </c>
      <c r="AV11" s="6">
        <v>22.817378719356839</v>
      </c>
      <c r="AW11" s="6">
        <v>23.068369885269757</v>
      </c>
      <c r="AX11" s="6">
        <v>23.322121954007727</v>
      </c>
      <c r="AY11" s="6">
        <v>23.578665295501807</v>
      </c>
      <c r="AZ11" s="6">
        <v>23.83803061375232</v>
      </c>
      <c r="BA11" s="6">
        <v>24.100248950503598</v>
      </c>
      <c r="BB11" s="6">
        <v>24.36535168895913</v>
      </c>
      <c r="BC11" s="6">
        <v>24.633370557537681</v>
      </c>
      <c r="BD11" s="6">
        <v>24.904337633670593</v>
      </c>
      <c r="BE11" s="6">
        <v>25.178285347640966</v>
      </c>
      <c r="BF11" s="6">
        <v>25.455246486465015</v>
      </c>
      <c r="BG11" s="6">
        <v>25.735254197816126</v>
      </c>
      <c r="BH11" s="6">
        <v>26.018341993992099</v>
      </c>
      <c r="BI11" s="6">
        <v>26.304543755926012</v>
      </c>
      <c r="BJ11" s="6">
        <v>26.593893737241192</v>
      </c>
    </row>
    <row r="12" spans="1:82">
      <c r="A12" t="s">
        <v>8</v>
      </c>
      <c r="B12" s="6">
        <v>3.4098952808219178</v>
      </c>
      <c r="C12" s="6">
        <v>3.3541029615014435</v>
      </c>
      <c r="D12" s="6">
        <v>3.2907582407932012</v>
      </c>
      <c r="E12" s="6">
        <v>3.4387053735430162</v>
      </c>
      <c r="F12" s="6">
        <v>3.5073600815217394</v>
      </c>
      <c r="G12" s="6">
        <v>3.7151505715329187</v>
      </c>
      <c r="H12" s="6">
        <v>3.6556327080477988</v>
      </c>
      <c r="I12" s="6">
        <v>3.9952728395289858</v>
      </c>
      <c r="J12" s="6">
        <v>3.8856617800000004</v>
      </c>
      <c r="K12" s="6">
        <v>3.8187833139357874</v>
      </c>
      <c r="L12" s="6">
        <v>3.9498238374971102</v>
      </c>
      <c r="M12" s="6">
        <v>3.8680548821033489</v>
      </c>
      <c r="N12" s="6">
        <v>4.0343725748370218</v>
      </c>
      <c r="O12" s="6">
        <v>4.3572804188978864</v>
      </c>
      <c r="P12" s="6">
        <v>4.4155280385217308</v>
      </c>
      <c r="Q12" s="6">
        <v>3.9999104940792152</v>
      </c>
      <c r="R12" s="6">
        <v>4.0479094200081658</v>
      </c>
      <c r="S12" s="6">
        <v>4.0964843330482639</v>
      </c>
      <c r="T12" s="6">
        <v>4.1456421450448433</v>
      </c>
      <c r="U12" s="6">
        <v>4.1953898507853813</v>
      </c>
      <c r="V12" s="6">
        <v>4.2457345289948059</v>
      </c>
      <c r="W12" s="6">
        <v>4.2966833433427443</v>
      </c>
      <c r="X12" s="6">
        <v>4.348243543462857</v>
      </c>
      <c r="Y12" s="6">
        <v>4.4004224659844118</v>
      </c>
      <c r="Z12" s="6">
        <v>4.4532275355762252</v>
      </c>
      <c r="AA12" s="6">
        <v>4.5066662660031396</v>
      </c>
      <c r="AB12" s="6">
        <v>4.5607462611951783</v>
      </c>
      <c r="AC12" s="6">
        <v>4.6154752163295205</v>
      </c>
      <c r="AD12" s="6">
        <v>4.6708609189254755</v>
      </c>
      <c r="AE12" s="6">
        <v>4.7269112499525807</v>
      </c>
      <c r="AF12" s="6">
        <v>4.7836341849520112</v>
      </c>
      <c r="AG12" s="6">
        <v>4.8410377951714354</v>
      </c>
      <c r="AH12" s="6">
        <v>4.8991302487134929</v>
      </c>
      <c r="AI12" s="6">
        <v>4.957919811698055</v>
      </c>
      <c r="AJ12" s="6">
        <v>5.0174148494384312</v>
      </c>
      <c r="AK12" s="6">
        <v>5.0776238276316938</v>
      </c>
      <c r="AL12" s="6">
        <v>5.1385553135632733</v>
      </c>
      <c r="AM12" s="6">
        <v>5.2002179773260329</v>
      </c>
      <c r="AN12" s="6">
        <v>5.2626205930539447</v>
      </c>
      <c r="AO12" s="6">
        <v>5.3257720401705919</v>
      </c>
      <c r="AP12" s="6">
        <v>5.3896813046526395</v>
      </c>
      <c r="AQ12" s="6">
        <v>5.4543574803084711</v>
      </c>
      <c r="AR12" s="6">
        <v>5.5198097700721727</v>
      </c>
      <c r="AS12" s="6">
        <v>5.5860474873130386</v>
      </c>
      <c r="AT12" s="6">
        <v>5.6530800571607953</v>
      </c>
      <c r="AU12" s="6">
        <v>5.7209170178467241</v>
      </c>
      <c r="AV12" s="6">
        <v>5.7895680220608847</v>
      </c>
      <c r="AW12" s="6">
        <v>5.8590428383256157</v>
      </c>
      <c r="AX12" s="6">
        <v>5.929351352385523</v>
      </c>
      <c r="AY12" s="6">
        <v>6.0005035686141506</v>
      </c>
      <c r="AZ12" s="6">
        <v>6.0725096114375194</v>
      </c>
      <c r="BA12" s="6">
        <v>6.1453797267747685</v>
      </c>
      <c r="BB12" s="6">
        <v>6.2191242834960665</v>
      </c>
      <c r="BC12" s="6">
        <v>6.2937537748980192</v>
      </c>
      <c r="BD12" s="6">
        <v>6.3692788201967945</v>
      </c>
      <c r="BE12" s="6">
        <v>6.4457101660391558</v>
      </c>
      <c r="BF12" s="6">
        <v>6.5230586880316261</v>
      </c>
      <c r="BG12" s="6">
        <v>6.6013353922880063</v>
      </c>
      <c r="BH12" s="6">
        <v>6.6805514169954616</v>
      </c>
      <c r="BI12" s="6">
        <v>6.7607180339994066</v>
      </c>
      <c r="BJ12" s="6">
        <v>6.8418466504074003</v>
      </c>
    </row>
    <row r="13" spans="1:82">
      <c r="A13" t="s">
        <v>9</v>
      </c>
      <c r="B13" s="6">
        <v>5.9136424638698619</v>
      </c>
      <c r="C13" s="6">
        <v>6.1719221272694904</v>
      </c>
      <c r="D13" s="6">
        <v>6.289004637960339</v>
      </c>
      <c r="E13" s="6">
        <v>6.1610137942645702</v>
      </c>
      <c r="F13" s="6">
        <v>6.0521836446711959</v>
      </c>
      <c r="G13" s="6">
        <v>6.231572839161033</v>
      </c>
      <c r="H13" s="6">
        <v>6.6504877424126763</v>
      </c>
      <c r="I13" s="6">
        <v>6.7480494520833352</v>
      </c>
      <c r="J13" s="6">
        <v>7.0534691499999989</v>
      </c>
      <c r="K13" s="6">
        <v>7.5909327635233455</v>
      </c>
      <c r="L13" s="6">
        <v>7.5020966640693647</v>
      </c>
      <c r="M13" s="6">
        <v>7.6960295387627378</v>
      </c>
      <c r="N13" s="6">
        <v>7.949798104815609</v>
      </c>
      <c r="O13" s="6">
        <v>8.4055806352959674</v>
      </c>
      <c r="P13" s="6">
        <v>8.5447143181647576</v>
      </c>
      <c r="Q13" s="6">
        <v>8.795503183193139</v>
      </c>
      <c r="R13" s="6">
        <v>9.1913620711763944</v>
      </c>
      <c r="S13" s="6">
        <v>9.6030451338582683</v>
      </c>
      <c r="T13" s="6">
        <v>10.083810540953138</v>
      </c>
      <c r="U13" s="6">
        <v>10.557254186670042</v>
      </c>
      <c r="V13" s="6">
        <v>11.040086123956247</v>
      </c>
      <c r="W13" s="6">
        <v>11.28413563868391</v>
      </c>
      <c r="X13" s="6">
        <v>11.50852156033188</v>
      </c>
      <c r="Y13" s="6">
        <v>11.723701631685721</v>
      </c>
      <c r="Z13" s="6">
        <v>11.940133930743459</v>
      </c>
      <c r="AA13" s="6">
        <v>12.168276877505635</v>
      </c>
      <c r="AB13" s="6">
        <v>12.419907208599877</v>
      </c>
      <c r="AC13" s="6">
        <v>12.679507610728512</v>
      </c>
      <c r="AD13" s="6">
        <v>12.932704555611508</v>
      </c>
      <c r="AE13" s="6">
        <v>13.165124974938774</v>
      </c>
      <c r="AF13" s="6">
        <v>13.36239626655688</v>
      </c>
      <c r="AG13" s="6">
        <v>13.452155073045043</v>
      </c>
      <c r="AH13" s="6">
        <v>13.543069690377406</v>
      </c>
      <c r="AI13" s="6">
        <v>13.635155096380602</v>
      </c>
      <c r="AJ13" s="6">
        <v>13.728426463947839</v>
      </c>
      <c r="AK13" s="6">
        <v>13.822899163589327</v>
      </c>
      <c r="AL13" s="6">
        <v>13.876400915386153</v>
      </c>
      <c r="AM13" s="6">
        <v>13.930295131548524</v>
      </c>
      <c r="AN13" s="6">
        <v>13.984584785508057</v>
      </c>
      <c r="AO13" s="6">
        <v>14.039272874083542</v>
      </c>
      <c r="AP13" s="6">
        <v>14.094362417672476</v>
      </c>
      <c r="AQ13" s="6">
        <v>14.132456122089804</v>
      </c>
      <c r="AR13" s="6">
        <v>14.170770793263522</v>
      </c>
      <c r="AS13" s="6">
        <v>14.209307992777015</v>
      </c>
      <c r="AT13" s="6">
        <v>14.248069295203937</v>
      </c>
      <c r="AU13" s="6">
        <v>14.287056288227468</v>
      </c>
      <c r="AV13" s="6">
        <v>14.319669380791741</v>
      </c>
      <c r="AW13" s="6">
        <v>14.352464326013626</v>
      </c>
      <c r="AX13" s="6">
        <v>14.385442498519566</v>
      </c>
      <c r="AY13" s="6">
        <v>14.418605285316534</v>
      </c>
      <c r="AZ13" s="6">
        <v>14.4519540859116</v>
      </c>
      <c r="BA13" s="6">
        <v>14.485490312432763</v>
      </c>
      <c r="BB13" s="6">
        <v>14.519215389750903</v>
      </c>
      <c r="BC13" s="6">
        <v>14.553130755602981</v>
      </c>
      <c r="BD13" s="6">
        <v>14.587237860716444</v>
      </c>
      <c r="BE13" s="6">
        <v>14.621538168934853</v>
      </c>
      <c r="BF13" s="6">
        <v>14.656033157344789</v>
      </c>
      <c r="BG13" s="6">
        <v>14.690724316403964</v>
      </c>
      <c r="BH13" s="6">
        <v>14.725613150070638</v>
      </c>
      <c r="BI13" s="6">
        <v>14.760701175934292</v>
      </c>
      <c r="BJ13" s="6">
        <v>14.79598992534763</v>
      </c>
    </row>
    <row r="15" spans="1:82" ht="30">
      <c r="A15" s="5" t="s">
        <v>10</v>
      </c>
      <c r="B15" s="6" t="s">
        <v>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L15" s="10"/>
      <c r="BM15" s="10"/>
      <c r="BN15" s="10"/>
      <c r="BO15" s="11"/>
      <c r="BP15" s="10"/>
      <c r="BQ15" s="10"/>
    </row>
    <row r="16" spans="1:82">
      <c r="A16" t="s">
        <v>11</v>
      </c>
      <c r="B16" s="6">
        <v>3.7575205122126776</v>
      </c>
      <c r="C16" s="6">
        <v>4.4216046573465357</v>
      </c>
      <c r="D16" s="6">
        <v>4.3570010945191351</v>
      </c>
      <c r="E16" s="6">
        <v>4.3644561816452132</v>
      </c>
      <c r="F16" s="6">
        <v>4.0506045822839916</v>
      </c>
      <c r="G16" s="6">
        <v>4.3273067822373186</v>
      </c>
      <c r="H16" s="6">
        <v>5.0654923221362793</v>
      </c>
      <c r="I16" s="6">
        <v>5.0785479404783835</v>
      </c>
      <c r="J16" s="6">
        <v>5.5830836694915265</v>
      </c>
      <c r="K16" s="6">
        <v>5.399324527667229</v>
      </c>
      <c r="L16" s="6">
        <v>5.6702548763642593</v>
      </c>
      <c r="M16" s="6">
        <v>6.2700538060448698</v>
      </c>
      <c r="N16" s="6">
        <v>6.4598665673066451</v>
      </c>
      <c r="O16" s="6">
        <v>6.4841040352599943</v>
      </c>
      <c r="P16" s="6">
        <v>6.0707963196087373</v>
      </c>
      <c r="Q16" s="6">
        <v>5.7225278793062522</v>
      </c>
      <c r="R16" s="6">
        <v>5.8390282171611236</v>
      </c>
      <c r="S16" s="6">
        <v>5.9457619216178497</v>
      </c>
      <c r="T16" s="6">
        <v>6.0997879830605726</v>
      </c>
      <c r="U16" s="6">
        <v>6.248801716740024</v>
      </c>
      <c r="V16" s="6">
        <v>6.4042424823935171</v>
      </c>
      <c r="W16" s="6">
        <v>6.4661476463789347</v>
      </c>
      <c r="X16" s="6">
        <v>6.5290000625201472</v>
      </c>
      <c r="Y16" s="6">
        <v>6.5928144219685816</v>
      </c>
      <c r="Z16" s="6">
        <v>6.6576056457672346</v>
      </c>
      <c r="AA16" s="6">
        <v>6.7233888884690405</v>
      </c>
      <c r="AB16" s="6">
        <v>6.7939156607166309</v>
      </c>
      <c r="AC16" s="6">
        <v>6.8655879781619671</v>
      </c>
      <c r="AD16" s="6">
        <v>6.9384247315783156</v>
      </c>
      <c r="AE16" s="6">
        <v>7.0124451262129419</v>
      </c>
      <c r="AF16" s="6">
        <v>7.0876686870524006</v>
      </c>
      <c r="AG16" s="6">
        <v>7.1491157261641254</v>
      </c>
      <c r="AH16" s="6">
        <v>7.2113540096888267</v>
      </c>
      <c r="AI16" s="6">
        <v>7.274393791139615</v>
      </c>
      <c r="AJ16" s="6">
        <v>7.3382454575681777</v>
      </c>
      <c r="AK16" s="6">
        <v>7.4029195313107508</v>
      </c>
      <c r="AL16" s="6">
        <v>7.4395457339512578</v>
      </c>
      <c r="AM16" s="6">
        <v>7.4764406096519682</v>
      </c>
      <c r="AN16" s="6">
        <v>7.5136061939632217</v>
      </c>
      <c r="AO16" s="6">
        <v>7.5510445384457361</v>
      </c>
      <c r="AP16" s="6">
        <v>7.5887577108017306</v>
      </c>
      <c r="AQ16" s="6">
        <v>7.6148358800290676</v>
      </c>
      <c r="AR16" s="6">
        <v>7.6410653185686135</v>
      </c>
      <c r="AS16" s="6">
        <v>7.667447095448348</v>
      </c>
      <c r="AT16" s="6">
        <v>7.6939822885891171</v>
      </c>
      <c r="AU16" s="6">
        <v>7.7206719848862884</v>
      </c>
      <c r="AV16" s="6">
        <v>7.7429982395765773</v>
      </c>
      <c r="AW16" s="6">
        <v>7.7654489868687877</v>
      </c>
      <c r="AX16" s="6">
        <v>7.7880251678040056</v>
      </c>
      <c r="AY16" s="6">
        <v>7.8107277318987691</v>
      </c>
      <c r="AZ16" s="6">
        <v>7.8335576372269387</v>
      </c>
      <c r="BA16" s="6">
        <v>7.8565158505023938</v>
      </c>
      <c r="BB16" s="6">
        <v>7.8796033471625329</v>
      </c>
      <c r="BC16" s="6">
        <v>7.9028211114526137</v>
      </c>
      <c r="BD16" s="6">
        <v>7.9261701365109056</v>
      </c>
      <c r="BE16" s="6">
        <v>7.9496514244547134</v>
      </c>
      <c r="BF16" s="6">
        <v>7.9732659864672266</v>
      </c>
      <c r="BG16" s="6">
        <v>7.9970148428852452</v>
      </c>
      <c r="BH16" s="6">
        <v>8.0208990232877682</v>
      </c>
      <c r="BI16" s="6">
        <v>8.0449195665854489</v>
      </c>
      <c r="BJ16" s="6">
        <v>8.0690775211109607</v>
      </c>
      <c r="BL16" s="10"/>
      <c r="BM16" s="10"/>
      <c r="BN16" s="10"/>
      <c r="BO16" s="11"/>
      <c r="BP16" s="10"/>
      <c r="BQ16" s="10"/>
    </row>
    <row r="17" spans="1:69">
      <c r="A17" t="s">
        <v>12</v>
      </c>
      <c r="B17" s="6">
        <v>4.9015396737641455</v>
      </c>
      <c r="C17" s="6">
        <v>4.0984204959409132</v>
      </c>
      <c r="D17" s="6">
        <v>3.7400631176561152</v>
      </c>
      <c r="E17" s="6">
        <v>3.9008492941117332</v>
      </c>
      <c r="F17" s="6">
        <v>4.4112775473475905</v>
      </c>
      <c r="G17" s="6">
        <v>5.6563262283769147</v>
      </c>
      <c r="H17" s="6">
        <v>6.1468257425046353</v>
      </c>
      <c r="I17" s="6">
        <v>6.0781580135475748</v>
      </c>
      <c r="J17" s="6">
        <v>7.5657225000000006</v>
      </c>
      <c r="K17" s="6">
        <v>5.2224217756599742</v>
      </c>
      <c r="L17" s="6">
        <v>6.3991999678311124</v>
      </c>
      <c r="M17" s="6">
        <v>7.7712686283568555</v>
      </c>
      <c r="N17" s="6">
        <v>8.3159677212446628</v>
      </c>
      <c r="O17" s="6">
        <v>7.889480817409078</v>
      </c>
      <c r="P17" s="6">
        <v>7.0291996928014502</v>
      </c>
      <c r="Q17" s="6">
        <v>5.529754521658174</v>
      </c>
      <c r="R17" s="6">
        <v>5.8663827031533193</v>
      </c>
      <c r="S17" s="6">
        <v>6.2195376270872025</v>
      </c>
      <c r="T17" s="6">
        <v>6.641753114041852</v>
      </c>
      <c r="U17" s="6">
        <v>7.0871627418437937</v>
      </c>
      <c r="V17" s="6">
        <v>7.5737850878978819</v>
      </c>
      <c r="W17" s="6">
        <v>7.7213544462686947</v>
      </c>
      <c r="X17" s="6">
        <v>7.8727138075342955</v>
      </c>
      <c r="Y17" s="6">
        <v>8.0279605098013285</v>
      </c>
      <c r="Z17" s="6">
        <v>8.1871943910972256</v>
      </c>
      <c r="AA17" s="6">
        <v>8.3505178535753029</v>
      </c>
      <c r="AB17" s="6">
        <v>8.4779590680680688</v>
      </c>
      <c r="AC17" s="6">
        <v>8.6078902947898364</v>
      </c>
      <c r="AD17" s="6">
        <v>8.7403601848847856</v>
      </c>
      <c r="AE17" s="6">
        <v>8.8754183400682614</v>
      </c>
      <c r="AF17" s="6">
        <v>9.0131153311995273</v>
      </c>
      <c r="AG17" s="6">
        <v>9.0741173844737304</v>
      </c>
      <c r="AH17" s="6">
        <v>9.1356373454828734</v>
      </c>
      <c r="AI17" s="6">
        <v>9.1976796112661994</v>
      </c>
      <c r="AJ17" s="6">
        <v>9.2602486161938256</v>
      </c>
      <c r="AK17" s="6">
        <v>9.3233488322837061</v>
      </c>
      <c r="AL17" s="6">
        <v>9.4094393461782992</v>
      </c>
      <c r="AM17" s="6">
        <v>9.4965186774721229</v>
      </c>
      <c r="AN17" s="6">
        <v>9.584598183512286</v>
      </c>
      <c r="AO17" s="6">
        <v>9.6736893520939766</v>
      </c>
      <c r="AP17" s="6">
        <v>9.7638038029587673</v>
      </c>
      <c r="AQ17" s="6">
        <v>9.7999353034716812</v>
      </c>
      <c r="AR17" s="6">
        <v>9.8362313087826863</v>
      </c>
      <c r="AS17" s="6">
        <v>9.8726925678733704</v>
      </c>
      <c r="AT17" s="6">
        <v>9.90931983313539</v>
      </c>
      <c r="AU17" s="6">
        <v>9.9461138603860082</v>
      </c>
      <c r="AV17" s="6">
        <v>9.9833059397699984</v>
      </c>
      <c r="AW17" s="6">
        <v>10.020668408852437</v>
      </c>
      <c r="AX17" s="6">
        <v>10.058202048247091</v>
      </c>
      <c r="AY17" s="6">
        <v>10.095907642143992</v>
      </c>
      <c r="AZ17" s="6">
        <v>10.133785978325816</v>
      </c>
      <c r="BA17" s="6">
        <v>10.171837848184339</v>
      </c>
      <c r="BB17" s="6">
        <v>10.210064046736978</v>
      </c>
      <c r="BC17" s="6">
        <v>10.2484653726434</v>
      </c>
      <c r="BD17" s="6">
        <v>10.287042628222196</v>
      </c>
      <c r="BE17" s="6">
        <v>10.325796619467669</v>
      </c>
      <c r="BF17" s="6">
        <v>10.364728156066647</v>
      </c>
      <c r="BG17" s="6">
        <v>10.403838051415416</v>
      </c>
      <c r="BH17" s="6">
        <v>10.443127122636714</v>
      </c>
      <c r="BI17" s="6">
        <v>10.482596190596791</v>
      </c>
      <c r="BJ17" s="6">
        <v>10.522246079922574</v>
      </c>
      <c r="BL17" s="10"/>
      <c r="BM17" s="10"/>
      <c r="BN17" s="10"/>
      <c r="BO17" s="11"/>
      <c r="BP17" s="10"/>
      <c r="BQ17" s="10"/>
    </row>
    <row r="18" spans="1:69">
      <c r="A18" t="s">
        <v>13</v>
      </c>
      <c r="B18" s="6">
        <v>12.160568477786162</v>
      </c>
      <c r="C18" s="6">
        <v>11.90906576305607</v>
      </c>
      <c r="D18" s="6">
        <v>11.80892622943775</v>
      </c>
      <c r="E18" s="6">
        <v>11.695787370872074</v>
      </c>
      <c r="F18" s="6">
        <v>11.606488608753223</v>
      </c>
      <c r="G18" s="6">
        <v>11.399967459131281</v>
      </c>
      <c r="H18" s="6">
        <v>11.27814150663915</v>
      </c>
      <c r="I18" s="6">
        <v>11.251294092022848</v>
      </c>
      <c r="J18" s="6">
        <v>11.09688009322034</v>
      </c>
      <c r="K18" s="6">
        <v>11.201186835995745</v>
      </c>
      <c r="L18" s="6">
        <v>11.112080955839131</v>
      </c>
      <c r="M18" s="6">
        <v>11.519084390206745</v>
      </c>
      <c r="N18" s="6">
        <v>11.844650192483579</v>
      </c>
      <c r="O18" s="6">
        <v>12.612886427167677</v>
      </c>
      <c r="P18" s="6">
        <v>13.296565297821024</v>
      </c>
      <c r="Q18" s="6">
        <v>13.775200227183696</v>
      </c>
      <c r="R18" s="6">
        <v>13.926727429682717</v>
      </c>
      <c r="S18" s="6">
        <v>14.079921431409225</v>
      </c>
      <c r="T18" s="6">
        <v>14.234800567154725</v>
      </c>
      <c r="U18" s="6">
        <v>14.391383373393426</v>
      </c>
      <c r="V18" s="6">
        <v>14.549688590500752</v>
      </c>
      <c r="W18" s="6">
        <v>14.709735164996262</v>
      </c>
      <c r="X18" s="6">
        <v>14.871542251811217</v>
      </c>
      <c r="Y18" s="6">
        <v>15.035129216581142</v>
      </c>
      <c r="Z18" s="6">
        <v>15.20051563796353</v>
      </c>
      <c r="AA18" s="6">
        <v>15.367721309981132</v>
      </c>
      <c r="AB18" s="6">
        <v>15.53676624439092</v>
      </c>
      <c r="AC18" s="6">
        <v>15.707670673079219</v>
      </c>
      <c r="AD18" s="6">
        <v>15.880455050483089</v>
      </c>
      <c r="AE18" s="6">
        <v>16.0551400560384</v>
      </c>
      <c r="AF18" s="6">
        <v>16.231746596654823</v>
      </c>
      <c r="AG18" s="6">
        <v>16.410295809218024</v>
      </c>
      <c r="AH18" s="6">
        <v>16.590809063119423</v>
      </c>
      <c r="AI18" s="6">
        <v>16.773307962813732</v>
      </c>
      <c r="AJ18" s="6">
        <v>16.957814350404682</v>
      </c>
      <c r="AK18" s="6">
        <v>17.144350308259131</v>
      </c>
      <c r="AL18" s="6">
        <v>17.332938161649977</v>
      </c>
      <c r="AM18" s="6">
        <v>17.523600481428126</v>
      </c>
      <c r="AN18" s="6">
        <v>17.716360086723839</v>
      </c>
      <c r="AO18" s="6">
        <v>17.911240047677794</v>
      </c>
      <c r="AP18" s="6">
        <v>18.10826368820225</v>
      </c>
      <c r="AQ18" s="6">
        <v>18.307454588772472</v>
      </c>
      <c r="AR18" s="6">
        <v>18.508836589248968</v>
      </c>
      <c r="AS18" s="6">
        <v>18.712433791730707</v>
      </c>
      <c r="AT18" s="6">
        <v>18.918270563439744</v>
      </c>
      <c r="AU18" s="6">
        <v>19.126371539637582</v>
      </c>
      <c r="AV18" s="6">
        <v>19.336761626573594</v>
      </c>
      <c r="AW18" s="6">
        <v>19.549466004465899</v>
      </c>
      <c r="AX18" s="6">
        <v>19.764510130515024</v>
      </c>
      <c r="AY18" s="6">
        <v>19.981919741950684</v>
      </c>
      <c r="AZ18" s="6">
        <v>20.20172085911214</v>
      </c>
      <c r="BA18" s="6">
        <v>20.423939788562372</v>
      </c>
      <c r="BB18" s="6">
        <v>20.648603126236559</v>
      </c>
      <c r="BC18" s="6">
        <v>20.875737760625157</v>
      </c>
      <c r="BD18" s="6">
        <v>21.105370875992026</v>
      </c>
      <c r="BE18" s="6">
        <v>21.337529955627939</v>
      </c>
      <c r="BF18" s="6">
        <v>21.572242785139842</v>
      </c>
      <c r="BG18" s="6">
        <v>21.809537455776379</v>
      </c>
      <c r="BH18" s="6">
        <v>22.049442367789915</v>
      </c>
      <c r="BI18" s="6">
        <v>22.291986233835601</v>
      </c>
      <c r="BJ18" s="6">
        <v>22.537198082407791</v>
      </c>
      <c r="BL18" s="10"/>
      <c r="BM18" s="10"/>
      <c r="BN18" s="10"/>
      <c r="BO18" s="11"/>
      <c r="BP18" s="10"/>
      <c r="BQ18" s="10"/>
    </row>
    <row r="19" spans="1:69">
      <c r="A19" t="s">
        <v>14</v>
      </c>
      <c r="B19" s="6">
        <v>3.2321282282672206</v>
      </c>
      <c r="C19" s="6">
        <v>3.1792445132715108</v>
      </c>
      <c r="D19" s="6">
        <v>3.1192021239745986</v>
      </c>
      <c r="E19" s="6">
        <v>3.2594363730265559</v>
      </c>
      <c r="F19" s="6">
        <v>3.3245119256130233</v>
      </c>
      <c r="G19" s="6">
        <v>3.5214697360501601</v>
      </c>
      <c r="H19" s="6">
        <v>3.465054699571374</v>
      </c>
      <c r="I19" s="6">
        <v>3.7869884734871904</v>
      </c>
      <c r="J19" s="6">
        <v>3.683091734597157</v>
      </c>
      <c r="K19" s="6">
        <v>3.6196998236358171</v>
      </c>
      <c r="L19" s="6">
        <v>3.7439088507081619</v>
      </c>
      <c r="M19" s="6">
        <v>3.6664027318515156</v>
      </c>
      <c r="N19" s="6">
        <v>3.8240498339687412</v>
      </c>
      <c r="O19" s="6">
        <v>4.1301236198084226</v>
      </c>
      <c r="P19" s="6">
        <v>4.1853346336698873</v>
      </c>
      <c r="Q19" s="6">
        <v>3.7913843545774553</v>
      </c>
      <c r="R19" s="6">
        <v>3.8368809668323847</v>
      </c>
      <c r="S19" s="6">
        <v>3.8829235384343734</v>
      </c>
      <c r="T19" s="6">
        <v>3.9295186208955863</v>
      </c>
      <c r="U19" s="6">
        <v>3.9766728443463335</v>
      </c>
      <c r="V19" s="6">
        <v>4.0243929184784895</v>
      </c>
      <c r="W19" s="6">
        <v>4.0726856335002317</v>
      </c>
      <c r="X19" s="6">
        <v>4.121557861102235</v>
      </c>
      <c r="Y19" s="6">
        <v>4.171016555435461</v>
      </c>
      <c r="Z19" s="6">
        <v>4.2210687541006875</v>
      </c>
      <c r="AA19" s="6">
        <v>4.2717215791498964</v>
      </c>
      <c r="AB19" s="6">
        <v>4.3229822380996952</v>
      </c>
      <c r="AC19" s="6">
        <v>4.3748580249568905</v>
      </c>
      <c r="AD19" s="6">
        <v>4.4273563212563749</v>
      </c>
      <c r="AE19" s="6">
        <v>4.4804845971114515</v>
      </c>
      <c r="AF19" s="6">
        <v>4.5342504122767879</v>
      </c>
      <c r="AG19" s="6">
        <v>4.5886614172241096</v>
      </c>
      <c r="AH19" s="6">
        <v>4.6437253542307992</v>
      </c>
      <c r="AI19" s="6">
        <v>4.6994500584815686</v>
      </c>
      <c r="AJ19" s="6">
        <v>4.7558434591833478</v>
      </c>
      <c r="AK19" s="6">
        <v>4.8129135806935492</v>
      </c>
      <c r="AL19" s="6">
        <v>4.8706685436618713</v>
      </c>
      <c r="AM19" s="6">
        <v>4.9291165661858134</v>
      </c>
      <c r="AN19" s="6">
        <v>4.9882659649800427</v>
      </c>
      <c r="AO19" s="6">
        <v>5.048125156559804</v>
      </c>
      <c r="AP19" s="6">
        <v>5.1087026584385207</v>
      </c>
      <c r="AQ19" s="6">
        <v>5.1700070903397828</v>
      </c>
      <c r="AR19" s="6">
        <v>5.23204717542386</v>
      </c>
      <c r="AS19" s="6">
        <v>5.294831741528947</v>
      </c>
      <c r="AT19" s="6">
        <v>5.3583697224272946</v>
      </c>
      <c r="AU19" s="6">
        <v>5.4226701590964215</v>
      </c>
      <c r="AV19" s="6">
        <v>5.4877422010055774</v>
      </c>
      <c r="AW19" s="6">
        <v>5.5535951074176459</v>
      </c>
      <c r="AX19" s="6">
        <v>5.6202382487066576</v>
      </c>
      <c r="AY19" s="6">
        <v>5.6876811076911373</v>
      </c>
      <c r="AZ19" s="6">
        <v>5.7559332809834309</v>
      </c>
      <c r="BA19" s="6">
        <v>5.8250044803552328</v>
      </c>
      <c r="BB19" s="6">
        <v>5.8949045341194939</v>
      </c>
      <c r="BC19" s="6">
        <v>5.9656433885289291</v>
      </c>
      <c r="BD19" s="6">
        <v>6.0372311091912749</v>
      </c>
      <c r="BE19" s="6">
        <v>6.1096778825015701</v>
      </c>
      <c r="BF19" s="6">
        <v>6.1829940170915894</v>
      </c>
      <c r="BG19" s="6">
        <v>6.2571899452966884</v>
      </c>
      <c r="BH19" s="6">
        <v>6.3322762246402489</v>
      </c>
      <c r="BI19" s="6">
        <v>6.4082635393359313</v>
      </c>
      <c r="BJ19" s="6">
        <v>6.4851627018079627</v>
      </c>
      <c r="BL19" s="10"/>
      <c r="BM19" s="10"/>
      <c r="BN19" s="10"/>
      <c r="BO19" s="11"/>
      <c r="BP19" s="10"/>
      <c r="BQ19" s="10"/>
    </row>
    <row r="20" spans="1:69">
      <c r="A20" t="s">
        <v>15</v>
      </c>
      <c r="B20" s="6">
        <v>5.5161424821462228</v>
      </c>
      <c r="C20" s="6">
        <v>5.7570612445261853</v>
      </c>
      <c r="D20" s="6">
        <v>5.8662737671100231</v>
      </c>
      <c r="E20" s="6">
        <v>5.7468861418774422</v>
      </c>
      <c r="F20" s="6">
        <v>5.6453712777005682</v>
      </c>
      <c r="G20" s="6">
        <v>5.8127023875214752</v>
      </c>
      <c r="H20" s="6">
        <v>6.2034588981405481</v>
      </c>
      <c r="I20" s="6">
        <v>6.2944627582205444</v>
      </c>
      <c r="J20" s="6">
        <v>6.6003610958333798</v>
      </c>
      <c r="K20" s="6">
        <v>7.1032985652806699</v>
      </c>
      <c r="L20" s="6">
        <v>7.0201692111611234</v>
      </c>
      <c r="M20" s="6">
        <v>7.2247128625116224</v>
      </c>
      <c r="N20" s="6">
        <v>7.4629402515865948</v>
      </c>
      <c r="O20" s="6">
        <v>7.9161676115715816</v>
      </c>
      <c r="P20" s="6">
        <v>8.0992552778812872</v>
      </c>
      <c r="Q20" s="6">
        <v>8.336969841889232</v>
      </c>
      <c r="R20" s="6">
        <v>8.7121915366600913</v>
      </c>
      <c r="S20" s="6">
        <v>9.1024124491547571</v>
      </c>
      <c r="T20" s="6">
        <v>9.5581142568276203</v>
      </c>
      <c r="U20" s="6">
        <v>10.006876006322313</v>
      </c>
      <c r="V20" s="6">
        <v>10.464536610385069</v>
      </c>
      <c r="W20" s="6">
        <v>10.6958631646293</v>
      </c>
      <c r="X20" s="6">
        <v>10.90855124202074</v>
      </c>
      <c r="Y20" s="6">
        <v>11.11251339496277</v>
      </c>
      <c r="Z20" s="6">
        <v>11.317662493595696</v>
      </c>
      <c r="AA20" s="6">
        <v>11.533911732232831</v>
      </c>
      <c r="AB20" s="6">
        <v>11.772423894407465</v>
      </c>
      <c r="AC20" s="6">
        <v>12.018490626282951</v>
      </c>
      <c r="AD20" s="6">
        <v>12.25848773043745</v>
      </c>
      <c r="AE20" s="6">
        <v>12.478791445439597</v>
      </c>
      <c r="AF20" s="6">
        <v>12.665778451712683</v>
      </c>
      <c r="AG20" s="6">
        <v>12.750857889142223</v>
      </c>
      <c r="AH20" s="6">
        <v>12.83703288187432</v>
      </c>
      <c r="AI20" s="6">
        <v>12.924317626901045</v>
      </c>
      <c r="AJ20" s="6">
        <v>13.012726506111697</v>
      </c>
      <c r="AK20" s="6">
        <v>13.102274088710262</v>
      </c>
      <c r="AL20" s="6">
        <v>13.152986649655123</v>
      </c>
      <c r="AM20" s="6">
        <v>13.204071214737937</v>
      </c>
      <c r="AN20" s="6">
        <v>13.255530602377306</v>
      </c>
      <c r="AO20" s="6">
        <v>13.307367653159757</v>
      </c>
      <c r="AP20" s="6">
        <v>13.359585230021304</v>
      </c>
      <c r="AQ20" s="6">
        <v>13.395693006720194</v>
      </c>
      <c r="AR20" s="6">
        <v>13.432010230581536</v>
      </c>
      <c r="AS20" s="6">
        <v>13.46853838177916</v>
      </c>
      <c r="AT20" s="6">
        <v>13.505278952799937</v>
      </c>
      <c r="AU20" s="6">
        <v>13.542233448556845</v>
      </c>
      <c r="AV20" s="6">
        <v>13.573146332504018</v>
      </c>
      <c r="AW20" s="6">
        <v>13.604231588638509</v>
      </c>
      <c r="AX20" s="6">
        <v>13.635490519923762</v>
      </c>
      <c r="AY20" s="6">
        <v>13.666924441058327</v>
      </c>
      <c r="AZ20" s="6">
        <v>13.698534678589196</v>
      </c>
      <c r="BA20" s="6">
        <v>13.730322571026317</v>
      </c>
      <c r="BB20" s="6">
        <v>13.762289468958201</v>
      </c>
      <c r="BC20" s="6">
        <v>13.794436735168704</v>
      </c>
      <c r="BD20" s="6">
        <v>13.826765744754923</v>
      </c>
      <c r="BE20" s="6">
        <v>13.859277885246309</v>
      </c>
      <c r="BF20" s="6">
        <v>13.891974556724922</v>
      </c>
      <c r="BG20" s="6">
        <v>13.924857171946888</v>
      </c>
      <c r="BH20" s="6">
        <v>13.957927156465061</v>
      </c>
      <c r="BI20" s="6">
        <v>13.991185948752884</v>
      </c>
      <c r="BJ20" s="6">
        <v>14.024635000329509</v>
      </c>
      <c r="BL20" s="10"/>
      <c r="BM20" s="10"/>
      <c r="BN20" s="10"/>
      <c r="BO20" s="11"/>
      <c r="BP20" s="10"/>
      <c r="BQ20" s="10"/>
    </row>
    <row r="21" spans="1:69" ht="17.25" customHeight="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L21" s="10"/>
      <c r="BM21" s="10"/>
      <c r="BN21" s="10"/>
      <c r="BO21" s="11"/>
      <c r="BP21" s="10"/>
      <c r="BQ21" s="10"/>
    </row>
    <row r="22" spans="1:69" ht="45">
      <c r="A22" s="5" t="s">
        <v>16</v>
      </c>
    </row>
    <row r="23" spans="1:69">
      <c r="A23" t="s">
        <v>17</v>
      </c>
      <c r="Q23" s="6">
        <v>2.8128736298681973</v>
      </c>
      <c r="R23" s="6">
        <v>2.9382134339500174</v>
      </c>
      <c r="S23" s="6">
        <v>3.0691382974957442</v>
      </c>
      <c r="T23" s="6">
        <v>3.2058970870920445</v>
      </c>
      <c r="U23" s="6">
        <v>3.3487497586574655</v>
      </c>
      <c r="V23" s="6">
        <v>3.4979678515757864</v>
      </c>
      <c r="W23" s="6">
        <v>3.553588116098684</v>
      </c>
      <c r="X23" s="6">
        <v>3.6100927837827483</v>
      </c>
      <c r="Y23" s="6">
        <v>3.6674959172894619</v>
      </c>
      <c r="Z23" s="6">
        <v>3.7258118028869784</v>
      </c>
      <c r="AA23" s="6">
        <v>3.7850549540056346</v>
      </c>
      <c r="AB23" s="6">
        <v>3.8489762337542457</v>
      </c>
      <c r="AC23" s="6">
        <v>3.9139770037756141</v>
      </c>
      <c r="AD23" s="6">
        <v>3.9800754942937515</v>
      </c>
      <c r="AE23" s="6">
        <v>4.0472902434011866</v>
      </c>
      <c r="AF23" s="6">
        <v>4.1156401022581859</v>
      </c>
      <c r="AG23" s="6">
        <v>4.1701447023676215</v>
      </c>
      <c r="AH23" s="6">
        <v>4.2253711225000128</v>
      </c>
      <c r="AI23" s="6">
        <v>4.2813289219245689</v>
      </c>
      <c r="AJ23" s="6">
        <v>4.3380277865066352</v>
      </c>
      <c r="AK23" s="6">
        <v>4.3954775303842482</v>
      </c>
      <c r="AL23" s="6">
        <v>4.4248071598611434</v>
      </c>
      <c r="AM23" s="6">
        <v>4.4543324966666082</v>
      </c>
      <c r="AN23" s="6">
        <v>4.4840548466936614</v>
      </c>
      <c r="AO23" s="6">
        <v>4.5139755245491369</v>
      </c>
      <c r="AP23" s="6">
        <v>4.5440958536118208</v>
      </c>
      <c r="AQ23" s="6">
        <v>4.5625052511129125</v>
      </c>
      <c r="AR23" s="6">
        <v>4.5809892302089512</v>
      </c>
      <c r="AS23" s="6">
        <v>4.5995480930507435</v>
      </c>
      <c r="AT23" s="6">
        <v>4.6181821430131915</v>
      </c>
      <c r="AU23" s="6">
        <v>4.6368916847002577</v>
      </c>
      <c r="AV23" s="6">
        <v>4.6511579832343406</v>
      </c>
      <c r="AW23" s="6">
        <v>4.6654681748087823</v>
      </c>
      <c r="AX23" s="6">
        <v>4.6798223944690553</v>
      </c>
      <c r="AY23" s="6">
        <v>4.6942207776761231</v>
      </c>
      <c r="AZ23" s="6">
        <v>4.7086634603077213</v>
      </c>
      <c r="BA23" s="6">
        <v>4.7231505786596388</v>
      </c>
      <c r="BB23" s="6">
        <v>4.7376822694470064</v>
      </c>
      <c r="BC23" s="6">
        <v>4.7522586698055855</v>
      </c>
      <c r="BD23" s="6">
        <v>4.7668799172930623</v>
      </c>
      <c r="BE23" s="6">
        <v>4.781546149890346</v>
      </c>
      <c r="BF23" s="6">
        <v>4.7962575060028705</v>
      </c>
      <c r="BG23" s="6">
        <v>4.8110141244619005</v>
      </c>
      <c r="BH23" s="6">
        <v>4.8258161445258425</v>
      </c>
      <c r="BI23" s="6">
        <v>4.8406637058815596</v>
      </c>
      <c r="BJ23" s="6">
        <v>4.8555569486456873</v>
      </c>
    </row>
    <row r="24" spans="1:69">
      <c r="A24" t="s">
        <v>18</v>
      </c>
      <c r="Q24" s="6">
        <v>3.6913956585793675</v>
      </c>
      <c r="R24" s="6">
        <v>4.0329519244036955</v>
      </c>
      <c r="S24" s="6">
        <v>4.4061115981295105</v>
      </c>
      <c r="T24" s="6">
        <v>4.8137988696807685</v>
      </c>
      <c r="U24" s="6">
        <v>5.2592084974827094</v>
      </c>
      <c r="V24" s="6">
        <v>5.7458308435367984</v>
      </c>
      <c r="W24" s="6">
        <v>5.8934002019076104</v>
      </c>
      <c r="X24" s="6">
        <v>6.0447595631732121</v>
      </c>
      <c r="Y24" s="6">
        <v>6.2000062654402459</v>
      </c>
      <c r="Z24" s="6">
        <v>6.3592401467361421</v>
      </c>
      <c r="AA24" s="6">
        <v>6.5225636092142194</v>
      </c>
      <c r="AB24" s="6">
        <v>6.6500048237069844</v>
      </c>
      <c r="AC24" s="6">
        <v>6.7799360504287529</v>
      </c>
      <c r="AD24" s="6">
        <v>6.9124059405237031</v>
      </c>
      <c r="AE24" s="6">
        <v>7.0474640957071788</v>
      </c>
      <c r="AF24" s="6">
        <v>7.1851610868384448</v>
      </c>
      <c r="AG24" s="6">
        <v>7.2461631401126478</v>
      </c>
      <c r="AH24" s="6">
        <v>7.3076831011217918</v>
      </c>
      <c r="AI24" s="6">
        <v>7.3697253669051159</v>
      </c>
      <c r="AJ24" s="6">
        <v>7.432294371832743</v>
      </c>
      <c r="AK24" s="6">
        <v>7.4953945879226227</v>
      </c>
      <c r="AL24" s="6">
        <v>7.5814851018172167</v>
      </c>
      <c r="AM24" s="6">
        <v>7.6685644331110403</v>
      </c>
      <c r="AN24" s="6">
        <v>7.7566439391512016</v>
      </c>
      <c r="AO24" s="6">
        <v>7.8457351077328932</v>
      </c>
      <c r="AP24" s="6">
        <v>7.9358495585976847</v>
      </c>
      <c r="AQ24" s="6">
        <v>7.9719810591105986</v>
      </c>
      <c r="AR24" s="6">
        <v>8.0082770644216037</v>
      </c>
      <c r="AS24" s="6">
        <v>8.044738323512286</v>
      </c>
      <c r="AT24" s="6">
        <v>8.0813655887743092</v>
      </c>
      <c r="AU24" s="6">
        <v>8.1181596160249256</v>
      </c>
      <c r="AV24" s="6">
        <v>8.1553516954089176</v>
      </c>
      <c r="AW24" s="6">
        <v>8.1927141644913561</v>
      </c>
      <c r="AX24" s="6">
        <v>8.2302478038860105</v>
      </c>
      <c r="AY24" s="6">
        <v>8.2679533977829109</v>
      </c>
      <c r="AZ24" s="6">
        <v>8.3058317339647338</v>
      </c>
      <c r="BA24" s="6">
        <v>8.343883603823258</v>
      </c>
      <c r="BB24" s="6">
        <v>8.3821098023758971</v>
      </c>
      <c r="BC24" s="6">
        <v>8.4205111282823175</v>
      </c>
      <c r="BD24" s="6">
        <v>8.4590883838611148</v>
      </c>
      <c r="BE24" s="6">
        <v>8.4978423751065861</v>
      </c>
      <c r="BF24" s="6">
        <v>8.5367739117055645</v>
      </c>
      <c r="BG24" s="6">
        <v>8.5758838070543337</v>
      </c>
      <c r="BH24" s="6">
        <v>8.6151728782756329</v>
      </c>
      <c r="BI24" s="6">
        <v>8.65464194623571</v>
      </c>
      <c r="BJ24" s="6">
        <v>8.6942918355614935</v>
      </c>
    </row>
    <row r="25" spans="1:69">
      <c r="A25" s="12" t="s">
        <v>19</v>
      </c>
      <c r="Q25" s="13">
        <v>9.9907764365863603</v>
      </c>
      <c r="R25" s="13">
        <v>10.090684200952222</v>
      </c>
      <c r="S25" s="13">
        <v>10.191591042961745</v>
      </c>
      <c r="T25" s="13">
        <v>10.293506953391363</v>
      </c>
      <c r="U25" s="13">
        <v>10.396442022925276</v>
      </c>
      <c r="V25" s="13">
        <v>10.50040644315453</v>
      </c>
      <c r="W25" s="13">
        <v>10.605410507586074</v>
      </c>
      <c r="X25" s="13">
        <v>10.711464612661937</v>
      </c>
      <c r="Y25" s="13">
        <v>10.818579258788555</v>
      </c>
      <c r="Z25" s="13">
        <v>10.92676505137644</v>
      </c>
      <c r="AA25" s="13">
        <v>11.036032701890205</v>
      </c>
      <c r="AB25" s="13">
        <v>11.14639302890911</v>
      </c>
      <c r="AC25" s="13">
        <v>11.257856959198199</v>
      </c>
      <c r="AD25" s="13">
        <v>11.370435528790184</v>
      </c>
      <c r="AE25" s="13">
        <v>11.484139884078083</v>
      </c>
      <c r="AF25" s="13">
        <v>11.598981282918864</v>
      </c>
      <c r="AG25" s="13">
        <v>11.598981282918864</v>
      </c>
      <c r="AH25" s="13">
        <v>11.598981282918864</v>
      </c>
      <c r="AI25" s="13">
        <v>11.598981282918864</v>
      </c>
      <c r="AJ25" s="13">
        <v>11.598981282918864</v>
      </c>
      <c r="AK25" s="13">
        <v>11.598981282918864</v>
      </c>
      <c r="AL25" s="13">
        <v>11.598981282918864</v>
      </c>
      <c r="AM25" s="13">
        <v>11.598981282918864</v>
      </c>
      <c r="AN25" s="13">
        <v>11.598981282918864</v>
      </c>
      <c r="AO25" s="13">
        <v>11.598981282918864</v>
      </c>
      <c r="AP25" s="13">
        <v>11.598981282918864</v>
      </c>
      <c r="AQ25" s="13">
        <v>11.598981282918864</v>
      </c>
      <c r="AR25" s="13">
        <v>11.598981282918864</v>
      </c>
      <c r="AS25" s="13">
        <v>11.598981282918864</v>
      </c>
      <c r="AT25" s="13">
        <v>11.598981282918864</v>
      </c>
      <c r="AU25" s="13">
        <v>11.598981282918864</v>
      </c>
      <c r="AV25" s="13">
        <v>11.598981282918864</v>
      </c>
      <c r="AW25" s="13">
        <v>11.598981282918864</v>
      </c>
      <c r="AX25" s="13">
        <v>11.598981282918864</v>
      </c>
      <c r="AY25" s="13">
        <v>11.598981282918864</v>
      </c>
      <c r="AZ25" s="13">
        <v>11.598981282918864</v>
      </c>
      <c r="BA25" s="13">
        <v>11.598981282918864</v>
      </c>
      <c r="BB25" s="13">
        <v>11.598981282918864</v>
      </c>
      <c r="BC25" s="13">
        <v>11.598981282918864</v>
      </c>
      <c r="BD25" s="13">
        <v>11.598981282918864</v>
      </c>
      <c r="BE25" s="13">
        <v>11.598981282918864</v>
      </c>
      <c r="BF25" s="13">
        <v>11.598981282918864</v>
      </c>
      <c r="BG25" s="13">
        <v>11.598981282918864</v>
      </c>
      <c r="BH25" s="13">
        <v>11.598981282918864</v>
      </c>
      <c r="BI25" s="13">
        <v>11.598981282918864</v>
      </c>
      <c r="BJ25" s="13">
        <v>11.598981282918864</v>
      </c>
    </row>
    <row r="26" spans="1:69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L26" s="10"/>
      <c r="BM26" s="10"/>
      <c r="BN26" s="10"/>
      <c r="BO26" s="11"/>
      <c r="BP26" s="10"/>
      <c r="BQ26" s="10"/>
    </row>
    <row r="28" spans="1:69" s="15" customFormat="1">
      <c r="A28" s="14" t="s">
        <v>20</v>
      </c>
      <c r="B28" s="15" t="s">
        <v>21</v>
      </c>
      <c r="P28" s="15">
        <v>7</v>
      </c>
      <c r="Q28" s="15">
        <v>14.5</v>
      </c>
      <c r="R28" s="15">
        <v>22</v>
      </c>
      <c r="S28" s="15">
        <v>30.5</v>
      </c>
      <c r="T28" s="15">
        <v>39</v>
      </c>
      <c r="U28" s="15">
        <v>47.5</v>
      </c>
      <c r="V28" s="15">
        <v>56</v>
      </c>
      <c r="W28" s="15">
        <v>61.10526625</v>
      </c>
      <c r="X28" s="15">
        <v>65.511072920000004</v>
      </c>
      <c r="Y28" s="15">
        <v>69.56424647</v>
      </c>
      <c r="Z28" s="15">
        <v>73.611613340000005</v>
      </c>
      <c r="AA28" s="15">
        <v>78</v>
      </c>
      <c r="AB28" s="15">
        <v>82.938663649999995</v>
      </c>
      <c r="AC28" s="15">
        <v>88.086584509999994</v>
      </c>
      <c r="AD28" s="15">
        <v>92.965173539999995</v>
      </c>
      <c r="AE28" s="15">
        <v>97.095841719999996</v>
      </c>
      <c r="AF28" s="15">
        <v>100</v>
      </c>
    </row>
    <row r="32" spans="1:69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7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72">
      <c r="A34" s="4" t="s">
        <v>23</v>
      </c>
      <c r="B34" s="16" t="s">
        <v>24</v>
      </c>
      <c r="C34" s="16"/>
      <c r="D34" s="16"/>
      <c r="E34" s="16"/>
    </row>
    <row r="35" spans="1:72">
      <c r="A35" s="4" t="s">
        <v>25</v>
      </c>
    </row>
    <row r="36" spans="1:72">
      <c r="A36" s="17" t="s">
        <v>26</v>
      </c>
      <c r="K36" s="6">
        <f t="shared" ref="K36:P36" si="0">K42+0.18*K42</f>
        <v>3.8946254000000002</v>
      </c>
      <c r="L36" s="6">
        <f t="shared" si="0"/>
        <v>4.563292066666671</v>
      </c>
      <c r="M36" s="6">
        <f t="shared" si="0"/>
        <v>5.2319587333333297</v>
      </c>
      <c r="N36" s="6">
        <f t="shared" si="0"/>
        <v>5.9006254</v>
      </c>
      <c r="O36" s="6">
        <f t="shared" si="0"/>
        <v>5.9006254</v>
      </c>
      <c r="P36" s="6">
        <f t="shared" si="0"/>
        <v>5.6056254000000001</v>
      </c>
      <c r="Q36" s="6">
        <f>Q42+0.18*Q42</f>
        <v>5.3696254000000003</v>
      </c>
      <c r="R36" s="6">
        <f t="shared" ref="R36:AY36" si="1">R42+0.18*R42</f>
        <v>5.658656950726817</v>
      </c>
      <c r="S36" s="6">
        <f t="shared" si="1"/>
        <v>5.7493055567480056</v>
      </c>
      <c r="T36" s="6">
        <f t="shared" si="1"/>
        <v>5.8422276362174914</v>
      </c>
      <c r="U36" s="6">
        <f t="shared" si="1"/>
        <v>5.9374810515361061</v>
      </c>
      <c r="V36" s="6">
        <f t="shared" si="1"/>
        <v>6.0351251464092588</v>
      </c>
      <c r="W36" s="6">
        <f t="shared" si="1"/>
        <v>6.1352207838562913</v>
      </c>
      <c r="X36" s="6">
        <f t="shared" si="1"/>
        <v>6.2378303851959771</v>
      </c>
      <c r="Y36" s="6">
        <f t="shared" si="1"/>
        <v>6.3430179700333609</v>
      </c>
      <c r="Z36" s="6">
        <f t="shared" si="1"/>
        <v>6.4508491972734294</v>
      </c>
      <c r="AA36" s="6">
        <f t="shared" si="1"/>
        <v>6.5613914071882906</v>
      </c>
      <c r="AB36" s="6">
        <f t="shared" si="1"/>
        <v>6.6747136645646652</v>
      </c>
      <c r="AC36" s="6">
        <f t="shared" si="1"/>
        <v>6.790886802959661</v>
      </c>
      <c r="AD36" s="6">
        <f t="shared" si="1"/>
        <v>6.9099834700930609</v>
      </c>
      <c r="AE36" s="6">
        <f t="shared" si="1"/>
        <v>7.0320781744056049</v>
      </c>
      <c r="AF36" s="6">
        <f t="shared" si="1"/>
        <v>7.1572473328130251</v>
      </c>
      <c r="AG36" s="6">
        <f t="shared" si="1"/>
        <v>7.2094568097307601</v>
      </c>
      <c r="AH36" s="6">
        <f t="shared" si="1"/>
        <v>7.2621861028359653</v>
      </c>
      <c r="AI36" s="6">
        <f t="shared" si="1"/>
        <v>7.3154403876126146</v>
      </c>
      <c r="AJ36" s="6">
        <f t="shared" si="1"/>
        <v>7.3692248910737987</v>
      </c>
      <c r="AK36" s="6">
        <f t="shared" si="1"/>
        <v>7.4235448922747969</v>
      </c>
      <c r="AL36" s="6">
        <f t="shared" si="1"/>
        <v>7.4784057228312513</v>
      </c>
      <c r="AM36" s="6">
        <f t="shared" si="1"/>
        <v>7.5338127674423854</v>
      </c>
      <c r="AN36" s="6">
        <f t="shared" si="1"/>
        <v>7.5897714644196581</v>
      </c>
      <c r="AO36" s="6">
        <f t="shared" si="1"/>
        <v>7.6462873062204366</v>
      </c>
      <c r="AP36" s="6">
        <f t="shared" si="1"/>
        <v>7.7033658399871374</v>
      </c>
      <c r="AQ36" s="6">
        <f t="shared" si="1"/>
        <v>7.7610126680917251</v>
      </c>
      <c r="AR36" s="6">
        <f t="shared" si="1"/>
        <v>7.8192334486855417</v>
      </c>
      <c r="AS36" s="6">
        <f t="shared" si="1"/>
        <v>7.8780338962546947</v>
      </c>
      <c r="AT36" s="6">
        <f t="shared" si="1"/>
        <v>7.9374197821809824</v>
      </c>
      <c r="AU36" s="6">
        <f t="shared" si="1"/>
        <v>7.9973969353083136</v>
      </c>
      <c r="AV36" s="6">
        <f t="shared" si="1"/>
        <v>8.0579712425148422</v>
      </c>
      <c r="AW36" s="6">
        <f t="shared" si="1"/>
        <v>8.1191486492908052</v>
      </c>
      <c r="AX36" s="6">
        <f t="shared" si="1"/>
        <v>8.1809351603220648</v>
      </c>
      <c r="AY36" s="6">
        <f t="shared" si="1"/>
        <v>8.2433368400794951</v>
      </c>
      <c r="AZ36" s="6">
        <f>AZ42+0.18*AZ42</f>
        <v>8.3063598134141987</v>
      </c>
    </row>
    <row r="37" spans="1:72">
      <c r="A37" t="s">
        <v>27</v>
      </c>
      <c r="K37" s="6">
        <f t="shared" ref="K37:BT37" si="2">K43+0.2*K43</f>
        <v>7.4142760498937879</v>
      </c>
      <c r="L37" s="6">
        <f t="shared" si="2"/>
        <v>9.1671515224140734</v>
      </c>
      <c r="M37" s="6">
        <f t="shared" si="2"/>
        <v>11.359628716161014</v>
      </c>
      <c r="N37" s="6">
        <f t="shared" si="2"/>
        <v>12.137083283403239</v>
      </c>
      <c r="O37" s="6">
        <f t="shared" si="2"/>
        <v>11.669533373277408</v>
      </c>
      <c r="P37" s="6">
        <f t="shared" si="2"/>
        <v>10.963987167057024</v>
      </c>
      <c r="Q37" s="6">
        <f t="shared" si="2"/>
        <v>8.017199999999999</v>
      </c>
      <c r="R37" s="6">
        <f t="shared" si="2"/>
        <v>8.5046611896211317</v>
      </c>
      <c r="S37" s="6">
        <f t="shared" si="2"/>
        <v>8.7583395273017395</v>
      </c>
      <c r="T37" s="6">
        <f t="shared" si="2"/>
        <v>9.0235352065484875</v>
      </c>
      <c r="U37" s="6">
        <f t="shared" si="2"/>
        <v>9.3007711303335583</v>
      </c>
      <c r="V37" s="6">
        <f t="shared" si="2"/>
        <v>9.5905939421352837</v>
      </c>
      <c r="W37" s="6">
        <f t="shared" si="2"/>
        <v>9.8935751037894129</v>
      </c>
      <c r="X37" s="6">
        <f t="shared" si="2"/>
        <v>10.210312022276304</v>
      </c>
      <c r="Y37" s="6">
        <f t="shared" si="2"/>
        <v>10.541429227665791</v>
      </c>
      <c r="Z37" s="6">
        <f t="shared" si="2"/>
        <v>10.887579604542299</v>
      </c>
      <c r="AA37" s="6">
        <f t="shared" si="2"/>
        <v>11.249445679338407</v>
      </c>
      <c r="AB37" s="6">
        <f t="shared" si="2"/>
        <v>11.62774096611504</v>
      </c>
      <c r="AC37" s="6">
        <f t="shared" si="2"/>
        <v>12.02321137344204</v>
      </c>
      <c r="AD37" s="6">
        <f t="shared" si="2"/>
        <v>12.436636675152599</v>
      </c>
      <c r="AE37" s="6">
        <f t="shared" si="2"/>
        <v>12.868832047872962</v>
      </c>
      <c r="AF37" s="6">
        <f t="shared" si="2"/>
        <v>13.32064967835648</v>
      </c>
      <c r="AG37" s="6">
        <f t="shared" si="2"/>
        <v>13.424546701665959</v>
      </c>
      <c r="AH37" s="6">
        <f t="shared" si="2"/>
        <v>13.529481322290479</v>
      </c>
      <c r="AI37" s="6">
        <f t="shared" si="2"/>
        <v>13.63546390249188</v>
      </c>
      <c r="AJ37" s="6">
        <f t="shared" si="2"/>
        <v>13.742504908018322</v>
      </c>
      <c r="AK37" s="6">
        <f t="shared" si="2"/>
        <v>13.850614909136519</v>
      </c>
      <c r="AL37" s="6">
        <f t="shared" si="2"/>
        <v>13.959804581676599</v>
      </c>
      <c r="AM37" s="6">
        <f t="shared" si="2"/>
        <v>14.07008470808568</v>
      </c>
      <c r="AN37" s="6">
        <f t="shared" si="2"/>
        <v>14.181466178493121</v>
      </c>
      <c r="AO37" s="6">
        <f t="shared" si="2"/>
        <v>14.29395999178524</v>
      </c>
      <c r="AP37" s="6">
        <f t="shared" si="2"/>
        <v>14.407577256692282</v>
      </c>
      <c r="AQ37" s="6">
        <f t="shared" si="2"/>
        <v>14.52232919288484</v>
      </c>
      <c r="AR37" s="6">
        <f t="shared" si="2"/>
        <v>14.63822713208196</v>
      </c>
      <c r="AS37" s="6">
        <f t="shared" si="2"/>
        <v>14.75528251917024</v>
      </c>
      <c r="AT37" s="6">
        <f t="shared" si="2"/>
        <v>14.873506913333639</v>
      </c>
      <c r="AU37" s="6">
        <f t="shared" si="2"/>
        <v>14.99291198919564</v>
      </c>
      <c r="AV37" s="6">
        <f t="shared" si="2"/>
        <v>15.11350953797124</v>
      </c>
      <c r="AW37" s="6">
        <f t="shared" si="2"/>
        <v>15.235311468632039</v>
      </c>
      <c r="AX37" s="6">
        <f t="shared" si="2"/>
        <v>15.358329809081878</v>
      </c>
      <c r="AY37" s="6">
        <f t="shared" si="2"/>
        <v>15.482576707344839</v>
      </c>
      <c r="AZ37" s="6">
        <f t="shared" si="2"/>
        <v>15.60806443276452</v>
      </c>
      <c r="BA37" s="6">
        <f>BA43+0.2*BA43</f>
        <v>15.60806443276452</v>
      </c>
      <c r="BB37" s="6">
        <f t="shared" si="2"/>
        <v>15.60806443276452</v>
      </c>
      <c r="BC37" s="6">
        <f t="shared" si="2"/>
        <v>15.60806443276452</v>
      </c>
      <c r="BD37" s="6">
        <f t="shared" si="2"/>
        <v>15.60806443276452</v>
      </c>
      <c r="BE37" s="6">
        <f t="shared" si="2"/>
        <v>15.60806443276452</v>
      </c>
      <c r="BF37" s="6">
        <f t="shared" si="2"/>
        <v>15.60806443276452</v>
      </c>
      <c r="BG37" s="6">
        <f t="shared" si="2"/>
        <v>15.60806443276452</v>
      </c>
      <c r="BH37" s="6">
        <f t="shared" si="2"/>
        <v>15.60806443276452</v>
      </c>
      <c r="BI37" s="6">
        <f t="shared" si="2"/>
        <v>15.60806443276452</v>
      </c>
      <c r="BJ37" s="6">
        <f t="shared" si="2"/>
        <v>15.60806443276452</v>
      </c>
      <c r="BK37" s="6">
        <f t="shared" si="2"/>
        <v>15.60806443276452</v>
      </c>
      <c r="BL37" s="6">
        <f t="shared" si="2"/>
        <v>15.60806443276452</v>
      </c>
      <c r="BM37" s="6">
        <f t="shared" si="2"/>
        <v>15.60806443276452</v>
      </c>
      <c r="BN37" s="6">
        <f t="shared" si="2"/>
        <v>15.60806443276452</v>
      </c>
      <c r="BO37" s="6">
        <f t="shared" si="2"/>
        <v>15.60806443276452</v>
      </c>
      <c r="BP37" s="6">
        <f t="shared" si="2"/>
        <v>15.60806443276452</v>
      </c>
      <c r="BQ37" s="6">
        <f t="shared" si="2"/>
        <v>15.60806443276452</v>
      </c>
      <c r="BR37" s="6">
        <f t="shared" si="2"/>
        <v>15.60806443276452</v>
      </c>
      <c r="BS37" s="6">
        <f t="shared" si="2"/>
        <v>15.60806443276452</v>
      </c>
      <c r="BT37" s="6">
        <f t="shared" si="2"/>
        <v>15.60806443276452</v>
      </c>
    </row>
    <row r="38" spans="1:72">
      <c r="A38" s="17" t="s">
        <v>28</v>
      </c>
      <c r="K38" s="6">
        <f t="shared" ref="K38:AZ38" si="3">K44+0.18*K44</f>
        <v>11.10026</v>
      </c>
      <c r="L38" s="6">
        <f t="shared" si="3"/>
        <v>11.61946</v>
      </c>
      <c r="M38" s="6">
        <f t="shared" si="3"/>
        <v>12.050396000000001</v>
      </c>
      <c r="N38" s="6">
        <f t="shared" si="3"/>
        <v>12.481332000000002</v>
      </c>
      <c r="O38" s="6">
        <f t="shared" si="3"/>
        <v>12.912267999999999</v>
      </c>
      <c r="P38" s="6">
        <f t="shared" si="3"/>
        <v>13.343204</v>
      </c>
      <c r="Q38" s="6">
        <f t="shared" si="3"/>
        <v>14.010140000000002</v>
      </c>
      <c r="R38" s="6">
        <f t="shared" si="3"/>
        <v>14.54572548</v>
      </c>
      <c r="S38" s="6">
        <f t="shared" si="3"/>
        <v>14.65769184028</v>
      </c>
      <c r="T38" s="6">
        <f t="shared" si="3"/>
        <v>14.770851692923081</v>
      </c>
      <c r="U38" s="6">
        <f t="shared" si="3"/>
        <v>14.885217784969274</v>
      </c>
      <c r="V38" s="6">
        <f t="shared" si="3"/>
        <v>15.000802999862131</v>
      </c>
      <c r="W38" s="6">
        <f t="shared" si="3"/>
        <v>15.117620358911447</v>
      </c>
      <c r="X38" s="6">
        <f t="shared" si="3"/>
        <v>15.235683022770736</v>
      </c>
      <c r="Y38" s="6">
        <f t="shared" si="3"/>
        <v>15.35500429293171</v>
      </c>
      <c r="Z38" s="6">
        <f t="shared" si="3"/>
        <v>15.475597613233482</v>
      </c>
      <c r="AA38" s="6">
        <f t="shared" si="3"/>
        <v>15.597476571389397</v>
      </c>
      <c r="AB38" s="6">
        <f t="shared" si="3"/>
        <v>15.720654900529132</v>
      </c>
      <c r="AC38" s="6">
        <f t="shared" si="3"/>
        <v>15.845146480757991</v>
      </c>
      <c r="AD38" s="6">
        <f t="shared" si="3"/>
        <v>15.970965340732535</v>
      </c>
      <c r="AE38" s="6">
        <f t="shared" si="3"/>
        <v>16.098125659253704</v>
      </c>
      <c r="AF38" s="6">
        <f t="shared" si="3"/>
        <v>16.226641766876217</v>
      </c>
      <c r="AG38" s="6">
        <f t="shared" si="3"/>
        <v>16.312689959781665</v>
      </c>
      <c r="AH38" s="6">
        <f t="shared" si="3"/>
        <v>16.399684682809013</v>
      </c>
      <c r="AI38" s="6">
        <f t="shared" si="3"/>
        <v>16.487636347789625</v>
      </c>
      <c r="AJ38" s="6">
        <f t="shared" si="3"/>
        <v>16.576555481085062</v>
      </c>
      <c r="AK38" s="6">
        <f t="shared" si="3"/>
        <v>16.666452724846767</v>
      </c>
      <c r="AL38" s="6">
        <f t="shared" si="3"/>
        <v>16.757338838289837</v>
      </c>
      <c r="AM38" s="6">
        <f t="shared" si="3"/>
        <v>16.849224698980777</v>
      </c>
      <c r="AN38" s="6">
        <f t="shared" si="3"/>
        <v>16.942121304139278</v>
      </c>
      <c r="AO38" s="6">
        <f t="shared" si="3"/>
        <v>17.036039771954609</v>
      </c>
      <c r="AP38" s="6">
        <f t="shared" si="3"/>
        <v>17.130991342915848</v>
      </c>
      <c r="AQ38" s="6">
        <f t="shared" si="3"/>
        <v>17.226987381157663</v>
      </c>
      <c r="AR38" s="6">
        <f t="shared" si="3"/>
        <v>17.324039375820149</v>
      </c>
      <c r="AS38" s="6">
        <f t="shared" si="3"/>
        <v>17.422158942423991</v>
      </c>
      <c r="AT38" s="6">
        <f t="shared" si="3"/>
        <v>17.521357824260392</v>
      </c>
      <c r="AU38" s="6">
        <f t="shared" si="3"/>
        <v>17.621647893796933</v>
      </c>
      <c r="AV38" s="6">
        <f t="shared" si="3"/>
        <v>17.72304115409851</v>
      </c>
      <c r="AW38" s="6">
        <f t="shared" si="3"/>
        <v>17.825549740263302</v>
      </c>
      <c r="AX38" s="6">
        <f t="shared" si="3"/>
        <v>17.92918592087603</v>
      </c>
      <c r="AY38" s="6">
        <f t="shared" si="3"/>
        <v>18.033962099475303</v>
      </c>
      <c r="AZ38" s="6">
        <f t="shared" si="3"/>
        <v>18.139890816039362</v>
      </c>
    </row>
    <row r="39" spans="1:72">
      <c r="A39" s="17" t="s">
        <v>29</v>
      </c>
      <c r="K39" s="6">
        <f>K45+0.07*K45</f>
        <v>6.5698000000000008</v>
      </c>
      <c r="L39" s="6">
        <f t="shared" ref="L39:BT39" si="4">L45+0.07*L45</f>
        <v>6.3237000000000005</v>
      </c>
      <c r="M39" s="6">
        <f t="shared" si="4"/>
        <v>7.2973999999999997</v>
      </c>
      <c r="N39" s="6">
        <f t="shared" si="4"/>
        <v>7.5541999999999998</v>
      </c>
      <c r="O39" s="6">
        <f t="shared" si="4"/>
        <v>7.5113999999999992</v>
      </c>
      <c r="P39" s="6">
        <f t="shared" si="4"/>
        <v>8.4957999999999991</v>
      </c>
      <c r="Q39" s="6">
        <f t="shared" si="4"/>
        <v>8.5977496000000002</v>
      </c>
      <c r="R39" s="6">
        <f t="shared" si="4"/>
        <v>8.7009225952000016</v>
      </c>
      <c r="S39" s="6">
        <f t="shared" si="4"/>
        <v>8.8053336663424009</v>
      </c>
      <c r="T39" s="6">
        <f t="shared" si="4"/>
        <v>8.9109976703385083</v>
      </c>
      <c r="U39" s="6">
        <f t="shared" si="4"/>
        <v>9.0179296423825761</v>
      </c>
      <c r="V39" s="6">
        <f t="shared" si="4"/>
        <v>9.1261447980911665</v>
      </c>
      <c r="W39" s="6">
        <f t="shared" si="4"/>
        <v>9.2356585356682537</v>
      </c>
      <c r="X39" s="6">
        <f t="shared" si="4"/>
        <v>9.3464864380962709</v>
      </c>
      <c r="Y39" s="6">
        <f t="shared" si="4"/>
        <v>9.4586442753534286</v>
      </c>
      <c r="Z39" s="6">
        <f t="shared" si="4"/>
        <v>9.5721480066576738</v>
      </c>
      <c r="AA39" s="6">
        <f t="shared" si="4"/>
        <v>9.6870137827375675</v>
      </c>
      <c r="AB39" s="6">
        <f t="shared" si="4"/>
        <v>9.8032579481304118</v>
      </c>
      <c r="AC39" s="6">
        <f t="shared" si="4"/>
        <v>9.9208970435079813</v>
      </c>
      <c r="AD39" s="6">
        <f t="shared" si="4"/>
        <v>10.039947808030075</v>
      </c>
      <c r="AE39" s="6">
        <f t="shared" si="4"/>
        <v>10.160427181726437</v>
      </c>
      <c r="AF39" s="6">
        <f t="shared" si="4"/>
        <v>10.282352307907159</v>
      </c>
      <c r="AG39" s="6">
        <f t="shared" si="4"/>
        <v>10.405740535602037</v>
      </c>
      <c r="AH39" s="6">
        <f t="shared" si="4"/>
        <v>10.530609422029263</v>
      </c>
      <c r="AI39" s="6">
        <f t="shared" si="4"/>
        <v>10.65697673509362</v>
      </c>
      <c r="AJ39" s="6">
        <f t="shared" si="4"/>
        <v>10.784860455914744</v>
      </c>
      <c r="AK39" s="6">
        <f t="shared" si="4"/>
        <v>10.914278781385676</v>
      </c>
      <c r="AL39" s="6">
        <f t="shared" si="4"/>
        <v>11.045250126762397</v>
      </c>
      <c r="AM39" s="6">
        <f t="shared" si="4"/>
        <v>11.177793128283486</v>
      </c>
      <c r="AN39" s="6">
        <f t="shared" si="4"/>
        <v>11.311926645822869</v>
      </c>
      <c r="AO39" s="6">
        <f t="shared" si="4"/>
        <v>11.447669765572742</v>
      </c>
      <c r="AP39" s="6">
        <f t="shared" si="4"/>
        <v>11.58504180275966</v>
      </c>
      <c r="AQ39" s="6">
        <f t="shared" si="4"/>
        <v>11.724062304392717</v>
      </c>
      <c r="AR39" s="6">
        <f t="shared" si="4"/>
        <v>11.864751052045444</v>
      </c>
      <c r="AS39" s="6">
        <f t="shared" si="4"/>
        <v>12.007128064670022</v>
      </c>
      <c r="AT39" s="6">
        <f t="shared" si="4"/>
        <v>12.151213601446036</v>
      </c>
      <c r="AU39" s="6">
        <f t="shared" si="4"/>
        <v>12.297028164663391</v>
      </c>
      <c r="AV39" s="6">
        <f t="shared" si="4"/>
        <v>12.444592502639336</v>
      </c>
      <c r="AW39" s="6">
        <f t="shared" si="4"/>
        <v>12.593927612671024</v>
      </c>
      <c r="AX39" s="6">
        <f t="shared" si="4"/>
        <v>12.745054744023056</v>
      </c>
      <c r="AY39" s="6">
        <f t="shared" si="4"/>
        <v>12.897995400951322</v>
      </c>
      <c r="AZ39" s="6">
        <f t="shared" si="4"/>
        <v>13.05277134576284</v>
      </c>
      <c r="BA39" s="6">
        <f t="shared" si="4"/>
        <v>13.05277134576284</v>
      </c>
      <c r="BB39" s="6">
        <f t="shared" si="4"/>
        <v>13.05277134576284</v>
      </c>
      <c r="BC39" s="6">
        <f t="shared" si="4"/>
        <v>13.05277134576284</v>
      </c>
      <c r="BD39" s="6">
        <f t="shared" si="4"/>
        <v>13.05277134576284</v>
      </c>
      <c r="BE39" s="6">
        <f t="shared" si="4"/>
        <v>13.05277134576284</v>
      </c>
      <c r="BF39" s="6">
        <f t="shared" si="4"/>
        <v>13.05277134576284</v>
      </c>
      <c r="BG39" s="6">
        <f t="shared" si="4"/>
        <v>13.05277134576284</v>
      </c>
      <c r="BH39" s="6">
        <f t="shared" si="4"/>
        <v>13.05277134576284</v>
      </c>
      <c r="BI39" s="6">
        <f t="shared" si="4"/>
        <v>13.05277134576284</v>
      </c>
      <c r="BJ39" s="6">
        <f t="shared" si="4"/>
        <v>13.05277134576284</v>
      </c>
      <c r="BK39" s="6">
        <f t="shared" si="4"/>
        <v>13.05277134576284</v>
      </c>
      <c r="BL39" s="6">
        <f t="shared" si="4"/>
        <v>13.05277134576284</v>
      </c>
      <c r="BM39" s="6">
        <f t="shared" si="4"/>
        <v>13.05277134576284</v>
      </c>
      <c r="BN39" s="6">
        <f t="shared" si="4"/>
        <v>13.05277134576284</v>
      </c>
      <c r="BO39" s="6">
        <f t="shared" si="4"/>
        <v>13.05277134576284</v>
      </c>
      <c r="BP39" s="6">
        <f t="shared" si="4"/>
        <v>13.05277134576284</v>
      </c>
      <c r="BQ39" s="6">
        <f t="shared" si="4"/>
        <v>13.05277134576284</v>
      </c>
      <c r="BR39" s="6">
        <f t="shared" si="4"/>
        <v>13.05277134576284</v>
      </c>
      <c r="BS39" s="6">
        <f t="shared" si="4"/>
        <v>13.05277134576284</v>
      </c>
      <c r="BT39" s="6">
        <f t="shared" si="4"/>
        <v>13.05277134576284</v>
      </c>
    </row>
    <row r="40" spans="1:72">
      <c r="A40" s="17"/>
    </row>
    <row r="41" spans="1:72" ht="36" customHeight="1">
      <c r="A41" s="18" t="s">
        <v>30</v>
      </c>
      <c r="K41" s="19">
        <v>2009</v>
      </c>
      <c r="L41" s="19">
        <v>2010</v>
      </c>
      <c r="M41" s="19">
        <v>2011</v>
      </c>
      <c r="N41" s="19">
        <v>2012</v>
      </c>
      <c r="O41" s="19">
        <v>2013</v>
      </c>
      <c r="P41" s="19">
        <v>2014</v>
      </c>
      <c r="Q41" s="19">
        <v>2015</v>
      </c>
      <c r="R41" s="19">
        <v>2016</v>
      </c>
      <c r="S41" s="19">
        <v>2017</v>
      </c>
      <c r="T41" s="19">
        <v>2018</v>
      </c>
      <c r="U41" s="19">
        <v>2019</v>
      </c>
      <c r="V41" s="19">
        <v>2020</v>
      </c>
      <c r="W41" s="19">
        <v>2021</v>
      </c>
      <c r="X41" s="19">
        <v>2022</v>
      </c>
      <c r="Y41" s="19">
        <v>2023</v>
      </c>
      <c r="Z41" s="19">
        <v>2024</v>
      </c>
      <c r="AA41" s="19">
        <v>2025</v>
      </c>
      <c r="AB41" s="19">
        <v>2026</v>
      </c>
      <c r="AC41" s="19">
        <v>2027</v>
      </c>
      <c r="AD41" s="19">
        <v>2028</v>
      </c>
      <c r="AE41" s="19">
        <v>2029</v>
      </c>
      <c r="AF41" s="19">
        <v>2030</v>
      </c>
      <c r="AG41" s="19">
        <v>2031</v>
      </c>
      <c r="AH41" s="19">
        <v>2032</v>
      </c>
      <c r="AI41" s="19">
        <v>2033</v>
      </c>
      <c r="AJ41" s="19">
        <v>2034</v>
      </c>
      <c r="AK41" s="19">
        <v>2035</v>
      </c>
      <c r="AL41" s="19">
        <v>2036</v>
      </c>
      <c r="AM41" s="19">
        <v>2037</v>
      </c>
      <c r="AN41" s="19">
        <v>2038</v>
      </c>
      <c r="AO41" s="19">
        <v>2039</v>
      </c>
      <c r="AP41" s="19">
        <v>2040</v>
      </c>
      <c r="AQ41" s="19">
        <v>2041</v>
      </c>
      <c r="AR41" s="19">
        <v>2042</v>
      </c>
      <c r="AS41" s="19">
        <v>2043</v>
      </c>
      <c r="AT41" s="19">
        <v>2044</v>
      </c>
      <c r="AU41" s="19">
        <v>2045</v>
      </c>
      <c r="AV41" s="19">
        <v>2046</v>
      </c>
      <c r="AW41" s="19">
        <v>2047</v>
      </c>
      <c r="AX41" s="19">
        <v>2048</v>
      </c>
      <c r="AY41" s="19">
        <v>2049</v>
      </c>
      <c r="AZ41" s="19">
        <v>2050</v>
      </c>
      <c r="BA41" s="19">
        <v>2051</v>
      </c>
      <c r="BB41" s="19">
        <v>2052</v>
      </c>
      <c r="BC41" s="19">
        <v>2053</v>
      </c>
      <c r="BD41" s="19">
        <v>2054</v>
      </c>
      <c r="BE41" s="19">
        <v>2055</v>
      </c>
      <c r="BF41" s="19">
        <v>2056</v>
      </c>
      <c r="BG41" s="19">
        <v>2057</v>
      </c>
      <c r="BH41" s="19">
        <v>2058</v>
      </c>
      <c r="BI41" s="19">
        <v>2059</v>
      </c>
      <c r="BJ41" s="19">
        <v>2060</v>
      </c>
      <c r="BK41" s="19">
        <v>2061</v>
      </c>
      <c r="BL41" s="19">
        <v>2062</v>
      </c>
      <c r="BM41" s="19">
        <v>2063</v>
      </c>
      <c r="BN41" s="19">
        <v>2064</v>
      </c>
      <c r="BO41" s="19">
        <v>2065</v>
      </c>
      <c r="BP41" s="19">
        <v>2066</v>
      </c>
      <c r="BQ41" s="19">
        <v>2067</v>
      </c>
      <c r="BR41" s="19">
        <v>2068</v>
      </c>
      <c r="BS41" s="19">
        <v>2069</v>
      </c>
      <c r="BT41" s="19">
        <v>2070</v>
      </c>
    </row>
    <row r="42" spans="1:72">
      <c r="A42" s="17" t="s">
        <v>31</v>
      </c>
      <c r="B42" s="10">
        <v>1.9383365606994805E-2</v>
      </c>
      <c r="K42" s="20">
        <v>3.3005300000000002</v>
      </c>
      <c r="L42" s="20">
        <v>3.8671966666666702</v>
      </c>
      <c r="M42" s="20">
        <v>4.4338633333333304</v>
      </c>
      <c r="N42" s="20">
        <v>5.0005300000000004</v>
      </c>
      <c r="O42" s="20">
        <v>5.0005300000000004</v>
      </c>
      <c r="P42" s="20">
        <v>4.7505300000000004</v>
      </c>
      <c r="Q42" s="20">
        <v>4.5505300000000002</v>
      </c>
      <c r="R42" s="20">
        <v>4.79547199214137</v>
      </c>
      <c r="S42" s="20">
        <v>4.8722928447016995</v>
      </c>
      <c r="T42" s="20">
        <v>4.95104036967584</v>
      </c>
      <c r="U42" s="20">
        <v>5.0317636029967003</v>
      </c>
      <c r="V42" s="20">
        <v>5.11451283594005</v>
      </c>
      <c r="W42" s="20">
        <v>5.1993396473358402</v>
      </c>
      <c r="X42" s="20">
        <v>5.2862969366067603</v>
      </c>
      <c r="Y42" s="20">
        <v>5.3754389576553905</v>
      </c>
      <c r="Z42" s="20">
        <v>5.4668213536215502</v>
      </c>
      <c r="AA42" s="20">
        <v>5.5605011925324499</v>
      </c>
      <c r="AB42" s="20">
        <v>5.65653700386836</v>
      </c>
      <c r="AC42" s="20">
        <v>5.7549888160675096</v>
      </c>
      <c r="AD42" s="20">
        <v>5.8559181949941195</v>
      </c>
      <c r="AE42" s="20">
        <v>5.9593882833945804</v>
      </c>
      <c r="AF42" s="20">
        <v>6.0654638413669701</v>
      </c>
      <c r="AG42" s="20">
        <v>6.1097091607887801</v>
      </c>
      <c r="AH42" s="20">
        <v>6.1543950024033602</v>
      </c>
      <c r="AI42" s="20">
        <v>6.1995257522140799</v>
      </c>
      <c r="AJ42" s="20">
        <v>6.2451058398930499</v>
      </c>
      <c r="AK42" s="20">
        <v>6.2911397392159296</v>
      </c>
      <c r="AL42" s="20">
        <v>6.3376319685010607</v>
      </c>
      <c r="AM42" s="20">
        <v>6.384587091052869</v>
      </c>
      <c r="AN42" s="20">
        <v>6.4320097156098797</v>
      </c>
      <c r="AO42" s="20">
        <v>6.4799044967969799</v>
      </c>
      <c r="AP42" s="20">
        <v>6.5282761355823196</v>
      </c>
      <c r="AQ42" s="20">
        <v>6.57712937973875</v>
      </c>
      <c r="AR42" s="20">
        <v>6.626469024309781</v>
      </c>
      <c r="AS42" s="20">
        <v>6.6762999120802498</v>
      </c>
      <c r="AT42" s="20">
        <v>6.72662693405168</v>
      </c>
      <c r="AU42" s="20">
        <v>6.7774550299223</v>
      </c>
      <c r="AV42" s="20">
        <v>6.8287891885718999</v>
      </c>
      <c r="AW42" s="20">
        <v>6.8806344485515298</v>
      </c>
      <c r="AX42" s="20">
        <v>6.9329958985780209</v>
      </c>
      <c r="AY42" s="20">
        <v>6.9858786780334707</v>
      </c>
      <c r="AZ42" s="20">
        <v>7.0392879774696606</v>
      </c>
      <c r="BA42" s="20">
        <v>7.0392879774696606</v>
      </c>
      <c r="BB42" s="20">
        <v>7.0392879774696606</v>
      </c>
      <c r="BC42" s="20">
        <v>7.0392879774696606</v>
      </c>
      <c r="BD42" s="20">
        <v>7.0392879774696606</v>
      </c>
      <c r="BE42" s="20">
        <v>7.0392879774696606</v>
      </c>
      <c r="BF42" s="20">
        <v>7.0392879774696606</v>
      </c>
      <c r="BG42" s="20">
        <v>7.0392879774696606</v>
      </c>
      <c r="BH42" s="20">
        <v>7.0392879774696606</v>
      </c>
      <c r="BI42" s="20">
        <v>7.0392879774696606</v>
      </c>
      <c r="BJ42" s="20">
        <v>7.0392879774696606</v>
      </c>
      <c r="BK42" s="20">
        <v>7.0392879774696606</v>
      </c>
      <c r="BL42" s="20">
        <v>7.0392879774696606</v>
      </c>
      <c r="BM42" s="20">
        <v>7.0392879774696606</v>
      </c>
      <c r="BN42" s="20">
        <v>7.0392879774696606</v>
      </c>
      <c r="BO42" s="20">
        <v>7.0392879774696606</v>
      </c>
      <c r="BP42" s="20">
        <v>7.0392879774696606</v>
      </c>
      <c r="BQ42" s="20">
        <v>7.0392879774696606</v>
      </c>
      <c r="BR42" s="20">
        <v>7.0392879774696606</v>
      </c>
      <c r="BS42" s="20">
        <v>7.0392879774696606</v>
      </c>
      <c r="BT42" s="20">
        <v>7.0392879774696606</v>
      </c>
    </row>
    <row r="43" spans="1:72">
      <c r="A43" s="17" t="s">
        <v>32</v>
      </c>
      <c r="B43" s="10">
        <v>0.17312523017463363</v>
      </c>
      <c r="K43" s="20">
        <v>6.1785633749114899</v>
      </c>
      <c r="L43" s="20">
        <v>7.6392929353450603</v>
      </c>
      <c r="M43" s="20">
        <v>9.4663572634675113</v>
      </c>
      <c r="N43" s="20">
        <v>10.114236069502699</v>
      </c>
      <c r="O43" s="20">
        <v>9.7246111443978407</v>
      </c>
      <c r="P43" s="20">
        <v>9.1366559725475192</v>
      </c>
      <c r="Q43" s="20">
        <v>6.6809999999999992</v>
      </c>
      <c r="R43" s="20">
        <v>7.0872176580176101</v>
      </c>
      <c r="S43" s="20">
        <v>7.2986162727514499</v>
      </c>
      <c r="T43" s="20">
        <v>7.5196126721237402</v>
      </c>
      <c r="U43" s="20">
        <v>7.7506426086112992</v>
      </c>
      <c r="V43" s="20">
        <v>7.9921616184460698</v>
      </c>
      <c r="W43" s="20">
        <v>8.2446459198245101</v>
      </c>
      <c r="X43" s="20">
        <v>8.5085933518969199</v>
      </c>
      <c r="Y43" s="20">
        <v>8.7845243563881592</v>
      </c>
      <c r="Z43" s="20">
        <v>9.0729830037852501</v>
      </c>
      <c r="AA43" s="20">
        <v>9.3745380661153401</v>
      </c>
      <c r="AB43" s="20">
        <v>9.6897841384292001</v>
      </c>
      <c r="AC43" s="20">
        <v>10.0193428112017</v>
      </c>
      <c r="AD43" s="20">
        <v>10.363863895960499</v>
      </c>
      <c r="AE43" s="20">
        <v>10.724026706560801</v>
      </c>
      <c r="AF43" s="20">
        <v>11.1005413986304</v>
      </c>
      <c r="AG43" s="20">
        <v>11.187122251388299</v>
      </c>
      <c r="AH43" s="20">
        <v>11.2745677685754</v>
      </c>
      <c r="AI43" s="20">
        <v>11.3628865854099</v>
      </c>
      <c r="AJ43" s="20">
        <v>11.452087423348601</v>
      </c>
      <c r="AK43" s="20">
        <v>11.5421790909471</v>
      </c>
      <c r="AL43" s="20">
        <v>11.633170484730499</v>
      </c>
      <c r="AM43" s="20">
        <v>11.7250705900714</v>
      </c>
      <c r="AN43" s="20">
        <v>11.817888482077601</v>
      </c>
      <c r="AO43" s="20">
        <v>11.911633326487699</v>
      </c>
      <c r="AP43" s="20">
        <v>12.006314380576901</v>
      </c>
      <c r="AQ43" s="20">
        <v>12.1019409940707</v>
      </c>
      <c r="AR43" s="20">
        <v>12.1985226100683</v>
      </c>
      <c r="AS43" s="20">
        <v>12.2960687659752</v>
      </c>
      <c r="AT43" s="20">
        <v>12.394589094444699</v>
      </c>
      <c r="AU43" s="20">
        <v>12.4940933243297</v>
      </c>
      <c r="AV43" s="20">
        <v>12.5945912816427</v>
      </c>
      <c r="AW43" s="20">
        <v>12.6960928905267</v>
      </c>
      <c r="AX43" s="20">
        <v>12.798608174234898</v>
      </c>
      <c r="AY43" s="20">
        <v>12.902147256120699</v>
      </c>
      <c r="AZ43" s="20">
        <v>13.0067203606371</v>
      </c>
      <c r="BA43" s="20">
        <v>13.0067203606371</v>
      </c>
      <c r="BB43" s="20">
        <v>13.0067203606371</v>
      </c>
      <c r="BC43" s="20">
        <v>13.0067203606371</v>
      </c>
      <c r="BD43" s="20">
        <v>13.0067203606371</v>
      </c>
      <c r="BE43" s="20">
        <v>13.0067203606371</v>
      </c>
      <c r="BF43" s="20">
        <v>13.0067203606371</v>
      </c>
      <c r="BG43" s="20">
        <v>13.0067203606371</v>
      </c>
      <c r="BH43" s="20">
        <v>13.0067203606371</v>
      </c>
      <c r="BI43" s="20">
        <v>13.0067203606371</v>
      </c>
      <c r="BJ43" s="20">
        <v>13.0067203606371</v>
      </c>
      <c r="BK43" s="20">
        <v>13.0067203606371</v>
      </c>
      <c r="BL43" s="20">
        <v>13.0067203606371</v>
      </c>
      <c r="BM43" s="20">
        <v>13.0067203606371</v>
      </c>
      <c r="BN43" s="20">
        <v>13.0067203606371</v>
      </c>
      <c r="BO43" s="20">
        <v>13.0067203606371</v>
      </c>
      <c r="BP43" s="20">
        <v>13.0067203606371</v>
      </c>
      <c r="BQ43" s="20">
        <v>13.0067203606371</v>
      </c>
      <c r="BR43" s="20">
        <v>13.0067203606371</v>
      </c>
      <c r="BS43" s="20">
        <v>13.0067203606371</v>
      </c>
      <c r="BT43" s="20">
        <v>13.0067203606371</v>
      </c>
    </row>
    <row r="44" spans="1:72">
      <c r="A44" s="17" t="s">
        <v>33</v>
      </c>
      <c r="B44" s="10">
        <v>9.8675979859001051E-3</v>
      </c>
      <c r="K44" s="20">
        <v>9.407</v>
      </c>
      <c r="L44" s="20">
        <v>9.8469999999999995</v>
      </c>
      <c r="M44" s="20">
        <v>10.212200000000001</v>
      </c>
      <c r="N44" s="20">
        <v>10.577400000000001</v>
      </c>
      <c r="O44" s="20">
        <v>10.942599999999999</v>
      </c>
      <c r="P44" s="20">
        <v>11.3078</v>
      </c>
      <c r="Q44" s="20">
        <v>11.873000000000001</v>
      </c>
      <c r="R44" s="20">
        <v>12.326886</v>
      </c>
      <c r="S44" s="20">
        <v>12.421772746</v>
      </c>
      <c r="T44" s="20">
        <v>12.517670926206002</v>
      </c>
      <c r="U44" s="20">
        <v>12.6145913431943</v>
      </c>
      <c r="V44" s="20">
        <v>12.7125449151374</v>
      </c>
      <c r="W44" s="20">
        <v>12.811542677043599</v>
      </c>
      <c r="X44" s="20">
        <v>12.911595782009099</v>
      </c>
      <c r="Y44" s="20">
        <v>13.0127155024845</v>
      </c>
      <c r="Z44" s="20">
        <v>13.114913231553798</v>
      </c>
      <c r="AA44" s="20">
        <v>13.218200484228301</v>
      </c>
      <c r="AB44" s="20">
        <v>13.322588898753501</v>
      </c>
      <c r="AC44" s="20">
        <v>13.428090237930501</v>
      </c>
      <c r="AD44" s="20">
        <v>13.534716390451301</v>
      </c>
      <c r="AE44" s="20">
        <v>13.6424793722489</v>
      </c>
      <c r="AF44" s="20">
        <v>13.751391327861201</v>
      </c>
      <c r="AG44" s="20">
        <v>13.824313525238699</v>
      </c>
      <c r="AH44" s="20">
        <v>13.8980378667873</v>
      </c>
      <c r="AI44" s="20">
        <v>13.972573176092901</v>
      </c>
      <c r="AJ44" s="20">
        <v>14.0479283738009</v>
      </c>
      <c r="AK44" s="20">
        <v>14.124112478683701</v>
      </c>
      <c r="AL44" s="20">
        <v>14.201134608720201</v>
      </c>
      <c r="AM44" s="20">
        <v>14.279003982187099</v>
      </c>
      <c r="AN44" s="20">
        <v>14.3577299187621</v>
      </c>
      <c r="AO44" s="20">
        <v>14.4373218406395</v>
      </c>
      <c r="AP44" s="20">
        <v>14.517789273657499</v>
      </c>
      <c r="AQ44" s="20">
        <v>14.599141848438698</v>
      </c>
      <c r="AR44" s="20">
        <v>14.681389301542499</v>
      </c>
      <c r="AS44" s="20">
        <v>14.7645414766305</v>
      </c>
      <c r="AT44" s="20">
        <v>14.848608325644399</v>
      </c>
      <c r="AU44" s="20">
        <v>14.933599909997399</v>
      </c>
      <c r="AV44" s="20">
        <v>15.0195264017784</v>
      </c>
      <c r="AW44" s="20">
        <v>15.1063980849689</v>
      </c>
      <c r="AX44" s="20">
        <v>15.1942253566746</v>
      </c>
      <c r="AY44" s="20">
        <v>15.2830187283689</v>
      </c>
      <c r="AZ44" s="20">
        <v>15.372788827152</v>
      </c>
      <c r="BA44" s="20">
        <v>15.372788827152</v>
      </c>
      <c r="BB44" s="20">
        <v>15.372788827152</v>
      </c>
      <c r="BC44" s="20">
        <v>15.372788827152</v>
      </c>
      <c r="BD44" s="20">
        <v>15.372788827152</v>
      </c>
      <c r="BE44" s="20">
        <v>15.372788827152</v>
      </c>
      <c r="BF44" s="20">
        <v>15.372788827152</v>
      </c>
      <c r="BG44" s="20">
        <v>15.372788827152</v>
      </c>
      <c r="BH44" s="20">
        <v>15.372788827152</v>
      </c>
      <c r="BI44" s="20">
        <v>15.372788827152</v>
      </c>
      <c r="BJ44" s="20">
        <v>15.372788827152</v>
      </c>
      <c r="BK44" s="20">
        <v>15.372788827152</v>
      </c>
      <c r="BL44" s="20">
        <v>15.372788827152</v>
      </c>
      <c r="BM44" s="20">
        <v>15.372788827152</v>
      </c>
      <c r="BN44" s="20">
        <v>15.372788827152</v>
      </c>
      <c r="BO44" s="20">
        <v>15.372788827152</v>
      </c>
      <c r="BP44" s="20">
        <v>15.372788827152</v>
      </c>
      <c r="BQ44" s="20">
        <v>15.372788827152</v>
      </c>
      <c r="BR44" s="20">
        <v>15.372788827152</v>
      </c>
      <c r="BS44" s="20">
        <v>15.372788827152</v>
      </c>
      <c r="BT44" s="20">
        <v>15.372788827152</v>
      </c>
    </row>
    <row r="45" spans="1:72">
      <c r="A45" s="17" t="s">
        <v>34</v>
      </c>
      <c r="B45" s="10">
        <v>1.2E-2</v>
      </c>
      <c r="K45" s="20">
        <v>6.1400000000000006</v>
      </c>
      <c r="L45" s="20">
        <v>5.91</v>
      </c>
      <c r="M45" s="20">
        <v>6.8199999999999994</v>
      </c>
      <c r="N45" s="20">
        <v>7.06</v>
      </c>
      <c r="O45" s="20">
        <v>7.02</v>
      </c>
      <c r="P45" s="20">
        <v>7.9399999999999995</v>
      </c>
      <c r="Q45" s="20">
        <v>8.0352800000000002</v>
      </c>
      <c r="R45" s="20">
        <v>8.1317033600000013</v>
      </c>
      <c r="S45" s="20">
        <v>8.2292838003200011</v>
      </c>
      <c r="T45" s="20">
        <v>8.3280352059238396</v>
      </c>
      <c r="U45" s="20">
        <v>8.4279716283949302</v>
      </c>
      <c r="V45" s="20">
        <v>8.5291072879356697</v>
      </c>
      <c r="W45" s="20">
        <v>8.6314565753908905</v>
      </c>
      <c r="X45" s="20">
        <v>8.7350340542955802</v>
      </c>
      <c r="Y45" s="20">
        <v>8.8398544629471303</v>
      </c>
      <c r="Z45" s="20">
        <v>8.9459327165024991</v>
      </c>
      <c r="AA45" s="20">
        <v>9.0532839091005304</v>
      </c>
      <c r="AB45" s="20">
        <v>9.1619233160097302</v>
      </c>
      <c r="AC45" s="20">
        <v>9.271866395801851</v>
      </c>
      <c r="AD45" s="20">
        <v>9.3831287925514708</v>
      </c>
      <c r="AE45" s="20">
        <v>9.4957263380620898</v>
      </c>
      <c r="AF45" s="20">
        <v>9.6096750541188403</v>
      </c>
      <c r="AG45" s="20">
        <v>9.7249911547682597</v>
      </c>
      <c r="AH45" s="20">
        <v>9.8416910486254796</v>
      </c>
      <c r="AI45" s="20">
        <v>9.9597913412089909</v>
      </c>
      <c r="AJ45" s="20">
        <v>10.079308837303499</v>
      </c>
      <c r="AK45" s="20">
        <v>10.200260543351099</v>
      </c>
      <c r="AL45" s="20">
        <v>10.3226636698714</v>
      </c>
      <c r="AM45" s="20">
        <v>10.4465356339098</v>
      </c>
      <c r="AN45" s="20">
        <v>10.5718940615167</v>
      </c>
      <c r="AO45" s="20">
        <v>10.698756790254899</v>
      </c>
      <c r="AP45" s="20">
        <v>10.827141871738</v>
      </c>
      <c r="AQ45" s="20">
        <v>10.957067574198801</v>
      </c>
      <c r="AR45" s="20">
        <v>11.0885523850892</v>
      </c>
      <c r="AS45" s="20">
        <v>11.2216150137103</v>
      </c>
      <c r="AT45" s="20">
        <v>11.3562743938748</v>
      </c>
      <c r="AU45" s="20">
        <v>11.492549686601301</v>
      </c>
      <c r="AV45" s="20">
        <v>11.630460282840501</v>
      </c>
      <c r="AW45" s="20">
        <v>11.770025806234601</v>
      </c>
      <c r="AX45" s="20">
        <v>11.911266115909399</v>
      </c>
      <c r="AY45" s="20">
        <v>12.0542013093003</v>
      </c>
      <c r="AZ45" s="20">
        <v>12.198851725012</v>
      </c>
      <c r="BA45" s="21">
        <v>12.198851725012</v>
      </c>
      <c r="BB45" s="21">
        <v>12.198851725012</v>
      </c>
      <c r="BC45" s="21">
        <v>12.198851725012</v>
      </c>
      <c r="BD45" s="21">
        <v>12.198851725012</v>
      </c>
      <c r="BE45" s="21">
        <v>12.198851725012</v>
      </c>
      <c r="BF45" s="21">
        <v>12.198851725012</v>
      </c>
      <c r="BG45" s="21">
        <v>12.198851725012</v>
      </c>
      <c r="BH45" s="21">
        <v>12.198851725012</v>
      </c>
      <c r="BI45" s="21">
        <v>12.198851725012</v>
      </c>
      <c r="BJ45" s="21">
        <v>12.198851725012</v>
      </c>
      <c r="BK45" s="21">
        <v>12.198851725012</v>
      </c>
      <c r="BL45" s="21">
        <v>12.198851725012</v>
      </c>
      <c r="BM45" s="21">
        <v>12.198851725012</v>
      </c>
      <c r="BN45" s="21">
        <v>12.198851725012</v>
      </c>
      <c r="BO45" s="21">
        <v>12.198851725012</v>
      </c>
      <c r="BP45" s="21">
        <v>12.198851725012</v>
      </c>
      <c r="BQ45" s="21">
        <v>12.198851725012</v>
      </c>
      <c r="BR45" s="21">
        <v>12.198851725012</v>
      </c>
      <c r="BS45" s="21">
        <v>12.198851725012</v>
      </c>
      <c r="BT45" s="21">
        <v>12.198851725012</v>
      </c>
    </row>
    <row r="46" spans="1:72">
      <c r="A46" s="17" t="s">
        <v>35</v>
      </c>
      <c r="B46" s="10">
        <v>1.2E-2</v>
      </c>
      <c r="K46" s="20">
        <v>4.5263157894736796</v>
      </c>
      <c r="L46" s="20">
        <v>5.0947368421052603</v>
      </c>
      <c r="M46" s="20">
        <v>5.2631578947368398</v>
      </c>
      <c r="N46" s="20">
        <v>5.4736842105263204</v>
      </c>
      <c r="O46" s="20">
        <v>5.76842105263158</v>
      </c>
      <c r="P46" s="20">
        <v>6.0842105263157897</v>
      </c>
      <c r="Q46" s="20">
        <v>6</v>
      </c>
      <c r="R46" s="20">
        <v>6.0720000000000001</v>
      </c>
      <c r="S46" s="20">
        <v>6.1448640000000001</v>
      </c>
      <c r="T46" s="20">
        <v>6.218602368</v>
      </c>
      <c r="U46" s="20">
        <v>6.2932255964159998</v>
      </c>
      <c r="V46" s="20">
        <v>6.3687443035729903</v>
      </c>
      <c r="W46" s="20">
        <v>6.4451692352158698</v>
      </c>
      <c r="X46" s="20">
        <v>6.5225112660384594</v>
      </c>
      <c r="Y46" s="20">
        <v>6.6007814012309192</v>
      </c>
      <c r="Z46" s="20">
        <v>6.6799907780456902</v>
      </c>
      <c r="AA46" s="20">
        <v>6.7601506673822405</v>
      </c>
      <c r="AB46" s="20">
        <v>6.8412724753908307</v>
      </c>
      <c r="AC46" s="20">
        <v>6.9233677450955193</v>
      </c>
      <c r="AD46" s="20">
        <v>7.00644815803666</v>
      </c>
      <c r="AE46" s="20">
        <v>7.0905255359330992</v>
      </c>
      <c r="AF46" s="20">
        <v>7.1756118423643001</v>
      </c>
      <c r="AG46" s="20">
        <v>7.2617191844726703</v>
      </c>
      <c r="AH46" s="20">
        <v>7.3488598146863398</v>
      </c>
      <c r="AI46" s="20">
        <v>7.4370461324625801</v>
      </c>
      <c r="AJ46" s="20">
        <v>7.5262906860521301</v>
      </c>
      <c r="AK46" s="20">
        <v>7.6166061742847599</v>
      </c>
      <c r="AL46" s="20">
        <v>7.7080054483761709</v>
      </c>
      <c r="AM46" s="20">
        <v>7.8005015137566902</v>
      </c>
      <c r="AN46" s="20">
        <v>7.8941075319217697</v>
      </c>
      <c r="AO46" s="20">
        <v>7.9888368223048305</v>
      </c>
      <c r="AP46" s="20">
        <v>8.0847028641724901</v>
      </c>
      <c r="AQ46" s="20">
        <v>8.1817192985425606</v>
      </c>
      <c r="AR46" s="20">
        <v>8.2798999301250706</v>
      </c>
      <c r="AS46" s="20">
        <v>8.3792587292865708</v>
      </c>
      <c r="AT46" s="20">
        <v>8.4798098340380097</v>
      </c>
      <c r="AU46" s="20">
        <v>8.5815675520464598</v>
      </c>
      <c r="AV46" s="20">
        <v>8.6845463626710195</v>
      </c>
      <c r="AW46" s="20">
        <v>8.7887609190230691</v>
      </c>
      <c r="AX46" s="20">
        <v>8.8942260500513495</v>
      </c>
      <c r="AY46" s="20">
        <v>9.0009567626519704</v>
      </c>
      <c r="AZ46" s="20">
        <v>9.1089682438037904</v>
      </c>
      <c r="BA46" s="21">
        <v>9.1089682438037904</v>
      </c>
      <c r="BB46" s="21">
        <v>9.1089682438037904</v>
      </c>
      <c r="BC46" s="21">
        <v>9.1089682438037904</v>
      </c>
      <c r="BD46" s="21">
        <v>9.1089682438037904</v>
      </c>
      <c r="BE46" s="21">
        <v>9.1089682438037904</v>
      </c>
      <c r="BF46" s="21">
        <v>9.1089682438037904</v>
      </c>
      <c r="BG46" s="21">
        <v>9.1089682438037904</v>
      </c>
      <c r="BH46" s="21">
        <v>9.1089682438037904</v>
      </c>
      <c r="BI46" s="21">
        <v>9.1089682438037904</v>
      </c>
      <c r="BJ46" s="21">
        <v>9.1089682438037904</v>
      </c>
      <c r="BK46" s="21">
        <v>9.1089682438037904</v>
      </c>
      <c r="BL46" s="21">
        <v>9.1089682438037904</v>
      </c>
      <c r="BM46" s="21">
        <v>9.1089682438037904</v>
      </c>
      <c r="BN46" s="21">
        <v>9.1089682438037904</v>
      </c>
      <c r="BO46" s="21">
        <v>9.1089682438037904</v>
      </c>
      <c r="BP46" s="21">
        <v>9.1089682438037904</v>
      </c>
      <c r="BQ46" s="21">
        <v>9.1089682438037904</v>
      </c>
      <c r="BR46" s="21">
        <v>9.1089682438037904</v>
      </c>
      <c r="BS46" s="21">
        <v>9.1089682438037904</v>
      </c>
      <c r="BT46" s="21">
        <v>9.1089682438037904</v>
      </c>
    </row>
    <row r="47" spans="1:72" s="15" customFormat="1">
      <c r="A47" s="22" t="s">
        <v>36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7</v>
      </c>
      <c r="Q47" s="23">
        <v>14.5</v>
      </c>
      <c r="R47" s="23">
        <v>22</v>
      </c>
      <c r="S47" s="23">
        <v>30.5</v>
      </c>
      <c r="T47" s="23">
        <v>37.347588801989303</v>
      </c>
      <c r="U47" s="23">
        <v>45.732537354835202</v>
      </c>
      <c r="V47" s="23">
        <v>56</v>
      </c>
      <c r="W47" s="23">
        <v>59.342962647058599</v>
      </c>
      <c r="X47" s="23">
        <v>62.885485995182002</v>
      </c>
      <c r="Y47" s="23">
        <v>66.639482972396607</v>
      </c>
      <c r="Z47" s="23">
        <v>70.617577658039806</v>
      </c>
      <c r="AA47" s="23">
        <v>74.833147735478803</v>
      </c>
      <c r="AB47" s="23">
        <v>79.300369479077403</v>
      </c>
      <c r="AC47" s="23">
        <v>84.034265426693494</v>
      </c>
      <c r="AD47" s="23">
        <v>89.050754898022902</v>
      </c>
      <c r="AE47" s="23">
        <v>94.366707528673999</v>
      </c>
      <c r="AF47" s="23">
        <v>100</v>
      </c>
      <c r="AG47" s="23">
        <v>100</v>
      </c>
      <c r="AH47" s="23">
        <v>100</v>
      </c>
      <c r="AI47" s="23">
        <v>100</v>
      </c>
      <c r="AJ47" s="23">
        <v>100</v>
      </c>
      <c r="AK47" s="23">
        <v>100</v>
      </c>
      <c r="AL47" s="23">
        <v>100</v>
      </c>
      <c r="AM47" s="23">
        <v>100</v>
      </c>
      <c r="AN47" s="23">
        <v>100</v>
      </c>
      <c r="AO47" s="23">
        <v>100</v>
      </c>
      <c r="AP47" s="23">
        <v>100</v>
      </c>
      <c r="AQ47" s="23">
        <v>100</v>
      </c>
      <c r="AR47" s="23">
        <v>100</v>
      </c>
      <c r="AS47" s="23">
        <v>100</v>
      </c>
      <c r="AT47" s="23">
        <v>100</v>
      </c>
      <c r="AU47" s="23">
        <v>100</v>
      </c>
      <c r="AV47" s="23">
        <v>100</v>
      </c>
      <c r="AW47" s="23">
        <v>100</v>
      </c>
      <c r="AX47" s="23">
        <v>100</v>
      </c>
      <c r="AY47" s="23">
        <v>100</v>
      </c>
      <c r="AZ47" s="23">
        <v>100</v>
      </c>
      <c r="BA47" s="23">
        <v>100</v>
      </c>
      <c r="BB47" s="23">
        <v>100</v>
      </c>
      <c r="BC47" s="23">
        <v>100</v>
      </c>
      <c r="BD47" s="23">
        <v>100</v>
      </c>
      <c r="BE47" s="23">
        <v>100</v>
      </c>
      <c r="BF47" s="23">
        <v>100</v>
      </c>
      <c r="BG47" s="23">
        <v>100</v>
      </c>
      <c r="BH47" s="23">
        <v>100</v>
      </c>
      <c r="BI47" s="23">
        <v>100</v>
      </c>
      <c r="BJ47" s="23">
        <v>100</v>
      </c>
      <c r="BK47" s="23">
        <v>100</v>
      </c>
      <c r="BL47" s="23">
        <v>100</v>
      </c>
      <c r="BM47" s="23">
        <v>100</v>
      </c>
      <c r="BN47" s="23">
        <v>100</v>
      </c>
      <c r="BO47" s="23">
        <v>100</v>
      </c>
      <c r="BP47" s="23">
        <v>100</v>
      </c>
      <c r="BQ47" s="23">
        <v>100</v>
      </c>
      <c r="BR47" s="23">
        <v>100</v>
      </c>
      <c r="BS47" s="23">
        <v>100</v>
      </c>
      <c r="BT47" s="23">
        <v>100</v>
      </c>
    </row>
    <row r="49" spans="1:72">
      <c r="A49" s="24" t="s">
        <v>37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</row>
    <row r="50" spans="1:72">
      <c r="A50" t="s">
        <v>38</v>
      </c>
      <c r="K50" s="6">
        <v>8</v>
      </c>
      <c r="L50" s="6">
        <v>8.1999999999999993</v>
      </c>
      <c r="M50" s="6">
        <v>8.3251999999999988</v>
      </c>
      <c r="N50" s="6">
        <v>8.4503999999999984</v>
      </c>
      <c r="O50" s="6">
        <v>8.5755999999999979</v>
      </c>
      <c r="P50" s="6">
        <v>8.7007999999999974</v>
      </c>
      <c r="Q50" s="6">
        <v>8.8259999999999987</v>
      </c>
      <c r="R50" s="6">
        <v>8.919886</v>
      </c>
      <c r="S50" s="6">
        <v>9.0147727459999984</v>
      </c>
      <c r="T50" s="6">
        <v>9.1106709262059979</v>
      </c>
      <c r="U50" s="6">
        <v>9.2075913431942631</v>
      </c>
      <c r="V50" s="6">
        <v>9.3055449151373999</v>
      </c>
      <c r="W50" s="6">
        <v>9.4045426770435903</v>
      </c>
      <c r="X50" s="6">
        <v>9.5045957820091456</v>
      </c>
      <c r="Y50" s="6">
        <v>9.6057155024845038</v>
      </c>
      <c r="Z50" s="6">
        <v>9.7079132315538228</v>
      </c>
      <c r="AA50" s="6">
        <v>9.8112004842283262</v>
      </c>
      <c r="AB50" s="6">
        <v>9.915588898753521</v>
      </c>
      <c r="AC50" s="6">
        <v>10.02109023793048</v>
      </c>
      <c r="AD50" s="6">
        <v>10.127716390451292</v>
      </c>
      <c r="AE50" s="6">
        <v>10.235479372248868</v>
      </c>
      <c r="AF50" s="6">
        <v>10.344391327861244</v>
      </c>
      <c r="AG50" s="6">
        <v>10.417313525238693</v>
      </c>
      <c r="AH50" s="6">
        <v>10.491037866787293</v>
      </c>
      <c r="AI50" s="6">
        <v>10.565573176092929</v>
      </c>
      <c r="AJ50" s="6">
        <v>10.640928373800927</v>
      </c>
      <c r="AK50" s="6">
        <v>10.717112478683713</v>
      </c>
      <c r="AL50" s="6">
        <v>10.79413460872021</v>
      </c>
      <c r="AM50" s="6">
        <v>10.872003982187106</v>
      </c>
      <c r="AN50" s="6">
        <v>10.950729918762139</v>
      </c>
      <c r="AO50" s="6">
        <v>11.030321840639498</v>
      </c>
      <c r="AP50" s="6">
        <v>11.110789273657508</v>
      </c>
      <c r="AQ50" s="6">
        <v>11.192141848438716</v>
      </c>
      <c r="AR50" s="6">
        <v>11.274389301542517</v>
      </c>
      <c r="AS50" s="6">
        <v>11.357541476630461</v>
      </c>
      <c r="AT50" s="6">
        <v>11.441608325644371</v>
      </c>
      <c r="AU50" s="6">
        <v>11.526599909997435</v>
      </c>
      <c r="AV50" s="6">
        <v>11.612526401778382</v>
      </c>
      <c r="AW50" s="6">
        <v>11.699398084968919</v>
      </c>
      <c r="AX50" s="6">
        <v>11.787225356674552</v>
      </c>
      <c r="AY50" s="6">
        <v>11.876018728368948</v>
      </c>
      <c r="AZ50" s="6">
        <v>11.965788827151981</v>
      </c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</row>
    <row r="51" spans="1:72">
      <c r="A51" t="s">
        <v>39</v>
      </c>
      <c r="K51" s="6">
        <v>2.9250000000000007</v>
      </c>
      <c r="L51" s="6">
        <v>3.4916666666666671</v>
      </c>
      <c r="M51" s="6">
        <v>4.0583333333333327</v>
      </c>
      <c r="N51" s="6">
        <v>4.625</v>
      </c>
      <c r="O51" s="6">
        <v>4.625</v>
      </c>
      <c r="P51" s="6">
        <v>4.375</v>
      </c>
      <c r="Q51" s="6">
        <v>4.1749999999999998</v>
      </c>
      <c r="R51" s="6">
        <v>4.2499419921413679</v>
      </c>
      <c r="S51" s="6">
        <v>4.3267628447017028</v>
      </c>
      <c r="T51" s="6">
        <v>4.4055103696758424</v>
      </c>
      <c r="U51" s="6">
        <v>4.4862336029966992</v>
      </c>
      <c r="V51" s="6">
        <v>4.5689828359400479</v>
      </c>
      <c r="W51" s="6">
        <v>4.6538096473358355</v>
      </c>
      <c r="X51" s="6">
        <v>4.7407669366067626</v>
      </c>
      <c r="Y51" s="6">
        <v>4.8299089576553893</v>
      </c>
      <c r="Z51" s="6">
        <v>4.9212913536215499</v>
      </c>
      <c r="AA51" s="6">
        <v>5.0149711925324469</v>
      </c>
      <c r="AB51" s="6">
        <v>5.1110070038683633</v>
      </c>
      <c r="AC51" s="6">
        <v>5.2094588160675066</v>
      </c>
      <c r="AD51" s="6">
        <v>5.3103881949941165</v>
      </c>
      <c r="AE51" s="6">
        <v>5.4138582833945836</v>
      </c>
      <c r="AF51" s="6">
        <v>5.5199338413669699</v>
      </c>
      <c r="AG51" s="6">
        <v>5.5641791607887798</v>
      </c>
      <c r="AH51" s="6">
        <v>5.6088650024033608</v>
      </c>
      <c r="AI51" s="6">
        <v>5.6539957522140751</v>
      </c>
      <c r="AJ51" s="6">
        <v>5.6995758398930461</v>
      </c>
      <c r="AK51" s="6">
        <v>5.7456097392159338</v>
      </c>
      <c r="AL51" s="6">
        <v>5.7921019685010577</v>
      </c>
      <c r="AM51" s="6">
        <v>5.839057091052875</v>
      </c>
      <c r="AN51" s="6">
        <v>5.8864797156098829</v>
      </c>
      <c r="AO51" s="6">
        <v>5.9343744967969787</v>
      </c>
      <c r="AP51" s="6">
        <v>5.9827461355823219</v>
      </c>
      <c r="AQ51" s="6">
        <v>6.0315993797387479</v>
      </c>
      <c r="AR51" s="6">
        <v>6.0809390243097754</v>
      </c>
      <c r="AS51" s="6">
        <v>6.1307699120802504</v>
      </c>
      <c r="AT51" s="6">
        <v>6.1810969340516788</v>
      </c>
      <c r="AU51" s="6">
        <v>6.2319250299222944</v>
      </c>
      <c r="AV51" s="6">
        <v>6.2832591885718969</v>
      </c>
      <c r="AW51" s="6">
        <v>6.3351044485515287</v>
      </c>
      <c r="AX51" s="6">
        <v>6.3874658985780224</v>
      </c>
      <c r="AY51" s="6">
        <v>6.4403486780334678</v>
      </c>
      <c r="AZ51" s="6">
        <v>6.4937579774696577</v>
      </c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</row>
    <row r="52" spans="1:72">
      <c r="A52" t="s">
        <v>40</v>
      </c>
      <c r="G52" s="6">
        <v>5.43</v>
      </c>
      <c r="H52" s="6"/>
      <c r="I52" s="6"/>
      <c r="J52" s="6"/>
      <c r="K52" s="6">
        <v>6.14</v>
      </c>
      <c r="L52" s="6">
        <v>5.91</v>
      </c>
      <c r="M52" s="6">
        <v>6.82</v>
      </c>
      <c r="N52" s="6">
        <v>7.06</v>
      </c>
      <c r="O52" s="6">
        <v>7.0200000000000005</v>
      </c>
      <c r="P52" s="6">
        <v>7.94</v>
      </c>
      <c r="Q52" s="6">
        <v>8.0352800000000002</v>
      </c>
      <c r="R52" s="6">
        <v>8.1317033599999995</v>
      </c>
      <c r="S52" s="6">
        <v>8.2292838003200011</v>
      </c>
      <c r="T52" s="6">
        <v>8.3280352059238414</v>
      </c>
      <c r="U52" s="6">
        <v>8.4279716283949266</v>
      </c>
      <c r="V52" s="6">
        <v>8.5291072879356662</v>
      </c>
      <c r="W52" s="6">
        <v>8.6314565753908941</v>
      </c>
      <c r="X52" s="6">
        <v>8.7350340542955855</v>
      </c>
      <c r="Y52" s="6">
        <v>8.8398544629471321</v>
      </c>
      <c r="Z52" s="6">
        <v>8.9459327165024973</v>
      </c>
      <c r="AA52" s="6">
        <v>9.0532839091005268</v>
      </c>
      <c r="AB52" s="6">
        <v>9.1619233160097338</v>
      </c>
      <c r="AC52" s="6">
        <v>9.271866395801851</v>
      </c>
      <c r="AD52" s="6">
        <v>9.3831287925514726</v>
      </c>
      <c r="AE52" s="6">
        <v>9.4957263380620898</v>
      </c>
      <c r="AF52" s="6">
        <v>9.6096750541188349</v>
      </c>
      <c r="AG52" s="6">
        <v>9.7249911547682615</v>
      </c>
      <c r="AH52" s="6">
        <v>9.8416910486254814</v>
      </c>
      <c r="AI52" s="6">
        <v>9.9597913412089873</v>
      </c>
      <c r="AJ52" s="6">
        <v>10.079308837303495</v>
      </c>
      <c r="AK52" s="6">
        <v>10.200260543351137</v>
      </c>
      <c r="AL52" s="6">
        <v>10.32266366987135</v>
      </c>
      <c r="AM52" s="6">
        <v>10.446535633909807</v>
      </c>
      <c r="AN52" s="6">
        <v>10.571894061516725</v>
      </c>
      <c r="AO52" s="6">
        <v>10.698756790254924</v>
      </c>
      <c r="AP52" s="6">
        <v>10.827141871737982</v>
      </c>
      <c r="AQ52" s="6">
        <v>10.95706757419884</v>
      </c>
      <c r="AR52" s="6">
        <v>11.088552385089226</v>
      </c>
      <c r="AS52" s="6">
        <v>11.221615013710295</v>
      </c>
      <c r="AT52" s="6">
        <v>11.35627439387482</v>
      </c>
      <c r="AU52" s="6">
        <v>11.492549686601318</v>
      </c>
      <c r="AV52" s="6">
        <v>11.630460282840534</v>
      </c>
      <c r="AW52" s="6">
        <v>11.770025806234621</v>
      </c>
      <c r="AX52" s="6">
        <v>11.911266115909436</v>
      </c>
      <c r="AY52" s="6">
        <v>12.05420130930035</v>
      </c>
      <c r="AZ52" s="6">
        <v>12.198851725011952</v>
      </c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</row>
    <row r="53" spans="1:72">
      <c r="A53" s="25" t="s">
        <v>41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</row>
    <row r="54" spans="1:72" s="19" customFormat="1"/>
    <row r="55" spans="1:72" s="27" customFormat="1">
      <c r="A55" s="26"/>
      <c r="B55" s="26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</row>
    <row r="56" spans="1:72" s="27" customFormat="1">
      <c r="A56" s="26"/>
      <c r="B56" s="26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</row>
    <row r="57" spans="1:72" s="27" customFormat="1">
      <c r="A57" s="26"/>
      <c r="B57" s="26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</row>
    <row r="58" spans="1:72" s="27" customFormat="1">
      <c r="A58" s="26"/>
      <c r="B58" s="26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</row>
    <row r="59" spans="1:72" s="27" customFormat="1">
      <c r="A59" s="26"/>
      <c r="B59" s="26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</row>
    <row r="60" spans="1:72" s="29" customFormat="1">
      <c r="A60" s="28"/>
      <c r="B60" s="28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</row>
    <row r="62" spans="1:72">
      <c r="A62" s="26" t="s">
        <v>42</v>
      </c>
    </row>
    <row r="63" spans="1:72" ht="22.5" customHeight="1">
      <c r="A63" s="30" t="s">
        <v>43</v>
      </c>
      <c r="B63" s="31" t="s">
        <v>43</v>
      </c>
      <c r="C63" s="32" t="s">
        <v>44</v>
      </c>
      <c r="D63" s="33" t="s">
        <v>45</v>
      </c>
      <c r="E63" s="33"/>
      <c r="F63" s="33"/>
      <c r="G63" s="33"/>
      <c r="H63" s="33"/>
    </row>
    <row r="64" spans="1:72" ht="21.75" customHeight="1">
      <c r="A64" s="30"/>
      <c r="B64" s="31" t="s">
        <v>46</v>
      </c>
      <c r="C64" s="32" t="s">
        <v>47</v>
      </c>
      <c r="D64" s="33" t="s">
        <v>48</v>
      </c>
      <c r="E64" s="33"/>
      <c r="F64" s="33"/>
      <c r="G64" s="33"/>
      <c r="H64" s="33"/>
    </row>
    <row r="66" spans="1:52">
      <c r="A66" s="3" t="s">
        <v>49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>
      <c r="A68" s="4" t="s">
        <v>50</v>
      </c>
      <c r="B68" s="34" t="s">
        <v>51</v>
      </c>
    </row>
    <row r="69" spans="1:52" s="35" customFormat="1">
      <c r="B69" s="36"/>
      <c r="I69" s="35">
        <v>2007</v>
      </c>
      <c r="N69" s="35">
        <v>2012</v>
      </c>
      <c r="O69" s="35">
        <v>2013</v>
      </c>
      <c r="Q69" s="35">
        <v>2015</v>
      </c>
      <c r="S69" s="37">
        <v>2017</v>
      </c>
      <c r="T69" s="35">
        <v>2020</v>
      </c>
      <c r="U69" s="35">
        <v>2025</v>
      </c>
      <c r="AF69" s="35">
        <v>2030</v>
      </c>
      <c r="AK69" s="35">
        <v>2035</v>
      </c>
      <c r="AP69" s="35">
        <v>2040</v>
      </c>
      <c r="AU69" s="35">
        <v>2045</v>
      </c>
      <c r="AZ69" s="35">
        <v>2050</v>
      </c>
    </row>
    <row r="70" spans="1:52">
      <c r="A70" s="35" t="s">
        <v>52</v>
      </c>
      <c r="B70" s="38"/>
      <c r="N70" s="39">
        <v>88.304547452648038</v>
      </c>
      <c r="O70" s="39">
        <v>82.765658015266467</v>
      </c>
      <c r="P70" s="39"/>
      <c r="Q70" s="39">
        <v>56.530632059459165</v>
      </c>
      <c r="S70" s="40"/>
      <c r="T70" s="6">
        <v>75.533695927632181</v>
      </c>
      <c r="U70" s="6">
        <v>85.744490177814697</v>
      </c>
      <c r="AF70" s="6">
        <v>94.45488172259563</v>
      </c>
      <c r="AK70" s="6">
        <v>98.533157532579764</v>
      </c>
      <c r="AP70" s="6">
        <v>104.32330220107576</v>
      </c>
      <c r="AU70" s="6">
        <v>106.71991860299238</v>
      </c>
      <c r="AZ70" s="6">
        <v>109.18702372261242</v>
      </c>
    </row>
    <row r="71" spans="1:52">
      <c r="A71" t="s">
        <v>53</v>
      </c>
      <c r="B71" s="38" t="s">
        <v>54</v>
      </c>
      <c r="N71" s="39">
        <v>87.692307692307693</v>
      </c>
      <c r="O71" s="39">
        <v>82.191820901669914</v>
      </c>
      <c r="P71" s="39"/>
      <c r="Q71" s="39">
        <v>56.138689610034</v>
      </c>
      <c r="S71" s="40"/>
      <c r="T71" s="6">
        <v>75.010000000000005</v>
      </c>
      <c r="U71">
        <v>85.15</v>
      </c>
      <c r="AF71" s="39">
        <v>93.8</v>
      </c>
      <c r="AK71">
        <v>97.85</v>
      </c>
      <c r="AP71">
        <v>103.6</v>
      </c>
      <c r="AU71">
        <v>105.98</v>
      </c>
      <c r="AZ71">
        <v>108.43</v>
      </c>
    </row>
    <row r="72" spans="1:52" s="15" customFormat="1">
      <c r="A72" s="15" t="s">
        <v>55</v>
      </c>
      <c r="B72" s="41" t="s">
        <v>56</v>
      </c>
      <c r="I72" s="15">
        <v>0</v>
      </c>
      <c r="N72" s="42">
        <v>0</v>
      </c>
      <c r="O72" s="42"/>
      <c r="P72" s="42"/>
      <c r="Q72" s="42">
        <v>15</v>
      </c>
      <c r="S72" s="42">
        <v>30.104887162351243</v>
      </c>
      <c r="T72" s="42">
        <v>56</v>
      </c>
      <c r="U72" s="42">
        <v>78</v>
      </c>
      <c r="AF72" s="42">
        <v>100</v>
      </c>
      <c r="AK72" s="42">
        <v>100</v>
      </c>
      <c r="AP72" s="42">
        <v>100</v>
      </c>
      <c r="AU72" s="42">
        <v>100</v>
      </c>
      <c r="AZ72" s="42">
        <v>100</v>
      </c>
    </row>
    <row r="73" spans="1:52" s="15" customFormat="1">
      <c r="B73" s="41"/>
      <c r="N73" s="42"/>
      <c r="O73" s="42"/>
      <c r="P73" s="42"/>
      <c r="Q73" s="42"/>
      <c r="S73" s="42"/>
      <c r="T73" s="42"/>
      <c r="U73" s="42"/>
      <c r="AF73" s="42"/>
      <c r="AK73" s="42"/>
      <c r="AP73" s="42"/>
      <c r="AU73" s="42"/>
      <c r="AZ73" s="42"/>
    </row>
    <row r="74" spans="1:52" s="15" customFormat="1" ht="30">
      <c r="A74" s="43" t="s">
        <v>57</v>
      </c>
      <c r="B74" s="41"/>
      <c r="N74" s="42"/>
      <c r="O74" s="42"/>
      <c r="P74" s="42"/>
      <c r="Q74" s="42"/>
      <c r="S74" s="42"/>
      <c r="T74" s="42"/>
      <c r="U74" s="42"/>
      <c r="AF74" s="42"/>
      <c r="AK74" s="42"/>
      <c r="AP74" s="42"/>
      <c r="AU74" s="42"/>
      <c r="AZ74" s="42"/>
    </row>
    <row r="75" spans="1:52" s="12" customFormat="1">
      <c r="A75" s="12" t="s">
        <v>58</v>
      </c>
      <c r="B75" s="44"/>
      <c r="I75" s="12">
        <v>12.25</v>
      </c>
      <c r="J75" s="45">
        <f t="shared" ref="J75:J77" si="5">I75+((N75-I75)/5)</f>
        <v>12.651999999999999</v>
      </c>
      <c r="K75" s="45">
        <f>I75+(2*(N75-I75)/5)</f>
        <v>13.054</v>
      </c>
      <c r="L75" s="45">
        <f t="shared" ref="L75:L77" si="6">I75+(3*(N75-I75)/5)</f>
        <v>13.456</v>
      </c>
      <c r="M75" s="45">
        <f t="shared" ref="M75:M77" si="7">I75+(4*(N75-I75)/5)</f>
        <v>13.858000000000001</v>
      </c>
      <c r="N75" s="45">
        <v>14.26</v>
      </c>
      <c r="O75" s="45">
        <v>13.65</v>
      </c>
      <c r="P75" s="45">
        <f t="shared" ref="P75:P77" si="8">O75+((Q75-O75)/2)</f>
        <v>12.594852846153863</v>
      </c>
      <c r="Q75" s="45">
        <v>11.539705692307724</v>
      </c>
      <c r="R75" s="45">
        <f t="shared" ref="R75:R80" si="9">Q75+((T75-Q75)/3)</f>
        <v>12.668647927063857</v>
      </c>
      <c r="S75" s="45">
        <f t="shared" ref="S75:S80" si="10">Q75+(2*(T75-Q75)/3)</f>
        <v>13.797590161819988</v>
      </c>
      <c r="T75" s="45">
        <v>14.926532396576121</v>
      </c>
      <c r="U75" s="45">
        <v>16.642648586863864</v>
      </c>
      <c r="V75" s="45">
        <f t="shared" ref="V75:V80" si="11">U75+((AF75-U75)/11)</f>
        <v>16.785152872289622</v>
      </c>
      <c r="W75" s="45">
        <f t="shared" ref="W75:W80" si="12">U75+(2*(AF75-U75)/11)</f>
        <v>16.927657157715377</v>
      </c>
      <c r="X75" s="45">
        <f t="shared" ref="X75:X80" si="13">U75+(3*(AF75-U75)/11)</f>
        <v>17.070161443141135</v>
      </c>
      <c r="Y75" s="45">
        <f t="shared" ref="Y75:Y80" si="14">U75+(4*(AF75-U75)/11)</f>
        <v>17.212665728566893</v>
      </c>
      <c r="Z75" s="45">
        <f t="shared" ref="Z75:Z80" si="15">U75+(5*(AF75-U75)/11)</f>
        <v>17.355170013992652</v>
      </c>
      <c r="AA75" s="45">
        <f t="shared" ref="AA75:AA80" si="16">U75+(6*(AF75-U75)/11)</f>
        <v>17.497674299418406</v>
      </c>
      <c r="AB75" s="45">
        <f t="shared" ref="AB75:AB80" si="17">U75+(7*(AF75-U75)/11)</f>
        <v>17.640178584844165</v>
      </c>
      <c r="AC75" s="45">
        <f t="shared" ref="AC75:AC80" si="18">U75+(8*(AF75-U75)/11)</f>
        <v>17.782682870269923</v>
      </c>
      <c r="AD75" s="45">
        <f t="shared" ref="AD75:AD80" si="19">U75+(9*(AF75-U75)/11)</f>
        <v>17.925187155695681</v>
      </c>
      <c r="AE75" s="45">
        <f t="shared" ref="AE75:AE77" si="20">U75+(10*(AF75-U75)/11)</f>
        <v>18.067691441121436</v>
      </c>
      <c r="AF75" s="45">
        <v>18.210195726547195</v>
      </c>
      <c r="AG75" s="45">
        <f t="shared" ref="AG75:AG77" si="21">AF75+((AK75-AF75)/5)</f>
        <v>18.290961452043554</v>
      </c>
      <c r="AH75" s="45">
        <f t="shared" ref="AH75:AH80" si="22">AF75+(2*(AK75-AF75)/5)</f>
        <v>18.37172717753991</v>
      </c>
      <c r="AI75" s="45">
        <f t="shared" ref="AI75:AI80" si="23">AF75+(3*(AK75-AF75)/5)</f>
        <v>18.452492903036269</v>
      </c>
      <c r="AJ75" s="45">
        <f t="shared" ref="AJ75:AJ80" si="24">AF75+(4*(AK75-AF75)/5)</f>
        <v>18.533258628532625</v>
      </c>
      <c r="AK75" s="45">
        <v>18.614024354028984</v>
      </c>
      <c r="AL75" s="45">
        <f t="shared" ref="AL75:AL80" si="25">AK75+((AP75-AK75)/5)</f>
        <v>18.72869174207937</v>
      </c>
      <c r="AM75" s="45">
        <f t="shared" ref="AM75:AM80" si="26">AK75+(2*(AP75-AK75)/5)</f>
        <v>18.843359130129755</v>
      </c>
      <c r="AN75" s="45">
        <f t="shared" ref="AN75:AN80" si="27">AK75+(3*(AP75-AK75)/5)</f>
        <v>18.958026518180137</v>
      </c>
      <c r="AO75" s="45">
        <f t="shared" ref="AO75:AO80" si="28">AK75+(4*(AP75-AK75)/5)</f>
        <v>19.072693906230523</v>
      </c>
      <c r="AP75" s="45">
        <v>19.187361294280908</v>
      </c>
      <c r="AQ75" s="45">
        <f t="shared" ref="AQ75:AQ80" si="29">AP75+((AU75-AP75)/5)</f>
        <v>19.234823621856545</v>
      </c>
      <c r="AR75" s="45">
        <f t="shared" ref="AR75:AR80" si="30">AP75+(2*(AU75-AP75)/5)</f>
        <v>19.282285949432183</v>
      </c>
      <c r="AS75" s="45">
        <f t="shared" ref="AS75:AS80" si="31">AP75+(3*(AU75-AP75)/5)</f>
        <v>19.329748277007823</v>
      </c>
      <c r="AT75" s="45">
        <f t="shared" ref="AT75:AT80" si="32">AP75+(4*(AU75-AP75)/5)</f>
        <v>19.37721060458346</v>
      </c>
      <c r="AU75" s="45">
        <v>19.424672932159098</v>
      </c>
      <c r="AV75" s="45">
        <f t="shared" ref="AV75:AV80" si="33">AU75+((AZ75-AU75)/5)</f>
        <v>19.473531210545783</v>
      </c>
      <c r="AW75" s="45">
        <f t="shared" ref="AW75:AW80" si="34">AU75+(2*(AZ75-AU75)/5)</f>
        <v>19.522389488932468</v>
      </c>
      <c r="AX75" s="45">
        <f t="shared" ref="AX75:AX80" si="35">AU75+(3*(AZ75-AU75)/5)</f>
        <v>19.571247767319157</v>
      </c>
      <c r="AY75" s="45">
        <f t="shared" ref="AY75:AY80" si="36">AU75+(4*(AZ75-AU75)/5)</f>
        <v>19.620106045705842</v>
      </c>
      <c r="AZ75" s="45">
        <v>19.668964324092528</v>
      </c>
    </row>
    <row r="76" spans="1:52" s="12" customFormat="1">
      <c r="A76" s="12" t="s">
        <v>59</v>
      </c>
      <c r="B76" s="44"/>
      <c r="I76" s="12">
        <v>15.73</v>
      </c>
      <c r="J76" s="45">
        <f t="shared" si="5"/>
        <v>16.082000000000001</v>
      </c>
      <c r="K76" s="45">
        <f t="shared" ref="K76:K77" si="37">I76+(2*(N76-I76)/5)</f>
        <v>16.434000000000001</v>
      </c>
      <c r="L76" s="45">
        <f t="shared" si="6"/>
        <v>16.785999999999998</v>
      </c>
      <c r="M76" s="45">
        <f t="shared" si="7"/>
        <v>17.137999999999998</v>
      </c>
      <c r="N76" s="45">
        <v>17.489999999999998</v>
      </c>
      <c r="O76" s="45">
        <v>17.02</v>
      </c>
      <c r="P76" s="45">
        <f t="shared" si="8"/>
        <v>15.95210288461541</v>
      </c>
      <c r="Q76" s="45">
        <v>14.884205769230821</v>
      </c>
      <c r="R76" s="45">
        <f t="shared" si="9"/>
        <v>15.852494078171848</v>
      </c>
      <c r="S76" s="45">
        <f t="shared" si="10"/>
        <v>16.820782387112875</v>
      </c>
      <c r="T76" s="45">
        <v>17.789070696053901</v>
      </c>
      <c r="U76" s="45">
        <v>19.615251971467497</v>
      </c>
      <c r="V76" s="45">
        <f t="shared" si="11"/>
        <v>19.766028648823848</v>
      </c>
      <c r="W76" s="45">
        <f t="shared" si="12"/>
        <v>19.916805326180203</v>
      </c>
      <c r="X76" s="45">
        <f t="shared" si="13"/>
        <v>20.067582003536554</v>
      </c>
      <c r="Y76" s="45">
        <f t="shared" si="14"/>
        <v>20.218358680892909</v>
      </c>
      <c r="Z76" s="45">
        <f t="shared" si="15"/>
        <v>20.36913535824926</v>
      </c>
      <c r="AA76" s="45">
        <f t="shared" si="16"/>
        <v>20.519912035605614</v>
      </c>
      <c r="AB76" s="45">
        <f t="shared" si="17"/>
        <v>20.670688712961965</v>
      </c>
      <c r="AC76" s="45">
        <f t="shared" si="18"/>
        <v>20.82146539031832</v>
      </c>
      <c r="AD76" s="45">
        <f t="shared" si="19"/>
        <v>20.972242067674671</v>
      </c>
      <c r="AE76" s="45">
        <f t="shared" si="20"/>
        <v>21.123018745031025</v>
      </c>
      <c r="AF76" s="45">
        <v>21.273795422387376</v>
      </c>
      <c r="AG76" s="45">
        <f t="shared" si="21"/>
        <v>21.36492739409201</v>
      </c>
      <c r="AH76" s="45">
        <f t="shared" si="22"/>
        <v>21.456059365796644</v>
      </c>
      <c r="AI76" s="45">
        <f t="shared" si="23"/>
        <v>21.547191337501282</v>
      </c>
      <c r="AJ76" s="45">
        <f t="shared" si="24"/>
        <v>21.638323309205916</v>
      </c>
      <c r="AK76" s="45">
        <v>21.72945528091055</v>
      </c>
      <c r="AL76" s="45">
        <f t="shared" si="25"/>
        <v>21.858840179009725</v>
      </c>
      <c r="AM76" s="45">
        <f t="shared" si="26"/>
        <v>21.988225077108901</v>
      </c>
      <c r="AN76" s="45">
        <f t="shared" si="27"/>
        <v>22.117609975208076</v>
      </c>
      <c r="AO76" s="45">
        <f t="shared" si="28"/>
        <v>22.246994873307251</v>
      </c>
      <c r="AP76" s="45">
        <v>22.376379771406427</v>
      </c>
      <c r="AQ76" s="45">
        <f t="shared" si="29"/>
        <v>22.429933868358781</v>
      </c>
      <c r="AR76" s="45">
        <f t="shared" si="30"/>
        <v>22.483487965311134</v>
      </c>
      <c r="AS76" s="45">
        <f t="shared" si="31"/>
        <v>22.537042062263492</v>
      </c>
      <c r="AT76" s="45">
        <f t="shared" si="32"/>
        <v>22.590596159215846</v>
      </c>
      <c r="AU76" s="45">
        <v>22.644150256168199</v>
      </c>
      <c r="AV76" s="45">
        <f t="shared" si="33"/>
        <v>22.699279473619153</v>
      </c>
      <c r="AW76" s="45">
        <f t="shared" si="34"/>
        <v>22.754408691070104</v>
      </c>
      <c r="AX76" s="45">
        <f t="shared" si="35"/>
        <v>22.809537908521058</v>
      </c>
      <c r="AY76" s="45">
        <f t="shared" si="36"/>
        <v>22.864667125972009</v>
      </c>
      <c r="AZ76" s="45">
        <v>22.919796343422963</v>
      </c>
    </row>
    <row r="77" spans="1:52" s="12" customFormat="1">
      <c r="A77" s="46" t="s">
        <v>60</v>
      </c>
      <c r="B77" s="44"/>
      <c r="I77" s="45">
        <v>2.9983855479694599</v>
      </c>
      <c r="J77" s="45">
        <f t="shared" si="5"/>
        <v>2.9983855479694599</v>
      </c>
      <c r="K77" s="45">
        <f t="shared" si="37"/>
        <v>2.9983855479694599</v>
      </c>
      <c r="L77" s="45">
        <f t="shared" si="6"/>
        <v>2.9983855479694599</v>
      </c>
      <c r="M77" s="45">
        <f t="shared" si="7"/>
        <v>2.9983855479694599</v>
      </c>
      <c r="N77" s="45">
        <v>2.9983855479694599</v>
      </c>
      <c r="O77" s="45">
        <v>3.0308767554146923</v>
      </c>
      <c r="P77" s="45">
        <f t="shared" si="8"/>
        <v>3.0633679628599246</v>
      </c>
      <c r="Q77" s="45">
        <v>3.0958591703051566</v>
      </c>
      <c r="R77" s="45">
        <f t="shared" si="9"/>
        <v>3.150011182713877</v>
      </c>
      <c r="S77" s="45">
        <f t="shared" si="10"/>
        <v>3.2041631951225971</v>
      </c>
      <c r="T77" s="45">
        <v>3.2583152075313175</v>
      </c>
      <c r="U77" s="45">
        <v>3.420771244757479</v>
      </c>
      <c r="V77" s="45">
        <f t="shared" si="11"/>
        <v>3.4355399754144025</v>
      </c>
      <c r="W77" s="45">
        <f t="shared" si="12"/>
        <v>3.4503087060713264</v>
      </c>
      <c r="X77" s="45">
        <f t="shared" si="13"/>
        <v>3.46507743672825</v>
      </c>
      <c r="Y77" s="45">
        <f t="shared" si="14"/>
        <v>3.4798461673851739</v>
      </c>
      <c r="Z77" s="45">
        <f t="shared" si="15"/>
        <v>3.4946148980420975</v>
      </c>
      <c r="AA77" s="45">
        <f t="shared" si="16"/>
        <v>3.5093836286990214</v>
      </c>
      <c r="AB77" s="45">
        <f t="shared" si="17"/>
        <v>3.524152359355945</v>
      </c>
      <c r="AC77" s="45">
        <f t="shared" si="18"/>
        <v>3.5389210900128689</v>
      </c>
      <c r="AD77" s="45">
        <f t="shared" si="19"/>
        <v>3.5536898206697924</v>
      </c>
      <c r="AE77" s="45">
        <f t="shared" si="20"/>
        <v>3.5684585513267164</v>
      </c>
      <c r="AF77" s="45">
        <v>3.5832272819836399</v>
      </c>
      <c r="AG77" s="45">
        <f t="shared" si="21"/>
        <v>3.5832272819836399</v>
      </c>
      <c r="AH77" s="45">
        <f t="shared" si="22"/>
        <v>3.5832272819836399</v>
      </c>
      <c r="AI77" s="45">
        <f t="shared" si="23"/>
        <v>3.5832272819836399</v>
      </c>
      <c r="AJ77" s="45">
        <f t="shared" si="24"/>
        <v>3.5832272819836399</v>
      </c>
      <c r="AK77" s="45">
        <v>3.5832272819836399</v>
      </c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>
        <v>3.5832272819836399</v>
      </c>
    </row>
    <row r="78" spans="1:52" s="12" customFormat="1">
      <c r="B78" s="44"/>
      <c r="N78" s="47"/>
      <c r="O78" s="47"/>
      <c r="P78" s="45"/>
      <c r="Q78" s="47"/>
      <c r="R78" s="45"/>
      <c r="S78" s="45"/>
      <c r="T78" s="47"/>
      <c r="U78" s="47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7"/>
      <c r="AG78" s="45"/>
      <c r="AH78" s="45"/>
      <c r="AI78" s="45"/>
      <c r="AJ78" s="45"/>
      <c r="AK78" s="47"/>
      <c r="AL78" s="45"/>
      <c r="AM78" s="45"/>
      <c r="AN78" s="45"/>
      <c r="AO78" s="45"/>
      <c r="AP78" s="47"/>
      <c r="AQ78" s="45"/>
      <c r="AR78" s="45"/>
      <c r="AS78" s="45"/>
      <c r="AT78" s="45"/>
      <c r="AU78" s="47"/>
      <c r="AV78" s="45"/>
      <c r="AW78" s="45"/>
      <c r="AX78" s="45"/>
      <c r="AY78" s="45"/>
      <c r="AZ78" s="47"/>
    </row>
    <row r="79" spans="1:52" s="12" customFormat="1">
      <c r="A79" s="48" t="s">
        <v>61</v>
      </c>
      <c r="B79" s="44"/>
      <c r="N79" s="47"/>
      <c r="O79" s="47"/>
      <c r="P79" s="45"/>
      <c r="Q79" s="47"/>
      <c r="R79" s="45"/>
      <c r="S79" s="45"/>
      <c r="T79" s="47"/>
      <c r="U79" s="47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7"/>
      <c r="AG79" s="45"/>
      <c r="AH79" s="45"/>
      <c r="AI79" s="45"/>
      <c r="AJ79" s="45"/>
      <c r="AK79" s="47"/>
      <c r="AL79" s="45"/>
      <c r="AM79" s="45"/>
      <c r="AN79" s="45"/>
      <c r="AO79" s="45"/>
      <c r="AP79" s="47"/>
      <c r="AQ79" s="45"/>
      <c r="AR79" s="45"/>
      <c r="AS79" s="45"/>
      <c r="AT79" s="45"/>
      <c r="AU79" s="47"/>
      <c r="AV79" s="45"/>
      <c r="AW79" s="45"/>
      <c r="AX79" s="45"/>
      <c r="AY79" s="45"/>
      <c r="AZ79" s="47"/>
    </row>
    <row r="80" spans="1:52" s="12" customFormat="1">
      <c r="A80" s="12" t="s">
        <v>62</v>
      </c>
      <c r="B80" s="44"/>
      <c r="I80" s="12">
        <v>5.34</v>
      </c>
      <c r="J80" s="12">
        <f>I80+((N80-I80)/5)</f>
        <v>5.7299999999999995</v>
      </c>
      <c r="K80" s="12">
        <f>I80+(2*(N80-I80)/5)</f>
        <v>6.12</v>
      </c>
      <c r="L80" s="12">
        <f>I80+(3*(N80-I80)/5)</f>
        <v>6.51</v>
      </c>
      <c r="M80" s="12">
        <f>I80+(4*(N80-I80)/5)</f>
        <v>6.9</v>
      </c>
      <c r="N80" s="45">
        <v>7.29</v>
      </c>
      <c r="O80" s="45">
        <v>6.83</v>
      </c>
      <c r="P80" s="45">
        <f>O80+((Q80-O80)/2)</f>
        <v>5.7473467051282183</v>
      </c>
      <c r="Q80" s="45">
        <v>4.6646934102564366</v>
      </c>
      <c r="R80" s="45">
        <f t="shared" si="9"/>
        <v>5.1873803357408548</v>
      </c>
      <c r="S80" s="45">
        <f t="shared" si="10"/>
        <v>5.710067261225273</v>
      </c>
      <c r="T80" s="45">
        <v>6.2327541867096912</v>
      </c>
      <c r="U80" s="45">
        <v>7.0753102119494766</v>
      </c>
      <c r="V80" s="45">
        <f t="shared" si="11"/>
        <v>7.1406509831376077</v>
      </c>
      <c r="W80" s="45">
        <f t="shared" si="12"/>
        <v>7.2059917543257388</v>
      </c>
      <c r="X80" s="45">
        <f t="shared" si="13"/>
        <v>7.2713325255138699</v>
      </c>
      <c r="Y80" s="45">
        <f t="shared" si="14"/>
        <v>7.336673296702001</v>
      </c>
      <c r="Z80" s="45">
        <f t="shared" si="15"/>
        <v>7.4020140678901321</v>
      </c>
      <c r="AA80" s="45">
        <f t="shared" si="16"/>
        <v>7.4673548390782631</v>
      </c>
      <c r="AB80" s="45">
        <f t="shared" si="17"/>
        <v>7.5326956102663942</v>
      </c>
      <c r="AC80" s="45">
        <f t="shared" si="18"/>
        <v>7.5980363814545253</v>
      </c>
      <c r="AD80" s="45">
        <f t="shared" si="19"/>
        <v>7.6633771526426564</v>
      </c>
      <c r="AE80" s="45">
        <f>U80+(10*(AF80-U80)/11)</f>
        <v>7.7287179238307875</v>
      </c>
      <c r="AF80" s="45">
        <v>7.7940586950189186</v>
      </c>
      <c r="AG80" s="45">
        <f>AF80+((AK80-AF80)/5)</f>
        <v>7.8613634662658836</v>
      </c>
      <c r="AH80" s="45">
        <f t="shared" si="22"/>
        <v>7.9286682375128485</v>
      </c>
      <c r="AI80" s="45">
        <f t="shared" si="23"/>
        <v>7.9959730087598135</v>
      </c>
      <c r="AJ80" s="45">
        <f t="shared" si="24"/>
        <v>8.0632777800067785</v>
      </c>
      <c r="AK80" s="45">
        <v>8.1305825512537435</v>
      </c>
      <c r="AL80" s="45">
        <f t="shared" si="25"/>
        <v>8.2261387079623969</v>
      </c>
      <c r="AM80" s="45">
        <f t="shared" si="26"/>
        <v>8.321694864671052</v>
      </c>
      <c r="AN80" s="45">
        <f t="shared" si="27"/>
        <v>8.4172510213797054</v>
      </c>
      <c r="AO80" s="45">
        <f t="shared" si="28"/>
        <v>8.5128071780883605</v>
      </c>
      <c r="AP80" s="45">
        <v>8.6083633347970139</v>
      </c>
      <c r="AQ80" s="45">
        <f t="shared" si="29"/>
        <v>8.6479152744433794</v>
      </c>
      <c r="AR80" s="45">
        <f t="shared" si="30"/>
        <v>8.6874672140897431</v>
      </c>
      <c r="AS80" s="45">
        <f t="shared" si="31"/>
        <v>8.7270191537361086</v>
      </c>
      <c r="AT80" s="45">
        <f t="shared" si="32"/>
        <v>8.7665710933824723</v>
      </c>
      <c r="AU80" s="45">
        <v>8.8061230330288378</v>
      </c>
      <c r="AV80" s="45">
        <f t="shared" si="33"/>
        <v>8.8468382650177428</v>
      </c>
      <c r="AW80" s="45">
        <f t="shared" si="34"/>
        <v>8.8875534970066479</v>
      </c>
      <c r="AX80" s="45">
        <f t="shared" si="35"/>
        <v>8.9282687289955529</v>
      </c>
      <c r="AY80" s="45">
        <f t="shared" si="36"/>
        <v>8.9689839609844579</v>
      </c>
      <c r="AZ80" s="45">
        <v>9.009699192973363</v>
      </c>
    </row>
    <row r="81" spans="1:52" s="12" customFormat="1">
      <c r="A81" s="12" t="s">
        <v>63</v>
      </c>
      <c r="B81" s="44"/>
      <c r="I81" s="12">
        <v>5.39</v>
      </c>
      <c r="J81" s="12">
        <f>I81+((N81-I81)/5)</f>
        <v>5.8179999999999996</v>
      </c>
      <c r="K81" s="12">
        <f>I81+(2*(N81-I81)/5)</f>
        <v>6.2459999999999996</v>
      </c>
      <c r="L81" s="12">
        <f>I81+(3*(N81-I81)/5)</f>
        <v>6.6739999999999995</v>
      </c>
      <c r="M81" s="12">
        <f>I81+(4*(N81-I81)/5)</f>
        <v>7.1020000000000003</v>
      </c>
      <c r="N81" s="45">
        <v>7.53</v>
      </c>
      <c r="O81" s="45">
        <v>7.18</v>
      </c>
      <c r="P81" s="45">
        <f>O81+((Q81-O81)/2)</f>
        <v>6.2217024038461748</v>
      </c>
      <c r="Q81" s="45">
        <v>5.2634048076923499</v>
      </c>
      <c r="R81" s="45">
        <f>Q81+((T81-Q81)/3)</f>
        <v>5.853178375760864</v>
      </c>
      <c r="S81" s="45">
        <f>Q81+(2*(T81-Q81)/3)</f>
        <v>6.4429519438293772</v>
      </c>
      <c r="T81" s="45">
        <v>7.0327255118978913</v>
      </c>
      <c r="U81" s="45">
        <v>7.9834232414092181</v>
      </c>
      <c r="V81" s="45">
        <f>U81+((AF81-U81)/11)</f>
        <v>8.0571504725395116</v>
      </c>
      <c r="W81" s="45">
        <f>U81+(2*(AF81-U81)/11)</f>
        <v>8.1308777036698068</v>
      </c>
      <c r="X81" s="45">
        <f>U81+(3*(AF81-U81)/11)</f>
        <v>8.2046049348001002</v>
      </c>
      <c r="Y81" s="45">
        <f>U81+(4*(AF81-U81)/11)</f>
        <v>8.2783321659303937</v>
      </c>
      <c r="Z81" s="45">
        <f>U81+(5*(AF81-U81)/11)</f>
        <v>8.3520593970606871</v>
      </c>
      <c r="AA81" s="45">
        <f>U81+(6*(AF81-U81)/11)</f>
        <v>8.4257866281909823</v>
      </c>
      <c r="AB81" s="45">
        <f>U81+(7*(AF81-U81)/11)</f>
        <v>8.4995138593212758</v>
      </c>
      <c r="AC81" s="45">
        <f>U81+(8*(AF81-U81)/11)</f>
        <v>8.5732410904515692</v>
      </c>
      <c r="AD81" s="45">
        <f>U81+(9*(AF81-U81)/11)</f>
        <v>8.6469683215818627</v>
      </c>
      <c r="AE81" s="45">
        <f>U81+(10*(AF81-U81)/11)</f>
        <v>8.7206955527121579</v>
      </c>
      <c r="AF81" s="45">
        <v>8.7944227838424514</v>
      </c>
      <c r="AG81" s="45">
        <f>AF81+((AK81-AF81)/5)</f>
        <v>8.8703660935963153</v>
      </c>
      <c r="AH81" s="45">
        <f>AF81+(2*(AK81-AF81)/5)</f>
        <v>8.9463094033501775</v>
      </c>
      <c r="AI81" s="45">
        <f>AF81+(3*(AK81-AF81)/5)</f>
        <v>9.0222527131040415</v>
      </c>
      <c r="AJ81" s="45">
        <f>AF81+(4*(AK81-AF81)/5)</f>
        <v>9.0981960228579037</v>
      </c>
      <c r="AK81" s="45">
        <v>9.1741393326117677</v>
      </c>
      <c r="AL81" s="45">
        <f>AK81+((AP81-AK81)/5)</f>
        <v>9.2819600810277461</v>
      </c>
      <c r="AM81" s="45">
        <f>AK81+(2*(AP81-AK81)/5)</f>
        <v>9.3897808294437244</v>
      </c>
      <c r="AN81" s="45">
        <f>AK81+(3*(AP81-AK81)/5)</f>
        <v>9.4976015778597045</v>
      </c>
      <c r="AO81" s="45">
        <f>AK81+(4*(AP81-AK81)/5)</f>
        <v>9.6054223262756828</v>
      </c>
      <c r="AP81" s="45">
        <v>9.7132430746916611</v>
      </c>
      <c r="AQ81" s="45">
        <f>AP81+((AU81-AP81)/5)</f>
        <v>9.7578714888186227</v>
      </c>
      <c r="AR81" s="45">
        <f>AP81+(2*(AU81-AP81)/5)</f>
        <v>9.8024999029455859</v>
      </c>
      <c r="AS81" s="45">
        <f>AP81+(3*(AU81-AP81)/5)</f>
        <v>9.8471283170725474</v>
      </c>
      <c r="AT81" s="45">
        <f>AP81+(4*(AU81-AP81)/5)</f>
        <v>9.8917567311995107</v>
      </c>
      <c r="AU81" s="45">
        <v>9.9363851453264722</v>
      </c>
      <c r="AV81" s="45">
        <f>AU81+((AZ81-AU81)/5)</f>
        <v>9.9823261598689328</v>
      </c>
      <c r="AW81" s="45">
        <f>AU81+(2*(AZ81-AU81)/5)</f>
        <v>10.028267174411393</v>
      </c>
      <c r="AX81" s="45">
        <f>AU81+(3*(AZ81-AU81)/5)</f>
        <v>10.074208188953854</v>
      </c>
      <c r="AY81" s="45">
        <f>AU81+(4*(AZ81-AU81)/5)</f>
        <v>10.120149203496315</v>
      </c>
      <c r="AZ81" s="45">
        <v>10.166090218038775</v>
      </c>
    </row>
    <row r="82" spans="1:52" s="15" customFormat="1">
      <c r="B82" s="41"/>
      <c r="N82" s="42"/>
      <c r="O82" s="42"/>
      <c r="P82" s="42"/>
      <c r="Q82" s="42"/>
      <c r="S82" s="42"/>
      <c r="T82" s="42"/>
      <c r="U82" s="42"/>
      <c r="AF82" s="42"/>
      <c r="AK82" s="42"/>
      <c r="AP82" s="42"/>
      <c r="AU82" s="42"/>
      <c r="AZ82" s="42"/>
    </row>
    <row r="104" spans="2:19">
      <c r="B104" s="38"/>
      <c r="S104" s="49"/>
    </row>
    <row r="105" spans="2:19">
      <c r="S105" s="49"/>
    </row>
    <row r="112" spans="2:19">
      <c r="E112" s="50"/>
      <c r="F112" s="51"/>
      <c r="G112" s="51"/>
      <c r="H112" s="51"/>
      <c r="I112" s="51"/>
      <c r="J112" s="51"/>
      <c r="K112" s="50"/>
      <c r="L112" s="50"/>
    </row>
    <row r="113" spans="5:12">
      <c r="E113" s="50"/>
      <c r="F113" s="52"/>
      <c r="G113" s="52"/>
      <c r="H113" s="52"/>
      <c r="I113" s="52"/>
      <c r="J113" s="52"/>
      <c r="K113" s="50"/>
      <c r="L113" s="51"/>
    </row>
    <row r="114" spans="5:12">
      <c r="E114" s="53"/>
      <c r="F114" s="52"/>
      <c r="G114" s="52"/>
      <c r="H114" s="52"/>
      <c r="I114" s="52"/>
      <c r="J114" s="52"/>
      <c r="K114" s="50"/>
      <c r="L114" s="54"/>
    </row>
    <row r="115" spans="5:12">
      <c r="E115" s="53"/>
      <c r="F115" s="55"/>
      <c r="G115" s="52"/>
      <c r="H115" s="52"/>
      <c r="I115" s="52"/>
      <c r="J115" s="52"/>
      <c r="K115" s="50"/>
      <c r="L115" s="54"/>
    </row>
    <row r="116" spans="5:12">
      <c r="E116" s="53"/>
      <c r="F116" s="52"/>
      <c r="G116" s="52"/>
      <c r="H116" s="52"/>
      <c r="I116" s="52"/>
      <c r="J116" s="52"/>
      <c r="K116" s="50"/>
      <c r="L116" s="54"/>
    </row>
    <row r="117" spans="5:12">
      <c r="E117" s="53"/>
      <c r="F117" s="52"/>
      <c r="G117" s="52"/>
      <c r="H117" s="52"/>
      <c r="I117" s="52"/>
      <c r="J117" s="52"/>
      <c r="K117" s="50"/>
      <c r="L117" s="54"/>
    </row>
  </sheetData>
  <mergeCells count="7">
    <mergeCell ref="A66:AZ67"/>
    <mergeCell ref="A3:AZ4"/>
    <mergeCell ref="A32:AZ33"/>
    <mergeCell ref="B34:E34"/>
    <mergeCell ref="A63:A64"/>
    <mergeCell ref="D63:H63"/>
    <mergeCell ref="D64:H64"/>
  </mergeCells>
  <hyperlinks>
    <hyperlink ref="A34" r:id="rId1"/>
    <hyperlink ref="A5" r:id="rId2"/>
    <hyperlink ref="A68" r:id="rId3" display="Prix du carburant (document source)"/>
  </hyperlinks>
  <pageMargins left="0.7" right="0.7" top="0.75" bottom="0.75" header="0.3" footer="0.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Comparaison prix HT et TTC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BESANA MOURLAAS Nina</dc:creator>
  <cp:lastModifiedBy>BESANA MOURLAAS Nina</cp:lastModifiedBy>
  <dcterms:created xsi:type="dcterms:W3CDTF">2017-11-13T08:56:40Z</dcterms:created>
  <dcterms:modified xsi:type="dcterms:W3CDTF">2017-11-13T08:58:14Z</dcterms:modified>
</cp:coreProperties>
</file>