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4ème période" sheetId="1" state="visible" r:id="rId2"/>
    <sheet name="3ème période" sheetId="2" state="visible" r:id="rId3"/>
    <sheet name="bilan tertiaire" sheetId="3" state="visible" r:id="rId4"/>
    <sheet name="Feuil2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<sst xmlns="http://schemas.openxmlformats.org/spreadsheetml/2006/main" count="99" uniqueCount="43">
  <si>
    <t>4ème période - du 1er janvier 2018 au 31 décembre 2020</t>
  </si>
  <si>
    <t>Objectif total de 1600 TWh cumac dont 400 dédiés aux ménages en situation de précarité énergétique</t>
  </si>
  <si>
    <t>Sans les bonifications et programmes :</t>
  </si>
  <si>
    <t>CEE classique</t>
  </si>
  <si>
    <t>(1200-140-30)/3</t>
  </si>
  <si>
    <t>=&gt;</t>
  </si>
  <si>
    <t>TWh cumac</t>
  </si>
  <si>
    <t>CEE précarité</t>
  </si>
  <si>
    <t>(400-80)/(0,2+0,8*2)/3</t>
  </si>
  <si>
    <t>Passage des TWh cumac aux économies d’énergie annuelles réelles</t>
  </si>
  <si>
    <t>TWh économisés par an pendant 13,4 ans</t>
  </si>
  <si>
    <t>Total</t>
  </si>
  <si>
    <t>Répartition sectorielle</t>
  </si>
  <si>
    <t>Répartition sectorielle observée entre le 1er janvier 2015 et le 31 mars 2017</t>
  </si>
  <si>
    <t>Hypothèse 4ème période</t>
  </si>
  <si>
    <t>Bâtiment résidentiel</t>
  </si>
  <si>
    <t>+ 4,4 de précarité</t>
  </si>
  <si>
    <t>Bâtiment tertiaire</t>
  </si>
  <si>
    <t>Industrie</t>
  </si>
  <si>
    <t>Transport</t>
  </si>
  <si>
    <t>Agriculture</t>
  </si>
  <si>
    <t>Réseaux</t>
  </si>
  <si>
    <t>Prise en compte taux d'additionnalité - 4ème période CEE</t>
  </si>
  <si>
    <t>Hypothèse taux d'additionnalité</t>
  </si>
  <si>
    <t>Bilan</t>
  </si>
  <si>
    <t>tertiaire</t>
  </si>
  <si>
    <t>3ème période - du 1er janvier 2015 au 31 décembre 2017</t>
  </si>
  <si>
    <t>Objectif total de 700 TWh cumac sur 2015-2017 et 150 TWh cumac dédiés aux ménages en situation de précarité énergétique sur 2016-2017</t>
  </si>
  <si>
    <t>(700-140-30)/3</t>
  </si>
  <si>
    <t>(150-20)/(0,2+0,8*2)/2</t>
  </si>
  <si>
    <t>Hypothèse 3ème période</t>
  </si>
  <si>
    <t>+ 2,7 de précarité</t>
  </si>
  <si>
    <t>Prise en compte taux d'additionnalité</t>
  </si>
  <si>
    <t>gains additionnels annuels à modéliser</t>
  </si>
  <si>
    <t>valeur à retirer en 2050</t>
  </si>
  <si>
    <t>Répartition entre postes</t>
  </si>
  <si>
    <t>Enveloppe</t>
  </si>
  <si>
    <t>Thermique</t>
  </si>
  <si>
    <t>Equipement</t>
  </si>
  <si>
    <t>Thermique Chauffage</t>
  </si>
  <si>
    <t>Thermique Autres</t>
  </si>
  <si>
    <t>total diff enveloppe + thermique chauffage</t>
  </si>
  <si>
    <t>total diff autres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</si>
</sst>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"/>
    <numFmt numFmtId="166" formatCode="0.00"/>
    <numFmt numFmtId="167" formatCode="0%"/>
    <numFmt numFmtId="168" formatCode="0.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K4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H5" activeCellId="0" sqref="H5"/>
    </sheetView>
  </sheetViews>
  <sheetFormatPr defaultRowHeight="15"/>
  <cols>
    <col collapsed="false" hidden="false" max="1" min="1" style="0" width="25.8571428571429"/>
    <col collapsed="false" hidden="false" max="2" min="2" style="0" width="31.1479591836735"/>
    <col collapsed="false" hidden="false" max="3" min="3" style="0" width="22.1377551020408"/>
    <col collapsed="false" hidden="false" max="4" min="4" style="0" width="24.8571428571429"/>
    <col collapsed="false" hidden="false" max="5" min="5" style="0" width="27"/>
    <col collapsed="false" hidden="false" max="1025" min="6" style="0" width="10.6734693877551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0" t="s">
        <v>1</v>
      </c>
    </row>
    <row r="4" customFormat="false" ht="15" hidden="false" customHeight="false" outlineLevel="0" collapsed="false">
      <c r="A4" s="1" t="s">
        <v>2</v>
      </c>
    </row>
    <row r="5" customFormat="false" ht="13.8" hidden="false" customHeight="false" outlineLevel="0" collapsed="false">
      <c r="A5" s="0" t="s">
        <v>3</v>
      </c>
      <c r="B5" s="2" t="s">
        <v>4</v>
      </c>
      <c r="C5" s="3" t="s">
        <v>5</v>
      </c>
      <c r="D5" s="4" t="n">
        <f aca="false">(1200-140-30)/3</f>
        <v>343.333333333333</v>
      </c>
      <c r="E5" s="0" t="s">
        <v>6</v>
      </c>
      <c r="H5" s="0" t="n">
        <f aca="false">D5*0.18</f>
        <v>61.7999999999999</v>
      </c>
    </row>
    <row r="6" customFormat="false" ht="15" hidden="false" customHeight="false" outlineLevel="0" collapsed="false">
      <c r="A6" s="0" t="s">
        <v>7</v>
      </c>
      <c r="B6" s="2" t="s">
        <v>8</v>
      </c>
      <c r="C6" s="3" t="s">
        <v>5</v>
      </c>
      <c r="D6" s="5" t="n">
        <f aca="false">(400-80)/(0.2+0.8*2)/3</f>
        <v>59.2592592592593</v>
      </c>
      <c r="E6" s="0" t="s">
        <v>6</v>
      </c>
    </row>
    <row r="8" customFormat="false" ht="15" hidden="false" customHeight="false" outlineLevel="0" collapsed="false">
      <c r="A8" s="1" t="s">
        <v>9</v>
      </c>
    </row>
    <row r="9" customFormat="false" ht="15" hidden="false" customHeight="false" outlineLevel="0" collapsed="false">
      <c r="A9" s="0" t="s">
        <v>3</v>
      </c>
      <c r="B9" s="6" t="n">
        <f aca="false">D5/13.4</f>
        <v>25.6218905472637</v>
      </c>
      <c r="C9" s="2" t="s">
        <v>10</v>
      </c>
    </row>
    <row r="10" customFormat="false" ht="15" hidden="false" customHeight="false" outlineLevel="0" collapsed="false">
      <c r="A10" s="0" t="s">
        <v>7</v>
      </c>
      <c r="B10" s="6" t="n">
        <f aca="false">D6/13.4</f>
        <v>4.42233278054174</v>
      </c>
      <c r="C10" s="2" t="s">
        <v>10</v>
      </c>
      <c r="G10" s="7"/>
    </row>
    <row r="11" customFormat="false" ht="15" hidden="false" customHeight="false" outlineLevel="0" collapsed="false">
      <c r="A11" s="0" t="s">
        <v>11</v>
      </c>
      <c r="B11" s="5" t="n">
        <f aca="false">B9+B10</f>
        <v>30.0442233278054</v>
      </c>
    </row>
    <row r="13" customFormat="false" ht="15" hidden="false" customHeight="false" outlineLevel="0" collapsed="false">
      <c r="A13" s="1" t="s">
        <v>12</v>
      </c>
    </row>
    <row r="14" customFormat="false" ht="29.25" hidden="false" customHeight="true" outlineLevel="0" collapsed="false">
      <c r="A14" s="8" t="s">
        <v>13</v>
      </c>
      <c r="B14" s="8"/>
      <c r="C14" s="9" t="s">
        <v>14</v>
      </c>
      <c r="D14" s="9" t="s">
        <v>10</v>
      </c>
    </row>
    <row r="15" customFormat="false" ht="15" hidden="false" customHeight="false" outlineLevel="0" collapsed="false">
      <c r="A15" s="0" t="s">
        <v>15</v>
      </c>
      <c r="B15" s="10" t="n">
        <v>0.49</v>
      </c>
      <c r="C15" s="10" t="n">
        <v>0.4</v>
      </c>
      <c r="D15" s="5" t="n">
        <f aca="false">C15*$B$9</f>
        <v>10.2487562189055</v>
      </c>
      <c r="E15" s="5" t="s">
        <v>16</v>
      </c>
    </row>
    <row r="16" customFormat="false" ht="15" hidden="false" customHeight="false" outlineLevel="0" collapsed="false">
      <c r="A16" s="0" t="s">
        <v>17</v>
      </c>
      <c r="B16" s="10" t="n">
        <v>0.18</v>
      </c>
      <c r="C16" s="10" t="n">
        <v>0.23</v>
      </c>
      <c r="D16" s="5" t="n">
        <f aca="false">C16*$B$9</f>
        <v>5.89303482587065</v>
      </c>
      <c r="E16" s="5"/>
      <c r="I16" s="5"/>
    </row>
    <row r="17" customFormat="false" ht="15" hidden="false" customHeight="false" outlineLevel="0" collapsed="false">
      <c r="A17" s="0" t="s">
        <v>18</v>
      </c>
      <c r="B17" s="10" t="n">
        <v>0.2</v>
      </c>
      <c r="C17" s="10" t="n">
        <v>0.25</v>
      </c>
      <c r="D17" s="5" t="n">
        <f aca="false">C17*$B$9</f>
        <v>6.40547263681592</v>
      </c>
      <c r="E17" s="5"/>
    </row>
    <row r="18" customFormat="false" ht="15" hidden="false" customHeight="false" outlineLevel="0" collapsed="false">
      <c r="A18" s="0" t="s">
        <v>19</v>
      </c>
      <c r="B18" s="10" t="n">
        <v>0.05</v>
      </c>
      <c r="C18" s="10" t="n">
        <v>0.05</v>
      </c>
      <c r="D18" s="5" t="n">
        <f aca="false">C18*$B$9</f>
        <v>1.28109452736318</v>
      </c>
      <c r="E18" s="5"/>
    </row>
    <row r="19" customFormat="false" ht="15" hidden="false" customHeight="false" outlineLevel="0" collapsed="false">
      <c r="A19" s="0" t="s">
        <v>20</v>
      </c>
      <c r="B19" s="10" t="n">
        <v>0.05</v>
      </c>
      <c r="C19" s="10" t="n">
        <v>0.05</v>
      </c>
      <c r="D19" s="5" t="n">
        <f aca="false">C19*$B$9</f>
        <v>1.28109452736318</v>
      </c>
      <c r="E19" s="5"/>
    </row>
    <row r="20" customFormat="false" ht="15" hidden="false" customHeight="false" outlineLevel="0" collapsed="false">
      <c r="A20" s="0" t="s">
        <v>21</v>
      </c>
      <c r="B20" s="10" t="n">
        <v>0.02</v>
      </c>
      <c r="C20" s="10" t="n">
        <v>0.02</v>
      </c>
      <c r="D20" s="5" t="n">
        <f aca="false">C20*$B$9</f>
        <v>0.512437810945274</v>
      </c>
      <c r="E20" s="5"/>
    </row>
    <row r="21" customFormat="false" ht="15" hidden="false" customHeight="false" outlineLevel="0" collapsed="false">
      <c r="B21" s="10"/>
      <c r="C21" s="10" t="n">
        <f aca="false">SUM(C15:C20)</f>
        <v>1</v>
      </c>
      <c r="D21" s="5" t="n">
        <f aca="false">SUM(D15:D20)</f>
        <v>25.6218905472637</v>
      </c>
    </row>
    <row r="22" customFormat="false" ht="15" hidden="false" customHeight="false" outlineLevel="0" collapsed="false">
      <c r="B22" s="10"/>
      <c r="C22" s="10"/>
    </row>
    <row r="23" customFormat="false" ht="15" hidden="false" customHeight="false" outlineLevel="0" collapsed="false">
      <c r="A23" s="1" t="s">
        <v>22</v>
      </c>
    </row>
    <row r="24" customFormat="false" ht="30" hidden="false" customHeight="false" outlineLevel="0" collapsed="false">
      <c r="A24" s="1"/>
      <c r="B24" s="9" t="s">
        <v>23</v>
      </c>
      <c r="C24" s="9" t="s">
        <v>10</v>
      </c>
    </row>
    <row r="25" customFormat="false" ht="15" hidden="false" customHeight="false" outlineLevel="0" collapsed="false">
      <c r="A25" s="0" t="s">
        <v>15</v>
      </c>
      <c r="B25" s="10" t="n">
        <v>0.8</v>
      </c>
      <c r="C25" s="5" t="n">
        <f aca="false">B25*(D15+B10)</f>
        <v>11.7368711995578</v>
      </c>
    </row>
    <row r="26" customFormat="false" ht="15" hidden="false" customHeight="false" outlineLevel="0" collapsed="false">
      <c r="A26" s="0" t="s">
        <v>17</v>
      </c>
      <c r="B26" s="10" t="n">
        <v>1</v>
      </c>
      <c r="C26" s="5" t="n">
        <f aca="false">B26*D16</f>
        <v>5.89303482587065</v>
      </c>
    </row>
    <row r="27" customFormat="false" ht="15" hidden="false" customHeight="false" outlineLevel="0" collapsed="false">
      <c r="A27" s="0" t="s">
        <v>18</v>
      </c>
      <c r="B27" s="10" t="n">
        <v>1</v>
      </c>
      <c r="C27" s="5" t="n">
        <f aca="false">B27*D17</f>
        <v>6.40547263681592</v>
      </c>
    </row>
    <row r="28" customFormat="false" ht="15" hidden="false" customHeight="false" outlineLevel="0" collapsed="false">
      <c r="A28" s="0" t="s">
        <v>19</v>
      </c>
      <c r="B28" s="10" t="n">
        <v>1</v>
      </c>
      <c r="C28" s="5" t="n">
        <f aca="false">B28*D18</f>
        <v>1.28109452736318</v>
      </c>
    </row>
    <row r="29" customFormat="false" ht="15" hidden="false" customHeight="false" outlineLevel="0" collapsed="false">
      <c r="A29" s="0" t="s">
        <v>20</v>
      </c>
      <c r="B29" s="10" t="n">
        <v>1</v>
      </c>
      <c r="C29" s="5" t="n">
        <f aca="false">B29*D19</f>
        <v>1.28109452736318</v>
      </c>
    </row>
    <row r="30" customFormat="false" ht="15" hidden="false" customHeight="false" outlineLevel="0" collapsed="false">
      <c r="A30" s="0" t="s">
        <v>21</v>
      </c>
      <c r="B30" s="10" t="n">
        <v>1</v>
      </c>
      <c r="C30" s="5" t="n">
        <f aca="false">B30*D20</f>
        <v>0.512437810945274</v>
      </c>
    </row>
    <row r="31" customFormat="false" ht="15" hidden="false" customHeight="false" outlineLevel="0" collapsed="false">
      <c r="A31" s="2" t="s">
        <v>11</v>
      </c>
      <c r="B31" s="10"/>
      <c r="C31" s="5" t="n">
        <f aca="false">SUM(C25:C30)</f>
        <v>27.110005527916</v>
      </c>
    </row>
    <row r="33" customFormat="false" ht="15" hidden="false" customHeight="false" outlineLevel="0" collapsed="false">
      <c r="A33" s="1" t="s">
        <v>24</v>
      </c>
    </row>
    <row r="34" customFormat="false" ht="15" hidden="false" customHeight="false" outlineLevel="0" collapsed="false">
      <c r="B34" s="9"/>
      <c r="C34" s="9"/>
    </row>
    <row r="35" customFormat="false" ht="15" hidden="false" customHeight="false" outlineLevel="0" collapsed="false">
      <c r="B35" s="0" t="n">
        <v>2018</v>
      </c>
      <c r="C35" s="0" t="n">
        <v>2019</v>
      </c>
      <c r="D35" s="0" t="n">
        <v>2020</v>
      </c>
      <c r="E35" s="0" t="n">
        <v>2021</v>
      </c>
      <c r="F35" s="0" t="n">
        <v>2022</v>
      </c>
      <c r="G35" s="0" t="n">
        <v>2023</v>
      </c>
      <c r="H35" s="0" t="n">
        <v>2024</v>
      </c>
      <c r="I35" s="0" t="n">
        <v>2025</v>
      </c>
      <c r="J35" s="0" t="n">
        <v>2026</v>
      </c>
      <c r="K35" s="0" t="n">
        <v>2027</v>
      </c>
      <c r="L35" s="0" t="n">
        <v>2028</v>
      </c>
      <c r="M35" s="0" t="n">
        <v>2029</v>
      </c>
      <c r="N35" s="0" t="n">
        <v>2030</v>
      </c>
      <c r="O35" s="0" t="n">
        <v>2031</v>
      </c>
      <c r="P35" s="0" t="n">
        <v>2032</v>
      </c>
      <c r="Q35" s="0" t="n">
        <v>2033</v>
      </c>
      <c r="R35" s="0" t="n">
        <v>2034</v>
      </c>
      <c r="S35" s="0" t="n">
        <v>2035</v>
      </c>
      <c r="T35" s="0" t="n">
        <v>2036</v>
      </c>
      <c r="U35" s="0" t="n">
        <v>2037</v>
      </c>
      <c r="V35" s="0" t="n">
        <v>2038</v>
      </c>
      <c r="W35" s="0" t="n">
        <v>2039</v>
      </c>
      <c r="X35" s="0" t="n">
        <v>2040</v>
      </c>
      <c r="Y35" s="0" t="n">
        <v>2041</v>
      </c>
      <c r="Z35" s="0" t="n">
        <v>2042</v>
      </c>
      <c r="AA35" s="0" t="n">
        <v>2043</v>
      </c>
      <c r="AB35" s="0" t="n">
        <v>2044</v>
      </c>
      <c r="AC35" s="0" t="n">
        <v>2045</v>
      </c>
      <c r="AD35" s="0" t="n">
        <v>2046</v>
      </c>
      <c r="AE35" s="0" t="n">
        <v>2047</v>
      </c>
      <c r="AF35" s="0" t="n">
        <v>2048</v>
      </c>
      <c r="AG35" s="0" t="n">
        <v>2049</v>
      </c>
      <c r="AH35" s="0" t="n">
        <v>2050</v>
      </c>
    </row>
    <row r="36" customFormat="false" ht="15" hidden="false" customHeight="false" outlineLevel="0" collapsed="false">
      <c r="B36" s="5" t="n">
        <f aca="false">C31</f>
        <v>27.110005527916</v>
      </c>
      <c r="C36" s="5" t="n">
        <f aca="false">$B$36</f>
        <v>27.110005527916</v>
      </c>
      <c r="D36" s="5" t="n">
        <f aca="false">$B$36</f>
        <v>27.110005527916</v>
      </c>
      <c r="E36" s="5" t="n">
        <f aca="false">$B$36</f>
        <v>27.110005527916</v>
      </c>
      <c r="F36" s="5" t="n">
        <f aca="false">$B$36</f>
        <v>27.110005527916</v>
      </c>
      <c r="G36" s="5" t="n">
        <f aca="false">$B$36</f>
        <v>27.110005527916</v>
      </c>
      <c r="H36" s="5" t="n">
        <f aca="false">$B$36</f>
        <v>27.110005527916</v>
      </c>
      <c r="I36" s="5" t="n">
        <f aca="false">$B$36</f>
        <v>27.110005527916</v>
      </c>
      <c r="J36" s="5" t="n">
        <f aca="false">$B$36</f>
        <v>27.110005527916</v>
      </c>
      <c r="K36" s="5" t="n">
        <f aca="false">$B$36</f>
        <v>27.110005527916</v>
      </c>
      <c r="L36" s="5" t="n">
        <f aca="false">$B$36</f>
        <v>27.110005527916</v>
      </c>
      <c r="M36" s="5" t="n">
        <f aca="false">$B$36</f>
        <v>27.110005527916</v>
      </c>
      <c r="N36" s="5" t="n">
        <f aca="false">$B$36</f>
        <v>27.110005527916</v>
      </c>
      <c r="O36" s="5"/>
    </row>
    <row r="37" customFormat="false" ht="15" hidden="false" customHeight="false" outlineLevel="0" collapsed="false">
      <c r="C37" s="5" t="n">
        <f aca="false">C31</f>
        <v>27.110005527916</v>
      </c>
      <c r="D37" s="5" t="n">
        <f aca="false">D36</f>
        <v>27.110005527916</v>
      </c>
      <c r="E37" s="5" t="n">
        <f aca="false">E36</f>
        <v>27.110005527916</v>
      </c>
      <c r="F37" s="5" t="n">
        <f aca="false">F36</f>
        <v>27.110005527916</v>
      </c>
      <c r="G37" s="5" t="n">
        <f aca="false">G36</f>
        <v>27.110005527916</v>
      </c>
      <c r="H37" s="5" t="n">
        <f aca="false">H36</f>
        <v>27.110005527916</v>
      </c>
      <c r="I37" s="5" t="n">
        <f aca="false">I36</f>
        <v>27.110005527916</v>
      </c>
      <c r="J37" s="5" t="n">
        <f aca="false">J36</f>
        <v>27.110005527916</v>
      </c>
      <c r="K37" s="5" t="n">
        <f aca="false">K36</f>
        <v>27.110005527916</v>
      </c>
      <c r="L37" s="5" t="n">
        <f aca="false">L36</f>
        <v>27.110005527916</v>
      </c>
      <c r="M37" s="5" t="n">
        <f aca="false">M36</f>
        <v>27.110005527916</v>
      </c>
      <c r="N37" s="5" t="n">
        <f aca="false">N36</f>
        <v>27.110005527916</v>
      </c>
      <c r="O37" s="5" t="n">
        <f aca="false">N37</f>
        <v>27.110005527916</v>
      </c>
    </row>
    <row r="38" customFormat="false" ht="15" hidden="false" customHeight="false" outlineLevel="0" collapsed="false">
      <c r="D38" s="5" t="n">
        <f aca="false">C31</f>
        <v>27.110005527916</v>
      </c>
      <c r="E38" s="5" t="n">
        <f aca="false">$D$38</f>
        <v>27.110005527916</v>
      </c>
      <c r="F38" s="5" t="n">
        <f aca="false">$D$38</f>
        <v>27.110005527916</v>
      </c>
      <c r="G38" s="5" t="n">
        <f aca="false">$D$38</f>
        <v>27.110005527916</v>
      </c>
      <c r="H38" s="5" t="n">
        <f aca="false">$D$38</f>
        <v>27.110005527916</v>
      </c>
      <c r="I38" s="5" t="n">
        <f aca="false">$D$38</f>
        <v>27.110005527916</v>
      </c>
      <c r="J38" s="5" t="n">
        <f aca="false">$D$38</f>
        <v>27.110005527916</v>
      </c>
      <c r="K38" s="5" t="n">
        <f aca="false">$D$38</f>
        <v>27.110005527916</v>
      </c>
      <c r="L38" s="5" t="n">
        <f aca="false">$D$38</f>
        <v>27.110005527916</v>
      </c>
      <c r="M38" s="5" t="n">
        <f aca="false">$D$38</f>
        <v>27.110005527916</v>
      </c>
      <c r="N38" s="5" t="n">
        <f aca="false">$D$38</f>
        <v>27.110005527916</v>
      </c>
      <c r="O38" s="5" t="n">
        <f aca="false">$D$38</f>
        <v>27.110005527916</v>
      </c>
      <c r="P38" s="5" t="n">
        <f aca="false">$D$38</f>
        <v>27.110005527916</v>
      </c>
    </row>
    <row r="40" customFormat="false" ht="15" hidden="false" customHeight="false" outlineLevel="0" collapsed="false">
      <c r="A40" s="0" t="s">
        <v>11</v>
      </c>
      <c r="B40" s="5" t="n">
        <f aca="false">B36</f>
        <v>27.110005527916</v>
      </c>
      <c r="C40" s="5" t="n">
        <f aca="false">C36+C37</f>
        <v>54.2200110558319</v>
      </c>
      <c r="D40" s="5" t="n">
        <f aca="false">D36+D37+D38</f>
        <v>81.3300165837479</v>
      </c>
      <c r="E40" s="5" t="n">
        <f aca="false">E36+E37+E38</f>
        <v>81.3300165837479</v>
      </c>
      <c r="F40" s="5" t="n">
        <f aca="false">F36+F37+F38</f>
        <v>81.3300165837479</v>
      </c>
      <c r="G40" s="5" t="n">
        <f aca="false">G36+G37+G38</f>
        <v>81.3300165837479</v>
      </c>
      <c r="H40" s="5" t="n">
        <f aca="false">H36+H37+H38</f>
        <v>81.3300165837479</v>
      </c>
      <c r="I40" s="5" t="n">
        <f aca="false">I36+I37+I38</f>
        <v>81.3300165837479</v>
      </c>
      <c r="J40" s="5" t="n">
        <f aca="false">J36+J37+J38</f>
        <v>81.3300165837479</v>
      </c>
      <c r="K40" s="5" t="n">
        <f aca="false">K36+K37+K38</f>
        <v>81.3300165837479</v>
      </c>
      <c r="L40" s="5" t="n">
        <f aca="false">L36+L37+L38</f>
        <v>81.3300165837479</v>
      </c>
      <c r="M40" s="5" t="n">
        <f aca="false">M36+M37+M38</f>
        <v>81.3300165837479</v>
      </c>
      <c r="N40" s="5" t="n">
        <f aca="false">N36+N37+N38</f>
        <v>81.3300165837479</v>
      </c>
      <c r="O40" s="5" t="n">
        <f aca="false">O36+O37+O38</f>
        <v>54.2200110558319</v>
      </c>
      <c r="P40" s="5" t="n">
        <f aca="false">P36+P37+P38</f>
        <v>27.110005527916</v>
      </c>
    </row>
    <row r="44" customFormat="false" ht="15" hidden="false" customHeight="false" outlineLevel="0" collapsed="false">
      <c r="A44" s="0" t="s">
        <v>25</v>
      </c>
    </row>
    <row r="45" customFormat="false" ht="15" hidden="false" customHeight="false" outlineLevel="0" collapsed="false">
      <c r="B45" s="5" t="n">
        <f aca="false">$C26</f>
        <v>5.89303482587065</v>
      </c>
      <c r="C45" s="5" t="n">
        <f aca="false">$C26</f>
        <v>5.89303482587065</v>
      </c>
      <c r="D45" s="5" t="n">
        <f aca="false">$C26</f>
        <v>5.89303482587065</v>
      </c>
      <c r="E45" s="5" t="n">
        <f aca="false">$C26</f>
        <v>5.89303482587065</v>
      </c>
      <c r="F45" s="5" t="n">
        <f aca="false">$C26</f>
        <v>5.89303482587065</v>
      </c>
      <c r="G45" s="5" t="n">
        <f aca="false">$C26</f>
        <v>5.89303482587065</v>
      </c>
      <c r="H45" s="5" t="n">
        <f aca="false">$C26</f>
        <v>5.89303482587065</v>
      </c>
      <c r="I45" s="5" t="n">
        <f aca="false">$C26</f>
        <v>5.89303482587065</v>
      </c>
      <c r="J45" s="5" t="n">
        <f aca="false">$C26</f>
        <v>5.89303482587065</v>
      </c>
      <c r="K45" s="5" t="n">
        <f aca="false">$C26</f>
        <v>5.89303482587065</v>
      </c>
      <c r="L45" s="5" t="n">
        <f aca="false">$C26</f>
        <v>5.89303482587065</v>
      </c>
      <c r="M45" s="5" t="n">
        <f aca="false">$C26</f>
        <v>5.89303482587065</v>
      </c>
      <c r="N45" s="5" t="n">
        <f aca="false">$C26</f>
        <v>5.89303482587065</v>
      </c>
    </row>
    <row r="46" customFormat="false" ht="15" hidden="false" customHeight="false" outlineLevel="0" collapsed="false">
      <c r="C46" s="5" t="n">
        <f aca="false">$C26</f>
        <v>5.89303482587065</v>
      </c>
      <c r="D46" s="5" t="n">
        <f aca="false">$C26</f>
        <v>5.89303482587065</v>
      </c>
      <c r="E46" s="5" t="n">
        <f aca="false">$C26</f>
        <v>5.89303482587065</v>
      </c>
      <c r="F46" s="5" t="n">
        <f aca="false">$C26</f>
        <v>5.89303482587065</v>
      </c>
      <c r="G46" s="5" t="n">
        <f aca="false">$C26</f>
        <v>5.89303482587065</v>
      </c>
      <c r="H46" s="5" t="n">
        <f aca="false">$C26</f>
        <v>5.89303482587065</v>
      </c>
      <c r="I46" s="5" t="n">
        <f aca="false">$C26</f>
        <v>5.89303482587065</v>
      </c>
      <c r="J46" s="5" t="n">
        <f aca="false">$C26</f>
        <v>5.89303482587065</v>
      </c>
      <c r="K46" s="5" t="n">
        <f aca="false">$C26</f>
        <v>5.89303482587065</v>
      </c>
      <c r="L46" s="5" t="n">
        <f aca="false">$C26</f>
        <v>5.89303482587065</v>
      </c>
      <c r="M46" s="5" t="n">
        <f aca="false">$C26</f>
        <v>5.89303482587065</v>
      </c>
      <c r="N46" s="5" t="n">
        <f aca="false">$C26</f>
        <v>5.89303482587065</v>
      </c>
      <c r="O46" s="5" t="n">
        <f aca="false">$C26</f>
        <v>5.89303482587065</v>
      </c>
    </row>
    <row r="47" customFormat="false" ht="13.8" hidden="false" customHeight="false" outlineLevel="0" collapsed="false">
      <c r="C47" s="5"/>
      <c r="D47" s="5" t="n">
        <f aca="false">$C26</f>
        <v>5.89303482587065</v>
      </c>
      <c r="E47" s="5" t="n">
        <f aca="false">$C26</f>
        <v>5.89303482587065</v>
      </c>
      <c r="F47" s="5" t="n">
        <f aca="false">$C26</f>
        <v>5.89303482587065</v>
      </c>
      <c r="G47" s="5" t="n">
        <f aca="false">$C26</f>
        <v>5.89303482587065</v>
      </c>
      <c r="H47" s="5" t="n">
        <f aca="false">$C26</f>
        <v>5.89303482587065</v>
      </c>
      <c r="I47" s="5" t="n">
        <f aca="false">$C26</f>
        <v>5.89303482587065</v>
      </c>
      <c r="J47" s="5" t="n">
        <f aca="false">$C26</f>
        <v>5.89303482587065</v>
      </c>
      <c r="K47" s="5" t="n">
        <f aca="false">$C26</f>
        <v>5.89303482587065</v>
      </c>
      <c r="L47" s="5" t="n">
        <f aca="false">$C26</f>
        <v>5.89303482587065</v>
      </c>
      <c r="M47" s="5" t="n">
        <f aca="false">$C26</f>
        <v>5.89303482587065</v>
      </c>
      <c r="N47" s="5" t="n">
        <f aca="false">$C26</f>
        <v>5.89303482587065</v>
      </c>
      <c r="O47" s="5" t="n">
        <f aca="false">$C26</f>
        <v>5.89303482587065</v>
      </c>
      <c r="P47" s="5" t="n">
        <f aca="false">$C26</f>
        <v>5.89303482587065</v>
      </c>
    </row>
    <row r="49" customFormat="false" ht="15" hidden="false" customHeight="false" outlineLevel="0" collapsed="false">
      <c r="B49" s="5" t="n">
        <f aca="false">SUM(B45:B47)</f>
        <v>5.89303482587065</v>
      </c>
      <c r="C49" s="5" t="n">
        <f aca="false">SUM(C45:C47)</f>
        <v>11.7860696517413</v>
      </c>
      <c r="D49" s="5" t="n">
        <f aca="false">SUM(D45:D47)</f>
        <v>17.6791044776119</v>
      </c>
      <c r="E49" s="5" t="n">
        <f aca="false">SUM(E45:E47)</f>
        <v>17.6791044776119</v>
      </c>
      <c r="F49" s="5" t="n">
        <f aca="false">SUM(F45:F47)</f>
        <v>17.6791044776119</v>
      </c>
      <c r="G49" s="5" t="n">
        <f aca="false">SUM(G45:G47)</f>
        <v>17.6791044776119</v>
      </c>
      <c r="H49" s="5" t="n">
        <f aca="false">SUM(H45:H47)</f>
        <v>17.6791044776119</v>
      </c>
      <c r="I49" s="5" t="n">
        <f aca="false">SUM(I45:I47)</f>
        <v>17.6791044776119</v>
      </c>
      <c r="J49" s="5" t="n">
        <f aca="false">SUM(J45:J47)</f>
        <v>17.6791044776119</v>
      </c>
      <c r="K49" s="5" t="n">
        <f aca="false">SUM(K45:K47)</f>
        <v>17.6791044776119</v>
      </c>
      <c r="L49" s="5" t="n">
        <f aca="false">SUM(L45:L47)</f>
        <v>17.6791044776119</v>
      </c>
      <c r="M49" s="5" t="n">
        <f aca="false">SUM(M45:M47)</f>
        <v>17.6791044776119</v>
      </c>
      <c r="N49" s="5" t="n">
        <f aca="false">SUM(N45:N47)</f>
        <v>17.6791044776119</v>
      </c>
      <c r="O49" s="5" t="n">
        <f aca="false">SUM(O45:O47)</f>
        <v>11.7860696517413</v>
      </c>
      <c r="P49" s="5" t="n">
        <f aca="false">SUM(P45:P47)</f>
        <v>5.89303482587065</v>
      </c>
      <c r="Q49" s="5" t="n">
        <f aca="false">SUM(Q45:Q47)</f>
        <v>0</v>
      </c>
      <c r="R49" s="5" t="n">
        <f aca="false">SUM(R45:R47)</f>
        <v>0</v>
      </c>
      <c r="S49" s="5" t="n">
        <f aca="false">SUM(S45:S47)</f>
        <v>0</v>
      </c>
      <c r="T49" s="5" t="n">
        <f aca="false">SUM(T45:T47)</f>
        <v>0</v>
      </c>
      <c r="U49" s="5" t="n">
        <f aca="false">SUM(U45:U47)</f>
        <v>0</v>
      </c>
      <c r="V49" s="5" t="n">
        <f aca="false">SUM(V45:V47)</f>
        <v>0</v>
      </c>
      <c r="W49" s="5" t="n">
        <f aca="false">SUM(W45:W47)</f>
        <v>0</v>
      </c>
      <c r="X49" s="5" t="n">
        <f aca="false">SUM(X45:X47)</f>
        <v>0</v>
      </c>
      <c r="Y49" s="5" t="n">
        <f aca="false">SUM(Y45:Y47)</f>
        <v>0</v>
      </c>
      <c r="Z49" s="5" t="n">
        <f aca="false">SUM(Z45:Z47)</f>
        <v>0</v>
      </c>
      <c r="AA49" s="5" t="n">
        <f aca="false">SUM(AA45:AA47)</f>
        <v>0</v>
      </c>
      <c r="AB49" s="5" t="n">
        <f aca="false">SUM(AB45:AB47)</f>
        <v>0</v>
      </c>
      <c r="AC49" s="5" t="n">
        <f aca="false">SUM(AC45:AC47)</f>
        <v>0</v>
      </c>
      <c r="AD49" s="5" t="n">
        <f aca="false">SUM(AD45:AD47)</f>
        <v>0</v>
      </c>
      <c r="AE49" s="5" t="n">
        <f aca="false">SUM(AE45:AE47)</f>
        <v>0</v>
      </c>
      <c r="AF49" s="5" t="n">
        <f aca="false">SUM(AF45:AF47)</f>
        <v>0</v>
      </c>
      <c r="AG49" s="5" t="n">
        <f aca="false">SUM(AG45:AG47)</f>
        <v>0</v>
      </c>
      <c r="AH49" s="5" t="n">
        <f aca="false">SUM(AH45:AH47)</f>
        <v>0</v>
      </c>
      <c r="AI49" s="5" t="n">
        <f aca="false">SUM(AI45:AI47)</f>
        <v>0</v>
      </c>
      <c r="AJ49" s="5" t="n">
        <f aca="false">SUM(AJ45:AJ47)</f>
        <v>0</v>
      </c>
      <c r="AK49" s="5" t="n">
        <f aca="false">SUM(AK45:AK47)</f>
        <v>0</v>
      </c>
    </row>
  </sheetData>
  <mergeCells count="1">
    <mergeCell ref="A14:B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K4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H5" activeCellId="0" sqref="H5"/>
    </sheetView>
  </sheetViews>
  <sheetFormatPr defaultRowHeight="15"/>
  <cols>
    <col collapsed="false" hidden="false" max="1" min="1" style="0" width="25.8571428571429"/>
    <col collapsed="false" hidden="false" max="2" min="2" style="0" width="31.1479591836735"/>
    <col collapsed="false" hidden="false" max="3" min="3" style="0" width="22.1377551020408"/>
    <col collapsed="false" hidden="false" max="4" min="4" style="0" width="22.5714285714286"/>
    <col collapsed="false" hidden="false" max="1025" min="5" style="0" width="10.6734693877551"/>
  </cols>
  <sheetData>
    <row r="1" customFormat="false" ht="15" hidden="false" customHeight="false" outlineLevel="0" collapsed="false">
      <c r="A1" s="1" t="s">
        <v>26</v>
      </c>
    </row>
    <row r="2" customFormat="false" ht="15" hidden="false" customHeight="false" outlineLevel="0" collapsed="false">
      <c r="A2" s="0" t="s">
        <v>27</v>
      </c>
    </row>
    <row r="4" customFormat="false" ht="15" hidden="false" customHeight="false" outlineLevel="0" collapsed="false">
      <c r="A4" s="1" t="s">
        <v>2</v>
      </c>
    </row>
    <row r="5" customFormat="false" ht="15" hidden="false" customHeight="false" outlineLevel="0" collapsed="false">
      <c r="A5" s="0" t="s">
        <v>3</v>
      </c>
      <c r="B5" s="2" t="s">
        <v>28</v>
      </c>
      <c r="C5" s="3" t="s">
        <v>5</v>
      </c>
      <c r="D5" s="4" t="n">
        <f aca="false">(700-140-30)/3</f>
        <v>176.666666666667</v>
      </c>
      <c r="E5" s="0" t="s">
        <v>6</v>
      </c>
      <c r="H5" s="0" t="n">
        <f aca="false">D5*0.18</f>
        <v>31.8000000000001</v>
      </c>
    </row>
    <row r="6" customFormat="false" ht="15" hidden="false" customHeight="false" outlineLevel="0" collapsed="false">
      <c r="A6" s="0" t="s">
        <v>7</v>
      </c>
      <c r="B6" s="2" t="s">
        <v>29</v>
      </c>
      <c r="C6" s="3" t="s">
        <v>5</v>
      </c>
      <c r="D6" s="5" t="n">
        <f aca="false">(150-20)/(0.2+0.8*2)/2</f>
        <v>36.1111111111111</v>
      </c>
      <c r="E6" s="0" t="s">
        <v>6</v>
      </c>
    </row>
    <row r="8" customFormat="false" ht="15" hidden="false" customHeight="false" outlineLevel="0" collapsed="false">
      <c r="A8" s="2" t="s">
        <v>9</v>
      </c>
    </row>
    <row r="9" customFormat="false" ht="15" hidden="false" customHeight="false" outlineLevel="0" collapsed="false">
      <c r="A9" s="0" t="s">
        <v>3</v>
      </c>
      <c r="B9" s="5" t="n">
        <f aca="false">D5/13.4</f>
        <v>13.18407960199</v>
      </c>
      <c r="C9" s="2" t="s">
        <v>10</v>
      </c>
    </row>
    <row r="10" customFormat="false" ht="15" hidden="false" customHeight="false" outlineLevel="0" collapsed="false">
      <c r="A10" s="0" t="s">
        <v>7</v>
      </c>
      <c r="B10" s="5" t="n">
        <f aca="false">D6/13.4</f>
        <v>2.69485903814262</v>
      </c>
      <c r="C10" s="2" t="s">
        <v>10</v>
      </c>
      <c r="H10" s="7"/>
    </row>
    <row r="11" customFormat="false" ht="15" hidden="false" customHeight="false" outlineLevel="0" collapsed="false">
      <c r="A11" s="0" t="s">
        <v>11</v>
      </c>
      <c r="B11" s="5" t="n">
        <f aca="false">B9+B10</f>
        <v>15.8789386401327</v>
      </c>
    </row>
    <row r="13" customFormat="false" ht="15" hidden="false" customHeight="false" outlineLevel="0" collapsed="false">
      <c r="A13" s="0" t="s">
        <v>12</v>
      </c>
    </row>
    <row r="14" customFormat="false" ht="29.25" hidden="false" customHeight="true" outlineLevel="0" collapsed="false">
      <c r="A14" s="8" t="s">
        <v>13</v>
      </c>
      <c r="B14" s="8"/>
      <c r="C14" s="9" t="s">
        <v>30</v>
      </c>
      <c r="D14" s="9" t="s">
        <v>10</v>
      </c>
    </row>
    <row r="15" customFormat="false" ht="15" hidden="false" customHeight="false" outlineLevel="0" collapsed="false">
      <c r="A15" s="0" t="s">
        <v>15</v>
      </c>
      <c r="B15" s="10" t="n">
        <v>0.49</v>
      </c>
      <c r="C15" s="10" t="n">
        <v>0.5</v>
      </c>
      <c r="D15" s="5" t="n">
        <f aca="false">C15*$B$9</f>
        <v>6.59203980099503</v>
      </c>
      <c r="E15" s="5" t="s">
        <v>31</v>
      </c>
    </row>
    <row r="16" customFormat="false" ht="15" hidden="false" customHeight="false" outlineLevel="0" collapsed="false">
      <c r="A16" s="0" t="s">
        <v>17</v>
      </c>
      <c r="B16" s="10" t="n">
        <v>0.18</v>
      </c>
      <c r="C16" s="10" t="n">
        <f aca="false">B16</f>
        <v>0.18</v>
      </c>
      <c r="D16" s="11" t="n">
        <f aca="false">C16*$B$9</f>
        <v>2.37313432835821</v>
      </c>
      <c r="E16" s="5"/>
      <c r="J16" s="5"/>
    </row>
    <row r="17" customFormat="false" ht="15" hidden="false" customHeight="false" outlineLevel="0" collapsed="false">
      <c r="A17" s="0" t="s">
        <v>18</v>
      </c>
      <c r="B17" s="10" t="n">
        <v>0.2</v>
      </c>
      <c r="C17" s="10" t="n">
        <f aca="false">B17</f>
        <v>0.2</v>
      </c>
      <c r="D17" s="5" t="n">
        <f aca="false">C17*$B$9</f>
        <v>2.63681592039801</v>
      </c>
      <c r="E17" s="5"/>
    </row>
    <row r="18" customFormat="false" ht="15" hidden="false" customHeight="false" outlineLevel="0" collapsed="false">
      <c r="A18" s="0" t="s">
        <v>19</v>
      </c>
      <c r="B18" s="10" t="n">
        <v>0.05</v>
      </c>
      <c r="C18" s="10" t="n">
        <f aca="false">B18</f>
        <v>0.05</v>
      </c>
      <c r="D18" s="5" t="n">
        <f aca="false">C18*$B$9</f>
        <v>0.659203980099503</v>
      </c>
      <c r="E18" s="5"/>
    </row>
    <row r="19" customFormat="false" ht="15" hidden="false" customHeight="false" outlineLevel="0" collapsed="false">
      <c r="A19" s="0" t="s">
        <v>20</v>
      </c>
      <c r="B19" s="10" t="n">
        <v>0.05</v>
      </c>
      <c r="C19" s="10" t="n">
        <f aca="false">B19</f>
        <v>0.05</v>
      </c>
      <c r="D19" s="5" t="n">
        <f aca="false">C19*$B$9</f>
        <v>0.659203980099503</v>
      </c>
      <c r="E19" s="5"/>
    </row>
    <row r="20" customFormat="false" ht="15" hidden="false" customHeight="false" outlineLevel="0" collapsed="false">
      <c r="A20" s="0" t="s">
        <v>21</v>
      </c>
      <c r="B20" s="10" t="n">
        <v>0.02</v>
      </c>
      <c r="C20" s="10" t="n">
        <f aca="false">B20</f>
        <v>0.02</v>
      </c>
      <c r="D20" s="5" t="n">
        <f aca="false">C20*$B$9</f>
        <v>0.263681592039801</v>
      </c>
      <c r="E20" s="5"/>
    </row>
    <row r="21" customFormat="false" ht="13.8" hidden="false" customHeight="false" outlineLevel="0" collapsed="false">
      <c r="B21" s="10"/>
      <c r="C21" s="10" t="n">
        <f aca="false">SUM(C15:C20)</f>
        <v>1</v>
      </c>
      <c r="D21" s="5"/>
    </row>
    <row r="22" customFormat="false" ht="15" hidden="false" customHeight="false" outlineLevel="0" collapsed="false">
      <c r="B22" s="10"/>
      <c r="C22" s="10"/>
    </row>
    <row r="23" customFormat="false" ht="15" hidden="false" customHeight="false" outlineLevel="0" collapsed="false">
      <c r="A23" s="1" t="s">
        <v>32</v>
      </c>
    </row>
    <row r="24" customFormat="false" ht="30" hidden="false" customHeight="false" outlineLevel="0" collapsed="false">
      <c r="A24" s="1"/>
      <c r="B24" s="9" t="s">
        <v>23</v>
      </c>
      <c r="C24" s="9" t="s">
        <v>10</v>
      </c>
    </row>
    <row r="25" customFormat="false" ht="15" hidden="false" customHeight="false" outlineLevel="0" collapsed="false">
      <c r="A25" s="0" t="s">
        <v>15</v>
      </c>
      <c r="B25" s="10" t="n">
        <v>0.2</v>
      </c>
      <c r="C25" s="5" t="n">
        <f aca="false">B25*(D15+B10)</f>
        <v>1.85737976782753</v>
      </c>
    </row>
    <row r="26" customFormat="false" ht="15" hidden="false" customHeight="false" outlineLevel="0" collapsed="false">
      <c r="A26" s="0" t="s">
        <v>17</v>
      </c>
      <c r="B26" s="10" t="n">
        <v>1</v>
      </c>
      <c r="C26" s="5" t="n">
        <f aca="false">B26*D16</f>
        <v>2.37313432835821</v>
      </c>
    </row>
    <row r="27" customFormat="false" ht="15" hidden="false" customHeight="false" outlineLevel="0" collapsed="false">
      <c r="A27" s="0" t="s">
        <v>18</v>
      </c>
      <c r="B27" s="10" t="n">
        <v>1</v>
      </c>
      <c r="C27" s="5" t="n">
        <f aca="false">B27*D17</f>
        <v>2.63681592039801</v>
      </c>
    </row>
    <row r="28" customFormat="false" ht="15" hidden="false" customHeight="false" outlineLevel="0" collapsed="false">
      <c r="A28" s="0" t="s">
        <v>19</v>
      </c>
      <c r="B28" s="10" t="n">
        <v>1</v>
      </c>
      <c r="C28" s="5" t="n">
        <f aca="false">B28*D18</f>
        <v>0.659203980099503</v>
      </c>
    </row>
    <row r="29" customFormat="false" ht="15" hidden="false" customHeight="false" outlineLevel="0" collapsed="false">
      <c r="A29" s="0" t="s">
        <v>20</v>
      </c>
      <c r="B29" s="10" t="n">
        <v>1</v>
      </c>
      <c r="C29" s="5" t="n">
        <f aca="false">B29*D19</f>
        <v>0.659203980099503</v>
      </c>
    </row>
    <row r="30" customFormat="false" ht="15" hidden="false" customHeight="false" outlineLevel="0" collapsed="false">
      <c r="A30" s="0" t="s">
        <v>21</v>
      </c>
      <c r="B30" s="10" t="n">
        <v>1</v>
      </c>
      <c r="C30" s="5" t="n">
        <f aca="false">B30*D20</f>
        <v>0.263681592039801</v>
      </c>
    </row>
    <row r="31" customFormat="false" ht="15" hidden="false" customHeight="false" outlineLevel="0" collapsed="false">
      <c r="A31" s="2" t="s">
        <v>11</v>
      </c>
      <c r="B31" s="10"/>
      <c r="C31" s="5" t="n">
        <f aca="false">SUM(C25:C30)</f>
        <v>8.44941956882255</v>
      </c>
    </row>
    <row r="33" customFormat="false" ht="15" hidden="false" customHeight="false" outlineLevel="0" collapsed="false">
      <c r="A33" s="1" t="s">
        <v>24</v>
      </c>
    </row>
    <row r="34" customFormat="false" ht="15" hidden="false" customHeight="false" outlineLevel="0" collapsed="false">
      <c r="B34" s="9"/>
      <c r="C34" s="9"/>
    </row>
    <row r="36" customFormat="false" ht="15" hidden="false" customHeight="false" outlineLevel="0" collapsed="false">
      <c r="B36" s="0" t="n">
        <v>2015</v>
      </c>
      <c r="C36" s="0" t="n">
        <v>2016</v>
      </c>
      <c r="D36" s="0" t="n">
        <v>2017</v>
      </c>
      <c r="E36" s="0" t="n">
        <v>2018</v>
      </c>
      <c r="F36" s="0" t="n">
        <v>2019</v>
      </c>
      <c r="G36" s="0" t="n">
        <v>2020</v>
      </c>
      <c r="H36" s="0" t="n">
        <v>2021</v>
      </c>
      <c r="I36" s="0" t="n">
        <v>2022</v>
      </c>
      <c r="J36" s="0" t="n">
        <v>2023</v>
      </c>
      <c r="K36" s="0" t="n">
        <v>2024</v>
      </c>
      <c r="L36" s="0" t="n">
        <v>2025</v>
      </c>
      <c r="M36" s="0" t="n">
        <v>2026</v>
      </c>
      <c r="N36" s="0" t="n">
        <v>2027</v>
      </c>
      <c r="O36" s="0" t="n">
        <v>2028</v>
      </c>
      <c r="P36" s="0" t="n">
        <v>2029</v>
      </c>
      <c r="Q36" s="0" t="n">
        <v>2030</v>
      </c>
      <c r="R36" s="0" t="n">
        <v>2031</v>
      </c>
      <c r="S36" s="0" t="n">
        <v>2032</v>
      </c>
      <c r="T36" s="0" t="n">
        <v>2033</v>
      </c>
      <c r="U36" s="0" t="n">
        <v>2034</v>
      </c>
      <c r="V36" s="0" t="n">
        <v>2035</v>
      </c>
      <c r="W36" s="0" t="n">
        <v>2036</v>
      </c>
      <c r="X36" s="0" t="n">
        <v>2037</v>
      </c>
      <c r="Y36" s="0" t="n">
        <v>2038</v>
      </c>
      <c r="Z36" s="0" t="n">
        <v>2039</v>
      </c>
      <c r="AA36" s="0" t="n">
        <v>2040</v>
      </c>
      <c r="AB36" s="0" t="n">
        <v>2041</v>
      </c>
      <c r="AC36" s="0" t="n">
        <v>2042</v>
      </c>
      <c r="AD36" s="0" t="n">
        <v>2043</v>
      </c>
      <c r="AE36" s="0" t="n">
        <v>2044</v>
      </c>
      <c r="AF36" s="0" t="n">
        <v>2045</v>
      </c>
      <c r="AG36" s="0" t="n">
        <v>2046</v>
      </c>
      <c r="AH36" s="0" t="n">
        <v>2047</v>
      </c>
      <c r="AI36" s="0" t="n">
        <v>2048</v>
      </c>
      <c r="AJ36" s="0" t="n">
        <v>2049</v>
      </c>
      <c r="AK36" s="0" t="n">
        <v>2050</v>
      </c>
    </row>
    <row r="37" customFormat="false" ht="15" hidden="false" customHeight="false" outlineLevel="0" collapsed="false">
      <c r="B37" s="5" t="n">
        <f aca="false">$C31</f>
        <v>8.44941956882255</v>
      </c>
      <c r="C37" s="5" t="n">
        <f aca="false">$C31</f>
        <v>8.44941956882255</v>
      </c>
      <c r="D37" s="5" t="n">
        <f aca="false">$C31</f>
        <v>8.44941956882255</v>
      </c>
      <c r="E37" s="5" t="n">
        <f aca="false">$C31</f>
        <v>8.44941956882255</v>
      </c>
      <c r="F37" s="5" t="n">
        <f aca="false">$C31</f>
        <v>8.44941956882255</v>
      </c>
      <c r="G37" s="5" t="n">
        <f aca="false">$C31</f>
        <v>8.44941956882255</v>
      </c>
      <c r="H37" s="5" t="n">
        <f aca="false">$C31</f>
        <v>8.44941956882255</v>
      </c>
      <c r="I37" s="5" t="n">
        <f aca="false">$C31</f>
        <v>8.44941956882255</v>
      </c>
      <c r="J37" s="5" t="n">
        <f aca="false">$C31</f>
        <v>8.44941956882255</v>
      </c>
      <c r="K37" s="5" t="n">
        <f aca="false">$C31</f>
        <v>8.44941956882255</v>
      </c>
      <c r="L37" s="5" t="n">
        <f aca="false">$C31</f>
        <v>8.44941956882255</v>
      </c>
      <c r="M37" s="5" t="n">
        <f aca="false">$C31</f>
        <v>8.44941956882255</v>
      </c>
      <c r="N37" s="5" t="n">
        <f aca="false">$C31</f>
        <v>8.44941956882255</v>
      </c>
      <c r="O37" s="5"/>
      <c r="P37" s="5"/>
      <c r="Q37" s="5"/>
      <c r="R37" s="5"/>
    </row>
    <row r="38" customFormat="false" ht="15" hidden="false" customHeight="false" outlineLevel="0" collapsed="false">
      <c r="C38" s="5" t="n">
        <f aca="false">C37</f>
        <v>8.44941956882255</v>
      </c>
      <c r="D38" s="5" t="n">
        <f aca="false">C38</f>
        <v>8.44941956882255</v>
      </c>
      <c r="E38" s="5" t="n">
        <f aca="false">D38</f>
        <v>8.44941956882255</v>
      </c>
      <c r="F38" s="5" t="n">
        <f aca="false">C31</f>
        <v>8.44941956882255</v>
      </c>
      <c r="G38" s="5" t="n">
        <f aca="false">G37</f>
        <v>8.44941956882255</v>
      </c>
      <c r="H38" s="5" t="n">
        <f aca="false">H37</f>
        <v>8.44941956882255</v>
      </c>
      <c r="I38" s="5" t="n">
        <f aca="false">I37</f>
        <v>8.44941956882255</v>
      </c>
      <c r="J38" s="5" t="n">
        <f aca="false">J37</f>
        <v>8.44941956882255</v>
      </c>
      <c r="K38" s="5" t="n">
        <f aca="false">K37</f>
        <v>8.44941956882255</v>
      </c>
      <c r="L38" s="5" t="n">
        <f aca="false">L37</f>
        <v>8.44941956882255</v>
      </c>
      <c r="M38" s="5" t="n">
        <f aca="false">M37</f>
        <v>8.44941956882255</v>
      </c>
      <c r="N38" s="5" t="n">
        <f aca="false">N37</f>
        <v>8.44941956882255</v>
      </c>
      <c r="O38" s="5" t="n">
        <f aca="false">N38</f>
        <v>8.44941956882255</v>
      </c>
      <c r="P38" s="5"/>
      <c r="Q38" s="5"/>
      <c r="R38" s="5"/>
    </row>
    <row r="39" customFormat="false" ht="15" hidden="false" customHeight="false" outlineLevel="0" collapsed="false">
      <c r="D39" s="5" t="n">
        <f aca="false">$C$31</f>
        <v>8.44941956882255</v>
      </c>
      <c r="E39" s="5" t="n">
        <f aca="false">$C$31</f>
        <v>8.44941956882255</v>
      </c>
      <c r="F39" s="5" t="n">
        <f aca="false">$C$31</f>
        <v>8.44941956882255</v>
      </c>
      <c r="G39" s="5" t="n">
        <f aca="false">$C$31</f>
        <v>8.44941956882255</v>
      </c>
      <c r="H39" s="5" t="n">
        <f aca="false">$C$31</f>
        <v>8.44941956882255</v>
      </c>
      <c r="I39" s="5" t="n">
        <f aca="false">$C$31</f>
        <v>8.44941956882255</v>
      </c>
      <c r="J39" s="5" t="n">
        <f aca="false">$C$31</f>
        <v>8.44941956882255</v>
      </c>
      <c r="K39" s="5" t="n">
        <f aca="false">$C$31</f>
        <v>8.44941956882255</v>
      </c>
      <c r="L39" s="5" t="n">
        <f aca="false">$C$31</f>
        <v>8.44941956882255</v>
      </c>
      <c r="M39" s="5" t="n">
        <f aca="false">$C$31</f>
        <v>8.44941956882255</v>
      </c>
      <c r="N39" s="5" t="n">
        <f aca="false">$C$31</f>
        <v>8.44941956882255</v>
      </c>
      <c r="O39" s="5" t="n">
        <f aca="false">$C$31</f>
        <v>8.44941956882255</v>
      </c>
      <c r="P39" s="5" t="n">
        <f aca="false">$C$31</f>
        <v>8.44941956882255</v>
      </c>
      <c r="Q39" s="5"/>
      <c r="R39" s="5"/>
      <c r="S39" s="5"/>
    </row>
    <row r="41" customFormat="false" ht="15" hidden="false" customHeight="false" outlineLevel="0" collapsed="false">
      <c r="A41" s="0" t="s">
        <v>11</v>
      </c>
      <c r="B41" s="5" t="n">
        <f aca="false">B37</f>
        <v>8.44941956882255</v>
      </c>
      <c r="C41" s="5" t="n">
        <f aca="false">C37+C38</f>
        <v>16.8988391376451</v>
      </c>
      <c r="D41" s="5" t="n">
        <f aca="false">D37+D38+D39</f>
        <v>25.3482587064677</v>
      </c>
      <c r="E41" s="5" t="n">
        <f aca="false">E37+E38+E39</f>
        <v>25.3482587064677</v>
      </c>
      <c r="F41" s="5" t="n">
        <f aca="false">F37+F38+F39</f>
        <v>25.3482587064677</v>
      </c>
      <c r="G41" s="5" t="n">
        <f aca="false">G37+G38+G39</f>
        <v>25.3482587064677</v>
      </c>
      <c r="H41" s="5" t="n">
        <f aca="false">H37+H38+H39</f>
        <v>25.3482587064677</v>
      </c>
      <c r="I41" s="5" t="n">
        <f aca="false">I37+I38+I39</f>
        <v>25.3482587064677</v>
      </c>
      <c r="J41" s="5" t="n">
        <f aca="false">J37+J38+J39</f>
        <v>25.3482587064677</v>
      </c>
      <c r="K41" s="5" t="n">
        <f aca="false">K37+K38+K39</f>
        <v>25.3482587064677</v>
      </c>
      <c r="L41" s="5" t="n">
        <f aca="false">L37+L38+L39</f>
        <v>25.3482587064677</v>
      </c>
      <c r="M41" s="5" t="n">
        <f aca="false">M37+M38+M39</f>
        <v>25.3482587064677</v>
      </c>
      <c r="N41" s="5" t="n">
        <f aca="false">N37+N38+N39</f>
        <v>25.3482587064677</v>
      </c>
      <c r="O41" s="5" t="n">
        <f aca="false">O37+O38+O39</f>
        <v>16.8988391376451</v>
      </c>
      <c r="P41" s="5" t="n">
        <f aca="false">P37+P38+P39</f>
        <v>8.44941956882255</v>
      </c>
      <c r="Q41" s="5" t="n">
        <f aca="false">Q37+Q38+Q39</f>
        <v>0</v>
      </c>
      <c r="R41" s="5" t="n">
        <f aca="false">R37+R38+R39</f>
        <v>0</v>
      </c>
      <c r="S41" s="5" t="n">
        <f aca="false">S37+S38+S39</f>
        <v>0</v>
      </c>
      <c r="T41" s="5" t="n">
        <f aca="false">T37+T38+T39</f>
        <v>0</v>
      </c>
      <c r="U41" s="5" t="n">
        <f aca="false">U37+U38+U39</f>
        <v>0</v>
      </c>
      <c r="V41" s="5" t="n">
        <f aca="false">V37+V38+V39</f>
        <v>0</v>
      </c>
      <c r="W41" s="5" t="n">
        <f aca="false">W37+W38+W39</f>
        <v>0</v>
      </c>
      <c r="X41" s="5" t="n">
        <f aca="false">X37+X38+X39</f>
        <v>0</v>
      </c>
      <c r="Y41" s="5" t="n">
        <f aca="false">Y37+Y38+Y39</f>
        <v>0</v>
      </c>
      <c r="Z41" s="5" t="n">
        <f aca="false">Z37+Z38+Z39</f>
        <v>0</v>
      </c>
      <c r="AA41" s="5" t="n">
        <f aca="false">AA37+AA38+AA39</f>
        <v>0</v>
      </c>
      <c r="AB41" s="5" t="n">
        <f aca="false">AB37+AB38+AB39</f>
        <v>0</v>
      </c>
      <c r="AC41" s="5" t="n">
        <f aca="false">AC37+AC38+AC39</f>
        <v>0</v>
      </c>
      <c r="AD41" s="5" t="n">
        <f aca="false">AD37+AD38+AD39</f>
        <v>0</v>
      </c>
      <c r="AE41" s="5" t="n">
        <f aca="false">AE37+AE38+AE39</f>
        <v>0</v>
      </c>
      <c r="AF41" s="5" t="n">
        <f aca="false">AF37+AF38+AF39</f>
        <v>0</v>
      </c>
      <c r="AG41" s="5" t="n">
        <f aca="false">AG37+AG38+AG39</f>
        <v>0</v>
      </c>
      <c r="AH41" s="5" t="n">
        <f aca="false">AH37+AH38+AH39</f>
        <v>0</v>
      </c>
      <c r="AI41" s="5" t="n">
        <f aca="false">AI37+AI38+AI39</f>
        <v>0</v>
      </c>
      <c r="AJ41" s="5" t="n">
        <f aca="false">AJ37+AJ38+AJ39</f>
        <v>0</v>
      </c>
      <c r="AK41" s="5" t="n">
        <f aca="false">AK37+AK38+AK39</f>
        <v>0</v>
      </c>
    </row>
    <row r="44" customFormat="false" ht="15" hidden="false" customHeight="false" outlineLevel="0" collapsed="false">
      <c r="A44" s="0" t="s">
        <v>25</v>
      </c>
    </row>
    <row r="45" customFormat="false" ht="15" hidden="false" customHeight="false" outlineLevel="0" collapsed="false">
      <c r="B45" s="5" t="n">
        <f aca="false">$C26</f>
        <v>2.37313432835821</v>
      </c>
      <c r="C45" s="5" t="n">
        <f aca="false">$C26</f>
        <v>2.37313432835821</v>
      </c>
      <c r="D45" s="5" t="n">
        <f aca="false">$C26</f>
        <v>2.37313432835821</v>
      </c>
      <c r="E45" s="5" t="n">
        <f aca="false">$C26</f>
        <v>2.37313432835821</v>
      </c>
      <c r="F45" s="5" t="n">
        <f aca="false">$C26</f>
        <v>2.37313432835821</v>
      </c>
      <c r="G45" s="5" t="n">
        <f aca="false">$C26</f>
        <v>2.37313432835821</v>
      </c>
      <c r="H45" s="5" t="n">
        <f aca="false">$C26</f>
        <v>2.37313432835821</v>
      </c>
      <c r="I45" s="5" t="n">
        <f aca="false">$C26</f>
        <v>2.37313432835821</v>
      </c>
      <c r="J45" s="5" t="n">
        <f aca="false">$C26</f>
        <v>2.37313432835821</v>
      </c>
      <c r="K45" s="5" t="n">
        <f aca="false">$C26</f>
        <v>2.37313432835821</v>
      </c>
      <c r="L45" s="5" t="n">
        <f aca="false">$C26</f>
        <v>2.37313432835821</v>
      </c>
      <c r="M45" s="5" t="n">
        <f aca="false">$C26</f>
        <v>2.37313432835821</v>
      </c>
      <c r="N45" s="5" t="n">
        <f aca="false">$C26</f>
        <v>2.37313432835821</v>
      </c>
    </row>
    <row r="46" customFormat="false" ht="15" hidden="false" customHeight="false" outlineLevel="0" collapsed="false">
      <c r="C46" s="5" t="n">
        <f aca="false">$C26</f>
        <v>2.37313432835821</v>
      </c>
      <c r="D46" s="5" t="n">
        <f aca="false">$C26</f>
        <v>2.37313432835821</v>
      </c>
      <c r="E46" s="5" t="n">
        <f aca="false">$C26</f>
        <v>2.37313432835821</v>
      </c>
      <c r="F46" s="5" t="n">
        <f aca="false">$C26</f>
        <v>2.37313432835821</v>
      </c>
      <c r="G46" s="5" t="n">
        <f aca="false">$C26</f>
        <v>2.37313432835821</v>
      </c>
      <c r="H46" s="5" t="n">
        <f aca="false">$C26</f>
        <v>2.37313432835821</v>
      </c>
      <c r="I46" s="5" t="n">
        <f aca="false">$C26</f>
        <v>2.37313432835821</v>
      </c>
      <c r="J46" s="5" t="n">
        <f aca="false">$C26</f>
        <v>2.37313432835821</v>
      </c>
      <c r="K46" s="5" t="n">
        <f aca="false">$C26</f>
        <v>2.37313432835821</v>
      </c>
      <c r="L46" s="5" t="n">
        <f aca="false">$C26</f>
        <v>2.37313432835821</v>
      </c>
      <c r="M46" s="5" t="n">
        <f aca="false">$C26</f>
        <v>2.37313432835821</v>
      </c>
      <c r="N46" s="5" t="n">
        <f aca="false">$C26</f>
        <v>2.37313432835821</v>
      </c>
      <c r="O46" s="5" t="n">
        <f aca="false">$C26</f>
        <v>2.37313432835821</v>
      </c>
    </row>
    <row r="47" customFormat="false" ht="15" hidden="false" customHeight="false" outlineLevel="0" collapsed="false">
      <c r="C47" s="5"/>
      <c r="D47" s="5" t="n">
        <f aca="false">$C26</f>
        <v>2.37313432835821</v>
      </c>
      <c r="E47" s="5" t="n">
        <f aca="false">$C26</f>
        <v>2.37313432835821</v>
      </c>
      <c r="F47" s="11" t="n">
        <f aca="false">$C26</f>
        <v>2.37313432835821</v>
      </c>
      <c r="G47" s="5" t="n">
        <f aca="false">$C26</f>
        <v>2.37313432835821</v>
      </c>
      <c r="H47" s="5" t="n">
        <f aca="false">$C26</f>
        <v>2.37313432835821</v>
      </c>
      <c r="I47" s="5" t="n">
        <f aca="false">$C26</f>
        <v>2.37313432835821</v>
      </c>
      <c r="J47" s="5" t="n">
        <f aca="false">$C26</f>
        <v>2.37313432835821</v>
      </c>
      <c r="K47" s="5" t="n">
        <f aca="false">$C26</f>
        <v>2.37313432835821</v>
      </c>
      <c r="L47" s="5" t="n">
        <f aca="false">$C26</f>
        <v>2.37313432835821</v>
      </c>
      <c r="M47" s="5" t="n">
        <f aca="false">$C26</f>
        <v>2.37313432835821</v>
      </c>
      <c r="N47" s="5" t="n">
        <f aca="false">$C26</f>
        <v>2.37313432835821</v>
      </c>
      <c r="O47" s="5" t="n">
        <f aca="false">$C26</f>
        <v>2.37313432835821</v>
      </c>
      <c r="P47" s="5" t="n">
        <f aca="false">$C26</f>
        <v>2.37313432835821</v>
      </c>
    </row>
    <row r="49" customFormat="false" ht="15" hidden="false" customHeight="false" outlineLevel="0" collapsed="false">
      <c r="B49" s="5" t="n">
        <f aca="false">SUM(B45:B47)</f>
        <v>2.37313432835821</v>
      </c>
      <c r="C49" s="5" t="n">
        <f aca="false">SUM(C45:C47)</f>
        <v>4.74626865671642</v>
      </c>
      <c r="D49" s="5" t="n">
        <f aca="false">SUM(D45:D47)</f>
        <v>7.11940298507463</v>
      </c>
      <c r="E49" s="5" t="n">
        <f aca="false">SUM(E45:E47)</f>
        <v>7.11940298507463</v>
      </c>
      <c r="F49" s="11" t="n">
        <f aca="false">SUM(F45:F47)</f>
        <v>7.11940298507463</v>
      </c>
      <c r="G49" s="5" t="n">
        <f aca="false">SUM(G45:G47)</f>
        <v>7.11940298507463</v>
      </c>
      <c r="H49" s="5" t="n">
        <f aca="false">SUM(H45:H47)</f>
        <v>7.11940298507463</v>
      </c>
      <c r="I49" s="5" t="n">
        <f aca="false">SUM(I45:I47)</f>
        <v>7.11940298507463</v>
      </c>
      <c r="J49" s="5" t="n">
        <f aca="false">SUM(J45:J47)</f>
        <v>7.11940298507463</v>
      </c>
      <c r="K49" s="5" t="n">
        <f aca="false">SUM(K45:K47)</f>
        <v>7.11940298507463</v>
      </c>
      <c r="L49" s="5" t="n">
        <f aca="false">SUM(L45:L47)</f>
        <v>7.11940298507463</v>
      </c>
      <c r="M49" s="5" t="n">
        <f aca="false">SUM(M45:M47)</f>
        <v>7.11940298507463</v>
      </c>
      <c r="N49" s="5" t="n">
        <f aca="false">SUM(N45:N47)</f>
        <v>7.11940298507463</v>
      </c>
      <c r="O49" s="5" t="n">
        <f aca="false">SUM(O45:O47)</f>
        <v>4.74626865671642</v>
      </c>
      <c r="P49" s="5" t="n">
        <f aca="false">SUM(P45:P47)</f>
        <v>2.37313432835821</v>
      </c>
      <c r="Q49" s="5" t="n">
        <f aca="false">SUM(Q45:Q47)</f>
        <v>0</v>
      </c>
      <c r="R49" s="5" t="n">
        <f aca="false">SUM(R45:R47)</f>
        <v>0</v>
      </c>
      <c r="S49" s="5" t="n">
        <f aca="false">SUM(S45:S47)</f>
        <v>0</v>
      </c>
      <c r="T49" s="5" t="n">
        <f aca="false">SUM(T45:T47)</f>
        <v>0</v>
      </c>
      <c r="U49" s="5" t="n">
        <f aca="false">SUM(U45:U47)</f>
        <v>0</v>
      </c>
      <c r="V49" s="5" t="n">
        <f aca="false">SUM(V45:V47)</f>
        <v>0</v>
      </c>
      <c r="W49" s="5" t="n">
        <f aca="false">SUM(W45:W47)</f>
        <v>0</v>
      </c>
      <c r="X49" s="5" t="n">
        <f aca="false">SUM(X45:X47)</f>
        <v>0</v>
      </c>
      <c r="Y49" s="5" t="n">
        <f aca="false">SUM(Y45:Y47)</f>
        <v>0</v>
      </c>
      <c r="Z49" s="5" t="n">
        <f aca="false">SUM(Z45:Z47)</f>
        <v>0</v>
      </c>
      <c r="AA49" s="5" t="n">
        <f aca="false">SUM(AA45:AA47)</f>
        <v>0</v>
      </c>
      <c r="AB49" s="5" t="n">
        <f aca="false">SUM(AB45:AB47)</f>
        <v>0</v>
      </c>
      <c r="AC49" s="5" t="n">
        <f aca="false">SUM(AC45:AC47)</f>
        <v>0</v>
      </c>
      <c r="AD49" s="5" t="n">
        <f aca="false">SUM(AD45:AD47)</f>
        <v>0</v>
      </c>
      <c r="AE49" s="5" t="n">
        <f aca="false">SUM(AE45:AE47)</f>
        <v>0</v>
      </c>
      <c r="AF49" s="5" t="n">
        <f aca="false">SUM(AF45:AF47)</f>
        <v>0</v>
      </c>
      <c r="AG49" s="5" t="n">
        <f aca="false">SUM(AG45:AG47)</f>
        <v>0</v>
      </c>
      <c r="AH49" s="5" t="n">
        <f aca="false">SUM(AH45:AH47)</f>
        <v>0</v>
      </c>
      <c r="AI49" s="5" t="n">
        <f aca="false">SUM(AI45:AI47)</f>
        <v>0</v>
      </c>
      <c r="AJ49" s="5" t="n">
        <f aca="false">SUM(AJ45:AJ47)</f>
        <v>0</v>
      </c>
      <c r="AK49" s="5" t="n">
        <f aca="false">SUM(AK45:AK47)</f>
        <v>0</v>
      </c>
    </row>
  </sheetData>
  <mergeCells count="1">
    <mergeCell ref="A14:B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K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5"/>
  <cols>
    <col collapsed="false" hidden="false" max="1" min="1" style="0" width="38.3622448979592"/>
    <col collapsed="false" hidden="false" max="1025" min="2" style="0" width="10.6734693877551"/>
  </cols>
  <sheetData>
    <row r="2" customFormat="false" ht="15" hidden="false" customHeight="false" outlineLevel="0" collapsed="false">
      <c r="B2" s="0" t="n">
        <v>2015</v>
      </c>
      <c r="C2" s="0" t="n">
        <v>2016</v>
      </c>
      <c r="D2" s="0" t="n">
        <v>2017</v>
      </c>
      <c r="E2" s="0" t="n">
        <v>2018</v>
      </c>
      <c r="F2" s="0" t="n">
        <v>2019</v>
      </c>
      <c r="G2" s="0" t="n">
        <v>2020</v>
      </c>
      <c r="H2" s="0" t="n">
        <v>2021</v>
      </c>
      <c r="I2" s="0" t="n">
        <v>2022</v>
      </c>
      <c r="J2" s="0" t="n">
        <v>2023</v>
      </c>
      <c r="K2" s="0" t="n">
        <v>2024</v>
      </c>
      <c r="L2" s="0" t="n">
        <v>2025</v>
      </c>
      <c r="M2" s="0" t="n">
        <v>2026</v>
      </c>
      <c r="N2" s="0" t="n">
        <v>2027</v>
      </c>
      <c r="O2" s="0" t="n">
        <v>2028</v>
      </c>
      <c r="P2" s="0" t="n">
        <v>2029</v>
      </c>
      <c r="Q2" s="0" t="n">
        <v>2030</v>
      </c>
      <c r="R2" s="0" t="n">
        <v>2031</v>
      </c>
      <c r="S2" s="0" t="n">
        <v>2032</v>
      </c>
      <c r="T2" s="0" t="n">
        <v>2033</v>
      </c>
      <c r="U2" s="0" t="n">
        <v>2034</v>
      </c>
      <c r="V2" s="0" t="n">
        <v>2035</v>
      </c>
      <c r="W2" s="0" t="n">
        <v>2036</v>
      </c>
      <c r="X2" s="0" t="n">
        <v>2037</v>
      </c>
      <c r="Y2" s="0" t="n">
        <v>2038</v>
      </c>
      <c r="Z2" s="0" t="n">
        <v>2039</v>
      </c>
      <c r="AA2" s="0" t="n">
        <v>2040</v>
      </c>
      <c r="AB2" s="0" t="n">
        <v>2041</v>
      </c>
      <c r="AC2" s="0" t="n">
        <v>2042</v>
      </c>
      <c r="AD2" s="0" t="n">
        <v>2043</v>
      </c>
      <c r="AE2" s="0" t="n">
        <v>2044</v>
      </c>
      <c r="AF2" s="0" t="n">
        <v>2045</v>
      </c>
      <c r="AG2" s="0" t="n">
        <v>2046</v>
      </c>
      <c r="AH2" s="0" t="n">
        <v>2047</v>
      </c>
      <c r="AI2" s="0" t="n">
        <v>2048</v>
      </c>
      <c r="AJ2" s="0" t="n">
        <v>2049</v>
      </c>
      <c r="AK2" s="0" t="n">
        <v>2050</v>
      </c>
    </row>
    <row r="4" customFormat="false" ht="15" hidden="false" customHeight="false" outlineLevel="0" collapsed="false">
      <c r="A4" s="0" t="s">
        <v>25</v>
      </c>
    </row>
    <row r="5" customFormat="false" ht="15" hidden="false" customHeight="false" outlineLevel="0" collapsed="false">
      <c r="B5" s="5" t="n">
        <f aca="false">'3ème période'!B45</f>
        <v>2.37313432835821</v>
      </c>
      <c r="C5" s="5" t="n">
        <f aca="false">'3ème période'!C45</f>
        <v>2.37313432835821</v>
      </c>
      <c r="D5" s="5" t="n">
        <f aca="false">'3ème période'!D45</f>
        <v>2.37313432835821</v>
      </c>
      <c r="E5" s="5" t="n">
        <f aca="false">'3ème période'!E45+'4ème période'!B45</f>
        <v>8.26616915422886</v>
      </c>
      <c r="F5" s="5" t="n">
        <f aca="false">'3ème période'!F45+'4ème période'!C45</f>
        <v>8.26616915422886</v>
      </c>
      <c r="G5" s="5" t="n">
        <f aca="false">'3ème période'!G45+'4ème période'!D45</f>
        <v>8.26616915422886</v>
      </c>
      <c r="H5" s="5" t="n">
        <f aca="false">'3ème période'!H45+'4ème période'!E45</f>
        <v>8.26616915422886</v>
      </c>
      <c r="I5" s="5" t="n">
        <f aca="false">'3ème période'!I45+'4ème période'!F45</f>
        <v>8.26616915422886</v>
      </c>
      <c r="J5" s="5" t="n">
        <f aca="false">'3ème période'!J45+'4ème période'!G45</f>
        <v>8.26616915422886</v>
      </c>
      <c r="K5" s="5" t="n">
        <f aca="false">'3ème période'!K45+'4ème période'!H45</f>
        <v>8.26616915422886</v>
      </c>
      <c r="L5" s="5" t="n">
        <f aca="false">'3ème période'!L45+'4ème période'!I45</f>
        <v>8.26616915422886</v>
      </c>
      <c r="M5" s="5" t="n">
        <f aca="false">'3ème période'!M45+'4ème période'!J45</f>
        <v>8.26616915422886</v>
      </c>
      <c r="N5" s="5" t="n">
        <f aca="false">'3ème période'!N45+'4ème période'!K45</f>
        <v>8.26616915422886</v>
      </c>
      <c r="O5" s="5" t="n">
        <f aca="false">'3ème période'!O45+'4ème période'!L45</f>
        <v>5.89303482587065</v>
      </c>
      <c r="P5" s="5" t="n">
        <f aca="false">'3ème période'!P45+'4ème période'!M45</f>
        <v>5.89303482587065</v>
      </c>
      <c r="Q5" s="5" t="n">
        <f aca="false">'3ème période'!Q45+'4ème période'!N45</f>
        <v>5.89303482587065</v>
      </c>
      <c r="R5" s="5" t="n">
        <f aca="false">'3ème période'!R45+'4ème période'!O45</f>
        <v>0</v>
      </c>
      <c r="S5" s="5" t="n">
        <f aca="false">'3ème période'!S45+'4ème période'!P45</f>
        <v>0</v>
      </c>
      <c r="T5" s="5" t="n">
        <f aca="false">'3ème période'!T45+'4ème période'!Q45</f>
        <v>0</v>
      </c>
      <c r="U5" s="5" t="n">
        <f aca="false">'3ème période'!U45+'4ème période'!R45</f>
        <v>0</v>
      </c>
      <c r="V5" s="5" t="n">
        <f aca="false">'3ème période'!V45+'4ème période'!S45</f>
        <v>0</v>
      </c>
      <c r="W5" s="5" t="n">
        <f aca="false">'3ème période'!W45+'4ème période'!T45</f>
        <v>0</v>
      </c>
      <c r="X5" s="5" t="n">
        <f aca="false">'3ème période'!X45+'4ème période'!U45</f>
        <v>0</v>
      </c>
      <c r="Y5" s="5" t="n">
        <f aca="false">'3ème période'!Y45+'4ème période'!V45</f>
        <v>0</v>
      </c>
      <c r="Z5" s="5" t="n">
        <f aca="false">'3ème période'!Z45+'4ème période'!W45</f>
        <v>0</v>
      </c>
      <c r="AA5" s="5" t="n">
        <f aca="false">'3ème période'!AA45+'4ème période'!X45</f>
        <v>0</v>
      </c>
      <c r="AB5" s="5" t="n">
        <f aca="false">'3ème période'!AB45+'4ème période'!Y45</f>
        <v>0</v>
      </c>
      <c r="AC5" s="5" t="n">
        <f aca="false">'3ème période'!AC45+'4ème période'!Z45</f>
        <v>0</v>
      </c>
      <c r="AD5" s="5" t="n">
        <f aca="false">'3ème période'!AD45+'4ème période'!AA45</f>
        <v>0</v>
      </c>
      <c r="AE5" s="5" t="n">
        <f aca="false">'3ème période'!AE45+'4ème période'!AB45</f>
        <v>0</v>
      </c>
      <c r="AF5" s="5" t="n">
        <f aca="false">'3ème période'!AF45+'4ème période'!AC45</f>
        <v>0</v>
      </c>
      <c r="AG5" s="5" t="n">
        <f aca="false">'3ème période'!AG45+'4ème période'!AD45</f>
        <v>0</v>
      </c>
      <c r="AH5" s="5" t="n">
        <f aca="false">'3ème période'!AH45+'4ème période'!AE45</f>
        <v>0</v>
      </c>
      <c r="AI5" s="5" t="n">
        <f aca="false">'3ème période'!AI45+'4ème période'!AF45</f>
        <v>0</v>
      </c>
      <c r="AJ5" s="5" t="n">
        <f aca="false">'3ème période'!AJ45+'4ème période'!AG45</f>
        <v>0</v>
      </c>
      <c r="AK5" s="5" t="n">
        <f aca="false">'3ème période'!AK45+'4ème période'!AH45</f>
        <v>0</v>
      </c>
    </row>
    <row r="6" customFormat="false" ht="15" hidden="false" customHeight="false" outlineLevel="0" collapsed="false">
      <c r="B6" s="5"/>
      <c r="C6" s="5" t="n">
        <f aca="false">'3ème période'!C46</f>
        <v>2.37313432835821</v>
      </c>
      <c r="D6" s="5" t="n">
        <f aca="false">'3ème période'!D46</f>
        <v>2.37313432835821</v>
      </c>
      <c r="E6" s="5" t="n">
        <f aca="false">'3ème période'!E46+'4ème période'!B46</f>
        <v>2.37313432835821</v>
      </c>
      <c r="F6" s="5" t="n">
        <f aca="false">'3ème période'!F46+'4ème période'!C46</f>
        <v>8.26616915422886</v>
      </c>
      <c r="G6" s="5" t="n">
        <f aca="false">'3ème période'!G46+'4ème période'!D46</f>
        <v>8.26616915422886</v>
      </c>
      <c r="H6" s="5" t="n">
        <f aca="false">'3ème période'!H46+'4ème période'!E46</f>
        <v>8.26616915422886</v>
      </c>
      <c r="I6" s="5" t="n">
        <f aca="false">'3ème période'!I46+'4ème période'!F46</f>
        <v>8.26616915422886</v>
      </c>
      <c r="J6" s="5" t="n">
        <f aca="false">'3ème période'!J46+'4ème période'!G46</f>
        <v>8.26616915422886</v>
      </c>
      <c r="K6" s="5" t="n">
        <f aca="false">'3ème période'!K46+'4ème période'!H46</f>
        <v>8.26616915422886</v>
      </c>
      <c r="L6" s="5" t="n">
        <f aca="false">'3ème période'!L46+'4ème période'!I46</f>
        <v>8.26616915422886</v>
      </c>
      <c r="M6" s="5" t="n">
        <f aca="false">'3ème période'!M46+'4ème période'!J46</f>
        <v>8.26616915422886</v>
      </c>
      <c r="N6" s="5" t="n">
        <f aca="false">'3ème période'!N46+'4ème période'!K46</f>
        <v>8.26616915422886</v>
      </c>
      <c r="O6" s="5" t="n">
        <f aca="false">'3ème période'!O46+'4ème période'!L46</f>
        <v>8.26616915422886</v>
      </c>
      <c r="P6" s="5" t="n">
        <f aca="false">'3ème période'!P46+'4ème période'!M46</f>
        <v>5.89303482587065</v>
      </c>
      <c r="Q6" s="5" t="n">
        <f aca="false">'3ème période'!Q46+'4ème période'!N46</f>
        <v>5.89303482587065</v>
      </c>
      <c r="R6" s="5" t="n">
        <f aca="false">'3ème période'!R46+'4ème période'!O46</f>
        <v>5.89303482587065</v>
      </c>
      <c r="S6" s="5" t="n">
        <f aca="false">'3ème période'!S46+'4ème période'!P46</f>
        <v>0</v>
      </c>
      <c r="T6" s="5" t="n">
        <f aca="false">'3ème période'!T46+'4ème période'!Q46</f>
        <v>0</v>
      </c>
      <c r="U6" s="5" t="n">
        <f aca="false">'3ème période'!U46+'4ème période'!R46</f>
        <v>0</v>
      </c>
      <c r="V6" s="5" t="n">
        <f aca="false">'3ème période'!V46+'4ème période'!S46</f>
        <v>0</v>
      </c>
      <c r="W6" s="5" t="n">
        <f aca="false">'3ème période'!W46+'4ème période'!T46</f>
        <v>0</v>
      </c>
      <c r="X6" s="5" t="n">
        <f aca="false">'3ème période'!X46+'4ème période'!U46</f>
        <v>0</v>
      </c>
      <c r="Y6" s="5" t="n">
        <f aca="false">'3ème période'!Y46+'4ème période'!V46</f>
        <v>0</v>
      </c>
      <c r="Z6" s="5" t="n">
        <f aca="false">'3ème période'!Z46+'4ème période'!W46</f>
        <v>0</v>
      </c>
      <c r="AA6" s="5" t="n">
        <f aca="false">'3ème période'!AA46+'4ème période'!X46</f>
        <v>0</v>
      </c>
      <c r="AB6" s="5" t="n">
        <f aca="false">'3ème période'!AB46+'4ème période'!Y46</f>
        <v>0</v>
      </c>
      <c r="AC6" s="5" t="n">
        <f aca="false">'3ème période'!AC46+'4ème période'!Z46</f>
        <v>0</v>
      </c>
      <c r="AD6" s="5" t="n">
        <f aca="false">'3ème période'!AD46+'4ème période'!AA46</f>
        <v>0</v>
      </c>
      <c r="AE6" s="5" t="n">
        <f aca="false">'3ème période'!AE46+'4ème période'!AB46</f>
        <v>0</v>
      </c>
      <c r="AF6" s="5" t="n">
        <f aca="false">'3ème période'!AF46+'4ème période'!AC46</f>
        <v>0</v>
      </c>
      <c r="AG6" s="5" t="n">
        <f aca="false">'3ème période'!AG46+'4ème période'!AD46</f>
        <v>0</v>
      </c>
      <c r="AH6" s="5" t="n">
        <f aca="false">'3ème période'!AH46+'4ème période'!AE46</f>
        <v>0</v>
      </c>
      <c r="AI6" s="5" t="n">
        <f aca="false">'3ème période'!AI46+'4ème période'!AF46</f>
        <v>0</v>
      </c>
      <c r="AJ6" s="5" t="n">
        <f aca="false">'3ème période'!AJ46+'4ème période'!AG46</f>
        <v>0</v>
      </c>
      <c r="AK6" s="5" t="n">
        <f aca="false">'3ème période'!AK46+'4ème période'!AH46</f>
        <v>0</v>
      </c>
    </row>
    <row r="7" customFormat="false" ht="15" hidden="false" customHeight="false" outlineLevel="0" collapsed="false">
      <c r="B7" s="5"/>
      <c r="C7" s="5" t="n">
        <f aca="false">'3ème période'!C47</f>
        <v>0</v>
      </c>
      <c r="D7" s="5" t="n">
        <f aca="false">'3ème période'!D47</f>
        <v>2.37313432835821</v>
      </c>
      <c r="E7" s="5" t="n">
        <f aca="false">'3ème période'!E47+'4ème période'!B47</f>
        <v>2.37313432835821</v>
      </c>
      <c r="F7" s="5" t="n">
        <f aca="false">'3ème période'!F47+'4ème période'!C47</f>
        <v>2.37313432835821</v>
      </c>
      <c r="G7" s="5" t="n">
        <f aca="false">'3ème période'!G47+'4ème période'!D47</f>
        <v>8.26616915422886</v>
      </c>
      <c r="H7" s="5" t="n">
        <f aca="false">'3ème période'!H47+'4ème période'!E47</f>
        <v>8.26616915422886</v>
      </c>
      <c r="I7" s="5" t="n">
        <f aca="false">'3ème période'!I47+'4ème période'!F47</f>
        <v>8.26616915422886</v>
      </c>
      <c r="J7" s="5" t="n">
        <f aca="false">'3ème période'!J47+'4ème période'!G47</f>
        <v>8.26616915422886</v>
      </c>
      <c r="K7" s="5" t="n">
        <f aca="false">'3ème période'!K47+'4ème période'!H47</f>
        <v>8.26616915422886</v>
      </c>
      <c r="L7" s="5" t="n">
        <f aca="false">'3ème période'!L47+'4ème période'!I47</f>
        <v>8.26616915422886</v>
      </c>
      <c r="M7" s="5" t="n">
        <f aca="false">'3ème période'!M47+'4ème période'!J47</f>
        <v>8.26616915422886</v>
      </c>
      <c r="N7" s="5" t="n">
        <f aca="false">'3ème période'!N47+'4ème période'!K47</f>
        <v>8.26616915422886</v>
      </c>
      <c r="O7" s="5" t="n">
        <f aca="false">'3ème période'!O47+'4ème période'!L47</f>
        <v>8.26616915422886</v>
      </c>
      <c r="P7" s="5" t="n">
        <f aca="false">'3ème période'!P47+'4ème période'!M47</f>
        <v>8.26616915422886</v>
      </c>
      <c r="Q7" s="5" t="n">
        <f aca="false">'3ème période'!Q47+'4ème période'!N47</f>
        <v>5.89303482587065</v>
      </c>
      <c r="R7" s="5" t="n">
        <f aca="false">'3ème période'!R47+'4ème période'!O47</f>
        <v>5.89303482587065</v>
      </c>
      <c r="S7" s="5" t="n">
        <f aca="false">'3ème période'!S47+'4ème période'!P47</f>
        <v>5.89303482587065</v>
      </c>
      <c r="T7" s="5" t="n">
        <f aca="false">'3ème période'!T47+'4ème période'!Q47</f>
        <v>0</v>
      </c>
      <c r="U7" s="5" t="n">
        <f aca="false">'3ème période'!U47+'4ème période'!R47</f>
        <v>0</v>
      </c>
      <c r="V7" s="5" t="n">
        <f aca="false">'3ème période'!V47+'4ème période'!S47</f>
        <v>0</v>
      </c>
      <c r="W7" s="5" t="n">
        <f aca="false">'3ème période'!W47+'4ème période'!T47</f>
        <v>0</v>
      </c>
      <c r="X7" s="5" t="n">
        <f aca="false">'3ème période'!X47+'4ème période'!U47</f>
        <v>0</v>
      </c>
      <c r="Y7" s="5" t="n">
        <f aca="false">'3ème période'!Y47+'4ème période'!V47</f>
        <v>0</v>
      </c>
      <c r="Z7" s="5" t="n">
        <f aca="false">'3ème période'!Z47+'4ème période'!W47</f>
        <v>0</v>
      </c>
      <c r="AA7" s="5" t="n">
        <f aca="false">'3ème période'!AA47+'4ème période'!X47</f>
        <v>0</v>
      </c>
      <c r="AB7" s="5" t="n">
        <f aca="false">'3ème période'!AB47+'4ème période'!Y47</f>
        <v>0</v>
      </c>
      <c r="AC7" s="5" t="n">
        <f aca="false">'3ème période'!AC47+'4ème période'!Z47</f>
        <v>0</v>
      </c>
      <c r="AD7" s="5" t="n">
        <f aca="false">'3ème période'!AD47+'4ème période'!AA47</f>
        <v>0</v>
      </c>
      <c r="AE7" s="5" t="n">
        <f aca="false">'3ème période'!AE47+'4ème période'!AB47</f>
        <v>0</v>
      </c>
      <c r="AF7" s="5" t="n">
        <f aca="false">'3ème période'!AF47+'4ème période'!AC47</f>
        <v>0</v>
      </c>
      <c r="AG7" s="5" t="n">
        <f aca="false">'3ème période'!AG47+'4ème période'!AD47</f>
        <v>0</v>
      </c>
      <c r="AH7" s="5" t="n">
        <f aca="false">'3ème période'!AH47+'4ème période'!AE47</f>
        <v>0</v>
      </c>
      <c r="AI7" s="5" t="n">
        <f aca="false">'3ème période'!AI47+'4ème période'!AF47</f>
        <v>0</v>
      </c>
      <c r="AJ7" s="5" t="n">
        <f aca="false">'3ème période'!AJ47+'4ème période'!AG47</f>
        <v>0</v>
      </c>
      <c r="AK7" s="5" t="n">
        <f aca="false">'3ème période'!AK47+'4ème période'!AH47</f>
        <v>0</v>
      </c>
    </row>
    <row r="9" customFormat="false" ht="15" hidden="false" customHeight="false" outlineLevel="0" collapsed="false">
      <c r="B9" s="5" t="n">
        <f aca="false">SUM(B5:B7)</f>
        <v>2.37313432835821</v>
      </c>
      <c r="C9" s="5" t="n">
        <f aca="false">SUM(C5:C7)</f>
        <v>4.74626865671642</v>
      </c>
      <c r="D9" s="5" t="n">
        <f aca="false">SUM(D5:D7)</f>
        <v>7.11940298507463</v>
      </c>
      <c r="E9" s="5" t="n">
        <f aca="false">SUM(E5:E7)</f>
        <v>13.0124378109453</v>
      </c>
      <c r="F9" s="5" t="n">
        <f aca="false">SUM(F5:F7)</f>
        <v>18.9054726368159</v>
      </c>
      <c r="G9" s="5" t="n">
        <f aca="false">SUM(G5:G7)</f>
        <v>24.7985074626866</v>
      </c>
      <c r="H9" s="5" t="n">
        <f aca="false">SUM(H5:H7)</f>
        <v>24.7985074626866</v>
      </c>
      <c r="I9" s="5" t="n">
        <f aca="false">SUM(I5:I7)</f>
        <v>24.7985074626866</v>
      </c>
      <c r="J9" s="5" t="n">
        <f aca="false">SUM(J5:J7)</f>
        <v>24.7985074626866</v>
      </c>
      <c r="K9" s="5" t="n">
        <f aca="false">SUM(K5:K7)</f>
        <v>24.7985074626866</v>
      </c>
      <c r="L9" s="5" t="n">
        <f aca="false">SUM(L5:L7)</f>
        <v>24.7985074626866</v>
      </c>
      <c r="M9" s="5" t="n">
        <f aca="false">SUM(M5:M7)</f>
        <v>24.7985074626866</v>
      </c>
      <c r="N9" s="5" t="n">
        <f aca="false">SUM(N5:N7)</f>
        <v>24.7985074626866</v>
      </c>
      <c r="O9" s="5" t="n">
        <f aca="false">SUM(O5:O7)</f>
        <v>22.4253731343284</v>
      </c>
      <c r="P9" s="5" t="n">
        <f aca="false">SUM(P5:P7)</f>
        <v>20.0522388059701</v>
      </c>
      <c r="Q9" s="5" t="n">
        <f aca="false">SUM(Q5:Q7)</f>
        <v>17.6791044776119</v>
      </c>
      <c r="R9" s="5" t="n">
        <f aca="false">SUM(R5:R7)</f>
        <v>11.7860696517413</v>
      </c>
      <c r="S9" s="5" t="n">
        <f aca="false">SUM(S5:S7)</f>
        <v>5.89303482587065</v>
      </c>
      <c r="T9" s="5" t="n">
        <f aca="false">SUM(T5:T7)</f>
        <v>0</v>
      </c>
      <c r="U9" s="5" t="n">
        <f aca="false">SUM(U5:U7)</f>
        <v>0</v>
      </c>
      <c r="V9" s="5" t="n">
        <f aca="false">SUM(V5:V7)</f>
        <v>0</v>
      </c>
      <c r="W9" s="5" t="n">
        <f aca="false">SUM(W5:W7)</f>
        <v>0</v>
      </c>
      <c r="X9" s="5" t="n">
        <f aca="false">SUM(X5:X7)</f>
        <v>0</v>
      </c>
      <c r="Y9" s="5" t="n">
        <f aca="false">SUM(Y5:Y7)</f>
        <v>0</v>
      </c>
      <c r="Z9" s="5" t="n">
        <f aca="false">SUM(Z5:Z7)</f>
        <v>0</v>
      </c>
      <c r="AA9" s="5" t="n">
        <f aca="false">SUM(AA5:AA7)</f>
        <v>0</v>
      </c>
      <c r="AB9" s="5" t="n">
        <f aca="false">SUM(AB5:AB7)</f>
        <v>0</v>
      </c>
      <c r="AC9" s="5" t="n">
        <f aca="false">SUM(AC5:AC7)</f>
        <v>0</v>
      </c>
      <c r="AD9" s="5" t="n">
        <f aca="false">SUM(AD5:AD7)</f>
        <v>0</v>
      </c>
      <c r="AE9" s="5" t="n">
        <f aca="false">SUM(AE5:AE7)</f>
        <v>0</v>
      </c>
      <c r="AF9" s="5" t="n">
        <f aca="false">SUM(AF5:AF7)</f>
        <v>0</v>
      </c>
      <c r="AG9" s="5" t="n">
        <f aca="false">SUM(AG5:AG7)</f>
        <v>0</v>
      </c>
      <c r="AH9" s="5" t="n">
        <f aca="false">SUM(AH5:AH7)</f>
        <v>0</v>
      </c>
      <c r="AI9" s="5" t="n">
        <f aca="false">SUM(AI5:AI7)</f>
        <v>0</v>
      </c>
      <c r="AJ9" s="5" t="n">
        <f aca="false">SUM(AJ5:AJ7)</f>
        <v>0</v>
      </c>
      <c r="AK9" s="5" t="n">
        <f aca="false">SUM(AK5:AK7)</f>
        <v>0</v>
      </c>
    </row>
    <row r="10" customFormat="false" ht="13.8" hidden="false" customHeight="false" outlineLevel="0" collapsed="false">
      <c r="A10" s="0" t="s">
        <v>33</v>
      </c>
      <c r="B10" s="5" t="n">
        <f aca="false">B9-A9</f>
        <v>2.37313432835821</v>
      </c>
      <c r="C10" s="5" t="n">
        <f aca="false">C9-B9</f>
        <v>2.37313432835821</v>
      </c>
      <c r="D10" s="5" t="n">
        <f aca="false">D9-C9</f>
        <v>2.37313432835821</v>
      </c>
      <c r="E10" s="5" t="n">
        <f aca="false">E9-D9</f>
        <v>5.89303482587065</v>
      </c>
      <c r="F10" s="5" t="n">
        <f aca="false">F9-E9</f>
        <v>5.89303482587065</v>
      </c>
      <c r="G10" s="5" t="n">
        <f aca="false">G9-F9</f>
        <v>5.89303482587065</v>
      </c>
      <c r="H10" s="5" t="n">
        <f aca="false">H9-G9</f>
        <v>0</v>
      </c>
      <c r="I10" s="5" t="n">
        <f aca="false">I9-H9</f>
        <v>0</v>
      </c>
      <c r="J10" s="5" t="n">
        <f aca="false">J9-I9</f>
        <v>0</v>
      </c>
      <c r="K10" s="5" t="n">
        <f aca="false">K9-J9</f>
        <v>0</v>
      </c>
      <c r="L10" s="5" t="n">
        <f aca="false">L9-K9</f>
        <v>0</v>
      </c>
      <c r="M10" s="5" t="n">
        <f aca="false">M9-L9</f>
        <v>0</v>
      </c>
      <c r="N10" s="5" t="n">
        <f aca="false">N9-M9</f>
        <v>0</v>
      </c>
      <c r="O10" s="5" t="n">
        <f aca="false">O9-N9</f>
        <v>-2.37313432835821</v>
      </c>
      <c r="P10" s="5" t="n">
        <f aca="false">P9-O9</f>
        <v>-2.37313432835821</v>
      </c>
      <c r="Q10" s="5" t="n">
        <f aca="false">Q9-P9</f>
        <v>-2.37313432835821</v>
      </c>
      <c r="R10" s="5" t="n">
        <f aca="false">R9-Q9</f>
        <v>-5.89303482587065</v>
      </c>
      <c r="S10" s="5" t="n">
        <f aca="false">S9-R9</f>
        <v>-5.89303482587065</v>
      </c>
      <c r="T10" s="5" t="n">
        <f aca="false">T9-S9</f>
        <v>-5.89303482587065</v>
      </c>
      <c r="U10" s="5" t="n">
        <f aca="false">U9-T9</f>
        <v>0</v>
      </c>
      <c r="V10" s="5" t="n">
        <f aca="false">V9-U9</f>
        <v>0</v>
      </c>
      <c r="W10" s="5" t="n">
        <f aca="false">W9-V9</f>
        <v>0</v>
      </c>
      <c r="X10" s="5" t="n">
        <f aca="false">X9-W9</f>
        <v>0</v>
      </c>
      <c r="Y10" s="5" t="n">
        <f aca="false">Y9-X9</f>
        <v>0</v>
      </c>
      <c r="Z10" s="5" t="n">
        <f aca="false">Z9-Y9</f>
        <v>0</v>
      </c>
      <c r="AA10" s="5" t="n">
        <f aca="false">AA9-Z9</f>
        <v>0</v>
      </c>
      <c r="AB10" s="5" t="n">
        <f aca="false">AB9-AA9</f>
        <v>0</v>
      </c>
      <c r="AC10" s="5" t="n">
        <f aca="false">AC9-AB9</f>
        <v>0</v>
      </c>
      <c r="AD10" s="5" t="n">
        <f aca="false">AD9-AC9</f>
        <v>0</v>
      </c>
      <c r="AE10" s="5" t="n">
        <f aca="false">AE9-AD9</f>
        <v>0</v>
      </c>
      <c r="AF10" s="5" t="n">
        <f aca="false">AF9-AE9</f>
        <v>0</v>
      </c>
      <c r="AG10" s="5" t="n">
        <f aca="false">AG9-AF9</f>
        <v>0</v>
      </c>
      <c r="AH10" s="5" t="n">
        <f aca="false">AH9-AG9</f>
        <v>0</v>
      </c>
      <c r="AI10" s="5" t="n">
        <f aca="false">AI9-AH9</f>
        <v>0</v>
      </c>
      <c r="AJ10" s="5" t="n">
        <f aca="false">AJ9-AI9</f>
        <v>0</v>
      </c>
      <c r="AK10" s="5" t="n">
        <f aca="false">AK9-AJ9</f>
        <v>0</v>
      </c>
    </row>
    <row r="12" customFormat="false" ht="13.8" hidden="false" customHeight="false" outlineLevel="0" collapsed="false">
      <c r="A12" s="0" t="s">
        <v>34</v>
      </c>
      <c r="B12" s="12" t="n">
        <f aca="false">MAX(B9:AK9)</f>
        <v>24.7985074626866</v>
      </c>
    </row>
    <row r="15" customFormat="false" ht="15" hidden="false" customHeight="false" outlineLevel="0" collapsed="false">
      <c r="A15" s="0" t="s">
        <v>35</v>
      </c>
    </row>
    <row r="16" customFormat="false" ht="13.8" hidden="false" customHeight="false" outlineLevel="0" collapsed="false">
      <c r="A16" s="13" t="s">
        <v>25</v>
      </c>
      <c r="B16" s="14" t="s">
        <v>36</v>
      </c>
      <c r="C16" s="15" t="n">
        <v>0.59</v>
      </c>
    </row>
    <row r="17" customFormat="false" ht="13.8" hidden="false" customHeight="false" outlineLevel="0" collapsed="false">
      <c r="A17" s="13"/>
      <c r="B17" s="16" t="s">
        <v>37</v>
      </c>
      <c r="C17" s="17" t="n">
        <v>0.37</v>
      </c>
    </row>
    <row r="18" customFormat="false" ht="13.8" hidden="false" customHeight="false" outlineLevel="0" collapsed="false">
      <c r="A18" s="13"/>
      <c r="B18" s="18" t="s">
        <v>38</v>
      </c>
      <c r="C18" s="19" t="n">
        <v>0.04</v>
      </c>
    </row>
    <row r="19" customFormat="false" ht="30.55" hidden="false" customHeight="true" outlineLevel="0" collapsed="false"/>
    <row r="20" customFormat="false" ht="13.8" hidden="false" customHeight="false" outlineLevel="0" collapsed="false">
      <c r="B20" s="0" t="n">
        <f aca="false">B2</f>
        <v>2015</v>
      </c>
      <c r="C20" s="0" t="n">
        <f aca="false">C2</f>
        <v>2016</v>
      </c>
      <c r="D20" s="0" t="n">
        <f aca="false">D2</f>
        <v>2017</v>
      </c>
      <c r="E20" s="0" t="n">
        <f aca="false">E2</f>
        <v>2018</v>
      </c>
      <c r="F20" s="0" t="n">
        <f aca="false">F2</f>
        <v>2019</v>
      </c>
      <c r="G20" s="0" t="n">
        <f aca="false">G2</f>
        <v>2020</v>
      </c>
      <c r="H20" s="0" t="n">
        <f aca="false">H2</f>
        <v>2021</v>
      </c>
      <c r="I20" s="0" t="n">
        <f aca="false">I2</f>
        <v>2022</v>
      </c>
      <c r="J20" s="0" t="n">
        <f aca="false">J2</f>
        <v>2023</v>
      </c>
      <c r="K20" s="0" t="n">
        <f aca="false">K2</f>
        <v>2024</v>
      </c>
      <c r="L20" s="0" t="n">
        <f aca="false">L2</f>
        <v>2025</v>
      </c>
      <c r="M20" s="0" t="n">
        <f aca="false">M2</f>
        <v>2026</v>
      </c>
      <c r="N20" s="0" t="n">
        <f aca="false">N2</f>
        <v>2027</v>
      </c>
      <c r="O20" s="0" t="n">
        <f aca="false">O2</f>
        <v>2028</v>
      </c>
      <c r="P20" s="0" t="n">
        <f aca="false">P2</f>
        <v>2029</v>
      </c>
      <c r="Q20" s="0" t="n">
        <f aca="false">Q2</f>
        <v>2030</v>
      </c>
      <c r="R20" s="0" t="n">
        <f aca="false">R2</f>
        <v>2031</v>
      </c>
      <c r="S20" s="0" t="n">
        <f aca="false">S2</f>
        <v>2032</v>
      </c>
      <c r="T20" s="0" t="n">
        <f aca="false">T2</f>
        <v>2033</v>
      </c>
      <c r="U20" s="0" t="n">
        <f aca="false">U2</f>
        <v>2034</v>
      </c>
      <c r="V20" s="0" t="n">
        <f aca="false">V2</f>
        <v>2035</v>
      </c>
      <c r="W20" s="0" t="n">
        <f aca="false">W2</f>
        <v>2036</v>
      </c>
      <c r="X20" s="0" t="n">
        <f aca="false">X2</f>
        <v>2037</v>
      </c>
      <c r="Y20" s="0" t="n">
        <f aca="false">Y2</f>
        <v>2038</v>
      </c>
      <c r="Z20" s="0" t="n">
        <f aca="false">Z2</f>
        <v>2039</v>
      </c>
      <c r="AA20" s="0" t="n">
        <f aca="false">AA2</f>
        <v>2040</v>
      </c>
      <c r="AB20" s="0" t="n">
        <f aca="false">AB2</f>
        <v>2041</v>
      </c>
      <c r="AC20" s="0" t="n">
        <f aca="false">AC2</f>
        <v>2042</v>
      </c>
      <c r="AD20" s="0" t="n">
        <f aca="false">AD2</f>
        <v>2043</v>
      </c>
      <c r="AE20" s="0" t="n">
        <f aca="false">AE2</f>
        <v>2044</v>
      </c>
      <c r="AF20" s="0" t="n">
        <f aca="false">AF2</f>
        <v>2045</v>
      </c>
      <c r="AG20" s="0" t="n">
        <f aca="false">AG2</f>
        <v>2046</v>
      </c>
      <c r="AH20" s="0" t="n">
        <f aca="false">AH2</f>
        <v>2047</v>
      </c>
      <c r="AI20" s="0" t="n">
        <f aca="false">AI2</f>
        <v>2048</v>
      </c>
      <c r="AJ20" s="0" t="n">
        <f aca="false">AJ2</f>
        <v>2049</v>
      </c>
      <c r="AK20" s="0" t="n">
        <f aca="false">AK2</f>
        <v>2050</v>
      </c>
    </row>
    <row r="21" customFormat="false" ht="13.8" hidden="false" customHeight="false" outlineLevel="0" collapsed="false">
      <c r="A21" s="14" t="s">
        <v>36</v>
      </c>
      <c r="B21" s="5" t="n">
        <f aca="false">B$10*$C16</f>
        <v>1.40014925373134</v>
      </c>
      <c r="C21" s="5" t="n">
        <f aca="false">C$10*$C16</f>
        <v>1.40014925373134</v>
      </c>
      <c r="D21" s="5" t="n">
        <f aca="false">D$10*$C16</f>
        <v>1.40014925373134</v>
      </c>
      <c r="E21" s="5" t="n">
        <f aca="false">E$10*$C16</f>
        <v>3.47689054726368</v>
      </c>
      <c r="F21" s="5" t="n">
        <f aca="false">F$10*$C16</f>
        <v>3.47689054726368</v>
      </c>
      <c r="G21" s="5" t="n">
        <f aca="false">G$10*$C16</f>
        <v>3.47689054726368</v>
      </c>
      <c r="H21" s="5" t="n">
        <f aca="false">H$10*$C16</f>
        <v>0</v>
      </c>
      <c r="I21" s="5" t="n">
        <f aca="false">I$10*$C16</f>
        <v>0</v>
      </c>
      <c r="J21" s="5" t="n">
        <f aca="false">J$10*$C16</f>
        <v>0</v>
      </c>
      <c r="K21" s="5" t="n">
        <f aca="false">K$10*$C16</f>
        <v>0</v>
      </c>
    </row>
    <row r="22" customFormat="false" ht="13.8" hidden="false" customHeight="false" outlineLevel="0" collapsed="false">
      <c r="A22" s="16" t="s">
        <v>37</v>
      </c>
      <c r="B22" s="5" t="n">
        <f aca="false">B$10*$C17</f>
        <v>0.878059701492537</v>
      </c>
      <c r="C22" s="5" t="n">
        <f aca="false">C$10*$C17</f>
        <v>0.878059701492537</v>
      </c>
      <c r="D22" s="5" t="n">
        <f aca="false">D$10*$C17</f>
        <v>0.878059701492537</v>
      </c>
      <c r="E22" s="5" t="n">
        <f aca="false">E$10*$C17</f>
        <v>2.18042288557214</v>
      </c>
      <c r="F22" s="5" t="n">
        <f aca="false">F$10*$C17</f>
        <v>2.18042288557214</v>
      </c>
      <c r="G22" s="5" t="n">
        <f aca="false">G$10*$C17</f>
        <v>2.18042288557214</v>
      </c>
      <c r="H22" s="5" t="n">
        <f aca="false">H$10*$C17</f>
        <v>0</v>
      </c>
      <c r="I22" s="5" t="n">
        <f aca="false">I$10*$C17</f>
        <v>0</v>
      </c>
      <c r="J22" s="5" t="n">
        <f aca="false">J$10*$C17</f>
        <v>0</v>
      </c>
      <c r="K22" s="5" t="n">
        <f aca="false">K$10*$C17</f>
        <v>0</v>
      </c>
    </row>
    <row r="23" customFormat="false" ht="13.8" hidden="false" customHeight="false" outlineLevel="0" collapsed="false">
      <c r="A23" s="18" t="s">
        <v>38</v>
      </c>
      <c r="B23" s="5" t="n">
        <f aca="false">B$10*$C18</f>
        <v>0.0949253731343284</v>
      </c>
      <c r="C23" s="5" t="n">
        <f aca="false">C$10*$C18</f>
        <v>0.0949253731343284</v>
      </c>
      <c r="D23" s="5" t="n">
        <f aca="false">D$10*$C18</f>
        <v>0.0949253731343284</v>
      </c>
      <c r="E23" s="5" t="n">
        <f aca="false">E$10*$C18</f>
        <v>0.235721393034826</v>
      </c>
      <c r="F23" s="5" t="n">
        <f aca="false">F$10*$C18</f>
        <v>0.235721393034826</v>
      </c>
      <c r="G23" s="5" t="n">
        <f aca="false">G$10*$C18</f>
        <v>0.235721393034826</v>
      </c>
      <c r="H23" s="5" t="n">
        <f aca="false">H$10*$C18</f>
        <v>0</v>
      </c>
      <c r="I23" s="5" t="n">
        <f aca="false">I$10*$C18</f>
        <v>0</v>
      </c>
      <c r="J23" s="5" t="n">
        <f aca="false">J$10*$C18</f>
        <v>0</v>
      </c>
      <c r="K23" s="5" t="n">
        <f aca="false">K$10*$C18</f>
        <v>0</v>
      </c>
    </row>
    <row r="24" customFormat="false" ht="13.8" hidden="false" customHeight="false" outlineLevel="0" collapsed="false">
      <c r="B24" s="5" t="n">
        <f aca="false">SUM(B21:B23)</f>
        <v>2.37313432835821</v>
      </c>
      <c r="C24" s="5" t="n">
        <f aca="false">SUM(C21:C23)</f>
        <v>2.37313432835821</v>
      </c>
      <c r="D24" s="5" t="n">
        <f aca="false">SUM(D21:D23)</f>
        <v>2.37313432835821</v>
      </c>
      <c r="E24" s="5" t="n">
        <f aca="false">SUM(E21:E23)</f>
        <v>5.89303482587065</v>
      </c>
      <c r="F24" s="5" t="n">
        <f aca="false">SUM(F21:F23)</f>
        <v>5.89303482587065</v>
      </c>
      <c r="G24" s="5" t="n">
        <f aca="false">SUM(G21:G23)</f>
        <v>5.89303482587065</v>
      </c>
      <c r="H24" s="5" t="n">
        <f aca="false">SUM(H21:H23)</f>
        <v>0</v>
      </c>
      <c r="I24" s="5" t="n">
        <f aca="false">SUM(I21:I23)</f>
        <v>0</v>
      </c>
      <c r="J24" s="5" t="n">
        <f aca="false">SUM(J21:J23)</f>
        <v>0</v>
      </c>
      <c r="K24" s="5" t="n">
        <f aca="false">SUM(K21:K23)</f>
        <v>0</v>
      </c>
    </row>
    <row r="26" customFormat="false" ht="13.8" hidden="false" customHeight="false" outlineLevel="0" collapsed="false">
      <c r="B26" s="0" t="n">
        <f aca="false">B8</f>
        <v>0</v>
      </c>
      <c r="C26" s="0" t="n">
        <f aca="false">C8</f>
        <v>0</v>
      </c>
      <c r="D26" s="0" t="n">
        <f aca="false">D8</f>
        <v>0</v>
      </c>
      <c r="E26" s="0" t="n">
        <f aca="false">E8</f>
        <v>0</v>
      </c>
      <c r="F26" s="0" t="n">
        <f aca="false">F8</f>
        <v>0</v>
      </c>
      <c r="G26" s="0" t="n">
        <f aca="false">G8</f>
        <v>0</v>
      </c>
      <c r="H26" s="0" t="n">
        <f aca="false">H8</f>
        <v>0</v>
      </c>
      <c r="I26" s="0" t="n">
        <f aca="false">I8</f>
        <v>0</v>
      </c>
      <c r="J26" s="0" t="n">
        <f aca="false">J8</f>
        <v>0</v>
      </c>
      <c r="K26" s="0" t="n">
        <f aca="false">K8</f>
        <v>0</v>
      </c>
      <c r="L26" s="0" t="n">
        <f aca="false">L8</f>
        <v>0</v>
      </c>
      <c r="M26" s="0" t="n">
        <f aca="false">M8</f>
        <v>0</v>
      </c>
      <c r="N26" s="0" t="n">
        <f aca="false">N8</f>
        <v>0</v>
      </c>
      <c r="O26" s="0" t="n">
        <f aca="false">O8</f>
        <v>0</v>
      </c>
      <c r="P26" s="0" t="n">
        <f aca="false">P8</f>
        <v>0</v>
      </c>
      <c r="Q26" s="0" t="n">
        <f aca="false">Q8</f>
        <v>0</v>
      </c>
      <c r="R26" s="0" t="n">
        <f aca="false">R8</f>
        <v>0</v>
      </c>
      <c r="S26" s="0" t="n">
        <f aca="false">S8</f>
        <v>0</v>
      </c>
      <c r="T26" s="0" t="n">
        <f aca="false">T8</f>
        <v>0</v>
      </c>
      <c r="U26" s="0" t="n">
        <f aca="false">U8</f>
        <v>0</v>
      </c>
      <c r="V26" s="0" t="n">
        <f aca="false">V8</f>
        <v>0</v>
      </c>
      <c r="W26" s="0" t="n">
        <f aca="false">W8</f>
        <v>0</v>
      </c>
      <c r="X26" s="0" t="n">
        <f aca="false">X8</f>
        <v>0</v>
      </c>
      <c r="Y26" s="0" t="n">
        <f aca="false">Y8</f>
        <v>0</v>
      </c>
      <c r="Z26" s="0" t="n">
        <f aca="false">Z8</f>
        <v>0</v>
      </c>
      <c r="AA26" s="0" t="n">
        <f aca="false">AA8</f>
        <v>0</v>
      </c>
      <c r="AB26" s="0" t="n">
        <f aca="false">AB8</f>
        <v>0</v>
      </c>
      <c r="AC26" s="0" t="n">
        <f aca="false">AC8</f>
        <v>0</v>
      </c>
      <c r="AD26" s="0" t="n">
        <f aca="false">AD8</f>
        <v>0</v>
      </c>
      <c r="AE26" s="0" t="n">
        <f aca="false">AE8</f>
        <v>0</v>
      </c>
      <c r="AF26" s="0" t="n">
        <f aca="false">AF8</f>
        <v>0</v>
      </c>
      <c r="AG26" s="0" t="n">
        <f aca="false">AG8</f>
        <v>0</v>
      </c>
      <c r="AH26" s="0" t="n">
        <f aca="false">AH8</f>
        <v>0</v>
      </c>
      <c r="AI26" s="0" t="n">
        <f aca="false">AI8</f>
        <v>0</v>
      </c>
      <c r="AJ26" s="0" t="n">
        <f aca="false">AJ8</f>
        <v>0</v>
      </c>
      <c r="AK26" s="0" t="n">
        <f aca="false">AK8</f>
        <v>0</v>
      </c>
    </row>
    <row r="27" customFormat="false" ht="13.8" hidden="false" customHeight="false" outlineLevel="0" collapsed="false">
      <c r="A27" s="14" t="s">
        <v>36</v>
      </c>
      <c r="B27" s="5" t="n">
        <f aca="false">B21</f>
        <v>1.40014925373134</v>
      </c>
      <c r="C27" s="5" t="n">
        <f aca="false">C21</f>
        <v>1.40014925373134</v>
      </c>
      <c r="D27" s="5" t="n">
        <f aca="false">D21</f>
        <v>1.40014925373134</v>
      </c>
      <c r="E27" s="5" t="n">
        <f aca="false">E21</f>
        <v>3.47689054726368</v>
      </c>
      <c r="F27" s="5" t="n">
        <f aca="false">F21</f>
        <v>3.47689054726368</v>
      </c>
      <c r="G27" s="5" t="n">
        <f aca="false">G21</f>
        <v>3.47689054726368</v>
      </c>
      <c r="H27" s="5" t="n">
        <f aca="false">H21</f>
        <v>0</v>
      </c>
      <c r="I27" s="5" t="n">
        <f aca="false">I21</f>
        <v>0</v>
      </c>
      <c r="J27" s="5" t="n">
        <f aca="false">J21</f>
        <v>0</v>
      </c>
      <c r="K27" s="5" t="n">
        <f aca="false">K21</f>
        <v>0</v>
      </c>
    </row>
    <row r="28" customFormat="false" ht="13.8" hidden="false" customHeight="false" outlineLevel="0" collapsed="false">
      <c r="A28" s="14" t="s">
        <v>39</v>
      </c>
      <c r="B28" s="5" t="n">
        <f aca="false">0.5*B22</f>
        <v>0.439029850746269</v>
      </c>
      <c r="C28" s="5" t="n">
        <f aca="false">0.5*C22</f>
        <v>0.439029850746269</v>
      </c>
      <c r="D28" s="5" t="n">
        <f aca="false">0.5*D22</f>
        <v>0.439029850746269</v>
      </c>
      <c r="E28" s="5" t="n">
        <f aca="false">0.5*E22</f>
        <v>1.09021144278607</v>
      </c>
      <c r="F28" s="5" t="n">
        <f aca="false">0.5*F22</f>
        <v>1.09021144278607</v>
      </c>
      <c r="G28" s="5" t="n">
        <f aca="false">0.5*G22</f>
        <v>1.09021144278607</v>
      </c>
      <c r="H28" s="5" t="n">
        <f aca="false">0.5*H22</f>
        <v>0</v>
      </c>
      <c r="I28" s="5" t="n">
        <f aca="false">0.5*I22</f>
        <v>0</v>
      </c>
      <c r="J28" s="5" t="n">
        <f aca="false">0.5*J22</f>
        <v>0</v>
      </c>
      <c r="K28" s="5" t="n">
        <f aca="false">0.5*K22</f>
        <v>0</v>
      </c>
    </row>
    <row r="29" customFormat="false" ht="13.8" hidden="false" customHeight="false" outlineLevel="0" collapsed="false">
      <c r="A29" s="16" t="s">
        <v>40</v>
      </c>
      <c r="B29" s="5" t="n">
        <f aca="false">0.5*B22</f>
        <v>0.439029850746269</v>
      </c>
      <c r="C29" s="5" t="n">
        <f aca="false">0.5*C22</f>
        <v>0.439029850746269</v>
      </c>
      <c r="D29" s="5" t="n">
        <f aca="false">0.5*D22</f>
        <v>0.439029850746269</v>
      </c>
      <c r="E29" s="5" t="n">
        <f aca="false">0.5*E22</f>
        <v>1.09021144278607</v>
      </c>
      <c r="F29" s="5" t="n">
        <f aca="false">0.5*F22</f>
        <v>1.09021144278607</v>
      </c>
      <c r="G29" s="5" t="n">
        <f aca="false">0.5*G22</f>
        <v>1.09021144278607</v>
      </c>
      <c r="H29" s="5" t="n">
        <f aca="false">0.5*H22</f>
        <v>0</v>
      </c>
      <c r="I29" s="5" t="n">
        <f aca="false">0.5*I22</f>
        <v>0</v>
      </c>
      <c r="J29" s="5" t="n">
        <f aca="false">0.5*J22</f>
        <v>0</v>
      </c>
      <c r="K29" s="5" t="n">
        <f aca="false">0.5*K22</f>
        <v>0</v>
      </c>
    </row>
    <row r="30" customFormat="false" ht="13.8" hidden="false" customHeight="false" outlineLevel="0" collapsed="false">
      <c r="A30" s="18" t="s">
        <v>38</v>
      </c>
      <c r="B30" s="5" t="n">
        <f aca="false">B23</f>
        <v>0.0949253731343284</v>
      </c>
      <c r="C30" s="5" t="n">
        <f aca="false">C23</f>
        <v>0.0949253731343284</v>
      </c>
      <c r="D30" s="5" t="n">
        <f aca="false">D23</f>
        <v>0.0949253731343284</v>
      </c>
      <c r="E30" s="5" t="n">
        <f aca="false">E23</f>
        <v>0.235721393034826</v>
      </c>
      <c r="F30" s="5" t="n">
        <f aca="false">F23</f>
        <v>0.235721393034826</v>
      </c>
      <c r="G30" s="5" t="n">
        <f aca="false">G23</f>
        <v>0.235721393034826</v>
      </c>
      <c r="H30" s="5" t="n">
        <f aca="false">H23</f>
        <v>0</v>
      </c>
      <c r="I30" s="5" t="n">
        <f aca="false">I23</f>
        <v>0</v>
      </c>
      <c r="J30" s="5" t="n">
        <f aca="false">J23</f>
        <v>0</v>
      </c>
      <c r="K30" s="5" t="n">
        <f aca="false">K23</f>
        <v>0</v>
      </c>
    </row>
    <row r="31" customFormat="false" ht="13.8" hidden="false" customHeight="false" outlineLevel="0" collapsed="false">
      <c r="B31" s="5" t="n">
        <f aca="false">SUM(B27:B30)</f>
        <v>2.37313432835821</v>
      </c>
      <c r="C31" s="5" t="n">
        <f aca="false">SUM(C27:C30)</f>
        <v>2.37313432835821</v>
      </c>
      <c r="D31" s="5" t="n">
        <f aca="false">SUM(D27:D30)</f>
        <v>2.37313432835821</v>
      </c>
      <c r="E31" s="5" t="n">
        <f aca="false">SUM(E27:E30)</f>
        <v>5.89303482587065</v>
      </c>
      <c r="F31" s="5" t="n">
        <f aca="false">SUM(F27:F30)</f>
        <v>5.89303482587065</v>
      </c>
      <c r="G31" s="5" t="n">
        <f aca="false">SUM(G27:G30)</f>
        <v>5.89303482587065</v>
      </c>
      <c r="H31" s="5" t="n">
        <f aca="false">SUM(H27:H30)</f>
        <v>0</v>
      </c>
      <c r="I31" s="5" t="n">
        <f aca="false">SUM(I27:I30)</f>
        <v>0</v>
      </c>
      <c r="J31" s="5" t="n">
        <f aca="false">SUM(J27:J30)</f>
        <v>0</v>
      </c>
      <c r="K31" s="5" t="n">
        <f aca="false">SUM(K27:K30)</f>
        <v>0</v>
      </c>
    </row>
    <row r="33" customFormat="false" ht="13.8" hidden="false" customHeight="false" outlineLevel="0" collapsed="false">
      <c r="A33" s="0" t="s">
        <v>41</v>
      </c>
      <c r="B33" s="0" t="n">
        <f aca="false">B27+B28</f>
        <v>1.83917910447761</v>
      </c>
      <c r="C33" s="0" t="n">
        <f aca="false">C27+C28+B33</f>
        <v>3.67835820895522</v>
      </c>
      <c r="D33" s="0" t="n">
        <f aca="false">D27+D28+C33</f>
        <v>5.51753731343283</v>
      </c>
      <c r="E33" s="0" t="n">
        <f aca="false">E27+E28+D33</f>
        <v>10.0846393034826</v>
      </c>
      <c r="F33" s="0" t="n">
        <f aca="false">F27+F28+E33</f>
        <v>14.6517412935323</v>
      </c>
      <c r="G33" s="0" t="n">
        <f aca="false">G27+G28+F33</f>
        <v>19.2188432835821</v>
      </c>
    </row>
    <row r="34" customFormat="false" ht="13.8" hidden="false" customHeight="false" outlineLevel="0" collapsed="false">
      <c r="A34" s="0" t="s">
        <v>42</v>
      </c>
      <c r="B34" s="0" t="n">
        <f aca="false">B30+B29</f>
        <v>0.533955223880597</v>
      </c>
      <c r="C34" s="0" t="n">
        <f aca="false">B34+C30+C29</f>
        <v>1.0679104477612</v>
      </c>
      <c r="D34" s="0" t="n">
        <f aca="false">C34+D30+D29</f>
        <v>1.60186567164179</v>
      </c>
      <c r="E34" s="0" t="n">
        <f aca="false">D34+E30+E29</f>
        <v>2.92779850746269</v>
      </c>
      <c r="F34" s="0" t="n">
        <f aca="false">E34+F30+F29</f>
        <v>4.25373134328359</v>
      </c>
      <c r="G34" s="0" t="n">
        <f aca="false">F34+G30+G29</f>
        <v>5.57966417910448</v>
      </c>
    </row>
    <row r="35" customFormat="false" ht="15" hidden="false" customHeight="false" outlineLevel="0" collapsed="false">
      <c r="G35" s="0" t="n">
        <f aca="false">G33+G34</f>
        <v>24.7985074626866</v>
      </c>
    </row>
    <row r="38" customFormat="false" ht="13.8" hidden="false" customHeight="false" outlineLevel="0" collapsed="false"/>
    <row r="39" customFormat="false" ht="13.8" hidden="false" customHeight="false" outlineLevel="0" collapsed="false"/>
    <row r="50" customFormat="false" ht="13.8" hidden="false" customHeight="false" outlineLevel="0" collapsed="false"/>
    <row r="53" customFormat="false" ht="13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6:A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67346938775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110</TotalTime>
  <Application>LibreOffice/4.3.7.2$Windows_x86 LibreOffice_project/8a35821d8636a03b8bf4e15b48f59794652c68ba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2017-07-07T11:59:59Z</dcterms:created>
  <dc:creator>DOUDNIKOFF Marjorie</dc:creator>
  <dc:language>fr-FR</dc:language>
  <cp:lastPrinted>2017-08-04T08:23:37Z</cp:lastPrinted>
  <dcterms:modified xsi:type="dcterms:W3CDTF">2017-12-07T18:19:31Z</dcterms:modified>
  <cp:revision>5</cp:revision>
</cp:coreProperties>
</file>