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PROJETS\ADEME - Scénario AME\Hypothèses\"/>
    </mc:Choice>
  </mc:AlternateContent>
  <bookViews>
    <workbookView xWindow="0" yWindow="0" windowWidth="24780" windowHeight="9420" activeTab="3"/>
  </bookViews>
  <sheets>
    <sheet name="calculs AV" sheetId="9" r:id="rId1"/>
    <sheet name="calculs AV_DV par secteur" sheetId="4" r:id="rId2"/>
    <sheet name="EE annuelles résidentiel" sheetId="5" r:id="rId3"/>
    <sheet name="EE annuelles teriaire" sheetId="6" r:id="rId4"/>
    <sheet name="EE annuelles industrie" sheetId="7" r:id="rId5"/>
    <sheet name="EE annuelles autres" sheetId="8" r:id="rId6"/>
    <sheet name="EE annuelles agriculture" sheetId="12" r:id="rId7"/>
    <sheet name="EE annuelles transport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" i="11" l="1"/>
  <c r="AA23" i="11"/>
  <c r="Z23" i="11"/>
  <c r="Y23" i="11"/>
  <c r="X23" i="11"/>
  <c r="W23" i="11"/>
  <c r="V23" i="11"/>
  <c r="U23" i="11"/>
  <c r="AA22" i="11"/>
  <c r="Z22" i="11"/>
  <c r="Y22" i="11"/>
  <c r="X22" i="11"/>
  <c r="W22" i="11"/>
  <c r="V22" i="11"/>
  <c r="U22" i="11"/>
  <c r="T22" i="11"/>
  <c r="Z21" i="11"/>
  <c r="Y21" i="11"/>
  <c r="X21" i="11"/>
  <c r="W21" i="11"/>
  <c r="V21" i="11"/>
  <c r="U21" i="11"/>
  <c r="T21" i="11"/>
  <c r="S21" i="11"/>
  <c r="Y20" i="11"/>
  <c r="X20" i="11"/>
  <c r="W20" i="11"/>
  <c r="V20" i="11"/>
  <c r="U20" i="11"/>
  <c r="T20" i="11"/>
  <c r="S20" i="11"/>
  <c r="R20" i="11"/>
  <c r="X19" i="11"/>
  <c r="W19" i="11"/>
  <c r="V19" i="11"/>
  <c r="U19" i="11"/>
  <c r="T19" i="11"/>
  <c r="S19" i="11"/>
  <c r="R19" i="11"/>
  <c r="Q19" i="11"/>
  <c r="W18" i="11"/>
  <c r="V18" i="11"/>
  <c r="U18" i="11"/>
  <c r="T18" i="11"/>
  <c r="S18" i="11"/>
  <c r="R18" i="11"/>
  <c r="Q18" i="11"/>
  <c r="P18" i="11"/>
  <c r="V17" i="11"/>
  <c r="U17" i="11"/>
  <c r="T17" i="11"/>
  <c r="S17" i="11"/>
  <c r="R17" i="11"/>
  <c r="Q17" i="11"/>
  <c r="P17" i="11"/>
  <c r="O17" i="11"/>
  <c r="U16" i="11"/>
  <c r="T16" i="11"/>
  <c r="S16" i="11"/>
  <c r="R16" i="11"/>
  <c r="Q16" i="11"/>
  <c r="P16" i="11"/>
  <c r="O16" i="11"/>
  <c r="N16" i="11"/>
  <c r="T15" i="11"/>
  <c r="S15" i="11"/>
  <c r="R15" i="11"/>
  <c r="Q15" i="11"/>
  <c r="P15" i="11"/>
  <c r="O15" i="11"/>
  <c r="N15" i="11"/>
  <c r="M15" i="11"/>
  <c r="S14" i="11"/>
  <c r="R14" i="11"/>
  <c r="Q14" i="11"/>
  <c r="P14" i="11"/>
  <c r="O14" i="11"/>
  <c r="N14" i="11"/>
  <c r="M14" i="11"/>
  <c r="L14" i="11"/>
  <c r="R13" i="11"/>
  <c r="Q13" i="11"/>
  <c r="P13" i="11"/>
  <c r="O13" i="11"/>
  <c r="N13" i="11"/>
  <c r="M13" i="11"/>
  <c r="L13" i="11"/>
  <c r="K13" i="11"/>
  <c r="Q12" i="11"/>
  <c r="P12" i="11"/>
  <c r="O12" i="11"/>
  <c r="N12" i="11"/>
  <c r="M12" i="11"/>
  <c r="L12" i="11"/>
  <c r="K12" i="11"/>
  <c r="J12" i="11"/>
  <c r="P11" i="11"/>
  <c r="O11" i="11"/>
  <c r="N11" i="11"/>
  <c r="M11" i="11"/>
  <c r="L11" i="11"/>
  <c r="K11" i="11"/>
  <c r="J11" i="11"/>
  <c r="I11" i="11"/>
  <c r="O10" i="11"/>
  <c r="N10" i="11"/>
  <c r="M10" i="11"/>
  <c r="L10" i="11"/>
  <c r="K10" i="11"/>
  <c r="J10" i="11"/>
  <c r="I10" i="11"/>
  <c r="H10" i="11"/>
  <c r="N9" i="11"/>
  <c r="M9" i="11"/>
  <c r="L9" i="11"/>
  <c r="K9" i="11"/>
  <c r="J9" i="11"/>
  <c r="I9" i="11"/>
  <c r="H9" i="11"/>
  <c r="G9" i="11"/>
  <c r="M8" i="11"/>
  <c r="M25" i="11" s="1"/>
  <c r="L8" i="11"/>
  <c r="K8" i="11"/>
  <c r="J8" i="11"/>
  <c r="I8" i="11"/>
  <c r="H8" i="11"/>
  <c r="G8" i="11"/>
  <c r="F8" i="11"/>
  <c r="L7" i="11"/>
  <c r="K7" i="11"/>
  <c r="J7" i="11"/>
  <c r="I7" i="11"/>
  <c r="H7" i="11"/>
  <c r="G7" i="11"/>
  <c r="F7" i="11"/>
  <c r="E7" i="11"/>
  <c r="E6" i="11"/>
  <c r="F6" i="11"/>
  <c r="G6" i="11"/>
  <c r="H6" i="11"/>
  <c r="I6" i="11"/>
  <c r="J6" i="11"/>
  <c r="K6" i="11"/>
  <c r="D6" i="11"/>
  <c r="J5" i="11"/>
  <c r="I5" i="11"/>
  <c r="H5" i="11"/>
  <c r="G5" i="11"/>
  <c r="F5" i="11"/>
  <c r="E5" i="11"/>
  <c r="D5" i="11"/>
  <c r="C5" i="11"/>
  <c r="C4" i="11"/>
  <c r="D4" i="11"/>
  <c r="E4" i="11"/>
  <c r="F4" i="11"/>
  <c r="G4" i="11"/>
  <c r="H4" i="11"/>
  <c r="I4" i="11"/>
  <c r="B4" i="11"/>
  <c r="AB23" i="12"/>
  <c r="AA23" i="12"/>
  <c r="Z23" i="12"/>
  <c r="Y23" i="12"/>
  <c r="X23" i="12"/>
  <c r="W23" i="12"/>
  <c r="V23" i="12"/>
  <c r="U23" i="12"/>
  <c r="AA22" i="12"/>
  <c r="Z22" i="12"/>
  <c r="Y22" i="12"/>
  <c r="X22" i="12"/>
  <c r="W22" i="12"/>
  <c r="V22" i="12"/>
  <c r="U22" i="12"/>
  <c r="T22" i="12"/>
  <c r="Z21" i="12"/>
  <c r="Y21" i="12"/>
  <c r="X21" i="12"/>
  <c r="W21" i="12"/>
  <c r="V21" i="12"/>
  <c r="U21" i="12"/>
  <c r="T21" i="12"/>
  <c r="S21" i="12"/>
  <c r="Y20" i="12"/>
  <c r="X20" i="12"/>
  <c r="W20" i="12"/>
  <c r="V20" i="12"/>
  <c r="U20" i="12"/>
  <c r="T20" i="12"/>
  <c r="S20" i="12"/>
  <c r="R20" i="12"/>
  <c r="X19" i="12"/>
  <c r="W19" i="12"/>
  <c r="V19" i="12"/>
  <c r="U19" i="12"/>
  <c r="T19" i="12"/>
  <c r="S19" i="12"/>
  <c r="R19" i="12"/>
  <c r="Q19" i="12"/>
  <c r="W18" i="12"/>
  <c r="V18" i="12"/>
  <c r="U18" i="12"/>
  <c r="T18" i="12"/>
  <c r="S18" i="12"/>
  <c r="R18" i="12"/>
  <c r="Q18" i="12"/>
  <c r="P18" i="12"/>
  <c r="V17" i="12"/>
  <c r="U17" i="12"/>
  <c r="T17" i="12"/>
  <c r="S17" i="12"/>
  <c r="R17" i="12"/>
  <c r="Q17" i="12"/>
  <c r="P17" i="12"/>
  <c r="O17" i="12"/>
  <c r="U16" i="12"/>
  <c r="U25" i="12" s="1"/>
  <c r="T16" i="12"/>
  <c r="S16" i="12"/>
  <c r="R16" i="12"/>
  <c r="Q16" i="12"/>
  <c r="P16" i="12"/>
  <c r="O16" i="12"/>
  <c r="N16" i="12"/>
  <c r="T15" i="12"/>
  <c r="T25" i="12" s="1"/>
  <c r="S15" i="12"/>
  <c r="R15" i="12"/>
  <c r="Q15" i="12"/>
  <c r="P15" i="12"/>
  <c r="O15" i="12"/>
  <c r="N15" i="12"/>
  <c r="M15" i="12"/>
  <c r="S14" i="12"/>
  <c r="S25" i="12" s="1"/>
  <c r="R14" i="12"/>
  <c r="Q14" i="12"/>
  <c r="P14" i="12"/>
  <c r="O14" i="12"/>
  <c r="N14" i="12"/>
  <c r="M14" i="12"/>
  <c r="L14" i="12"/>
  <c r="R13" i="12"/>
  <c r="R25" i="12" s="1"/>
  <c r="Q13" i="12"/>
  <c r="P13" i="12"/>
  <c r="O13" i="12"/>
  <c r="N13" i="12"/>
  <c r="M13" i="12"/>
  <c r="L13" i="12"/>
  <c r="K13" i="12"/>
  <c r="Q12" i="12"/>
  <c r="Q25" i="12" s="1"/>
  <c r="P12" i="12"/>
  <c r="O12" i="12"/>
  <c r="N12" i="12"/>
  <c r="M12" i="12"/>
  <c r="L12" i="12"/>
  <c r="K12" i="12"/>
  <c r="J12" i="12"/>
  <c r="P11" i="12"/>
  <c r="P25" i="12" s="1"/>
  <c r="O11" i="12"/>
  <c r="N11" i="12"/>
  <c r="M11" i="12"/>
  <c r="L11" i="12"/>
  <c r="K11" i="12"/>
  <c r="J11" i="12"/>
  <c r="I11" i="12"/>
  <c r="O10" i="12"/>
  <c r="O25" i="12" s="1"/>
  <c r="N10" i="12"/>
  <c r="M10" i="12"/>
  <c r="L10" i="12"/>
  <c r="K10" i="12"/>
  <c r="J10" i="12"/>
  <c r="I10" i="12"/>
  <c r="H10" i="12"/>
  <c r="N9" i="12"/>
  <c r="N25" i="12" s="1"/>
  <c r="M9" i="12"/>
  <c r="L9" i="12"/>
  <c r="K9" i="12"/>
  <c r="J9" i="12"/>
  <c r="I9" i="12"/>
  <c r="H9" i="12"/>
  <c r="G9" i="12"/>
  <c r="M8" i="12"/>
  <c r="M25" i="12" s="1"/>
  <c r="L8" i="12"/>
  <c r="K8" i="12"/>
  <c r="J8" i="12"/>
  <c r="I8" i="12"/>
  <c r="H8" i="12"/>
  <c r="G8" i="12"/>
  <c r="F8" i="12"/>
  <c r="L7" i="12"/>
  <c r="L25" i="12" s="1"/>
  <c r="K7" i="12"/>
  <c r="J7" i="12"/>
  <c r="I7" i="12"/>
  <c r="H7" i="12"/>
  <c r="G7" i="12"/>
  <c r="F7" i="12"/>
  <c r="E7" i="12"/>
  <c r="K6" i="12"/>
  <c r="K25" i="12" s="1"/>
  <c r="J6" i="12"/>
  <c r="I6" i="12"/>
  <c r="H6" i="12"/>
  <c r="G6" i="12"/>
  <c r="F6" i="12"/>
  <c r="E6" i="12"/>
  <c r="D6" i="12"/>
  <c r="J5" i="12"/>
  <c r="J25" i="12" s="1"/>
  <c r="I5" i="12"/>
  <c r="H5" i="12"/>
  <c r="G5" i="12"/>
  <c r="F5" i="12"/>
  <c r="E5" i="12"/>
  <c r="D5" i="12"/>
  <c r="C5" i="12"/>
  <c r="I4" i="12"/>
  <c r="I25" i="12" s="1"/>
  <c r="H4" i="12"/>
  <c r="H25" i="12" s="1"/>
  <c r="G4" i="12"/>
  <c r="G25" i="12" s="1"/>
  <c r="F4" i="12"/>
  <c r="F25" i="12" s="1"/>
  <c r="E4" i="12"/>
  <c r="E25" i="12" s="1"/>
  <c r="D4" i="12"/>
  <c r="D25" i="12" s="1"/>
  <c r="C4" i="12"/>
  <c r="C25" i="12" s="1"/>
  <c r="B4" i="12"/>
  <c r="B25" i="12" s="1"/>
  <c r="O25" i="11"/>
  <c r="G25" i="11"/>
  <c r="C25" i="11"/>
  <c r="B25" i="11"/>
  <c r="N22" i="4"/>
  <c r="M22" i="4"/>
  <c r="N21" i="4"/>
  <c r="M21" i="4"/>
  <c r="N20" i="4"/>
  <c r="M20" i="4"/>
  <c r="N19" i="4"/>
  <c r="M19" i="4"/>
  <c r="N18" i="4"/>
  <c r="M18" i="4"/>
  <c r="N17" i="4"/>
  <c r="N23" i="4" s="1"/>
  <c r="M17" i="4"/>
  <c r="N13" i="4"/>
  <c r="N8" i="4"/>
  <c r="N9" i="4"/>
  <c r="N10" i="4"/>
  <c r="N11" i="4"/>
  <c r="N12" i="4"/>
  <c r="M9" i="4"/>
  <c r="M10" i="4"/>
  <c r="M11" i="4"/>
  <c r="M12" i="4"/>
  <c r="M7" i="4"/>
  <c r="M8" i="4"/>
  <c r="N7" i="4"/>
  <c r="U25" i="11" l="1"/>
  <c r="S25" i="11"/>
  <c r="Q25" i="11"/>
  <c r="T25" i="11"/>
  <c r="L25" i="11"/>
  <c r="N25" i="11"/>
  <c r="P25" i="11"/>
  <c r="R25" i="11"/>
  <c r="K25" i="11"/>
  <c r="I25" i="11"/>
  <c r="E25" i="11"/>
  <c r="D25" i="11"/>
  <c r="F25" i="11"/>
  <c r="H25" i="11"/>
  <c r="J25" i="11"/>
  <c r="C3" i="9"/>
  <c r="C2" i="9"/>
  <c r="F12" i="9" s="1"/>
  <c r="F18" i="9" l="1"/>
  <c r="I17" i="9" s="1"/>
  <c r="F20" i="9"/>
  <c r="I19" i="9" s="1"/>
  <c r="F22" i="9"/>
  <c r="F17" i="9"/>
  <c r="F19" i="9"/>
  <c r="I18" i="9" s="1"/>
  <c r="F21" i="9"/>
  <c r="F7" i="9"/>
  <c r="F8" i="9"/>
  <c r="I7" i="9" s="1"/>
  <c r="F9" i="9"/>
  <c r="I8" i="9" s="1"/>
  <c r="F10" i="9"/>
  <c r="I9" i="9" s="1"/>
  <c r="F11" i="9"/>
  <c r="I20" i="9" l="1"/>
  <c r="I21" i="9" s="1"/>
  <c r="I10" i="9"/>
  <c r="I11" i="9" s="1"/>
  <c r="O38" i="9" l="1"/>
  <c r="M38" i="9"/>
  <c r="K38" i="9"/>
  <c r="I38" i="9"/>
  <c r="G38" i="9"/>
  <c r="E38" i="9"/>
  <c r="C38" i="9"/>
  <c r="D37" i="9"/>
  <c r="F37" i="9"/>
  <c r="H37" i="9"/>
  <c r="J37" i="9"/>
  <c r="L37" i="9"/>
  <c r="N37" i="9"/>
  <c r="B37" i="9"/>
  <c r="B58" i="9" s="1"/>
  <c r="B28" i="9" s="1"/>
  <c r="N38" i="9"/>
  <c r="J38" i="9"/>
  <c r="F38" i="9"/>
  <c r="C37" i="9"/>
  <c r="G37" i="9"/>
  <c r="K37" i="9"/>
  <c r="O37" i="9"/>
  <c r="P38" i="9"/>
  <c r="L38" i="9"/>
  <c r="H38" i="9"/>
  <c r="D38" i="9"/>
  <c r="E37" i="9"/>
  <c r="I37" i="9"/>
  <c r="M37" i="9"/>
  <c r="AH56" i="9"/>
  <c r="AF56" i="9"/>
  <c r="AD56" i="9"/>
  <c r="AB56" i="9"/>
  <c r="Z56" i="9"/>
  <c r="X56" i="9"/>
  <c r="V56" i="9"/>
  <c r="AG55" i="9"/>
  <c r="AE55" i="9"/>
  <c r="AC55" i="9"/>
  <c r="AA55" i="9"/>
  <c r="Y55" i="9"/>
  <c r="W55" i="9"/>
  <c r="U55" i="9"/>
  <c r="AF54" i="9"/>
  <c r="AD54" i="9"/>
  <c r="AB54" i="9"/>
  <c r="Z54" i="9"/>
  <c r="X54" i="9"/>
  <c r="V54" i="9"/>
  <c r="T54" i="9"/>
  <c r="AE53" i="9"/>
  <c r="AC53" i="9"/>
  <c r="AA53" i="9"/>
  <c r="Y53" i="9"/>
  <c r="W53" i="9"/>
  <c r="U53" i="9"/>
  <c r="S53" i="9"/>
  <c r="AD52" i="9"/>
  <c r="AB52" i="9"/>
  <c r="Z52" i="9"/>
  <c r="X52" i="9"/>
  <c r="V52" i="9"/>
  <c r="T52" i="9"/>
  <c r="R52" i="9"/>
  <c r="AC51" i="9"/>
  <c r="AA51" i="9"/>
  <c r="Y51" i="9"/>
  <c r="W51" i="9"/>
  <c r="U51" i="9"/>
  <c r="S51" i="9"/>
  <c r="Q51" i="9"/>
  <c r="AB50" i="9"/>
  <c r="Z50" i="9"/>
  <c r="X50" i="9"/>
  <c r="V50" i="9"/>
  <c r="T50" i="9"/>
  <c r="R50" i="9"/>
  <c r="P50" i="9"/>
  <c r="AA49" i="9"/>
  <c r="Y49" i="9"/>
  <c r="W49" i="9"/>
  <c r="U49" i="9"/>
  <c r="S49" i="9"/>
  <c r="Q49" i="9"/>
  <c r="O49" i="9"/>
  <c r="Z48" i="9"/>
  <c r="X48" i="9"/>
  <c r="V48" i="9"/>
  <c r="T48" i="9"/>
  <c r="R48" i="9"/>
  <c r="P48" i="9"/>
  <c r="N48" i="9"/>
  <c r="Y47" i="9"/>
  <c r="W47" i="9"/>
  <c r="U47" i="9"/>
  <c r="S47" i="9"/>
  <c r="Q47" i="9"/>
  <c r="O47" i="9"/>
  <c r="M47" i="9"/>
  <c r="X46" i="9"/>
  <c r="V46" i="9"/>
  <c r="T46" i="9"/>
  <c r="R46" i="9"/>
  <c r="P46" i="9"/>
  <c r="N46" i="9"/>
  <c r="L46" i="9"/>
  <c r="W45" i="9"/>
  <c r="U45" i="9"/>
  <c r="S45" i="9"/>
  <c r="Q45" i="9"/>
  <c r="O45" i="9"/>
  <c r="M45" i="9"/>
  <c r="K45" i="9"/>
  <c r="V44" i="9"/>
  <c r="AG56" i="9"/>
  <c r="AC56" i="9"/>
  <c r="Y56" i="9"/>
  <c r="U56" i="9"/>
  <c r="AD55" i="9"/>
  <c r="Z55" i="9"/>
  <c r="V55" i="9"/>
  <c r="AE54" i="9"/>
  <c r="AA54" i="9"/>
  <c r="W54" i="9"/>
  <c r="S54" i="9"/>
  <c r="AB53" i="9"/>
  <c r="X53" i="9"/>
  <c r="T53" i="9"/>
  <c r="AC52" i="9"/>
  <c r="Y52" i="9"/>
  <c r="U52" i="9"/>
  <c r="Q52" i="9"/>
  <c r="Z51" i="9"/>
  <c r="V51" i="9"/>
  <c r="R51" i="9"/>
  <c r="AA50" i="9"/>
  <c r="W50" i="9"/>
  <c r="S50" i="9"/>
  <c r="O50" i="9"/>
  <c r="X49" i="9"/>
  <c r="T49" i="9"/>
  <c r="P49" i="9"/>
  <c r="Y48" i="9"/>
  <c r="U48" i="9"/>
  <c r="Q48" i="9"/>
  <c r="M48" i="9"/>
  <c r="V47" i="9"/>
  <c r="R47" i="9"/>
  <c r="N47" i="9"/>
  <c r="W46" i="9"/>
  <c r="S46" i="9"/>
  <c r="O46" i="9"/>
  <c r="K46" i="9"/>
  <c r="T45" i="9"/>
  <c r="P45" i="9"/>
  <c r="L45" i="9"/>
  <c r="U44" i="9"/>
  <c r="S44" i="9"/>
  <c r="Q44" i="9"/>
  <c r="O44" i="9"/>
  <c r="M44" i="9"/>
  <c r="K44" i="9"/>
  <c r="I44" i="9"/>
  <c r="T43" i="9"/>
  <c r="R43" i="9"/>
  <c r="P43" i="9"/>
  <c r="N43" i="9"/>
  <c r="L43" i="9"/>
  <c r="J43" i="9"/>
  <c r="H43" i="9"/>
  <c r="S42" i="9"/>
  <c r="Q42" i="9"/>
  <c r="O42" i="9"/>
  <c r="M42" i="9"/>
  <c r="K42" i="9"/>
  <c r="I42" i="9"/>
  <c r="G42" i="9"/>
  <c r="R41" i="9"/>
  <c r="P41" i="9"/>
  <c r="N41" i="9"/>
  <c r="L41" i="9"/>
  <c r="J41" i="9"/>
  <c r="H41" i="9"/>
  <c r="F41" i="9"/>
  <c r="Q40" i="9"/>
  <c r="O40" i="9"/>
  <c r="M40" i="9"/>
  <c r="K40" i="9"/>
  <c r="I40" i="9"/>
  <c r="G40" i="9"/>
  <c r="E40" i="9"/>
  <c r="F39" i="9"/>
  <c r="H39" i="9"/>
  <c r="J39" i="9"/>
  <c r="L39" i="9"/>
  <c r="N39" i="9"/>
  <c r="P39" i="9"/>
  <c r="D39" i="9"/>
  <c r="AE56" i="9"/>
  <c r="AA56" i="9"/>
  <c r="W56" i="9"/>
  <c r="AF55" i="9"/>
  <c r="AB55" i="9"/>
  <c r="X55" i="9"/>
  <c r="T55" i="9"/>
  <c r="AC54" i="9"/>
  <c r="Y54" i="9"/>
  <c r="U54" i="9"/>
  <c r="AD53" i="9"/>
  <c r="Z53" i="9"/>
  <c r="V53" i="9"/>
  <c r="R53" i="9"/>
  <c r="AA52" i="9"/>
  <c r="W52" i="9"/>
  <c r="S52" i="9"/>
  <c r="AB51" i="9"/>
  <c r="X51" i="9"/>
  <c r="T51" i="9"/>
  <c r="P51" i="9"/>
  <c r="Y50" i="9"/>
  <c r="U50" i="9"/>
  <c r="Q50" i="9"/>
  <c r="Z49" i="9"/>
  <c r="V49" i="9"/>
  <c r="R49" i="9"/>
  <c r="N49" i="9"/>
  <c r="W48" i="9"/>
  <c r="S48" i="9"/>
  <c r="O48" i="9"/>
  <c r="X47" i="9"/>
  <c r="T47" i="9"/>
  <c r="P47" i="9"/>
  <c r="L47" i="9"/>
  <c r="U46" i="9"/>
  <c r="Q46" i="9"/>
  <c r="M46" i="9"/>
  <c r="V45" i="9"/>
  <c r="R45" i="9"/>
  <c r="N45" i="9"/>
  <c r="J45" i="9"/>
  <c r="T44" i="9"/>
  <c r="R44" i="9"/>
  <c r="P44" i="9"/>
  <c r="N44" i="9"/>
  <c r="L44" i="9"/>
  <c r="J44" i="9"/>
  <c r="U43" i="9"/>
  <c r="S43" i="9"/>
  <c r="Q43" i="9"/>
  <c r="O43" i="9"/>
  <c r="M43" i="9"/>
  <c r="K43" i="9"/>
  <c r="I43" i="9"/>
  <c r="T42" i="9"/>
  <c r="R42" i="9"/>
  <c r="P42" i="9"/>
  <c r="N42" i="9"/>
  <c r="L42" i="9"/>
  <c r="J42" i="9"/>
  <c r="H42" i="9"/>
  <c r="S41" i="9"/>
  <c r="Q41" i="9"/>
  <c r="O41" i="9"/>
  <c r="M41" i="9"/>
  <c r="K41" i="9"/>
  <c r="I41" i="9"/>
  <c r="G41" i="9"/>
  <c r="R40" i="9"/>
  <c r="P40" i="9"/>
  <c r="N40" i="9"/>
  <c r="L40" i="9"/>
  <c r="H40" i="9"/>
  <c r="E39" i="9"/>
  <c r="I39" i="9"/>
  <c r="M39" i="9"/>
  <c r="Q39" i="9"/>
  <c r="J40" i="9"/>
  <c r="F40" i="9"/>
  <c r="G39" i="9"/>
  <c r="K39" i="9"/>
  <c r="O39" i="9"/>
  <c r="D58" i="9" l="1"/>
  <c r="D28" i="9" s="1"/>
  <c r="M58" i="9"/>
  <c r="M28" i="9" s="1"/>
  <c r="Q58" i="9"/>
  <c r="Q28" i="9" s="1"/>
  <c r="P58" i="9"/>
  <c r="P28" i="9" s="1"/>
  <c r="U58" i="9"/>
  <c r="U28" i="9" s="1"/>
  <c r="E58" i="9"/>
  <c r="E28" i="9" s="1"/>
  <c r="K58" i="9"/>
  <c r="K28" i="9" s="1"/>
  <c r="L58" i="9"/>
  <c r="L28" i="9" s="1"/>
  <c r="H58" i="9"/>
  <c r="H28" i="9" s="1"/>
  <c r="S58" i="9"/>
  <c r="S28" i="9" s="1"/>
  <c r="T58" i="9"/>
  <c r="T28" i="9" s="1"/>
  <c r="R58" i="9"/>
  <c r="R28" i="9" s="1"/>
  <c r="I58" i="9"/>
  <c r="I28" i="9" s="1"/>
  <c r="O58" i="9"/>
  <c r="O28" i="9" s="1"/>
  <c r="G58" i="9"/>
  <c r="G28" i="9" s="1"/>
  <c r="N58" i="9"/>
  <c r="N28" i="9" s="1"/>
  <c r="J58" i="9"/>
  <c r="J28" i="9" s="1"/>
  <c r="F58" i="9"/>
  <c r="F28" i="9" s="1"/>
  <c r="C58" i="9"/>
  <c r="C28" i="9" s="1"/>
  <c r="G18" i="4" l="1"/>
  <c r="G22" i="4" l="1"/>
  <c r="G21" i="4"/>
  <c r="G20" i="4"/>
  <c r="G19" i="4"/>
  <c r="G17" i="4"/>
  <c r="G8" i="4"/>
  <c r="G9" i="4"/>
  <c r="G10" i="4"/>
  <c r="G11" i="4"/>
  <c r="G12" i="4"/>
  <c r="G7" i="4"/>
  <c r="J17" i="4" l="1"/>
  <c r="J18" i="4"/>
  <c r="J19" i="4"/>
  <c r="J7" i="4"/>
  <c r="J8" i="4"/>
  <c r="J9" i="4"/>
  <c r="AI22" i="6" l="1"/>
  <c r="AF19" i="6"/>
  <c r="AE18" i="6"/>
  <c r="AD17" i="6"/>
  <c r="Z13" i="6"/>
  <c r="Y12" i="6"/>
  <c r="X11" i="6"/>
  <c r="T7" i="6"/>
  <c r="S6" i="6"/>
  <c r="Q4" i="6"/>
  <c r="AI23" i="6"/>
  <c r="AG23" i="6"/>
  <c r="AE23" i="6"/>
  <c r="AC23" i="6"/>
  <c r="AA23" i="6"/>
  <c r="Y23" i="6"/>
  <c r="W23" i="6"/>
  <c r="U23" i="6"/>
  <c r="AG22" i="6"/>
  <c r="AE22" i="6"/>
  <c r="AC22" i="6"/>
  <c r="AA22" i="6"/>
  <c r="Y22" i="6"/>
  <c r="W22" i="6"/>
  <c r="U22" i="6"/>
  <c r="AG21" i="6"/>
  <c r="AE21" i="6"/>
  <c r="AC21" i="6"/>
  <c r="AA21" i="6"/>
  <c r="Y21" i="6"/>
  <c r="W21" i="6"/>
  <c r="U21" i="6"/>
  <c r="S21" i="6"/>
  <c r="AE20" i="6"/>
  <c r="AC20" i="6"/>
  <c r="AA20" i="6"/>
  <c r="Y20" i="6"/>
  <c r="W20" i="6"/>
  <c r="U20" i="6"/>
  <c r="S20" i="6"/>
  <c r="AE19" i="6"/>
  <c r="AC19" i="6"/>
  <c r="AA19" i="6"/>
  <c r="Y19" i="6"/>
  <c r="W19" i="6"/>
  <c r="U19" i="6"/>
  <c r="S19" i="6"/>
  <c r="Q19" i="6"/>
  <c r="AC18" i="6"/>
  <c r="AA18" i="6"/>
  <c r="Y18" i="6"/>
  <c r="W18" i="6"/>
  <c r="U18" i="6"/>
  <c r="S18" i="6"/>
  <c r="Q18" i="6"/>
  <c r="AC17" i="6"/>
  <c r="AA17" i="6"/>
  <c r="Y17" i="6"/>
  <c r="W17" i="6"/>
  <c r="U17" i="6"/>
  <c r="S17" i="6"/>
  <c r="Q17" i="6"/>
  <c r="O17" i="6"/>
  <c r="AA16" i="6"/>
  <c r="Y16" i="6"/>
  <c r="W16" i="6"/>
  <c r="U16" i="6"/>
  <c r="S16" i="6"/>
  <c r="Q16" i="6"/>
  <c r="O16" i="6"/>
  <c r="AA15" i="6"/>
  <c r="Y15" i="6"/>
  <c r="W15" i="6"/>
  <c r="U15" i="6"/>
  <c r="S15" i="6"/>
  <c r="Q15" i="6"/>
  <c r="O15" i="6"/>
  <c r="M15" i="6"/>
  <c r="Y14" i="6"/>
  <c r="W14" i="6"/>
  <c r="U14" i="6"/>
  <c r="S14" i="6"/>
  <c r="Q14" i="6"/>
  <c r="O14" i="6"/>
  <c r="M14" i="6"/>
  <c r="Y13" i="6"/>
  <c r="W13" i="6"/>
  <c r="U13" i="6"/>
  <c r="S13" i="6"/>
  <c r="Q13" i="6"/>
  <c r="O13" i="6"/>
  <c r="M13" i="6"/>
  <c r="K13" i="6"/>
  <c r="W12" i="6"/>
  <c r="U12" i="6"/>
  <c r="S12" i="6"/>
  <c r="Q12" i="6"/>
  <c r="O12" i="6"/>
  <c r="M12" i="6"/>
  <c r="K12" i="6"/>
  <c r="W11" i="6"/>
  <c r="U11" i="6"/>
  <c r="S11" i="6"/>
  <c r="Q11" i="6"/>
  <c r="O11" i="6"/>
  <c r="M11" i="6"/>
  <c r="K11" i="6"/>
  <c r="I11" i="6"/>
  <c r="U10" i="6"/>
  <c r="S10" i="6"/>
  <c r="Q10" i="6"/>
  <c r="O10" i="6"/>
  <c r="M10" i="6"/>
  <c r="K10" i="6"/>
  <c r="I10" i="6"/>
  <c r="U9" i="6"/>
  <c r="S9" i="6"/>
  <c r="Q9" i="6"/>
  <c r="O9" i="6"/>
  <c r="M9" i="6"/>
  <c r="K9" i="6"/>
  <c r="I9" i="6"/>
  <c r="G9" i="6"/>
  <c r="S8" i="6"/>
  <c r="Q8" i="6"/>
  <c r="O8" i="6"/>
  <c r="M8" i="6"/>
  <c r="K8" i="6"/>
  <c r="I8" i="6"/>
  <c r="G8" i="6"/>
  <c r="S7" i="6"/>
  <c r="Q7" i="6"/>
  <c r="O7" i="6"/>
  <c r="M7" i="6"/>
  <c r="K7" i="6"/>
  <c r="I7" i="6"/>
  <c r="G7" i="6"/>
  <c r="E7" i="6"/>
  <c r="Q6" i="6"/>
  <c r="O6" i="6"/>
  <c r="M6" i="6"/>
  <c r="K6" i="6"/>
  <c r="I6" i="6"/>
  <c r="G6" i="6"/>
  <c r="E6" i="6"/>
  <c r="Q5" i="6"/>
  <c r="O5" i="6"/>
  <c r="M5" i="6"/>
  <c r="K5" i="6"/>
  <c r="I5" i="6"/>
  <c r="G5" i="6"/>
  <c r="E5" i="6"/>
  <c r="C5" i="6"/>
  <c r="D4" i="6"/>
  <c r="F4" i="6"/>
  <c r="H4" i="6"/>
  <c r="AJ23" i="6"/>
  <c r="AH21" i="6"/>
  <c r="AG20" i="6"/>
  <c r="AC16" i="6"/>
  <c r="AB15" i="6"/>
  <c r="AA14" i="6"/>
  <c r="W10" i="6"/>
  <c r="V9" i="6"/>
  <c r="U8" i="6"/>
  <c r="R5" i="6"/>
  <c r="AH23" i="6"/>
  <c r="AF23" i="6"/>
  <c r="AD23" i="6"/>
  <c r="AB23" i="6"/>
  <c r="Z23" i="6"/>
  <c r="X23" i="6"/>
  <c r="V23" i="6"/>
  <c r="AH22" i="6"/>
  <c r="AF22" i="6"/>
  <c r="AD22" i="6"/>
  <c r="AB22" i="6"/>
  <c r="Z22" i="6"/>
  <c r="X22" i="6"/>
  <c r="V22" i="6"/>
  <c r="T22" i="6"/>
  <c r="AF21" i="6"/>
  <c r="AD21" i="6"/>
  <c r="AB21" i="6"/>
  <c r="Z21" i="6"/>
  <c r="X21" i="6"/>
  <c r="V21" i="6"/>
  <c r="T21" i="6"/>
  <c r="AF20" i="6"/>
  <c r="AD20" i="6"/>
  <c r="AB20" i="6"/>
  <c r="Z20" i="6"/>
  <c r="X20" i="6"/>
  <c r="V20" i="6"/>
  <c r="T20" i="6"/>
  <c r="R20" i="6"/>
  <c r="AD19" i="6"/>
  <c r="AB19" i="6"/>
  <c r="Z19" i="6"/>
  <c r="X19" i="6"/>
  <c r="V19" i="6"/>
  <c r="T19" i="6"/>
  <c r="R19" i="6"/>
  <c r="AD18" i="6"/>
  <c r="AB18" i="6"/>
  <c r="Z18" i="6"/>
  <c r="X18" i="6"/>
  <c r="V18" i="6"/>
  <c r="T18" i="6"/>
  <c r="R18" i="6"/>
  <c r="P18" i="6"/>
  <c r="AB17" i="6"/>
  <c r="Z17" i="6"/>
  <c r="X17" i="6"/>
  <c r="V17" i="6"/>
  <c r="T17" i="6"/>
  <c r="R17" i="6"/>
  <c r="P17" i="6"/>
  <c r="AB16" i="6"/>
  <c r="Z16" i="6"/>
  <c r="X16" i="6"/>
  <c r="V16" i="6"/>
  <c r="T16" i="6"/>
  <c r="R16" i="6"/>
  <c r="P16" i="6"/>
  <c r="N16" i="6"/>
  <c r="Z15" i="6"/>
  <c r="X15" i="6"/>
  <c r="V15" i="6"/>
  <c r="T15" i="6"/>
  <c r="R15" i="6"/>
  <c r="P15" i="6"/>
  <c r="N15" i="6"/>
  <c r="Z14" i="6"/>
  <c r="X14" i="6"/>
  <c r="V14" i="6"/>
  <c r="T14" i="6"/>
  <c r="R14" i="6"/>
  <c r="P14" i="6"/>
  <c r="N14" i="6"/>
  <c r="L14" i="6"/>
  <c r="X13" i="6"/>
  <c r="V13" i="6"/>
  <c r="T13" i="6"/>
  <c r="R13" i="6"/>
  <c r="P13" i="6"/>
  <c r="N13" i="6"/>
  <c r="L13" i="6"/>
  <c r="X12" i="6"/>
  <c r="V12" i="6"/>
  <c r="T12" i="6"/>
  <c r="R12" i="6"/>
  <c r="P12" i="6"/>
  <c r="N12" i="6"/>
  <c r="L12" i="6"/>
  <c r="J12" i="6"/>
  <c r="V11" i="6"/>
  <c r="T11" i="6"/>
  <c r="R11" i="6"/>
  <c r="P11" i="6"/>
  <c r="N11" i="6"/>
  <c r="L11" i="6"/>
  <c r="J11" i="6"/>
  <c r="V10" i="6"/>
  <c r="T10" i="6"/>
  <c r="R10" i="6"/>
  <c r="P10" i="6"/>
  <c r="N10" i="6"/>
  <c r="L10" i="6"/>
  <c r="J10" i="6"/>
  <c r="H10" i="6"/>
  <c r="T9" i="6"/>
  <c r="R9" i="6"/>
  <c r="P9" i="6"/>
  <c r="N9" i="6"/>
  <c r="L9" i="6"/>
  <c r="J9" i="6"/>
  <c r="H9" i="6"/>
  <c r="T8" i="6"/>
  <c r="R8" i="6"/>
  <c r="P8" i="6"/>
  <c r="N8" i="6"/>
  <c r="L8" i="6"/>
  <c r="J8" i="6"/>
  <c r="H8" i="6"/>
  <c r="F8" i="6"/>
  <c r="R7" i="6"/>
  <c r="P7" i="6"/>
  <c r="N7" i="6"/>
  <c r="L7" i="6"/>
  <c r="J7" i="6"/>
  <c r="H7" i="6"/>
  <c r="F7" i="6"/>
  <c r="R6" i="6"/>
  <c r="P6" i="6"/>
  <c r="N6" i="6"/>
  <c r="L6" i="6"/>
  <c r="J6" i="6"/>
  <c r="H6" i="6"/>
  <c r="F6" i="6"/>
  <c r="D6" i="6"/>
  <c r="P5" i="6"/>
  <c r="N5" i="6"/>
  <c r="L5" i="6"/>
  <c r="J5" i="6"/>
  <c r="H5" i="6"/>
  <c r="F5" i="6"/>
  <c r="D5" i="6"/>
  <c r="C4" i="6"/>
  <c r="E4" i="6"/>
  <c r="E25" i="6" s="1"/>
  <c r="G4" i="6"/>
  <c r="I4" i="6"/>
  <c r="I25" i="6" s="1"/>
  <c r="J4" i="6"/>
  <c r="J25" i="6" s="1"/>
  <c r="L4" i="6"/>
  <c r="L25" i="6" s="1"/>
  <c r="N4" i="6"/>
  <c r="N25" i="6" s="1"/>
  <c r="P4" i="6"/>
  <c r="P25" i="6" s="1"/>
  <c r="K4" i="6"/>
  <c r="M4" i="6"/>
  <c r="O4" i="6"/>
  <c r="B4" i="6"/>
  <c r="B25" i="6" s="1"/>
  <c r="AE23" i="7"/>
  <c r="AC23" i="7"/>
  <c r="AA23" i="7"/>
  <c r="AD23" i="7"/>
  <c r="AB23" i="7"/>
  <c r="Z23" i="7"/>
  <c r="Y23" i="7"/>
  <c r="W23" i="7"/>
  <c r="U23" i="7"/>
  <c r="AC22" i="7"/>
  <c r="AA22" i="7"/>
  <c r="Y22" i="7"/>
  <c r="W22" i="7"/>
  <c r="U22" i="7"/>
  <c r="AC21" i="7"/>
  <c r="AA21" i="7"/>
  <c r="Y21" i="7"/>
  <c r="W21" i="7"/>
  <c r="U21" i="7"/>
  <c r="S21" i="7"/>
  <c r="AA20" i="7"/>
  <c r="Y20" i="7"/>
  <c r="W20" i="7"/>
  <c r="U20" i="7"/>
  <c r="S20" i="7"/>
  <c r="AA19" i="7"/>
  <c r="Y19" i="7"/>
  <c r="W19" i="7"/>
  <c r="U19" i="7"/>
  <c r="S19" i="7"/>
  <c r="Q19" i="7"/>
  <c r="Y18" i="7"/>
  <c r="W18" i="7"/>
  <c r="U18" i="7"/>
  <c r="S18" i="7"/>
  <c r="Q18" i="7"/>
  <c r="Y17" i="7"/>
  <c r="W17" i="7"/>
  <c r="U17" i="7"/>
  <c r="S17" i="7"/>
  <c r="Q17" i="7"/>
  <c r="O17" i="7"/>
  <c r="W16" i="7"/>
  <c r="U16" i="7"/>
  <c r="S16" i="7"/>
  <c r="Q16" i="7"/>
  <c r="O16" i="7"/>
  <c r="W15" i="7"/>
  <c r="U15" i="7"/>
  <c r="S15" i="7"/>
  <c r="Q15" i="7"/>
  <c r="O15" i="7"/>
  <c r="M15" i="7"/>
  <c r="U14" i="7"/>
  <c r="S14" i="7"/>
  <c r="Q14" i="7"/>
  <c r="O14" i="7"/>
  <c r="M14" i="7"/>
  <c r="U13" i="7"/>
  <c r="U25" i="7" s="1"/>
  <c r="S13" i="7"/>
  <c r="Q13" i="7"/>
  <c r="O13" i="7"/>
  <c r="M13" i="7"/>
  <c r="K13" i="7"/>
  <c r="S12" i="7"/>
  <c r="Q12" i="7"/>
  <c r="O12" i="7"/>
  <c r="M12" i="7"/>
  <c r="K12" i="7"/>
  <c r="S11" i="7"/>
  <c r="S25" i="7" s="1"/>
  <c r="Q11" i="7"/>
  <c r="O11" i="7"/>
  <c r="M11" i="7"/>
  <c r="K11" i="7"/>
  <c r="I11" i="7"/>
  <c r="Q10" i="7"/>
  <c r="O10" i="7"/>
  <c r="M10" i="7"/>
  <c r="K10" i="7"/>
  <c r="I10" i="7"/>
  <c r="Q9" i="7"/>
  <c r="Q25" i="7" s="1"/>
  <c r="O9" i="7"/>
  <c r="M9" i="7"/>
  <c r="K9" i="7"/>
  <c r="I9" i="7"/>
  <c r="G9" i="7"/>
  <c r="O8" i="7"/>
  <c r="M8" i="7"/>
  <c r="K8" i="7"/>
  <c r="I8" i="7"/>
  <c r="G8" i="7"/>
  <c r="O7" i="7"/>
  <c r="M7" i="7"/>
  <c r="K7" i="7"/>
  <c r="I7" i="7"/>
  <c r="G7" i="7"/>
  <c r="E7" i="7"/>
  <c r="M6" i="7"/>
  <c r="K6" i="7"/>
  <c r="I6" i="7"/>
  <c r="G6" i="7"/>
  <c r="E6" i="7"/>
  <c r="M5" i="7"/>
  <c r="M25" i="7" s="1"/>
  <c r="K5" i="7"/>
  <c r="I5" i="7"/>
  <c r="G5" i="7"/>
  <c r="E5" i="7"/>
  <c r="C5" i="7"/>
  <c r="X23" i="7"/>
  <c r="V23" i="7"/>
  <c r="AD22" i="7"/>
  <c r="AB22" i="7"/>
  <c r="Z22" i="7"/>
  <c r="X22" i="7"/>
  <c r="V22" i="7"/>
  <c r="T22" i="7"/>
  <c r="AB21" i="7"/>
  <c r="Z21" i="7"/>
  <c r="X21" i="7"/>
  <c r="V21" i="7"/>
  <c r="T21" i="7"/>
  <c r="AB20" i="7"/>
  <c r="Z20" i="7"/>
  <c r="X20" i="7"/>
  <c r="V20" i="7"/>
  <c r="T20" i="7"/>
  <c r="R20" i="7"/>
  <c r="Z19" i="7"/>
  <c r="X19" i="7"/>
  <c r="V19" i="7"/>
  <c r="T19" i="7"/>
  <c r="R19" i="7"/>
  <c r="Z18" i="7"/>
  <c r="X18" i="7"/>
  <c r="V18" i="7"/>
  <c r="T18" i="7"/>
  <c r="R18" i="7"/>
  <c r="P18" i="7"/>
  <c r="X17" i="7"/>
  <c r="V17" i="7"/>
  <c r="T17" i="7"/>
  <c r="R17" i="7"/>
  <c r="P17" i="7"/>
  <c r="X16" i="7"/>
  <c r="V16" i="7"/>
  <c r="T16" i="7"/>
  <c r="R16" i="7"/>
  <c r="P16" i="7"/>
  <c r="N16" i="7"/>
  <c r="V15" i="7"/>
  <c r="T15" i="7"/>
  <c r="R15" i="7"/>
  <c r="P15" i="7"/>
  <c r="N15" i="7"/>
  <c r="V14" i="7"/>
  <c r="T14" i="7"/>
  <c r="R14" i="7"/>
  <c r="P14" i="7"/>
  <c r="N14" i="7"/>
  <c r="L14" i="7"/>
  <c r="T13" i="7"/>
  <c r="R13" i="7"/>
  <c r="P13" i="7"/>
  <c r="N13" i="7"/>
  <c r="L13" i="7"/>
  <c r="T12" i="7"/>
  <c r="R12" i="7"/>
  <c r="P12" i="7"/>
  <c r="N12" i="7"/>
  <c r="L12" i="7"/>
  <c r="J12" i="7"/>
  <c r="R11" i="7"/>
  <c r="P11" i="7"/>
  <c r="N11" i="7"/>
  <c r="L11" i="7"/>
  <c r="J11" i="7"/>
  <c r="R10" i="7"/>
  <c r="R25" i="7" s="1"/>
  <c r="P10" i="7"/>
  <c r="N10" i="7"/>
  <c r="L10" i="7"/>
  <c r="J10" i="7"/>
  <c r="H10" i="7"/>
  <c r="P9" i="7"/>
  <c r="N9" i="7"/>
  <c r="L9" i="7"/>
  <c r="J9" i="7"/>
  <c r="H9" i="7"/>
  <c r="P8" i="7"/>
  <c r="N8" i="7"/>
  <c r="L8" i="7"/>
  <c r="J8" i="7"/>
  <c r="H8" i="7"/>
  <c r="F8" i="7"/>
  <c r="N7" i="7"/>
  <c r="L7" i="7"/>
  <c r="J7" i="7"/>
  <c r="H7" i="7"/>
  <c r="F7" i="7"/>
  <c r="N6" i="7"/>
  <c r="N25" i="7" s="1"/>
  <c r="L6" i="7"/>
  <c r="J6" i="7"/>
  <c r="H6" i="7"/>
  <c r="F6" i="7"/>
  <c r="D6" i="7"/>
  <c r="L5" i="7"/>
  <c r="J5" i="7"/>
  <c r="H5" i="7"/>
  <c r="F5" i="7"/>
  <c r="D5" i="7"/>
  <c r="C4" i="7"/>
  <c r="C25" i="7" s="1"/>
  <c r="E4" i="7"/>
  <c r="E25" i="7" s="1"/>
  <c r="G4" i="7"/>
  <c r="G25" i="7" s="1"/>
  <c r="I4" i="7"/>
  <c r="I25" i="7" s="1"/>
  <c r="K4" i="7"/>
  <c r="K25" i="7" s="1"/>
  <c r="B4" i="7"/>
  <c r="B25" i="7" s="1"/>
  <c r="D4" i="7"/>
  <c r="D25" i="7" s="1"/>
  <c r="F4" i="7"/>
  <c r="F25" i="7" s="1"/>
  <c r="H4" i="7"/>
  <c r="H25" i="7" s="1"/>
  <c r="J4" i="7"/>
  <c r="J25" i="7" s="1"/>
  <c r="L4" i="7"/>
  <c r="L25" i="7" s="1"/>
  <c r="P5" i="5"/>
  <c r="N5" i="5"/>
  <c r="L5" i="5"/>
  <c r="J5" i="5"/>
  <c r="H5" i="5"/>
  <c r="F5" i="5"/>
  <c r="D5" i="5"/>
  <c r="C4" i="5"/>
  <c r="E4" i="5"/>
  <c r="G4" i="5"/>
  <c r="I4" i="5"/>
  <c r="K4" i="5"/>
  <c r="M4" i="5"/>
  <c r="O4" i="5"/>
  <c r="B4" i="5"/>
  <c r="B25" i="5" s="1"/>
  <c r="Q5" i="5"/>
  <c r="O5" i="5"/>
  <c r="M5" i="5"/>
  <c r="K5" i="5"/>
  <c r="I5" i="5"/>
  <c r="G5" i="5"/>
  <c r="E5" i="5"/>
  <c r="C5" i="5"/>
  <c r="D4" i="5"/>
  <c r="F4" i="5"/>
  <c r="H4" i="5"/>
  <c r="J4" i="5"/>
  <c r="L4" i="5"/>
  <c r="N4" i="5"/>
  <c r="P4" i="5"/>
  <c r="AI23" i="5"/>
  <c r="AG23" i="5"/>
  <c r="AE23" i="5"/>
  <c r="AC23" i="5"/>
  <c r="AA23" i="5"/>
  <c r="Y23" i="5"/>
  <c r="W23" i="5"/>
  <c r="U23" i="5"/>
  <c r="AG22" i="5"/>
  <c r="AE22" i="5"/>
  <c r="AC22" i="5"/>
  <c r="AA22" i="5"/>
  <c r="Y22" i="5"/>
  <c r="W22" i="5"/>
  <c r="U22" i="5"/>
  <c r="AG21" i="5"/>
  <c r="AE21" i="5"/>
  <c r="AC21" i="5"/>
  <c r="AA21" i="5"/>
  <c r="Y21" i="5"/>
  <c r="W21" i="5"/>
  <c r="U21" i="5"/>
  <c r="S21" i="5"/>
  <c r="AE20" i="5"/>
  <c r="AC20" i="5"/>
  <c r="AA20" i="5"/>
  <c r="Y20" i="5"/>
  <c r="W20" i="5"/>
  <c r="U20" i="5"/>
  <c r="S20" i="5"/>
  <c r="AE19" i="5"/>
  <c r="AC19" i="5"/>
  <c r="AA19" i="5"/>
  <c r="Y19" i="5"/>
  <c r="W19" i="5"/>
  <c r="U19" i="5"/>
  <c r="S19" i="5"/>
  <c r="Q19" i="5"/>
  <c r="AC18" i="5"/>
  <c r="AA18" i="5"/>
  <c r="Y18" i="5"/>
  <c r="W18" i="5"/>
  <c r="U18" i="5"/>
  <c r="S18" i="5"/>
  <c r="Q18" i="5"/>
  <c r="AC17" i="5"/>
  <c r="AA17" i="5"/>
  <c r="Y17" i="5"/>
  <c r="W17" i="5"/>
  <c r="U17" i="5"/>
  <c r="S17" i="5"/>
  <c r="Q17" i="5"/>
  <c r="O17" i="5"/>
  <c r="AA16" i="5"/>
  <c r="Y16" i="5"/>
  <c r="W16" i="5"/>
  <c r="U16" i="5"/>
  <c r="S16" i="5"/>
  <c r="Q16" i="5"/>
  <c r="O16" i="5"/>
  <c r="AA15" i="5"/>
  <c r="Y15" i="5"/>
  <c r="W15" i="5"/>
  <c r="U15" i="5"/>
  <c r="S15" i="5"/>
  <c r="Q15" i="5"/>
  <c r="O15" i="5"/>
  <c r="M15" i="5"/>
  <c r="Y14" i="5"/>
  <c r="W14" i="5"/>
  <c r="U14" i="5"/>
  <c r="S14" i="5"/>
  <c r="Q14" i="5"/>
  <c r="O14" i="5"/>
  <c r="M14" i="5"/>
  <c r="Y13" i="5"/>
  <c r="W13" i="5"/>
  <c r="U13" i="5"/>
  <c r="S13" i="5"/>
  <c r="Q13" i="5"/>
  <c r="O13" i="5"/>
  <c r="M13" i="5"/>
  <c r="K13" i="5"/>
  <c r="W12" i="5"/>
  <c r="U12" i="5"/>
  <c r="AF23" i="5"/>
  <c r="AB23" i="5"/>
  <c r="X23" i="5"/>
  <c r="AH22" i="5"/>
  <c r="AD22" i="5"/>
  <c r="Z22" i="5"/>
  <c r="V22" i="5"/>
  <c r="AF21" i="5"/>
  <c r="AB21" i="5"/>
  <c r="X21" i="5"/>
  <c r="T21" i="5"/>
  <c r="AD20" i="5"/>
  <c r="Z20" i="5"/>
  <c r="V20" i="5"/>
  <c r="R20" i="5"/>
  <c r="AB19" i="5"/>
  <c r="X19" i="5"/>
  <c r="T19" i="5"/>
  <c r="AD18" i="5"/>
  <c r="Z18" i="5"/>
  <c r="V18" i="5"/>
  <c r="R18" i="5"/>
  <c r="AB17" i="5"/>
  <c r="X17" i="5"/>
  <c r="T17" i="5"/>
  <c r="P17" i="5"/>
  <c r="Z16" i="5"/>
  <c r="V16" i="5"/>
  <c r="R16" i="5"/>
  <c r="N16" i="5"/>
  <c r="X15" i="5"/>
  <c r="T15" i="5"/>
  <c r="P15" i="5"/>
  <c r="Z14" i="5"/>
  <c r="V14" i="5"/>
  <c r="R14" i="5"/>
  <c r="N14" i="5"/>
  <c r="X13" i="5"/>
  <c r="T13" i="5"/>
  <c r="P13" i="5"/>
  <c r="L13" i="5"/>
  <c r="V12" i="5"/>
  <c r="S12" i="5"/>
  <c r="Q12" i="5"/>
  <c r="O12" i="5"/>
  <c r="M12" i="5"/>
  <c r="K12" i="5"/>
  <c r="W11" i="5"/>
  <c r="U11" i="5"/>
  <c r="S11" i="5"/>
  <c r="Q11" i="5"/>
  <c r="O11" i="5"/>
  <c r="M11" i="5"/>
  <c r="K11" i="5"/>
  <c r="I11" i="5"/>
  <c r="U10" i="5"/>
  <c r="S10" i="5"/>
  <c r="Q10" i="5"/>
  <c r="O10" i="5"/>
  <c r="M10" i="5"/>
  <c r="K10" i="5"/>
  <c r="I10" i="5"/>
  <c r="U9" i="5"/>
  <c r="U25" i="5" s="1"/>
  <c r="S9" i="5"/>
  <c r="Q9" i="5"/>
  <c r="O9" i="5"/>
  <c r="M9" i="5"/>
  <c r="K9" i="5"/>
  <c r="I9" i="5"/>
  <c r="G9" i="5"/>
  <c r="S8" i="5"/>
  <c r="Q8" i="5"/>
  <c r="O8" i="5"/>
  <c r="M8" i="5"/>
  <c r="K8" i="5"/>
  <c r="I8" i="5"/>
  <c r="G8" i="5"/>
  <c r="S7" i="5"/>
  <c r="Q7" i="5"/>
  <c r="O7" i="5"/>
  <c r="M7" i="5"/>
  <c r="K7" i="5"/>
  <c r="I7" i="5"/>
  <c r="G7" i="5"/>
  <c r="E7" i="5"/>
  <c r="AH23" i="5"/>
  <c r="Z23" i="5"/>
  <c r="AF22" i="5"/>
  <c r="X22" i="5"/>
  <c r="AD21" i="5"/>
  <c r="V21" i="5"/>
  <c r="AB20" i="5"/>
  <c r="T20" i="5"/>
  <c r="Z19" i="5"/>
  <c r="R19" i="5"/>
  <c r="X18" i="5"/>
  <c r="P18" i="5"/>
  <c r="V17" i="5"/>
  <c r="AB16" i="5"/>
  <c r="T16" i="5"/>
  <c r="Z15" i="5"/>
  <c r="R15" i="5"/>
  <c r="X14" i="5"/>
  <c r="P14" i="5"/>
  <c r="V13" i="5"/>
  <c r="N13" i="5"/>
  <c r="T12" i="5"/>
  <c r="P12" i="5"/>
  <c r="L12" i="5"/>
  <c r="V11" i="5"/>
  <c r="R11" i="5"/>
  <c r="N11" i="5"/>
  <c r="J11" i="5"/>
  <c r="T10" i="5"/>
  <c r="P10" i="5"/>
  <c r="L10" i="5"/>
  <c r="H10" i="5"/>
  <c r="R9" i="5"/>
  <c r="N9" i="5"/>
  <c r="J9" i="5"/>
  <c r="T8" i="5"/>
  <c r="P8" i="5"/>
  <c r="L8" i="5"/>
  <c r="H8" i="5"/>
  <c r="R7" i="5"/>
  <c r="N7" i="5"/>
  <c r="J7" i="5"/>
  <c r="F7" i="5"/>
  <c r="F6" i="5"/>
  <c r="H6" i="5"/>
  <c r="J6" i="5"/>
  <c r="L6" i="5"/>
  <c r="N6" i="5"/>
  <c r="P6" i="5"/>
  <c r="R6" i="5"/>
  <c r="AD23" i="5"/>
  <c r="V23" i="5"/>
  <c r="AB22" i="5"/>
  <c r="T22" i="5"/>
  <c r="Z21" i="5"/>
  <c r="AF20" i="5"/>
  <c r="X20" i="5"/>
  <c r="AD19" i="5"/>
  <c r="V19" i="5"/>
  <c r="AB18" i="5"/>
  <c r="T18" i="5"/>
  <c r="Z17" i="5"/>
  <c r="R17" i="5"/>
  <c r="X16" i="5"/>
  <c r="P16" i="5"/>
  <c r="V15" i="5"/>
  <c r="N15" i="5"/>
  <c r="T14" i="5"/>
  <c r="L14" i="5"/>
  <c r="R13" i="5"/>
  <c r="X12" i="5"/>
  <c r="R12" i="5"/>
  <c r="N12" i="5"/>
  <c r="J12" i="5"/>
  <c r="T11" i="5"/>
  <c r="P11" i="5"/>
  <c r="L11" i="5"/>
  <c r="V10" i="5"/>
  <c r="R10" i="5"/>
  <c r="N10" i="5"/>
  <c r="N25" i="5" s="1"/>
  <c r="J10" i="5"/>
  <c r="T9" i="5"/>
  <c r="P9" i="5"/>
  <c r="L9" i="5"/>
  <c r="H9" i="5"/>
  <c r="R8" i="5"/>
  <c r="N8" i="5"/>
  <c r="J8" i="5"/>
  <c r="J25" i="5" s="1"/>
  <c r="F8" i="5"/>
  <c r="P7" i="5"/>
  <c r="L7" i="5"/>
  <c r="H7" i="5"/>
  <c r="E6" i="5"/>
  <c r="G6" i="5"/>
  <c r="G25" i="5" s="1"/>
  <c r="I6" i="5"/>
  <c r="K6" i="5"/>
  <c r="K25" i="5" s="1"/>
  <c r="M6" i="5"/>
  <c r="O6" i="5"/>
  <c r="O25" i="5" s="1"/>
  <c r="Q6" i="5"/>
  <c r="D6" i="5"/>
  <c r="D25" i="5" s="1"/>
  <c r="J20" i="4"/>
  <c r="J21" i="4" s="1"/>
  <c r="J10" i="4"/>
  <c r="O25" i="7" l="1"/>
  <c r="J11" i="4"/>
  <c r="AB23" i="8"/>
  <c r="Z23" i="8"/>
  <c r="X23" i="8"/>
  <c r="V23" i="8"/>
  <c r="AA22" i="8"/>
  <c r="Y22" i="8"/>
  <c r="W22" i="8"/>
  <c r="U22" i="8"/>
  <c r="Z21" i="8"/>
  <c r="X21" i="8"/>
  <c r="V21" i="8"/>
  <c r="T21" i="8"/>
  <c r="Y20" i="8"/>
  <c r="W20" i="8"/>
  <c r="U20" i="8"/>
  <c r="S20" i="8"/>
  <c r="X19" i="8"/>
  <c r="V19" i="8"/>
  <c r="T19" i="8"/>
  <c r="R19" i="8"/>
  <c r="W18" i="8"/>
  <c r="U18" i="8"/>
  <c r="S18" i="8"/>
  <c r="Q18" i="8"/>
  <c r="V17" i="8"/>
  <c r="T17" i="8"/>
  <c r="R17" i="8"/>
  <c r="P17" i="8"/>
  <c r="U16" i="8"/>
  <c r="S16" i="8"/>
  <c r="Q16" i="8"/>
  <c r="O16" i="8"/>
  <c r="T15" i="8"/>
  <c r="R15" i="8"/>
  <c r="P15" i="8"/>
  <c r="N15" i="8"/>
  <c r="S14" i="8"/>
  <c r="Q14" i="8"/>
  <c r="O14" i="8"/>
  <c r="M14" i="8"/>
  <c r="R13" i="8"/>
  <c r="P13" i="8"/>
  <c r="N13" i="8"/>
  <c r="L13" i="8"/>
  <c r="Q12" i="8"/>
  <c r="O12" i="8"/>
  <c r="M12" i="8"/>
  <c r="K12" i="8"/>
  <c r="P11" i="8"/>
  <c r="N11" i="8"/>
  <c r="L11" i="8"/>
  <c r="J11" i="8"/>
  <c r="O10" i="8"/>
  <c r="M10" i="8"/>
  <c r="K10" i="8"/>
  <c r="I10" i="8"/>
  <c r="N9" i="8"/>
  <c r="L9" i="8"/>
  <c r="J9" i="8"/>
  <c r="H9" i="8"/>
  <c r="M8" i="8"/>
  <c r="K8" i="8"/>
  <c r="I8" i="8"/>
  <c r="G8" i="8"/>
  <c r="L7" i="8"/>
  <c r="J7" i="8"/>
  <c r="H7" i="8"/>
  <c r="F7" i="8"/>
  <c r="K6" i="8"/>
  <c r="I6" i="8"/>
  <c r="G6" i="8"/>
  <c r="E6" i="8"/>
  <c r="J5" i="8"/>
  <c r="H5" i="8"/>
  <c r="F5" i="8"/>
  <c r="D5" i="8"/>
  <c r="C4" i="8"/>
  <c r="E4" i="8"/>
  <c r="G4" i="8"/>
  <c r="I4" i="8"/>
  <c r="AA23" i="8"/>
  <c r="Y23" i="8"/>
  <c r="W23" i="8"/>
  <c r="U23" i="8"/>
  <c r="Z22" i="8"/>
  <c r="X22" i="8"/>
  <c r="V22" i="8"/>
  <c r="T22" i="8"/>
  <c r="Y21" i="8"/>
  <c r="W21" i="8"/>
  <c r="U21" i="8"/>
  <c r="S21" i="8"/>
  <c r="X20" i="8"/>
  <c r="V20" i="8"/>
  <c r="T20" i="8"/>
  <c r="R20" i="8"/>
  <c r="W19" i="8"/>
  <c r="U19" i="8"/>
  <c r="S19" i="8"/>
  <c r="Q19" i="8"/>
  <c r="V18" i="8"/>
  <c r="T18" i="8"/>
  <c r="R18" i="8"/>
  <c r="P18" i="8"/>
  <c r="U17" i="8"/>
  <c r="S17" i="8"/>
  <c r="Q17" i="8"/>
  <c r="O17" i="8"/>
  <c r="T16" i="8"/>
  <c r="T25" i="8" s="1"/>
  <c r="R16" i="8"/>
  <c r="P16" i="8"/>
  <c r="N16" i="8"/>
  <c r="S15" i="8"/>
  <c r="Q15" i="8"/>
  <c r="O15" i="8"/>
  <c r="M15" i="8"/>
  <c r="R14" i="8"/>
  <c r="P14" i="8"/>
  <c r="N14" i="8"/>
  <c r="L14" i="8"/>
  <c r="Q13" i="8"/>
  <c r="Q25" i="8" s="1"/>
  <c r="O13" i="8"/>
  <c r="M13" i="8"/>
  <c r="K13" i="8"/>
  <c r="P12" i="8"/>
  <c r="N12" i="8"/>
  <c r="L12" i="8"/>
  <c r="J12" i="8"/>
  <c r="O11" i="8"/>
  <c r="O25" i="8" s="1"/>
  <c r="M11" i="8"/>
  <c r="K11" i="8"/>
  <c r="I11" i="8"/>
  <c r="N10" i="8"/>
  <c r="L10" i="8"/>
  <c r="J10" i="8"/>
  <c r="H10" i="8"/>
  <c r="M9" i="8"/>
  <c r="K9" i="8"/>
  <c r="I9" i="8"/>
  <c r="G9" i="8"/>
  <c r="L8" i="8"/>
  <c r="J8" i="8"/>
  <c r="H8" i="8"/>
  <c r="F8" i="8"/>
  <c r="K7" i="8"/>
  <c r="I7" i="8"/>
  <c r="G7" i="8"/>
  <c r="E7" i="8"/>
  <c r="J6" i="8"/>
  <c r="H6" i="8"/>
  <c r="F6" i="8"/>
  <c r="D6" i="8"/>
  <c r="I5" i="8"/>
  <c r="G5" i="8"/>
  <c r="E5" i="8"/>
  <c r="E25" i="8" s="1"/>
  <c r="C5" i="8"/>
  <c r="C25" i="8" s="1"/>
  <c r="D4" i="8"/>
  <c r="F4" i="8"/>
  <c r="H4" i="8"/>
  <c r="B4" i="8"/>
  <c r="B25" i="8" s="1"/>
  <c r="F25" i="5"/>
  <c r="Q25" i="5"/>
  <c r="C25" i="5"/>
  <c r="P25" i="7"/>
  <c r="T25" i="7"/>
  <c r="T25" i="6"/>
  <c r="R25" i="6"/>
  <c r="H25" i="6"/>
  <c r="D25" i="6"/>
  <c r="M25" i="6"/>
  <c r="B33" i="4"/>
  <c r="F25" i="6"/>
  <c r="C25" i="6"/>
  <c r="G25" i="6"/>
  <c r="K25" i="6"/>
  <c r="O25" i="6"/>
  <c r="O33" i="4" s="1"/>
  <c r="Q25" i="6"/>
  <c r="U25" i="6"/>
  <c r="S25" i="6"/>
  <c r="R25" i="5"/>
  <c r="M25" i="5"/>
  <c r="I25" i="5"/>
  <c r="E25" i="5"/>
  <c r="E33" i="4" s="1"/>
  <c r="P25" i="5"/>
  <c r="L25" i="5"/>
  <c r="H25" i="5"/>
  <c r="T25" i="5"/>
  <c r="T33" i="4" s="1"/>
  <c r="S25" i="5"/>
  <c r="F25" i="8" l="1"/>
  <c r="G25" i="8"/>
  <c r="G33" i="4" s="1"/>
  <c r="C33" i="4"/>
  <c r="Q33" i="4"/>
  <c r="P25" i="8"/>
  <c r="P33" i="4" s="1"/>
  <c r="K25" i="8"/>
  <c r="K33" i="4" s="1"/>
  <c r="L25" i="8"/>
  <c r="M25" i="8"/>
  <c r="M33" i="4" s="1"/>
  <c r="R25" i="8"/>
  <c r="R33" i="4" s="1"/>
  <c r="S25" i="8"/>
  <c r="S33" i="4" s="1"/>
  <c r="U25" i="8"/>
  <c r="U33" i="4" s="1"/>
  <c r="L33" i="4"/>
  <c r="F33" i="4"/>
  <c r="D25" i="8"/>
  <c r="D33" i="4" s="1"/>
  <c r="H25" i="8"/>
  <c r="H33" i="4" s="1"/>
  <c r="J25" i="8"/>
  <c r="J33" i="4" s="1"/>
  <c r="N25" i="8"/>
  <c r="N33" i="4" s="1"/>
  <c r="I25" i="8"/>
  <c r="I33" i="4" s="1"/>
</calcChain>
</file>

<file path=xl/sharedStrings.xml><?xml version="1.0" encoding="utf-8"?>
<sst xmlns="http://schemas.openxmlformats.org/spreadsheetml/2006/main" count="120" uniqueCount="40">
  <si>
    <t>Agriculture (AGRI)</t>
  </si>
  <si>
    <t>Bâtiment résidentiel (BAR)</t>
  </si>
  <si>
    <t>Bâtiment tertiaire (BAT)</t>
  </si>
  <si>
    <t>Industrie (IND)</t>
  </si>
  <si>
    <t>Réseaux (RES)</t>
  </si>
  <si>
    <t>Transport (TRA)</t>
  </si>
  <si>
    <t>CEE par an hors bonus et programmes</t>
  </si>
  <si>
    <t>CEE classiques</t>
  </si>
  <si>
    <t>CEE précarité</t>
  </si>
  <si>
    <t>EE annuelle</t>
  </si>
  <si>
    <t>EE annuelles (TWh)</t>
  </si>
  <si>
    <t>résidentiel</t>
  </si>
  <si>
    <t>industrie</t>
  </si>
  <si>
    <t>autres</t>
  </si>
  <si>
    <t>coeffs 2015</t>
  </si>
  <si>
    <t>secteur</t>
  </si>
  <si>
    <t>durée de vie</t>
  </si>
  <si>
    <t>tertiaire</t>
  </si>
  <si>
    <t>total</t>
  </si>
  <si>
    <t>additionnalité en 2016-17 (avec CITE)</t>
  </si>
  <si>
    <t>additionnalité en 2018-35 sans CITE)</t>
  </si>
  <si>
    <t>en 2016 et en 2017</t>
  </si>
  <si>
    <t>tous les ans entre 2018 et 2035</t>
  </si>
  <si>
    <t>Résidentiel</t>
  </si>
  <si>
    <t>Tertiaire</t>
  </si>
  <si>
    <t>chronique EE annuelles</t>
  </si>
  <si>
    <t>Enveloppe</t>
  </si>
  <si>
    <t>Thermique</t>
  </si>
  <si>
    <t>Equipement</t>
  </si>
  <si>
    <t>bâtiment</t>
  </si>
  <si>
    <t>utilités</t>
  </si>
  <si>
    <t>sous secteur</t>
  </si>
  <si>
    <t>part</t>
  </si>
  <si>
    <t>réseaux</t>
  </si>
  <si>
    <t>éclairage</t>
  </si>
  <si>
    <t>chaleur</t>
  </si>
  <si>
    <t>Durée de vie</t>
  </si>
  <si>
    <t>Sans autres</t>
  </si>
  <si>
    <t>agriculture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</si>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</sst>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0" fillId="2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0" borderId="1" xfId="0" applyBorder="1"/>
    <xf numFmtId="10" fontId="0" fillId="0" borderId="1" xfId="0" applyNumberFormat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3" borderId="4" xfId="0" applyFill="1" applyBorder="1"/>
    <xf numFmtId="2" fontId="0" fillId="3" borderId="1" xfId="0" applyNumberFormat="1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" fontId="0" fillId="0" borderId="2" xfId="0" applyNumberFormat="1" applyBorder="1"/>
    <xf numFmtId="1" fontId="0" fillId="0" borderId="1" xfId="0" applyNumberFormat="1" applyBorder="1"/>
    <xf numFmtId="0" fontId="0" fillId="3" borderId="0" xfId="0" applyFill="1" applyBorder="1"/>
    <xf numFmtId="2" fontId="0" fillId="3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/>
    <xf numFmtId="0" fontId="0" fillId="0" borderId="0" xfId="0" applyFill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3" borderId="5" xfId="0" applyFill="1" applyBorder="1"/>
    <xf numFmtId="0" fontId="0" fillId="3" borderId="7" xfId="0" applyFill="1" applyBorder="1"/>
    <xf numFmtId="9" fontId="0" fillId="3" borderId="5" xfId="1" applyFont="1" applyFill="1" applyBorder="1"/>
    <xf numFmtId="9" fontId="0" fillId="3" borderId="4" xfId="1" applyFont="1" applyFill="1" applyBorder="1"/>
    <xf numFmtId="0" fontId="0" fillId="3" borderId="8" xfId="0" applyFill="1" applyBorder="1"/>
    <xf numFmtId="9" fontId="0" fillId="3" borderId="6" xfId="1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9" fontId="0" fillId="3" borderId="1" xfId="0" applyNumberForma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Fill="1" applyBorder="1"/>
    <xf numFmtId="2" fontId="3" fillId="0" borderId="1" xfId="0" applyNumberFormat="1" applyFont="1" applyFill="1" applyBorder="1"/>
    <xf numFmtId="2" fontId="3" fillId="0" borderId="0" xfId="0" applyNumberFormat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opLeftCell="A19" workbookViewId="0">
      <selection activeCell="C25" sqref="C25"/>
    </sheetView>
  </sheetViews>
  <sheetFormatPr baseColWidth="10" defaultRowHeight="15" x14ac:dyDescent="0.25"/>
  <cols>
    <col min="1" max="1" width="13.5703125" bestFit="1" customWidth="1"/>
    <col min="2" max="2" width="34.5703125" bestFit="1" customWidth="1"/>
    <col min="4" max="4" width="19" customWidth="1"/>
    <col min="5" max="5" width="19.140625" customWidth="1"/>
    <col min="11" max="11" width="6" customWidth="1"/>
    <col min="12" max="12" width="10" bestFit="1" customWidth="1"/>
    <col min="13" max="13" width="12" bestFit="1" customWidth="1"/>
    <col min="14" max="44" width="6.7109375" customWidth="1"/>
  </cols>
  <sheetData>
    <row r="1" spans="1:17" x14ac:dyDescent="0.25">
      <c r="A1" s="5"/>
      <c r="B1" s="5" t="s">
        <v>6</v>
      </c>
      <c r="C1" s="5" t="s">
        <v>9</v>
      </c>
      <c r="E1" t="s">
        <v>16</v>
      </c>
      <c r="F1">
        <v>13</v>
      </c>
    </row>
    <row r="2" spans="1:17" x14ac:dyDescent="0.25">
      <c r="A2" s="5" t="s">
        <v>7</v>
      </c>
      <c r="B2" s="5">
        <v>165</v>
      </c>
      <c r="C2" s="5">
        <f>B2/$F$1</f>
        <v>12.692307692307692</v>
      </c>
    </row>
    <row r="3" spans="1:17" x14ac:dyDescent="0.25">
      <c r="A3" s="5" t="s">
        <v>8</v>
      </c>
      <c r="B3" s="5">
        <v>35</v>
      </c>
      <c r="C3" s="5">
        <f>B3/$F$1</f>
        <v>2.6923076923076925</v>
      </c>
    </row>
    <row r="4" spans="1:17" x14ac:dyDescent="0.25">
      <c r="F4" s="40" t="s">
        <v>21</v>
      </c>
      <c r="G4" s="40"/>
      <c r="H4" s="40"/>
      <c r="I4" s="40"/>
    </row>
    <row r="6" spans="1:17" x14ac:dyDescent="0.25">
      <c r="B6" s="3"/>
      <c r="C6" s="3" t="s">
        <v>14</v>
      </c>
      <c r="D6" s="41" t="s">
        <v>19</v>
      </c>
      <c r="E6" s="42"/>
      <c r="F6" s="2" t="s">
        <v>10</v>
      </c>
      <c r="H6" s="2" t="s">
        <v>15</v>
      </c>
      <c r="I6" s="2" t="s">
        <v>10</v>
      </c>
      <c r="M6" s="28" t="s">
        <v>15</v>
      </c>
      <c r="N6" s="28" t="s">
        <v>31</v>
      </c>
      <c r="O6" s="2" t="s">
        <v>32</v>
      </c>
      <c r="P6" s="39"/>
      <c r="Q6" s="39"/>
    </row>
    <row r="7" spans="1:17" x14ac:dyDescent="0.25">
      <c r="B7" s="1" t="s">
        <v>0</v>
      </c>
      <c r="C7" s="4">
        <v>6.3323697334834797E-2</v>
      </c>
      <c r="D7" s="3">
        <v>1</v>
      </c>
      <c r="E7" s="3"/>
      <c r="F7" s="10">
        <f>$C$2*C7*D7</f>
        <v>0.80372385078828779</v>
      </c>
      <c r="H7" s="2" t="s">
        <v>11</v>
      </c>
      <c r="I7" s="10">
        <f>F8</f>
        <v>1.9322396361848029</v>
      </c>
      <c r="M7" s="44" t="s">
        <v>11</v>
      </c>
      <c r="N7" s="29" t="s">
        <v>26</v>
      </c>
      <c r="O7" s="30">
        <v>0.59</v>
      </c>
    </row>
    <row r="8" spans="1:17" x14ac:dyDescent="0.25">
      <c r="B8" s="1" t="s">
        <v>1</v>
      </c>
      <c r="C8" s="4">
        <v>0.54906409910310416</v>
      </c>
      <c r="D8" s="3">
        <v>0.2</v>
      </c>
      <c r="E8" s="3"/>
      <c r="F8" s="10">
        <f>$C$2*C8*D8+C3*D8</f>
        <v>1.9322396361848029</v>
      </c>
      <c r="H8" s="2" t="s">
        <v>17</v>
      </c>
      <c r="I8" s="10">
        <f>F9</f>
        <v>2.1429939610639779</v>
      </c>
      <c r="M8" s="45"/>
      <c r="N8" s="19" t="s">
        <v>27</v>
      </c>
      <c r="O8" s="31">
        <v>0.28000000000000003</v>
      </c>
    </row>
    <row r="9" spans="1:17" x14ac:dyDescent="0.25">
      <c r="B9" s="1" t="s">
        <v>2</v>
      </c>
      <c r="C9" s="4">
        <v>0.16884194844746495</v>
      </c>
      <c r="D9" s="3">
        <v>1</v>
      </c>
      <c r="E9" s="3"/>
      <c r="F9" s="10">
        <f>$C$2*C9*D9</f>
        <v>2.1429939610639779</v>
      </c>
      <c r="H9" s="2" t="s">
        <v>12</v>
      </c>
      <c r="I9" s="10">
        <f>F10</f>
        <v>2.3672905850942416</v>
      </c>
      <c r="M9" s="46"/>
      <c r="N9" s="32" t="s">
        <v>28</v>
      </c>
      <c r="O9" s="33">
        <v>0.13</v>
      </c>
    </row>
    <row r="10" spans="1:17" x14ac:dyDescent="0.25">
      <c r="B10" s="1" t="s">
        <v>3</v>
      </c>
      <c r="C10" s="4">
        <v>0.18651380367409179</v>
      </c>
      <c r="D10" s="3">
        <v>1</v>
      </c>
      <c r="E10" s="3"/>
      <c r="F10" s="10">
        <f>$C$2*C10*D10</f>
        <v>2.3672905850942416</v>
      </c>
      <c r="H10" s="2" t="s">
        <v>13</v>
      </c>
      <c r="I10" s="10">
        <f>F7+F11+F12</f>
        <v>1.213132657533152</v>
      </c>
      <c r="M10" s="45" t="s">
        <v>17</v>
      </c>
      <c r="N10" s="34" t="s">
        <v>26</v>
      </c>
      <c r="O10" s="30">
        <v>0.59</v>
      </c>
    </row>
    <row r="11" spans="1:17" x14ac:dyDescent="0.25">
      <c r="B11" s="1" t="s">
        <v>4</v>
      </c>
      <c r="C11" s="4">
        <v>3.0955431979947969E-3</v>
      </c>
      <c r="D11" s="3">
        <v>1</v>
      </c>
      <c r="E11" s="3"/>
      <c r="F11" s="10">
        <f>$C$2*C11*D11</f>
        <v>3.9289586743780115E-2</v>
      </c>
      <c r="H11" s="9" t="s">
        <v>18</v>
      </c>
      <c r="I11" s="8">
        <f>SUM(I7:I10)</f>
        <v>7.6556568398761753</v>
      </c>
      <c r="M11" s="45"/>
      <c r="N11" s="35" t="s">
        <v>27</v>
      </c>
      <c r="O11" s="31">
        <v>0.37</v>
      </c>
    </row>
    <row r="12" spans="1:17" x14ac:dyDescent="0.25">
      <c r="B12" s="1" t="s">
        <v>5</v>
      </c>
      <c r="C12" s="4">
        <v>2.9160908242509661E-2</v>
      </c>
      <c r="D12" s="3">
        <v>1</v>
      </c>
      <c r="E12" s="3"/>
      <c r="F12" s="10">
        <f>$C$2*C12*D12</f>
        <v>0.37011922000108416</v>
      </c>
      <c r="M12" s="46"/>
      <c r="N12" s="36" t="s">
        <v>28</v>
      </c>
      <c r="O12" s="33">
        <v>0.04</v>
      </c>
    </row>
    <row r="13" spans="1:17" x14ac:dyDescent="0.25">
      <c r="F13" s="8"/>
      <c r="M13" s="44" t="s">
        <v>12</v>
      </c>
      <c r="N13" s="37" t="s">
        <v>29</v>
      </c>
      <c r="O13" s="31">
        <v>7.0000000000000007E-2</v>
      </c>
    </row>
    <row r="14" spans="1:17" x14ac:dyDescent="0.25">
      <c r="F14" s="43" t="s">
        <v>22</v>
      </c>
      <c r="G14" s="43"/>
      <c r="H14" s="43"/>
      <c r="I14" s="43"/>
      <c r="M14" s="46"/>
      <c r="N14" s="37" t="s">
        <v>30</v>
      </c>
      <c r="O14" s="33">
        <v>0.93</v>
      </c>
    </row>
    <row r="15" spans="1:17" x14ac:dyDescent="0.25">
      <c r="F15" s="8"/>
      <c r="M15" s="44" t="s">
        <v>33</v>
      </c>
      <c r="N15" s="10" t="s">
        <v>34</v>
      </c>
      <c r="O15" s="38">
        <v>0.94</v>
      </c>
    </row>
    <row r="16" spans="1:17" x14ac:dyDescent="0.25">
      <c r="B16" s="3"/>
      <c r="C16" s="3" t="s">
        <v>14</v>
      </c>
      <c r="D16" s="41" t="s">
        <v>20</v>
      </c>
      <c r="E16" s="42"/>
      <c r="F16" s="10" t="s">
        <v>10</v>
      </c>
      <c r="H16" s="2" t="s">
        <v>15</v>
      </c>
      <c r="I16" s="2" t="s">
        <v>10</v>
      </c>
      <c r="M16" s="46"/>
      <c r="N16" s="10" t="s">
        <v>35</v>
      </c>
      <c r="O16" s="38">
        <v>0.06</v>
      </c>
    </row>
    <row r="17" spans="1:21" x14ac:dyDescent="0.25">
      <c r="B17" s="1" t="s">
        <v>0</v>
      </c>
      <c r="C17" s="4">
        <v>6.3323697334834797E-2</v>
      </c>
      <c r="D17" s="3">
        <v>1</v>
      </c>
      <c r="E17" s="3"/>
      <c r="F17" s="10">
        <f>$C$2*C17*D17</f>
        <v>0.80372385078828779</v>
      </c>
      <c r="H17" s="2" t="s">
        <v>11</v>
      </c>
      <c r="I17" s="10">
        <f>F18</f>
        <v>5.5751123908930573</v>
      </c>
    </row>
    <row r="18" spans="1:21" x14ac:dyDescent="0.25">
      <c r="B18" s="1" t="s">
        <v>1</v>
      </c>
      <c r="C18" s="4">
        <v>0.54906409910310416</v>
      </c>
      <c r="D18" s="3">
        <v>0.8</v>
      </c>
      <c r="E18" s="3"/>
      <c r="F18" s="10">
        <f>$C$2*C18*D18+C13*D18</f>
        <v>5.5751123908930573</v>
      </c>
      <c r="H18" s="2" t="s">
        <v>17</v>
      </c>
      <c r="I18" s="10">
        <f>F19</f>
        <v>2.1429939610639779</v>
      </c>
    </row>
    <row r="19" spans="1:21" x14ac:dyDescent="0.25">
      <c r="B19" s="1" t="s">
        <v>2</v>
      </c>
      <c r="C19" s="4">
        <v>0.16884194844746495</v>
      </c>
      <c r="D19" s="3">
        <v>1</v>
      </c>
      <c r="E19" s="3"/>
      <c r="F19" s="10">
        <f>$C$2*C19*D19</f>
        <v>2.1429939610639779</v>
      </c>
      <c r="H19" s="2" t="s">
        <v>12</v>
      </c>
      <c r="I19" s="10">
        <f>F20</f>
        <v>2.3672905850942416</v>
      </c>
    </row>
    <row r="20" spans="1:21" x14ac:dyDescent="0.25">
      <c r="B20" s="1" t="s">
        <v>3</v>
      </c>
      <c r="C20" s="4">
        <v>0.18651380367409179</v>
      </c>
      <c r="D20" s="3">
        <v>1</v>
      </c>
      <c r="E20" s="3"/>
      <c r="F20" s="10">
        <f>$C$2*C20*D20</f>
        <v>2.3672905850942416</v>
      </c>
      <c r="H20" s="2" t="s">
        <v>13</v>
      </c>
      <c r="I20" s="10">
        <f>F17+F21+F22</f>
        <v>1.213132657533152</v>
      </c>
    </row>
    <row r="21" spans="1:21" x14ac:dyDescent="0.25">
      <c r="B21" s="1" t="s">
        <v>4</v>
      </c>
      <c r="C21" s="4">
        <v>3.0955431979947969E-3</v>
      </c>
      <c r="D21" s="3">
        <v>1</v>
      </c>
      <c r="E21" s="3"/>
      <c r="F21" s="10">
        <f>$C$2*C21*D21</f>
        <v>3.9289586743780115E-2</v>
      </c>
      <c r="H21" s="9" t="s">
        <v>18</v>
      </c>
      <c r="I21" s="8">
        <f>SUM(I17:I20)</f>
        <v>11.298529594584428</v>
      </c>
    </row>
    <row r="22" spans="1:21" x14ac:dyDescent="0.25">
      <c r="B22" s="1" t="s">
        <v>5</v>
      </c>
      <c r="C22" s="4">
        <v>2.9160908242509661E-2</v>
      </c>
      <c r="D22" s="3">
        <v>1</v>
      </c>
      <c r="E22" s="3"/>
      <c r="F22" s="10">
        <f>$C$2*C22*D22</f>
        <v>0.37011922000108416</v>
      </c>
    </row>
    <row r="27" spans="1:21" x14ac:dyDescent="0.25">
      <c r="B27" s="22">
        <v>2016</v>
      </c>
      <c r="C27" s="22">
        <v>2017</v>
      </c>
      <c r="D27" s="22">
        <v>2018</v>
      </c>
      <c r="E27" s="22">
        <v>2019</v>
      </c>
      <c r="F27" s="22">
        <v>2020</v>
      </c>
      <c r="G27" s="22">
        <v>2021</v>
      </c>
      <c r="H27" s="22">
        <v>2022</v>
      </c>
      <c r="I27" s="22">
        <v>2023</v>
      </c>
      <c r="J27" s="22">
        <v>2024</v>
      </c>
      <c r="K27" s="22">
        <v>2025</v>
      </c>
      <c r="L27" s="22">
        <v>2026</v>
      </c>
      <c r="M27" s="22">
        <v>2027</v>
      </c>
      <c r="N27" s="22">
        <v>2028</v>
      </c>
      <c r="O27" s="22">
        <v>2029</v>
      </c>
      <c r="P27" s="22">
        <v>2030</v>
      </c>
      <c r="Q27" s="22">
        <v>2031</v>
      </c>
      <c r="R27" s="22">
        <v>2032</v>
      </c>
      <c r="S27" s="22">
        <v>2033</v>
      </c>
      <c r="T27" s="22">
        <v>2034</v>
      </c>
      <c r="U27" s="22">
        <v>2035</v>
      </c>
    </row>
    <row r="28" spans="1:21" x14ac:dyDescent="0.25">
      <c r="A28" t="s">
        <v>18</v>
      </c>
      <c r="B28">
        <f t="shared" ref="B28:U28" si="0">B58</f>
        <v>7.6556568398761753</v>
      </c>
      <c r="C28">
        <f t="shared" si="0"/>
        <v>15.311313679752351</v>
      </c>
      <c r="D28">
        <f t="shared" si="0"/>
        <v>26.609843274336779</v>
      </c>
      <c r="E28">
        <f t="shared" si="0"/>
        <v>37.908372868921205</v>
      </c>
      <c r="F28">
        <f t="shared" si="0"/>
        <v>49.206902463505635</v>
      </c>
      <c r="G28">
        <f t="shared" si="0"/>
        <v>60.505432058090065</v>
      </c>
      <c r="H28">
        <f t="shared" si="0"/>
        <v>71.803961652674488</v>
      </c>
      <c r="I28">
        <f t="shared" si="0"/>
        <v>83.102491247258911</v>
      </c>
      <c r="J28">
        <f t="shared" si="0"/>
        <v>94.401020841843334</v>
      </c>
      <c r="K28">
        <f t="shared" si="0"/>
        <v>105.69955043642776</v>
      </c>
      <c r="L28">
        <f t="shared" si="0"/>
        <v>116.99808003101218</v>
      </c>
      <c r="M28">
        <f t="shared" si="0"/>
        <v>128.2966096255966</v>
      </c>
      <c r="N28">
        <f t="shared" si="0"/>
        <v>139.59513922018104</v>
      </c>
      <c r="O28">
        <f t="shared" si="0"/>
        <v>150.89366881476548</v>
      </c>
      <c r="P28">
        <f t="shared" si="0"/>
        <v>154.53654156947374</v>
      </c>
      <c r="Q28">
        <f t="shared" si="0"/>
        <v>158.17941432418198</v>
      </c>
      <c r="R28">
        <f t="shared" si="0"/>
        <v>158.17941432418198</v>
      </c>
      <c r="S28">
        <f t="shared" si="0"/>
        <v>158.17941432418198</v>
      </c>
      <c r="T28">
        <f t="shared" si="0"/>
        <v>158.17941432418198</v>
      </c>
      <c r="U28">
        <f t="shared" si="0"/>
        <v>158.17941432418198</v>
      </c>
    </row>
    <row r="35" spans="2:26" x14ac:dyDescent="0.25">
      <c r="B35" s="21">
        <v>1</v>
      </c>
      <c r="C35" s="21">
        <v>2</v>
      </c>
      <c r="D35" s="21">
        <v>3</v>
      </c>
      <c r="E35" s="21">
        <v>4</v>
      </c>
      <c r="F35" s="21">
        <v>5</v>
      </c>
      <c r="G35" s="21">
        <v>6</v>
      </c>
      <c r="H35" s="21">
        <v>7</v>
      </c>
      <c r="I35" s="21">
        <v>8</v>
      </c>
      <c r="J35" s="21">
        <v>9</v>
      </c>
      <c r="K35" s="21">
        <v>10</v>
      </c>
      <c r="L35" s="21">
        <v>11</v>
      </c>
      <c r="M35" s="21">
        <v>12</v>
      </c>
      <c r="N35" s="21">
        <v>13</v>
      </c>
      <c r="O35" s="21">
        <v>14</v>
      </c>
      <c r="P35" s="21">
        <v>15</v>
      </c>
      <c r="Q35" s="21">
        <v>16</v>
      </c>
      <c r="R35" s="21">
        <v>17</v>
      </c>
      <c r="S35" s="21">
        <v>18</v>
      </c>
      <c r="T35" s="21">
        <v>19</v>
      </c>
      <c r="U35" s="21">
        <v>20</v>
      </c>
    </row>
    <row r="36" spans="2:26" x14ac:dyDescent="0.25">
      <c r="B36" s="22">
        <v>2016</v>
      </c>
      <c r="C36" s="22">
        <v>2017</v>
      </c>
      <c r="D36" s="22">
        <v>2018</v>
      </c>
      <c r="E36" s="22">
        <v>2019</v>
      </c>
      <c r="F36" s="22">
        <v>2020</v>
      </c>
      <c r="G36" s="22">
        <v>2021</v>
      </c>
      <c r="H36" s="22">
        <v>2022</v>
      </c>
      <c r="I36" s="22">
        <v>2023</v>
      </c>
      <c r="J36" s="22">
        <v>2024</v>
      </c>
      <c r="K36" s="22">
        <v>2025</v>
      </c>
      <c r="L36" s="22">
        <v>2026</v>
      </c>
      <c r="M36" s="22">
        <v>2027</v>
      </c>
      <c r="N36" s="22">
        <v>2028</v>
      </c>
      <c r="O36" s="22">
        <v>2029</v>
      </c>
      <c r="P36" s="22">
        <v>2030</v>
      </c>
      <c r="Q36" s="22">
        <v>2031</v>
      </c>
      <c r="R36" s="22">
        <v>2032</v>
      </c>
      <c r="S36" s="22">
        <v>2033</v>
      </c>
      <c r="T36" s="22">
        <v>2034</v>
      </c>
      <c r="U36" s="22">
        <v>2035</v>
      </c>
    </row>
    <row r="37" spans="2:26" x14ac:dyDescent="0.25">
      <c r="B37" s="8">
        <f>$I$11</f>
        <v>7.6556568398761753</v>
      </c>
      <c r="C37" s="8">
        <f t="shared" ref="C37:P38" si="1">$I$11</f>
        <v>7.6556568398761753</v>
      </c>
      <c r="D37" s="8">
        <f t="shared" si="1"/>
        <v>7.6556568398761753</v>
      </c>
      <c r="E37" s="8">
        <f t="shared" si="1"/>
        <v>7.6556568398761753</v>
      </c>
      <c r="F37" s="8">
        <f t="shared" si="1"/>
        <v>7.6556568398761753</v>
      </c>
      <c r="G37" s="8">
        <f t="shared" si="1"/>
        <v>7.6556568398761753</v>
      </c>
      <c r="H37" s="8">
        <f t="shared" si="1"/>
        <v>7.6556568398761753</v>
      </c>
      <c r="I37" s="8">
        <f t="shared" si="1"/>
        <v>7.6556568398761753</v>
      </c>
      <c r="J37" s="8">
        <f t="shared" si="1"/>
        <v>7.6556568398761753</v>
      </c>
      <c r="K37" s="8">
        <f t="shared" si="1"/>
        <v>7.6556568398761753</v>
      </c>
      <c r="L37" s="8">
        <f t="shared" si="1"/>
        <v>7.6556568398761753</v>
      </c>
      <c r="M37" s="8">
        <f t="shared" si="1"/>
        <v>7.6556568398761753</v>
      </c>
      <c r="N37" s="8">
        <f t="shared" si="1"/>
        <v>7.6556568398761753</v>
      </c>
      <c r="O37" s="8">
        <f t="shared" si="1"/>
        <v>7.6556568398761753</v>
      </c>
    </row>
    <row r="38" spans="2:26" x14ac:dyDescent="0.25">
      <c r="C38" s="8">
        <f>$I$11</f>
        <v>7.6556568398761753</v>
      </c>
      <c r="D38" s="8">
        <f t="shared" si="1"/>
        <v>7.6556568398761753</v>
      </c>
      <c r="E38" s="8">
        <f t="shared" si="1"/>
        <v>7.6556568398761753</v>
      </c>
      <c r="F38" s="8">
        <f t="shared" si="1"/>
        <v>7.6556568398761753</v>
      </c>
      <c r="G38" s="8">
        <f t="shared" si="1"/>
        <v>7.6556568398761753</v>
      </c>
      <c r="H38" s="8">
        <f t="shared" si="1"/>
        <v>7.6556568398761753</v>
      </c>
      <c r="I38" s="8">
        <f t="shared" si="1"/>
        <v>7.6556568398761753</v>
      </c>
      <c r="J38" s="8">
        <f t="shared" si="1"/>
        <v>7.6556568398761753</v>
      </c>
      <c r="K38" s="8">
        <f t="shared" si="1"/>
        <v>7.6556568398761753</v>
      </c>
      <c r="L38" s="8">
        <f t="shared" si="1"/>
        <v>7.6556568398761753</v>
      </c>
      <c r="M38" s="8">
        <f t="shared" si="1"/>
        <v>7.6556568398761753</v>
      </c>
      <c r="N38" s="8">
        <f t="shared" si="1"/>
        <v>7.6556568398761753</v>
      </c>
      <c r="O38" s="8">
        <f t="shared" si="1"/>
        <v>7.6556568398761753</v>
      </c>
      <c r="P38" s="8">
        <f t="shared" si="1"/>
        <v>7.6556568398761753</v>
      </c>
    </row>
    <row r="39" spans="2:26" x14ac:dyDescent="0.25">
      <c r="D39" s="8">
        <f>$I$21</f>
        <v>11.298529594584428</v>
      </c>
      <c r="E39" s="8">
        <f t="shared" ref="E39:V56" si="2">$I$21</f>
        <v>11.298529594584428</v>
      </c>
      <c r="F39" s="8">
        <f t="shared" si="2"/>
        <v>11.298529594584428</v>
      </c>
      <c r="G39" s="8">
        <f t="shared" si="2"/>
        <v>11.298529594584428</v>
      </c>
      <c r="H39" s="8">
        <f t="shared" si="2"/>
        <v>11.298529594584428</v>
      </c>
      <c r="I39" s="8">
        <f t="shared" si="2"/>
        <v>11.298529594584428</v>
      </c>
      <c r="J39" s="8">
        <f t="shared" si="2"/>
        <v>11.298529594584428</v>
      </c>
      <c r="K39" s="8">
        <f t="shared" si="2"/>
        <v>11.298529594584428</v>
      </c>
      <c r="L39" s="8">
        <f t="shared" si="2"/>
        <v>11.298529594584428</v>
      </c>
      <c r="M39" s="8">
        <f t="shared" si="2"/>
        <v>11.298529594584428</v>
      </c>
      <c r="N39" s="8">
        <f t="shared" si="2"/>
        <v>11.298529594584428</v>
      </c>
      <c r="O39" s="8">
        <f t="shared" si="2"/>
        <v>11.298529594584428</v>
      </c>
      <c r="P39" s="8">
        <f t="shared" si="2"/>
        <v>11.298529594584428</v>
      </c>
      <c r="Q39" s="8">
        <f t="shared" si="2"/>
        <v>11.298529594584428</v>
      </c>
    </row>
    <row r="40" spans="2:26" x14ac:dyDescent="0.25">
      <c r="E40" s="8">
        <f>$I$21</f>
        <v>11.298529594584428</v>
      </c>
      <c r="F40" s="8">
        <f t="shared" si="2"/>
        <v>11.298529594584428</v>
      </c>
      <c r="G40" s="8">
        <f t="shared" si="2"/>
        <v>11.298529594584428</v>
      </c>
      <c r="H40" s="8">
        <f t="shared" si="2"/>
        <v>11.298529594584428</v>
      </c>
      <c r="I40" s="8">
        <f t="shared" si="2"/>
        <v>11.298529594584428</v>
      </c>
      <c r="J40" s="8">
        <f t="shared" si="2"/>
        <v>11.298529594584428</v>
      </c>
      <c r="K40" s="8">
        <f t="shared" si="2"/>
        <v>11.298529594584428</v>
      </c>
      <c r="L40" s="8">
        <f t="shared" si="2"/>
        <v>11.298529594584428</v>
      </c>
      <c r="M40" s="8">
        <f t="shared" si="2"/>
        <v>11.298529594584428</v>
      </c>
      <c r="N40" s="8">
        <f t="shared" si="2"/>
        <v>11.298529594584428</v>
      </c>
      <c r="O40" s="8">
        <f t="shared" si="2"/>
        <v>11.298529594584428</v>
      </c>
      <c r="P40" s="8">
        <f t="shared" si="2"/>
        <v>11.298529594584428</v>
      </c>
      <c r="Q40" s="8">
        <f t="shared" si="2"/>
        <v>11.298529594584428</v>
      </c>
      <c r="R40" s="8">
        <f t="shared" si="2"/>
        <v>11.298529594584428</v>
      </c>
    </row>
    <row r="41" spans="2:26" x14ac:dyDescent="0.25">
      <c r="F41" s="8">
        <f>$I$21</f>
        <v>11.298529594584428</v>
      </c>
      <c r="G41" s="8">
        <f t="shared" si="2"/>
        <v>11.298529594584428</v>
      </c>
      <c r="H41" s="8">
        <f t="shared" si="2"/>
        <v>11.298529594584428</v>
      </c>
      <c r="I41" s="8">
        <f t="shared" si="2"/>
        <v>11.298529594584428</v>
      </c>
      <c r="J41" s="8">
        <f t="shared" si="2"/>
        <v>11.298529594584428</v>
      </c>
      <c r="K41" s="8">
        <f t="shared" si="2"/>
        <v>11.298529594584428</v>
      </c>
      <c r="L41" s="8">
        <f t="shared" si="2"/>
        <v>11.298529594584428</v>
      </c>
      <c r="M41" s="8">
        <f t="shared" si="2"/>
        <v>11.298529594584428</v>
      </c>
      <c r="N41" s="8">
        <f t="shared" si="2"/>
        <v>11.298529594584428</v>
      </c>
      <c r="O41" s="8">
        <f t="shared" si="2"/>
        <v>11.298529594584428</v>
      </c>
      <c r="P41" s="8">
        <f t="shared" si="2"/>
        <v>11.298529594584428</v>
      </c>
      <c r="Q41" s="8">
        <f t="shared" si="2"/>
        <v>11.298529594584428</v>
      </c>
      <c r="R41" s="8">
        <f t="shared" si="2"/>
        <v>11.298529594584428</v>
      </c>
      <c r="S41" s="8">
        <f t="shared" si="2"/>
        <v>11.298529594584428</v>
      </c>
    </row>
    <row r="42" spans="2:26" x14ac:dyDescent="0.25">
      <c r="G42" s="8">
        <f>$I$21</f>
        <v>11.298529594584428</v>
      </c>
      <c r="H42" s="8">
        <f t="shared" si="2"/>
        <v>11.298529594584428</v>
      </c>
      <c r="I42" s="8">
        <f t="shared" si="2"/>
        <v>11.298529594584428</v>
      </c>
      <c r="J42" s="8">
        <f t="shared" si="2"/>
        <v>11.298529594584428</v>
      </c>
      <c r="K42" s="8">
        <f t="shared" si="2"/>
        <v>11.298529594584428</v>
      </c>
      <c r="L42" s="8">
        <f t="shared" si="2"/>
        <v>11.298529594584428</v>
      </c>
      <c r="M42" s="8">
        <f t="shared" si="2"/>
        <v>11.298529594584428</v>
      </c>
      <c r="N42" s="8">
        <f t="shared" si="2"/>
        <v>11.298529594584428</v>
      </c>
      <c r="O42" s="8">
        <f t="shared" si="2"/>
        <v>11.298529594584428</v>
      </c>
      <c r="P42" s="8">
        <f t="shared" si="2"/>
        <v>11.298529594584428</v>
      </c>
      <c r="Q42" s="8">
        <f t="shared" si="2"/>
        <v>11.298529594584428</v>
      </c>
      <c r="R42" s="8">
        <f t="shared" si="2"/>
        <v>11.298529594584428</v>
      </c>
      <c r="S42" s="8">
        <f t="shared" si="2"/>
        <v>11.298529594584428</v>
      </c>
      <c r="T42" s="8">
        <f t="shared" si="2"/>
        <v>11.298529594584428</v>
      </c>
    </row>
    <row r="43" spans="2:26" x14ac:dyDescent="0.25">
      <c r="H43" s="8">
        <f>$I$21</f>
        <v>11.298529594584428</v>
      </c>
      <c r="I43" s="8">
        <f t="shared" si="2"/>
        <v>11.298529594584428</v>
      </c>
      <c r="J43" s="8">
        <f t="shared" si="2"/>
        <v>11.298529594584428</v>
      </c>
      <c r="K43" s="8">
        <f t="shared" si="2"/>
        <v>11.298529594584428</v>
      </c>
      <c r="L43" s="8">
        <f t="shared" si="2"/>
        <v>11.298529594584428</v>
      </c>
      <c r="M43" s="8">
        <f t="shared" si="2"/>
        <v>11.298529594584428</v>
      </c>
      <c r="N43" s="8">
        <f t="shared" si="2"/>
        <v>11.298529594584428</v>
      </c>
      <c r="O43" s="8">
        <f t="shared" si="2"/>
        <v>11.298529594584428</v>
      </c>
      <c r="P43" s="8">
        <f t="shared" si="2"/>
        <v>11.298529594584428</v>
      </c>
      <c r="Q43" s="8">
        <f t="shared" si="2"/>
        <v>11.298529594584428</v>
      </c>
      <c r="R43" s="8">
        <f t="shared" si="2"/>
        <v>11.298529594584428</v>
      </c>
      <c r="S43" s="8">
        <f t="shared" si="2"/>
        <v>11.298529594584428</v>
      </c>
      <c r="T43" s="8">
        <f t="shared" si="2"/>
        <v>11.298529594584428</v>
      </c>
      <c r="U43" s="8">
        <f t="shared" ref="U43:AH56" si="3">$I$21</f>
        <v>11.298529594584428</v>
      </c>
    </row>
    <row r="44" spans="2:26" x14ac:dyDescent="0.25">
      <c r="I44" s="8">
        <f>$I$21</f>
        <v>11.298529594584428</v>
      </c>
      <c r="J44" s="8">
        <f t="shared" si="2"/>
        <v>11.298529594584428</v>
      </c>
      <c r="K44" s="8">
        <f t="shared" si="2"/>
        <v>11.298529594584428</v>
      </c>
      <c r="L44" s="8">
        <f t="shared" si="2"/>
        <v>11.298529594584428</v>
      </c>
      <c r="M44" s="8">
        <f t="shared" si="2"/>
        <v>11.298529594584428</v>
      </c>
      <c r="N44" s="8">
        <f t="shared" si="2"/>
        <v>11.298529594584428</v>
      </c>
      <c r="O44" s="8">
        <f t="shared" si="2"/>
        <v>11.298529594584428</v>
      </c>
      <c r="P44" s="8">
        <f t="shared" si="2"/>
        <v>11.298529594584428</v>
      </c>
      <c r="Q44" s="8">
        <f t="shared" si="2"/>
        <v>11.298529594584428</v>
      </c>
      <c r="R44" s="8">
        <f t="shared" si="2"/>
        <v>11.298529594584428</v>
      </c>
      <c r="S44" s="8">
        <f t="shared" si="2"/>
        <v>11.298529594584428</v>
      </c>
      <c r="T44" s="8">
        <f t="shared" si="2"/>
        <v>11.298529594584428</v>
      </c>
      <c r="U44" s="8">
        <f t="shared" si="3"/>
        <v>11.298529594584428</v>
      </c>
      <c r="V44" s="8">
        <f t="shared" si="3"/>
        <v>11.298529594584428</v>
      </c>
    </row>
    <row r="45" spans="2:26" x14ac:dyDescent="0.25">
      <c r="J45" s="8">
        <f>$I$21</f>
        <v>11.298529594584428</v>
      </c>
      <c r="K45" s="8">
        <f t="shared" si="2"/>
        <v>11.298529594584428</v>
      </c>
      <c r="L45" s="8">
        <f t="shared" si="2"/>
        <v>11.298529594584428</v>
      </c>
      <c r="M45" s="8">
        <f t="shared" si="2"/>
        <v>11.298529594584428</v>
      </c>
      <c r="N45" s="8">
        <f t="shared" si="2"/>
        <v>11.298529594584428</v>
      </c>
      <c r="O45" s="8">
        <f t="shared" si="2"/>
        <v>11.298529594584428</v>
      </c>
      <c r="P45" s="8">
        <f t="shared" si="2"/>
        <v>11.298529594584428</v>
      </c>
      <c r="Q45" s="8">
        <f t="shared" si="2"/>
        <v>11.298529594584428</v>
      </c>
      <c r="R45" s="8">
        <f t="shared" si="2"/>
        <v>11.298529594584428</v>
      </c>
      <c r="S45" s="8">
        <f t="shared" si="2"/>
        <v>11.298529594584428</v>
      </c>
      <c r="T45" s="8">
        <f t="shared" si="2"/>
        <v>11.298529594584428</v>
      </c>
      <c r="U45" s="8">
        <f t="shared" si="3"/>
        <v>11.298529594584428</v>
      </c>
      <c r="V45" s="8">
        <f t="shared" si="3"/>
        <v>11.298529594584428</v>
      </c>
      <c r="W45" s="8">
        <f t="shared" si="3"/>
        <v>11.298529594584428</v>
      </c>
    </row>
    <row r="46" spans="2:26" x14ac:dyDescent="0.25">
      <c r="K46" s="8">
        <f>$I$21</f>
        <v>11.298529594584428</v>
      </c>
      <c r="L46" s="8">
        <f t="shared" si="2"/>
        <v>11.298529594584428</v>
      </c>
      <c r="M46" s="8">
        <f t="shared" si="2"/>
        <v>11.298529594584428</v>
      </c>
      <c r="N46" s="8">
        <f t="shared" si="2"/>
        <v>11.298529594584428</v>
      </c>
      <c r="O46" s="8">
        <f t="shared" si="2"/>
        <v>11.298529594584428</v>
      </c>
      <c r="P46" s="8">
        <f t="shared" si="2"/>
        <v>11.298529594584428</v>
      </c>
      <c r="Q46" s="8">
        <f t="shared" si="2"/>
        <v>11.298529594584428</v>
      </c>
      <c r="R46" s="8">
        <f t="shared" si="2"/>
        <v>11.298529594584428</v>
      </c>
      <c r="S46" s="8">
        <f t="shared" si="2"/>
        <v>11.298529594584428</v>
      </c>
      <c r="T46" s="8">
        <f t="shared" si="2"/>
        <v>11.298529594584428</v>
      </c>
      <c r="U46" s="8">
        <f t="shared" si="3"/>
        <v>11.298529594584428</v>
      </c>
      <c r="V46" s="8">
        <f t="shared" si="3"/>
        <v>11.298529594584428</v>
      </c>
      <c r="W46" s="8">
        <f t="shared" si="3"/>
        <v>11.298529594584428</v>
      </c>
      <c r="X46" s="8">
        <f t="shared" si="3"/>
        <v>11.298529594584428</v>
      </c>
    </row>
    <row r="47" spans="2:26" x14ac:dyDescent="0.25">
      <c r="L47" s="8">
        <f>$I$21</f>
        <v>11.298529594584428</v>
      </c>
      <c r="M47" s="8">
        <f t="shared" si="2"/>
        <v>11.298529594584428</v>
      </c>
      <c r="N47" s="8">
        <f t="shared" si="2"/>
        <v>11.298529594584428</v>
      </c>
      <c r="O47" s="8">
        <f t="shared" si="2"/>
        <v>11.298529594584428</v>
      </c>
      <c r="P47" s="8">
        <f t="shared" si="2"/>
        <v>11.298529594584428</v>
      </c>
      <c r="Q47" s="8">
        <f t="shared" si="2"/>
        <v>11.298529594584428</v>
      </c>
      <c r="R47" s="8">
        <f t="shared" si="2"/>
        <v>11.298529594584428</v>
      </c>
      <c r="S47" s="8">
        <f t="shared" si="2"/>
        <v>11.298529594584428</v>
      </c>
      <c r="T47" s="8">
        <f t="shared" si="2"/>
        <v>11.298529594584428</v>
      </c>
      <c r="U47" s="8">
        <f t="shared" si="3"/>
        <v>11.298529594584428</v>
      </c>
      <c r="V47" s="8">
        <f t="shared" si="3"/>
        <v>11.298529594584428</v>
      </c>
      <c r="W47" s="8">
        <f t="shared" si="3"/>
        <v>11.298529594584428</v>
      </c>
      <c r="X47" s="8">
        <f t="shared" si="3"/>
        <v>11.298529594584428</v>
      </c>
      <c r="Y47" s="8">
        <f t="shared" si="3"/>
        <v>11.298529594584428</v>
      </c>
    </row>
    <row r="48" spans="2:26" x14ac:dyDescent="0.25">
      <c r="M48" s="8">
        <f>$I$21</f>
        <v>11.298529594584428</v>
      </c>
      <c r="N48" s="8">
        <f t="shared" si="2"/>
        <v>11.298529594584428</v>
      </c>
      <c r="O48" s="8">
        <f t="shared" si="2"/>
        <v>11.298529594584428</v>
      </c>
      <c r="P48" s="8">
        <f t="shared" si="2"/>
        <v>11.298529594584428</v>
      </c>
      <c r="Q48" s="8">
        <f t="shared" si="2"/>
        <v>11.298529594584428</v>
      </c>
      <c r="R48" s="8">
        <f t="shared" si="2"/>
        <v>11.298529594584428</v>
      </c>
      <c r="S48" s="8">
        <f t="shared" si="2"/>
        <v>11.298529594584428</v>
      </c>
      <c r="T48" s="8">
        <f t="shared" si="2"/>
        <v>11.298529594584428</v>
      </c>
      <c r="U48" s="8">
        <f t="shared" si="3"/>
        <v>11.298529594584428</v>
      </c>
      <c r="V48" s="8">
        <f t="shared" si="3"/>
        <v>11.298529594584428</v>
      </c>
      <c r="W48" s="8">
        <f t="shared" si="3"/>
        <v>11.298529594584428</v>
      </c>
      <c r="X48" s="8">
        <f t="shared" si="3"/>
        <v>11.298529594584428</v>
      </c>
      <c r="Y48" s="8">
        <f t="shared" si="3"/>
        <v>11.298529594584428</v>
      </c>
      <c r="Z48" s="8">
        <f t="shared" si="3"/>
        <v>11.298529594584428</v>
      </c>
    </row>
    <row r="49" spans="1:34" x14ac:dyDescent="0.25">
      <c r="N49" s="8">
        <f>$I$21</f>
        <v>11.298529594584428</v>
      </c>
      <c r="O49" s="8">
        <f t="shared" si="2"/>
        <v>11.298529594584428</v>
      </c>
      <c r="P49" s="8">
        <f t="shared" si="2"/>
        <v>11.298529594584428</v>
      </c>
      <c r="Q49" s="8">
        <f t="shared" si="2"/>
        <v>11.298529594584428</v>
      </c>
      <c r="R49" s="8">
        <f t="shared" si="2"/>
        <v>11.298529594584428</v>
      </c>
      <c r="S49" s="8">
        <f t="shared" si="2"/>
        <v>11.298529594584428</v>
      </c>
      <c r="T49" s="8">
        <f t="shared" si="2"/>
        <v>11.298529594584428</v>
      </c>
      <c r="U49" s="8">
        <f t="shared" si="3"/>
        <v>11.298529594584428</v>
      </c>
      <c r="V49" s="8">
        <f t="shared" si="3"/>
        <v>11.298529594584428</v>
      </c>
      <c r="W49" s="8">
        <f t="shared" si="3"/>
        <v>11.298529594584428</v>
      </c>
      <c r="X49" s="8">
        <f t="shared" si="3"/>
        <v>11.298529594584428</v>
      </c>
      <c r="Y49" s="8">
        <f t="shared" si="3"/>
        <v>11.298529594584428</v>
      </c>
      <c r="Z49" s="8">
        <f t="shared" si="3"/>
        <v>11.298529594584428</v>
      </c>
      <c r="AA49" s="8">
        <f t="shared" si="3"/>
        <v>11.298529594584428</v>
      </c>
    </row>
    <row r="50" spans="1:34" x14ac:dyDescent="0.25">
      <c r="O50" s="8">
        <f>$I$21</f>
        <v>11.298529594584428</v>
      </c>
      <c r="P50" s="8">
        <f t="shared" si="2"/>
        <v>11.298529594584428</v>
      </c>
      <c r="Q50" s="8">
        <f t="shared" si="2"/>
        <v>11.298529594584428</v>
      </c>
      <c r="R50" s="8">
        <f t="shared" si="2"/>
        <v>11.298529594584428</v>
      </c>
      <c r="S50" s="8">
        <f t="shared" si="2"/>
        <v>11.298529594584428</v>
      </c>
      <c r="T50" s="8">
        <f t="shared" si="2"/>
        <v>11.298529594584428</v>
      </c>
      <c r="U50" s="8">
        <f t="shared" si="3"/>
        <v>11.298529594584428</v>
      </c>
      <c r="V50" s="8">
        <f t="shared" si="3"/>
        <v>11.298529594584428</v>
      </c>
      <c r="W50" s="8">
        <f t="shared" si="3"/>
        <v>11.298529594584428</v>
      </c>
      <c r="X50" s="8">
        <f t="shared" si="3"/>
        <v>11.298529594584428</v>
      </c>
      <c r="Y50" s="8">
        <f t="shared" si="3"/>
        <v>11.298529594584428</v>
      </c>
      <c r="Z50" s="8">
        <f t="shared" si="3"/>
        <v>11.298529594584428</v>
      </c>
      <c r="AA50" s="8">
        <f t="shared" si="3"/>
        <v>11.298529594584428</v>
      </c>
      <c r="AB50" s="8">
        <f t="shared" si="3"/>
        <v>11.298529594584428</v>
      </c>
    </row>
    <row r="51" spans="1:34" x14ac:dyDescent="0.25">
      <c r="P51" s="8">
        <f>$I$21</f>
        <v>11.298529594584428</v>
      </c>
      <c r="Q51" s="8">
        <f t="shared" si="2"/>
        <v>11.298529594584428</v>
      </c>
      <c r="R51" s="8">
        <f t="shared" si="2"/>
        <v>11.298529594584428</v>
      </c>
      <c r="S51" s="8">
        <f t="shared" si="2"/>
        <v>11.298529594584428</v>
      </c>
      <c r="T51" s="8">
        <f t="shared" si="2"/>
        <v>11.298529594584428</v>
      </c>
      <c r="U51" s="8">
        <f t="shared" si="3"/>
        <v>11.298529594584428</v>
      </c>
      <c r="V51" s="8">
        <f t="shared" si="3"/>
        <v>11.298529594584428</v>
      </c>
      <c r="W51" s="8">
        <f t="shared" si="3"/>
        <v>11.298529594584428</v>
      </c>
      <c r="X51" s="8">
        <f t="shared" si="3"/>
        <v>11.298529594584428</v>
      </c>
      <c r="Y51" s="8">
        <f t="shared" si="3"/>
        <v>11.298529594584428</v>
      </c>
      <c r="Z51" s="8">
        <f t="shared" si="3"/>
        <v>11.298529594584428</v>
      </c>
      <c r="AA51" s="8">
        <f t="shared" si="3"/>
        <v>11.298529594584428</v>
      </c>
      <c r="AB51" s="8">
        <f t="shared" si="3"/>
        <v>11.298529594584428</v>
      </c>
      <c r="AC51" s="8">
        <f t="shared" si="3"/>
        <v>11.298529594584428</v>
      </c>
    </row>
    <row r="52" spans="1:34" x14ac:dyDescent="0.25">
      <c r="Q52" s="8">
        <f>$I$21</f>
        <v>11.298529594584428</v>
      </c>
      <c r="R52" s="8">
        <f t="shared" si="2"/>
        <v>11.298529594584428</v>
      </c>
      <c r="S52" s="8">
        <f t="shared" si="2"/>
        <v>11.298529594584428</v>
      </c>
      <c r="T52" s="8">
        <f t="shared" si="2"/>
        <v>11.298529594584428</v>
      </c>
      <c r="U52" s="8">
        <f t="shared" si="3"/>
        <v>11.298529594584428</v>
      </c>
      <c r="V52" s="8">
        <f t="shared" si="3"/>
        <v>11.298529594584428</v>
      </c>
      <c r="W52" s="8">
        <f t="shared" si="3"/>
        <v>11.298529594584428</v>
      </c>
      <c r="X52" s="8">
        <f t="shared" si="3"/>
        <v>11.298529594584428</v>
      </c>
      <c r="Y52" s="8">
        <f t="shared" si="3"/>
        <v>11.298529594584428</v>
      </c>
      <c r="Z52" s="8">
        <f t="shared" si="3"/>
        <v>11.298529594584428</v>
      </c>
      <c r="AA52" s="8">
        <f t="shared" si="3"/>
        <v>11.298529594584428</v>
      </c>
      <c r="AB52" s="8">
        <f t="shared" si="3"/>
        <v>11.298529594584428</v>
      </c>
      <c r="AC52" s="8">
        <f t="shared" si="3"/>
        <v>11.298529594584428</v>
      </c>
      <c r="AD52" s="8">
        <f t="shared" si="3"/>
        <v>11.298529594584428</v>
      </c>
    </row>
    <row r="53" spans="1:34" x14ac:dyDescent="0.25">
      <c r="R53" s="8">
        <f>$I$21</f>
        <v>11.298529594584428</v>
      </c>
      <c r="S53" s="8">
        <f t="shared" si="2"/>
        <v>11.298529594584428</v>
      </c>
      <c r="T53" s="8">
        <f t="shared" si="2"/>
        <v>11.298529594584428</v>
      </c>
      <c r="U53" s="8">
        <f t="shared" si="3"/>
        <v>11.298529594584428</v>
      </c>
      <c r="V53" s="8">
        <f t="shared" si="3"/>
        <v>11.298529594584428</v>
      </c>
      <c r="W53" s="8">
        <f t="shared" si="3"/>
        <v>11.298529594584428</v>
      </c>
      <c r="X53" s="8">
        <f t="shared" si="3"/>
        <v>11.298529594584428</v>
      </c>
      <c r="Y53" s="8">
        <f t="shared" si="3"/>
        <v>11.298529594584428</v>
      </c>
      <c r="Z53" s="8">
        <f t="shared" si="3"/>
        <v>11.298529594584428</v>
      </c>
      <c r="AA53" s="8">
        <f t="shared" si="3"/>
        <v>11.298529594584428</v>
      </c>
      <c r="AB53" s="8">
        <f t="shared" si="3"/>
        <v>11.298529594584428</v>
      </c>
      <c r="AC53" s="8">
        <f t="shared" si="3"/>
        <v>11.298529594584428</v>
      </c>
      <c r="AD53" s="8">
        <f t="shared" si="3"/>
        <v>11.298529594584428</v>
      </c>
      <c r="AE53" s="8">
        <f t="shared" si="3"/>
        <v>11.298529594584428</v>
      </c>
    </row>
    <row r="54" spans="1:34" x14ac:dyDescent="0.25">
      <c r="S54" s="8">
        <f>$I$21</f>
        <v>11.298529594584428</v>
      </c>
      <c r="T54" s="8">
        <f t="shared" si="2"/>
        <v>11.298529594584428</v>
      </c>
      <c r="U54" s="8">
        <f t="shared" si="3"/>
        <v>11.298529594584428</v>
      </c>
      <c r="V54" s="8">
        <f t="shared" si="3"/>
        <v>11.298529594584428</v>
      </c>
      <c r="W54" s="8">
        <f t="shared" si="3"/>
        <v>11.298529594584428</v>
      </c>
      <c r="X54" s="8">
        <f t="shared" si="3"/>
        <v>11.298529594584428</v>
      </c>
      <c r="Y54" s="8">
        <f t="shared" si="3"/>
        <v>11.298529594584428</v>
      </c>
      <c r="Z54" s="8">
        <f t="shared" si="3"/>
        <v>11.298529594584428</v>
      </c>
      <c r="AA54" s="8">
        <f t="shared" si="3"/>
        <v>11.298529594584428</v>
      </c>
      <c r="AB54" s="8">
        <f t="shared" si="3"/>
        <v>11.298529594584428</v>
      </c>
      <c r="AC54" s="8">
        <f t="shared" si="3"/>
        <v>11.298529594584428</v>
      </c>
      <c r="AD54" s="8">
        <f t="shared" si="3"/>
        <v>11.298529594584428</v>
      </c>
      <c r="AE54" s="8">
        <f t="shared" si="3"/>
        <v>11.298529594584428</v>
      </c>
      <c r="AF54" s="8">
        <f t="shared" si="3"/>
        <v>11.298529594584428</v>
      </c>
    </row>
    <row r="55" spans="1:34" x14ac:dyDescent="0.25">
      <c r="T55" s="8">
        <f>$I$21</f>
        <v>11.298529594584428</v>
      </c>
      <c r="U55" s="8">
        <f t="shared" si="2"/>
        <v>11.298529594584428</v>
      </c>
      <c r="V55" s="8">
        <f t="shared" si="3"/>
        <v>11.298529594584428</v>
      </c>
      <c r="W55" s="8">
        <f t="shared" si="3"/>
        <v>11.298529594584428</v>
      </c>
      <c r="X55" s="8">
        <f t="shared" si="3"/>
        <v>11.298529594584428</v>
      </c>
      <c r="Y55" s="8">
        <f t="shared" si="3"/>
        <v>11.298529594584428</v>
      </c>
      <c r="Z55" s="8">
        <f t="shared" si="3"/>
        <v>11.298529594584428</v>
      </c>
      <c r="AA55" s="8">
        <f t="shared" si="3"/>
        <v>11.298529594584428</v>
      </c>
      <c r="AB55" s="8">
        <f t="shared" si="3"/>
        <v>11.298529594584428</v>
      </c>
      <c r="AC55" s="8">
        <f t="shared" si="3"/>
        <v>11.298529594584428</v>
      </c>
      <c r="AD55" s="8">
        <f t="shared" si="3"/>
        <v>11.298529594584428</v>
      </c>
      <c r="AE55" s="8">
        <f t="shared" si="3"/>
        <v>11.298529594584428</v>
      </c>
      <c r="AF55" s="8">
        <f t="shared" si="3"/>
        <v>11.298529594584428</v>
      </c>
      <c r="AG55" s="8">
        <f t="shared" si="3"/>
        <v>11.298529594584428</v>
      </c>
    </row>
    <row r="56" spans="1:34" x14ac:dyDescent="0.25">
      <c r="U56" s="8">
        <f>$I$21</f>
        <v>11.298529594584428</v>
      </c>
      <c r="V56" s="8">
        <f t="shared" si="2"/>
        <v>11.298529594584428</v>
      </c>
      <c r="W56" s="8">
        <f t="shared" si="3"/>
        <v>11.298529594584428</v>
      </c>
      <c r="X56" s="8">
        <f t="shared" si="3"/>
        <v>11.298529594584428</v>
      </c>
      <c r="Y56" s="8">
        <f t="shared" si="3"/>
        <v>11.298529594584428</v>
      </c>
      <c r="Z56" s="8">
        <f t="shared" si="3"/>
        <v>11.298529594584428</v>
      </c>
      <c r="AA56" s="8">
        <f t="shared" si="3"/>
        <v>11.298529594584428</v>
      </c>
      <c r="AB56" s="8">
        <f t="shared" si="3"/>
        <v>11.298529594584428</v>
      </c>
      <c r="AC56" s="8">
        <f t="shared" si="3"/>
        <v>11.298529594584428</v>
      </c>
      <c r="AD56" s="8">
        <f t="shared" si="3"/>
        <v>11.298529594584428</v>
      </c>
      <c r="AE56" s="8">
        <f t="shared" si="3"/>
        <v>11.298529594584428</v>
      </c>
      <c r="AF56" s="8">
        <f t="shared" si="3"/>
        <v>11.298529594584428</v>
      </c>
      <c r="AG56" s="8">
        <f t="shared" si="3"/>
        <v>11.298529594584428</v>
      </c>
      <c r="AH56" s="8">
        <f t="shared" si="3"/>
        <v>11.298529594584428</v>
      </c>
    </row>
    <row r="58" spans="1:34" x14ac:dyDescent="0.25">
      <c r="A58" t="s">
        <v>18</v>
      </c>
      <c r="B58">
        <f>SUM(B37:B56)</f>
        <v>7.6556568398761753</v>
      </c>
      <c r="C58">
        <f t="shared" ref="C58:U58" si="4">SUM(C37:C56)</f>
        <v>15.311313679752351</v>
      </c>
      <c r="D58">
        <f t="shared" si="4"/>
        <v>26.609843274336779</v>
      </c>
      <c r="E58">
        <f t="shared" si="4"/>
        <v>37.908372868921205</v>
      </c>
      <c r="F58">
        <f t="shared" si="4"/>
        <v>49.206902463505635</v>
      </c>
      <c r="G58">
        <f t="shared" si="4"/>
        <v>60.505432058090065</v>
      </c>
      <c r="H58">
        <f t="shared" si="4"/>
        <v>71.803961652674488</v>
      </c>
      <c r="I58">
        <f t="shared" si="4"/>
        <v>83.102491247258911</v>
      </c>
      <c r="J58">
        <f t="shared" si="4"/>
        <v>94.401020841843334</v>
      </c>
      <c r="K58">
        <f t="shared" si="4"/>
        <v>105.69955043642776</v>
      </c>
      <c r="L58">
        <f t="shared" si="4"/>
        <v>116.99808003101218</v>
      </c>
      <c r="M58">
        <f t="shared" si="4"/>
        <v>128.2966096255966</v>
      </c>
      <c r="N58">
        <f t="shared" si="4"/>
        <v>139.59513922018104</v>
      </c>
      <c r="O58">
        <f t="shared" si="4"/>
        <v>150.89366881476548</v>
      </c>
      <c r="P58">
        <f t="shared" si="4"/>
        <v>154.53654156947374</v>
      </c>
      <c r="Q58">
        <f t="shared" si="4"/>
        <v>158.17941432418198</v>
      </c>
      <c r="R58">
        <f t="shared" si="4"/>
        <v>158.17941432418198</v>
      </c>
      <c r="S58">
        <f t="shared" si="4"/>
        <v>158.17941432418198</v>
      </c>
      <c r="T58">
        <f t="shared" si="4"/>
        <v>158.17941432418198</v>
      </c>
      <c r="U58">
        <f t="shared" si="4"/>
        <v>158.17941432418198</v>
      </c>
    </row>
  </sheetData>
  <mergeCells count="8">
    <mergeCell ref="F4:I4"/>
    <mergeCell ref="D6:E6"/>
    <mergeCell ref="F14:I14"/>
    <mergeCell ref="D16:E16"/>
    <mergeCell ref="M7:M9"/>
    <mergeCell ref="M10:M12"/>
    <mergeCell ref="M13:M14"/>
    <mergeCell ref="M15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zoomScale="80" zoomScaleNormal="80" workbookViewId="0">
      <selection activeCell="N22" sqref="N22"/>
    </sheetView>
  </sheetViews>
  <sheetFormatPr baseColWidth="10" defaultRowHeight="15" x14ac:dyDescent="0.25"/>
  <cols>
    <col min="1" max="1" width="13.5703125" bestFit="1" customWidth="1"/>
    <col min="2" max="2" width="34.5703125" bestFit="1" customWidth="1"/>
    <col min="4" max="4" width="11.42578125" style="16"/>
    <col min="5" max="5" width="19" customWidth="1"/>
    <col min="6" max="6" width="19.140625" customWidth="1"/>
    <col min="16" max="46" width="6.7109375" customWidth="1"/>
  </cols>
  <sheetData>
    <row r="1" spans="1:39" x14ac:dyDescent="0.25">
      <c r="A1" s="5"/>
      <c r="B1" s="5" t="s">
        <v>6</v>
      </c>
      <c r="C1" s="25"/>
      <c r="D1" s="26"/>
    </row>
    <row r="2" spans="1:39" x14ac:dyDescent="0.25">
      <c r="A2" s="5" t="s">
        <v>7</v>
      </c>
      <c r="B2" s="5">
        <v>165</v>
      </c>
      <c r="C2" s="25"/>
      <c r="D2" s="26"/>
    </row>
    <row r="3" spans="1:39" x14ac:dyDescent="0.25">
      <c r="A3" s="5" t="s">
        <v>8</v>
      </c>
      <c r="B3" s="5">
        <v>35</v>
      </c>
      <c r="C3" s="25"/>
      <c r="D3" s="2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9" x14ac:dyDescent="0.25">
      <c r="G4" s="40" t="s">
        <v>21</v>
      </c>
      <c r="H4" s="40"/>
      <c r="I4" s="40"/>
      <c r="J4" s="40"/>
      <c r="K4" s="11"/>
      <c r="M4" s="47" t="s">
        <v>37</v>
      </c>
      <c r="N4" s="48"/>
      <c r="O4" s="49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9" x14ac:dyDescent="0.25">
      <c r="M5" s="47"/>
      <c r="N5" s="47"/>
      <c r="O5" s="4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9" x14ac:dyDescent="0.25">
      <c r="B6" s="3"/>
      <c r="C6" s="3" t="s">
        <v>14</v>
      </c>
      <c r="D6" s="17" t="s">
        <v>16</v>
      </c>
      <c r="E6" s="41" t="s">
        <v>19</v>
      </c>
      <c r="F6" s="42"/>
      <c r="G6" s="2" t="s">
        <v>10</v>
      </c>
      <c r="I6" s="2" t="s">
        <v>15</v>
      </c>
      <c r="J6" s="2" t="s">
        <v>10</v>
      </c>
      <c r="K6" s="19" t="s">
        <v>36</v>
      </c>
      <c r="M6" s="50" t="s">
        <v>15</v>
      </c>
      <c r="N6" s="50" t="s">
        <v>10</v>
      </c>
      <c r="O6" s="50" t="s">
        <v>36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9" x14ac:dyDescent="0.25">
      <c r="B7" s="1" t="s">
        <v>0</v>
      </c>
      <c r="C7" s="4">
        <v>6.3323697334834797E-2</v>
      </c>
      <c r="D7" s="18">
        <v>10</v>
      </c>
      <c r="E7" s="3">
        <v>1</v>
      </c>
      <c r="F7" s="3"/>
      <c r="G7" s="10">
        <f>$B$2*C7/D7*E7</f>
        <v>1.0448410060247741</v>
      </c>
      <c r="I7" s="2" t="s">
        <v>11</v>
      </c>
      <c r="J7" s="10">
        <f>G8</f>
        <v>1.6746076846934959</v>
      </c>
      <c r="K7" s="20">
        <v>15</v>
      </c>
      <c r="M7" s="50" t="str">
        <f>B7</f>
        <v>Agriculture (AGRI)</v>
      </c>
      <c r="N7" s="51">
        <f>G7</f>
        <v>1.0448410060247741</v>
      </c>
      <c r="O7" s="50">
        <v>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9" x14ac:dyDescent="0.25">
      <c r="B8" s="1" t="s">
        <v>1</v>
      </c>
      <c r="C8" s="4">
        <v>0.54906409910310416</v>
      </c>
      <c r="D8" s="18">
        <v>15</v>
      </c>
      <c r="E8" s="3">
        <v>0.2</v>
      </c>
      <c r="F8" s="3"/>
      <c r="G8" s="10">
        <f>($B$2*C8+B3)/D8*E8</f>
        <v>1.6746076846934959</v>
      </c>
      <c r="I8" s="2" t="s">
        <v>17</v>
      </c>
      <c r="J8" s="10">
        <f>G9</f>
        <v>1.7411825933644822</v>
      </c>
      <c r="K8" s="20">
        <v>16</v>
      </c>
      <c r="M8" s="50" t="str">
        <f>B8</f>
        <v>Bâtiment résidentiel (BAR)</v>
      </c>
      <c r="N8" s="51">
        <f t="shared" ref="N8:N12" si="0">G8</f>
        <v>1.6746076846934959</v>
      </c>
      <c r="O8" s="51">
        <v>15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9" x14ac:dyDescent="0.25">
      <c r="B9" s="1" t="s">
        <v>2</v>
      </c>
      <c r="C9" s="4">
        <v>0.16884194844746495</v>
      </c>
      <c r="D9" s="18">
        <v>16</v>
      </c>
      <c r="E9" s="3">
        <v>1</v>
      </c>
      <c r="F9" s="3"/>
      <c r="G9" s="10">
        <f t="shared" ref="G9:G12" si="1">$B$2*C9/D9*E9</f>
        <v>1.7411825933644822</v>
      </c>
      <c r="I9" s="2" t="s">
        <v>12</v>
      </c>
      <c r="J9" s="10">
        <f>G10</f>
        <v>2.7977070551113772</v>
      </c>
      <c r="K9" s="20">
        <v>11</v>
      </c>
      <c r="M9" s="50" t="str">
        <f t="shared" ref="M9:M12" si="2">B9</f>
        <v>Bâtiment tertiaire (BAT)</v>
      </c>
      <c r="N9" s="51">
        <f t="shared" si="0"/>
        <v>1.7411825933644822</v>
      </c>
      <c r="O9" s="51">
        <v>16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9" x14ac:dyDescent="0.25">
      <c r="B10" s="1" t="s">
        <v>3</v>
      </c>
      <c r="C10" s="4">
        <v>0.18651380367409179</v>
      </c>
      <c r="D10" s="18">
        <v>11</v>
      </c>
      <c r="E10" s="3">
        <v>1</v>
      </c>
      <c r="F10" s="3"/>
      <c r="G10" s="10">
        <f t="shared" si="1"/>
        <v>2.7977070551113772</v>
      </c>
      <c r="I10" s="2" t="s">
        <v>13</v>
      </c>
      <c r="J10" s="10">
        <f>G7+G11+G12</f>
        <v>2.2902921900007263</v>
      </c>
      <c r="K10" s="20">
        <v>8</v>
      </c>
      <c r="M10" s="50" t="str">
        <f t="shared" si="2"/>
        <v>Industrie (IND)</v>
      </c>
      <c r="N10" s="51">
        <f t="shared" si="0"/>
        <v>2.7977070551113772</v>
      </c>
      <c r="O10" s="51">
        <v>11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9" x14ac:dyDescent="0.25">
      <c r="B11" s="1" t="s">
        <v>4</v>
      </c>
      <c r="C11" s="4">
        <v>3.0955431979947969E-3</v>
      </c>
      <c r="D11" s="18">
        <v>12</v>
      </c>
      <c r="E11" s="3">
        <v>1</v>
      </c>
      <c r="F11" s="3"/>
      <c r="G11" s="10">
        <f t="shared" si="1"/>
        <v>4.2563718972428451E-2</v>
      </c>
      <c r="I11" s="9" t="s">
        <v>18</v>
      </c>
      <c r="J11" s="8">
        <f>SUM(J7:J10)</f>
        <v>8.5037895231700809</v>
      </c>
      <c r="K11" s="8"/>
      <c r="M11" s="50" t="str">
        <f t="shared" si="2"/>
        <v>Réseaux (RES)</v>
      </c>
      <c r="N11" s="51">
        <f t="shared" si="0"/>
        <v>4.2563718972428451E-2</v>
      </c>
      <c r="O11" s="51">
        <v>8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9" x14ac:dyDescent="0.25">
      <c r="B12" s="1" t="s">
        <v>5</v>
      </c>
      <c r="C12" s="4">
        <v>2.9160908242509661E-2</v>
      </c>
      <c r="D12" s="18">
        <v>4</v>
      </c>
      <c r="E12" s="3">
        <v>1</v>
      </c>
      <c r="F12" s="3"/>
      <c r="G12" s="10">
        <f t="shared" si="1"/>
        <v>1.2028874650035235</v>
      </c>
      <c r="M12" s="50" t="str">
        <f t="shared" si="2"/>
        <v>Transport (TRA)</v>
      </c>
      <c r="N12" s="51">
        <f t="shared" si="0"/>
        <v>1.2028874650035235</v>
      </c>
      <c r="O12" s="51">
        <v>8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9" x14ac:dyDescent="0.25">
      <c r="G13" s="8"/>
      <c r="M13" s="50" t="s">
        <v>18</v>
      </c>
      <c r="N13" s="51">
        <f>SUM(N7:N12)</f>
        <v>8.5037895231700809</v>
      </c>
      <c r="O13" s="51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9" x14ac:dyDescent="0.25">
      <c r="G14" s="43" t="s">
        <v>22</v>
      </c>
      <c r="H14" s="43"/>
      <c r="I14" s="43"/>
      <c r="J14" s="43"/>
      <c r="K14" s="12"/>
      <c r="M14" s="47"/>
      <c r="N14" s="47"/>
      <c r="O14" s="52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9" x14ac:dyDescent="0.25">
      <c r="G15" s="8"/>
      <c r="M15" s="47"/>
      <c r="N15" s="47"/>
      <c r="O15" s="47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9" x14ac:dyDescent="0.25">
      <c r="B16" s="3"/>
      <c r="C16" s="3" t="s">
        <v>14</v>
      </c>
      <c r="D16" s="17" t="s">
        <v>16</v>
      </c>
      <c r="E16" s="41" t="s">
        <v>20</v>
      </c>
      <c r="F16" s="42"/>
      <c r="G16" s="10" t="s">
        <v>10</v>
      </c>
      <c r="I16" s="2" t="s">
        <v>15</v>
      </c>
      <c r="J16" s="2" t="s">
        <v>10</v>
      </c>
      <c r="K16" s="19"/>
      <c r="M16" s="50" t="s">
        <v>15</v>
      </c>
      <c r="N16" s="50" t="s">
        <v>10</v>
      </c>
      <c r="O16" s="50" t="s">
        <v>36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47" x14ac:dyDescent="0.25">
      <c r="B17" s="1" t="s">
        <v>0</v>
      </c>
      <c r="C17" s="4">
        <v>6.3323697334834797E-2</v>
      </c>
      <c r="D17" s="18">
        <v>10</v>
      </c>
      <c r="E17" s="3">
        <v>1</v>
      </c>
      <c r="F17" s="3"/>
      <c r="G17" s="10">
        <f>$B$2*C17/D17*E17</f>
        <v>1.0448410060247741</v>
      </c>
      <c r="I17" s="2" t="s">
        <v>11</v>
      </c>
      <c r="J17" s="10">
        <f>G18</f>
        <v>6.6984307387739834</v>
      </c>
      <c r="K17" s="20"/>
      <c r="M17" s="50" t="str">
        <f>B17</f>
        <v>Agriculture (AGRI)</v>
      </c>
      <c r="N17" s="51">
        <f>G17</f>
        <v>1.0448410060247741</v>
      </c>
      <c r="O17" s="50">
        <v>8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7" x14ac:dyDescent="0.25">
      <c r="B18" s="1" t="s">
        <v>1</v>
      </c>
      <c r="C18" s="4">
        <v>0.54906409910310416</v>
      </c>
      <c r="D18" s="18">
        <v>15</v>
      </c>
      <c r="E18" s="3">
        <v>0.8</v>
      </c>
      <c r="F18" s="3"/>
      <c r="G18" s="10">
        <f>($B$2*C18+B3)/D18*E18</f>
        <v>6.6984307387739834</v>
      </c>
      <c r="I18" s="2" t="s">
        <v>17</v>
      </c>
      <c r="J18" s="10">
        <f>G19</f>
        <v>1.7411825933644822</v>
      </c>
      <c r="K18" s="20"/>
      <c r="M18" s="50" t="str">
        <f>B18</f>
        <v>Bâtiment résidentiel (BAR)</v>
      </c>
      <c r="N18" s="51">
        <f t="shared" ref="N18:N22" si="3">G18</f>
        <v>6.6984307387739834</v>
      </c>
      <c r="O18" s="51">
        <v>15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7" x14ac:dyDescent="0.25">
      <c r="B19" s="1" t="s">
        <v>2</v>
      </c>
      <c r="C19" s="4">
        <v>0.16884194844746495</v>
      </c>
      <c r="D19" s="18">
        <v>16</v>
      </c>
      <c r="E19" s="3">
        <v>1</v>
      </c>
      <c r="F19" s="3"/>
      <c r="G19" s="10">
        <f t="shared" ref="G19:G22" si="4">$B$2*C19/D19*E19</f>
        <v>1.7411825933644822</v>
      </c>
      <c r="I19" s="2" t="s">
        <v>12</v>
      </c>
      <c r="J19" s="10">
        <f>G20</f>
        <v>2.7977070551113772</v>
      </c>
      <c r="K19" s="20"/>
      <c r="M19" s="50" t="str">
        <f t="shared" ref="M19:M22" si="5">B19</f>
        <v>Bâtiment tertiaire (BAT)</v>
      </c>
      <c r="N19" s="51">
        <f t="shared" si="3"/>
        <v>1.7411825933644822</v>
      </c>
      <c r="O19" s="51">
        <v>16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7" x14ac:dyDescent="0.25">
      <c r="B20" s="1" t="s">
        <v>3</v>
      </c>
      <c r="C20" s="4">
        <v>0.18651380367409179</v>
      </c>
      <c r="D20" s="18">
        <v>11</v>
      </c>
      <c r="E20" s="3">
        <v>1</v>
      </c>
      <c r="F20" s="3"/>
      <c r="G20" s="10">
        <f t="shared" si="4"/>
        <v>2.7977070551113772</v>
      </c>
      <c r="I20" s="2" t="s">
        <v>13</v>
      </c>
      <c r="J20" s="10">
        <f>G17+G21+G22</f>
        <v>2.2902921900007263</v>
      </c>
      <c r="K20" s="20"/>
      <c r="M20" s="50" t="str">
        <f t="shared" si="5"/>
        <v>Industrie (IND)</v>
      </c>
      <c r="N20" s="51">
        <f t="shared" si="3"/>
        <v>2.7977070551113772</v>
      </c>
      <c r="O20" s="51">
        <v>11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7" x14ac:dyDescent="0.25">
      <c r="B21" s="1" t="s">
        <v>4</v>
      </c>
      <c r="C21" s="4">
        <v>3.0955431979947969E-3</v>
      </c>
      <c r="D21" s="18">
        <v>12</v>
      </c>
      <c r="E21" s="3">
        <v>1</v>
      </c>
      <c r="F21" s="3"/>
      <c r="G21" s="10">
        <f t="shared" si="4"/>
        <v>4.2563718972428451E-2</v>
      </c>
      <c r="I21" s="9" t="s">
        <v>18</v>
      </c>
      <c r="J21" s="8">
        <f>SUM(J17:J20)</f>
        <v>13.527612577250569</v>
      </c>
      <c r="K21" s="8"/>
      <c r="M21" s="50" t="str">
        <f t="shared" si="5"/>
        <v>Réseaux (RES)</v>
      </c>
      <c r="N21" s="51">
        <f t="shared" si="3"/>
        <v>4.2563718972428451E-2</v>
      </c>
      <c r="O21" s="51">
        <v>8</v>
      </c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7" x14ac:dyDescent="0.25">
      <c r="B22" s="1" t="s">
        <v>5</v>
      </c>
      <c r="C22" s="4">
        <v>2.9160908242509661E-2</v>
      </c>
      <c r="D22" s="18">
        <v>4</v>
      </c>
      <c r="E22" s="3">
        <v>1</v>
      </c>
      <c r="F22" s="3"/>
      <c r="G22" s="10">
        <f t="shared" si="4"/>
        <v>1.2028874650035235</v>
      </c>
      <c r="M22" s="50" t="str">
        <f t="shared" si="5"/>
        <v>Transport (TRA)</v>
      </c>
      <c r="N22" s="51">
        <f t="shared" si="3"/>
        <v>1.2028874650035235</v>
      </c>
      <c r="O22" s="51">
        <v>8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7" x14ac:dyDescent="0.25">
      <c r="M23" s="50" t="s">
        <v>18</v>
      </c>
      <c r="N23" s="51">
        <f>SUM(N17:N22)</f>
        <v>13.527612577250569</v>
      </c>
      <c r="O23" s="51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</row>
    <row r="24" spans="1:47" x14ac:dyDescent="0.25"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30" spans="1:47" x14ac:dyDescent="0.25">
      <c r="A30" t="s">
        <v>25</v>
      </c>
    </row>
    <row r="32" spans="1:47" ht="15.75" x14ac:dyDescent="0.25">
      <c r="B32" s="23">
        <v>2016</v>
      </c>
      <c r="C32" s="23">
        <v>2017</v>
      </c>
      <c r="D32" s="23">
        <v>2018</v>
      </c>
      <c r="E32" s="23">
        <v>2019</v>
      </c>
      <c r="F32" s="23">
        <v>2020</v>
      </c>
      <c r="G32" s="23">
        <v>2021</v>
      </c>
      <c r="H32" s="23">
        <v>2022</v>
      </c>
      <c r="I32" s="23">
        <v>2023</v>
      </c>
      <c r="J32" s="23">
        <v>2024</v>
      </c>
      <c r="K32" s="23">
        <v>2025</v>
      </c>
      <c r="L32" s="23">
        <v>2026</v>
      </c>
      <c r="M32" s="23">
        <v>2027</v>
      </c>
      <c r="N32" s="23">
        <v>2028</v>
      </c>
      <c r="O32" s="23">
        <v>2029</v>
      </c>
      <c r="P32" s="23">
        <v>2030</v>
      </c>
      <c r="Q32" s="23">
        <v>2031</v>
      </c>
      <c r="R32" s="23">
        <v>2032</v>
      </c>
      <c r="S32" s="23">
        <v>2033</v>
      </c>
      <c r="T32" s="23">
        <v>2034</v>
      </c>
      <c r="U32" s="23">
        <v>2035</v>
      </c>
    </row>
    <row r="33" spans="2:21" ht="15.75" x14ac:dyDescent="0.25">
      <c r="B33" s="24">
        <f>'EE annuelles résidentiel'!B25+'EE annuelles teriaire'!B25+'EE annuelles industrie'!B25+'EE annuelles autres'!B25</f>
        <v>8.5037895231700809</v>
      </c>
      <c r="C33" s="24">
        <f>'EE annuelles résidentiel'!C25+'EE annuelles teriaire'!C25+'EE annuelles industrie'!C25+'EE annuelles autres'!C25</f>
        <v>17.007579046340162</v>
      </c>
      <c r="D33" s="24">
        <f>'EE annuelles résidentiel'!D25+'EE annuelles teriaire'!D25+'EE annuelles industrie'!D25+'EE annuelles autres'!D25</f>
        <v>30.53519162359073</v>
      </c>
      <c r="E33" s="24">
        <f>'EE annuelles résidentiel'!E25+'EE annuelles teriaire'!E25+'EE annuelles industrie'!E25+'EE annuelles autres'!E25</f>
        <v>44.062804200841299</v>
      </c>
      <c r="F33" s="24">
        <f>'EE annuelles résidentiel'!F25+'EE annuelles teriaire'!F25+'EE annuelles industrie'!F25+'EE annuelles autres'!F25</f>
        <v>57.590416778091864</v>
      </c>
      <c r="G33" s="24">
        <f>'EE annuelles résidentiel'!G25+'EE annuelles teriaire'!G25+'EE annuelles industrie'!G25+'EE annuelles autres'!G25</f>
        <v>71.118029355342443</v>
      </c>
      <c r="H33" s="24">
        <f>'EE annuelles résidentiel'!H25+'EE annuelles teriaire'!H25+'EE annuelles industrie'!H25+'EE annuelles autres'!H25</f>
        <v>84.645641932593009</v>
      </c>
      <c r="I33" s="24">
        <f>'EE annuelles résidentiel'!I25+'EE annuelles teriaire'!I25+'EE annuelles industrie'!I25+'EE annuelles autres'!I25</f>
        <v>98.173254509843588</v>
      </c>
      <c r="J33" s="24">
        <f>'EE annuelles résidentiel'!J25+'EE annuelles teriaire'!J25+'EE annuelles industrie'!J25+'EE annuelles autres'!J25</f>
        <v>109.41057489709343</v>
      </c>
      <c r="K33" s="24">
        <f>'EE annuelles résidentiel'!K25+'EE annuelles teriaire'!K25+'EE annuelles industrie'!K25+'EE annuelles autres'!K25</f>
        <v>120.64789528434326</v>
      </c>
      <c r="L33" s="24">
        <f>'EE annuelles résidentiel'!L25+'EE annuelles teriaire'!L25+'EE annuelles industrie'!L25+'EE annuelles autres'!L25</f>
        <v>131.8852156715931</v>
      </c>
      <c r="M33" s="24">
        <f>'EE annuelles résidentiel'!M25+'EE annuelles teriaire'!M25+'EE annuelles industrie'!M25+'EE annuelles autres'!M25</f>
        <v>140.32482900373157</v>
      </c>
      <c r="N33" s="24">
        <f>'EE annuelles résidentiel'!N25+'EE annuelles teriaire'!N25+'EE annuelles industrie'!N25+'EE annuelles autres'!N25</f>
        <v>148.76444233587003</v>
      </c>
      <c r="O33" s="24">
        <f>'EE annuelles résidentiel'!O25+'EE annuelles teriaire'!O25+'EE annuelles industrie'!O25+'EE annuelles autres'!O25</f>
        <v>157.20405566800849</v>
      </c>
      <c r="P33" s="24">
        <f>'EE annuelles résidentiel'!P25+'EE annuelles teriaire'!P25+'EE annuelles industrie'!P25+'EE annuelles autres'!P25</f>
        <v>165.64366900014696</v>
      </c>
      <c r="Q33" s="24">
        <f>'EE annuelles résidentiel'!Q25+'EE annuelles teriaire'!Q25+'EE annuelles industrie'!Q25+'EE annuelles autres'!Q25</f>
        <v>172.40867464759194</v>
      </c>
      <c r="R33" s="24">
        <f>'EE annuelles résidentiel'!R25+'EE annuelles teriaire'!R25+'EE annuelles industrie'!R25+'EE annuelles autres'!R25</f>
        <v>177.43249770167242</v>
      </c>
      <c r="S33" s="24">
        <f>'EE annuelles résidentiel'!S25+'EE annuelles teriaire'!S25+'EE annuelles industrie'!S25+'EE annuelles autres'!S25</f>
        <v>177.43249770167242</v>
      </c>
      <c r="T33" s="24">
        <f>'EE annuelles résidentiel'!T25+'EE annuelles teriaire'!T25+'EE annuelles industrie'!T25+'EE annuelles autres'!T25</f>
        <v>177.43249770167242</v>
      </c>
      <c r="U33" s="24">
        <f>'EE annuelles résidentiel'!U25+'EE annuelles teriaire'!U25+'EE annuelles industrie'!U25+'EE annuelles autres'!U25</f>
        <v>177.43249770167242</v>
      </c>
    </row>
  </sheetData>
  <mergeCells count="4">
    <mergeCell ref="E6:F6"/>
    <mergeCell ref="E16:F16"/>
    <mergeCell ref="G4:J4"/>
    <mergeCell ref="G14:J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N1" workbookViewId="0">
      <selection sqref="A1:AI25"/>
    </sheetView>
  </sheetViews>
  <sheetFormatPr baseColWidth="10" defaultRowHeight="15" x14ac:dyDescent="0.25"/>
  <sheetData>
    <row r="1" spans="1:28" x14ac:dyDescent="0.25">
      <c r="A1" t="s">
        <v>23</v>
      </c>
    </row>
    <row r="2" spans="1:28" x14ac:dyDescent="0.25"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</row>
    <row r="3" spans="1:28" x14ac:dyDescent="0.25">
      <c r="B3" s="13">
        <v>2016</v>
      </c>
      <c r="C3" s="13">
        <v>2017</v>
      </c>
      <c r="D3" s="13">
        <v>2018</v>
      </c>
      <c r="E3" s="13">
        <v>2019</v>
      </c>
      <c r="F3" s="13">
        <v>2020</v>
      </c>
      <c r="G3" s="13">
        <v>2021</v>
      </c>
      <c r="H3" s="13">
        <v>2022</v>
      </c>
      <c r="I3" s="13">
        <v>2023</v>
      </c>
      <c r="J3" s="13">
        <v>2024</v>
      </c>
      <c r="K3" s="13">
        <v>2025</v>
      </c>
      <c r="L3" s="13">
        <v>2026</v>
      </c>
      <c r="M3" s="13">
        <v>2027</v>
      </c>
      <c r="N3" s="13">
        <v>2028</v>
      </c>
      <c r="O3" s="13">
        <v>2029</v>
      </c>
      <c r="P3" s="13">
        <v>2030</v>
      </c>
      <c r="Q3" s="13">
        <v>2031</v>
      </c>
      <c r="R3" s="13">
        <v>2032</v>
      </c>
      <c r="S3" s="13">
        <v>2033</v>
      </c>
      <c r="T3" s="13">
        <v>2034</v>
      </c>
      <c r="U3" s="13">
        <v>2035</v>
      </c>
    </row>
    <row r="4" spans="1:28" x14ac:dyDescent="0.25">
      <c r="B4" s="8">
        <f>'calculs AV_DV par secteur'!$J$7</f>
        <v>1.6746076846934959</v>
      </c>
      <c r="C4" s="8">
        <f>'calculs AV_DV par secteur'!$J$7</f>
        <v>1.6746076846934959</v>
      </c>
      <c r="D4" s="8">
        <f>'calculs AV_DV par secteur'!$J$7</f>
        <v>1.6746076846934959</v>
      </c>
      <c r="E4" s="8">
        <f>'calculs AV_DV par secteur'!$J$7</f>
        <v>1.6746076846934959</v>
      </c>
      <c r="F4" s="8">
        <f>'calculs AV_DV par secteur'!$J$7</f>
        <v>1.6746076846934959</v>
      </c>
      <c r="G4" s="8">
        <f>'calculs AV_DV par secteur'!$J$7</f>
        <v>1.6746076846934959</v>
      </c>
      <c r="H4" s="8">
        <f>'calculs AV_DV par secteur'!$J$7</f>
        <v>1.6746076846934959</v>
      </c>
      <c r="I4" s="8">
        <f>'calculs AV_DV par secteur'!$J$7</f>
        <v>1.6746076846934959</v>
      </c>
      <c r="J4" s="8">
        <f>'calculs AV_DV par secteur'!$J$7</f>
        <v>1.6746076846934959</v>
      </c>
      <c r="K4" s="8">
        <f>'calculs AV_DV par secteur'!$J$7</f>
        <v>1.6746076846934959</v>
      </c>
      <c r="L4" s="8">
        <f>'calculs AV_DV par secteur'!$J$7</f>
        <v>1.6746076846934959</v>
      </c>
      <c r="M4" s="8">
        <f>'calculs AV_DV par secteur'!$J$7</f>
        <v>1.6746076846934959</v>
      </c>
      <c r="N4" s="8">
        <f>'calculs AV_DV par secteur'!$J$7</f>
        <v>1.6746076846934959</v>
      </c>
      <c r="O4" s="8">
        <f>'calculs AV_DV par secteur'!$J$7</f>
        <v>1.6746076846934959</v>
      </c>
      <c r="P4" s="8">
        <f>'calculs AV_DV par secteur'!$J$7</f>
        <v>1.6746076846934959</v>
      </c>
      <c r="Q4" s="8"/>
    </row>
    <row r="5" spans="1:28" x14ac:dyDescent="0.25">
      <c r="C5" s="8">
        <f>'calculs AV_DV par secteur'!$J$7</f>
        <v>1.6746076846934959</v>
      </c>
      <c r="D5" s="8">
        <f>'calculs AV_DV par secteur'!$J$7</f>
        <v>1.6746076846934959</v>
      </c>
      <c r="E5" s="8">
        <f>'calculs AV_DV par secteur'!$J$7</f>
        <v>1.6746076846934959</v>
      </c>
      <c r="F5" s="8">
        <f>'calculs AV_DV par secteur'!$J$7</f>
        <v>1.6746076846934959</v>
      </c>
      <c r="G5" s="8">
        <f>'calculs AV_DV par secteur'!$J$7</f>
        <v>1.6746076846934959</v>
      </c>
      <c r="H5" s="8">
        <f>'calculs AV_DV par secteur'!$J$7</f>
        <v>1.6746076846934959</v>
      </c>
      <c r="I5" s="8">
        <f>'calculs AV_DV par secteur'!$J$7</f>
        <v>1.6746076846934959</v>
      </c>
      <c r="J5" s="8">
        <f>'calculs AV_DV par secteur'!$J$7</f>
        <v>1.6746076846934959</v>
      </c>
      <c r="K5" s="8">
        <f>'calculs AV_DV par secteur'!$J$7</f>
        <v>1.6746076846934959</v>
      </c>
      <c r="L5" s="8">
        <f>'calculs AV_DV par secteur'!$J$7</f>
        <v>1.6746076846934959</v>
      </c>
      <c r="M5" s="8">
        <f>'calculs AV_DV par secteur'!$J$7</f>
        <v>1.6746076846934959</v>
      </c>
      <c r="N5" s="8">
        <f>'calculs AV_DV par secteur'!$J$7</f>
        <v>1.6746076846934959</v>
      </c>
      <c r="O5" s="8">
        <f>'calculs AV_DV par secteur'!$J$7</f>
        <v>1.6746076846934959</v>
      </c>
      <c r="P5" s="8">
        <f>'calculs AV_DV par secteur'!$J$7</f>
        <v>1.6746076846934959</v>
      </c>
      <c r="Q5" s="8">
        <f>'calculs AV_DV par secteur'!$J$7</f>
        <v>1.6746076846934959</v>
      </c>
    </row>
    <row r="6" spans="1:28" x14ac:dyDescent="0.25">
      <c r="D6" s="8">
        <f>'calculs AV_DV par secteur'!$J$17</f>
        <v>6.6984307387739834</v>
      </c>
      <c r="E6" s="8">
        <f>'calculs AV_DV par secteur'!$J$17</f>
        <v>6.6984307387739834</v>
      </c>
      <c r="F6" s="8">
        <f>'calculs AV_DV par secteur'!$J$17</f>
        <v>6.6984307387739834</v>
      </c>
      <c r="G6" s="8">
        <f>'calculs AV_DV par secteur'!$J$17</f>
        <v>6.6984307387739834</v>
      </c>
      <c r="H6" s="8">
        <f>'calculs AV_DV par secteur'!$J$17</f>
        <v>6.6984307387739834</v>
      </c>
      <c r="I6" s="8">
        <f>'calculs AV_DV par secteur'!$J$17</f>
        <v>6.6984307387739834</v>
      </c>
      <c r="J6" s="8">
        <f>'calculs AV_DV par secteur'!$J$17</f>
        <v>6.6984307387739834</v>
      </c>
      <c r="K6" s="8">
        <f>'calculs AV_DV par secteur'!$J$17</f>
        <v>6.6984307387739834</v>
      </c>
      <c r="L6" s="8">
        <f>'calculs AV_DV par secteur'!$J$17</f>
        <v>6.6984307387739834</v>
      </c>
      <c r="M6" s="8">
        <f>'calculs AV_DV par secteur'!$J$17</f>
        <v>6.6984307387739834</v>
      </c>
      <c r="N6" s="8">
        <f>'calculs AV_DV par secteur'!$J$17</f>
        <v>6.6984307387739834</v>
      </c>
      <c r="O6" s="8">
        <f>'calculs AV_DV par secteur'!$J$17</f>
        <v>6.6984307387739834</v>
      </c>
      <c r="P6" s="8">
        <f>'calculs AV_DV par secteur'!$J$17</f>
        <v>6.6984307387739834</v>
      </c>
      <c r="Q6" s="8">
        <f>'calculs AV_DV par secteur'!$J$17</f>
        <v>6.6984307387739834</v>
      </c>
      <c r="R6" s="8">
        <f>'calculs AV_DV par secteur'!$J$17</f>
        <v>6.6984307387739834</v>
      </c>
    </row>
    <row r="7" spans="1:28" x14ac:dyDescent="0.25">
      <c r="E7" s="8">
        <f>'calculs AV_DV par secteur'!$J$17</f>
        <v>6.6984307387739834</v>
      </c>
      <c r="F7" s="8">
        <f>'calculs AV_DV par secteur'!$J$17</f>
        <v>6.6984307387739834</v>
      </c>
      <c r="G7" s="8">
        <f>'calculs AV_DV par secteur'!$J$17</f>
        <v>6.6984307387739834</v>
      </c>
      <c r="H7" s="8">
        <f>'calculs AV_DV par secteur'!$J$17</f>
        <v>6.6984307387739834</v>
      </c>
      <c r="I7" s="8">
        <f>'calculs AV_DV par secteur'!$J$17</f>
        <v>6.6984307387739834</v>
      </c>
      <c r="J7" s="8">
        <f>'calculs AV_DV par secteur'!$J$17</f>
        <v>6.6984307387739834</v>
      </c>
      <c r="K7" s="8">
        <f>'calculs AV_DV par secteur'!$J$17</f>
        <v>6.6984307387739834</v>
      </c>
      <c r="L7" s="8">
        <f>'calculs AV_DV par secteur'!$J$17</f>
        <v>6.6984307387739834</v>
      </c>
      <c r="M7" s="8">
        <f>'calculs AV_DV par secteur'!$J$17</f>
        <v>6.6984307387739834</v>
      </c>
      <c r="N7" s="8">
        <f>'calculs AV_DV par secteur'!$J$17</f>
        <v>6.6984307387739834</v>
      </c>
      <c r="O7" s="8">
        <f>'calculs AV_DV par secteur'!$J$17</f>
        <v>6.6984307387739834</v>
      </c>
      <c r="P7" s="8">
        <f>'calculs AV_DV par secteur'!$J$17</f>
        <v>6.6984307387739834</v>
      </c>
      <c r="Q7" s="8">
        <f>'calculs AV_DV par secteur'!$J$17</f>
        <v>6.6984307387739834</v>
      </c>
      <c r="R7" s="8">
        <f>'calculs AV_DV par secteur'!$J$17</f>
        <v>6.6984307387739834</v>
      </c>
      <c r="S7" s="8">
        <f>'calculs AV_DV par secteur'!$J$17</f>
        <v>6.6984307387739834</v>
      </c>
    </row>
    <row r="8" spans="1:28" x14ac:dyDescent="0.25">
      <c r="F8" s="8">
        <f>'calculs AV_DV par secteur'!$J$17</f>
        <v>6.6984307387739834</v>
      </c>
      <c r="G8" s="8">
        <f>'calculs AV_DV par secteur'!$J$17</f>
        <v>6.6984307387739834</v>
      </c>
      <c r="H8" s="8">
        <f>'calculs AV_DV par secteur'!$J$17</f>
        <v>6.6984307387739834</v>
      </c>
      <c r="I8" s="8">
        <f>'calculs AV_DV par secteur'!$J$17</f>
        <v>6.6984307387739834</v>
      </c>
      <c r="J8" s="8">
        <f>'calculs AV_DV par secteur'!$J$17</f>
        <v>6.6984307387739834</v>
      </c>
      <c r="K8" s="8">
        <f>'calculs AV_DV par secteur'!$J$17</f>
        <v>6.6984307387739834</v>
      </c>
      <c r="L8" s="8">
        <f>'calculs AV_DV par secteur'!$J$17</f>
        <v>6.6984307387739834</v>
      </c>
      <c r="M8" s="8">
        <f>'calculs AV_DV par secteur'!$J$17</f>
        <v>6.6984307387739834</v>
      </c>
      <c r="N8" s="8">
        <f>'calculs AV_DV par secteur'!$J$17</f>
        <v>6.6984307387739834</v>
      </c>
      <c r="O8" s="8">
        <f>'calculs AV_DV par secteur'!$J$17</f>
        <v>6.6984307387739834</v>
      </c>
      <c r="P8" s="8">
        <f>'calculs AV_DV par secteur'!$J$17</f>
        <v>6.6984307387739834</v>
      </c>
      <c r="Q8" s="8">
        <f>'calculs AV_DV par secteur'!$J$17</f>
        <v>6.6984307387739834</v>
      </c>
      <c r="R8" s="8">
        <f>'calculs AV_DV par secteur'!$J$17</f>
        <v>6.6984307387739834</v>
      </c>
      <c r="S8" s="8">
        <f>'calculs AV_DV par secteur'!$J$17</f>
        <v>6.6984307387739834</v>
      </c>
      <c r="T8" s="8">
        <f>'calculs AV_DV par secteur'!$J$17</f>
        <v>6.6984307387739834</v>
      </c>
    </row>
    <row r="9" spans="1:28" x14ac:dyDescent="0.25">
      <c r="G9" s="8">
        <f>'calculs AV_DV par secteur'!$J$17</f>
        <v>6.6984307387739834</v>
      </c>
      <c r="H9" s="8">
        <f>'calculs AV_DV par secteur'!$J$17</f>
        <v>6.6984307387739834</v>
      </c>
      <c r="I9" s="8">
        <f>'calculs AV_DV par secteur'!$J$17</f>
        <v>6.6984307387739834</v>
      </c>
      <c r="J9" s="8">
        <f>'calculs AV_DV par secteur'!$J$17</f>
        <v>6.6984307387739834</v>
      </c>
      <c r="K9" s="8">
        <f>'calculs AV_DV par secteur'!$J$17</f>
        <v>6.6984307387739834</v>
      </c>
      <c r="L9" s="8">
        <f>'calculs AV_DV par secteur'!$J$17</f>
        <v>6.6984307387739834</v>
      </c>
      <c r="M9" s="8">
        <f>'calculs AV_DV par secteur'!$J$17</f>
        <v>6.6984307387739834</v>
      </c>
      <c r="N9" s="8">
        <f>'calculs AV_DV par secteur'!$J$17</f>
        <v>6.6984307387739834</v>
      </c>
      <c r="O9" s="8">
        <f>'calculs AV_DV par secteur'!$J$17</f>
        <v>6.6984307387739834</v>
      </c>
      <c r="P9" s="8">
        <f>'calculs AV_DV par secteur'!$J$17</f>
        <v>6.6984307387739834</v>
      </c>
      <c r="Q9" s="8">
        <f>'calculs AV_DV par secteur'!$J$17</f>
        <v>6.6984307387739834</v>
      </c>
      <c r="R9" s="8">
        <f>'calculs AV_DV par secteur'!$J$17</f>
        <v>6.6984307387739834</v>
      </c>
      <c r="S9" s="8">
        <f>'calculs AV_DV par secteur'!$J$17</f>
        <v>6.6984307387739834</v>
      </c>
      <c r="T9" s="8">
        <f>'calculs AV_DV par secteur'!$J$17</f>
        <v>6.6984307387739834</v>
      </c>
      <c r="U9" s="8">
        <f>'calculs AV_DV par secteur'!$J$17</f>
        <v>6.6984307387739834</v>
      </c>
    </row>
    <row r="10" spans="1:28" x14ac:dyDescent="0.25">
      <c r="H10" s="8">
        <f>'calculs AV_DV par secteur'!$J$17</f>
        <v>6.6984307387739834</v>
      </c>
      <c r="I10" s="8">
        <f>'calculs AV_DV par secteur'!$J$17</f>
        <v>6.6984307387739834</v>
      </c>
      <c r="J10" s="8">
        <f>'calculs AV_DV par secteur'!$J$17</f>
        <v>6.6984307387739834</v>
      </c>
      <c r="K10" s="8">
        <f>'calculs AV_DV par secteur'!$J$17</f>
        <v>6.6984307387739834</v>
      </c>
      <c r="L10" s="8">
        <f>'calculs AV_DV par secteur'!$J$17</f>
        <v>6.6984307387739834</v>
      </c>
      <c r="M10" s="8">
        <f>'calculs AV_DV par secteur'!$J$17</f>
        <v>6.6984307387739834</v>
      </c>
      <c r="N10" s="8">
        <f>'calculs AV_DV par secteur'!$J$17</f>
        <v>6.6984307387739834</v>
      </c>
      <c r="O10" s="8">
        <f>'calculs AV_DV par secteur'!$J$17</f>
        <v>6.6984307387739834</v>
      </c>
      <c r="P10" s="8">
        <f>'calculs AV_DV par secteur'!$J$17</f>
        <v>6.6984307387739834</v>
      </c>
      <c r="Q10" s="8">
        <f>'calculs AV_DV par secteur'!$J$17</f>
        <v>6.6984307387739834</v>
      </c>
      <c r="R10" s="8">
        <f>'calculs AV_DV par secteur'!$J$17</f>
        <v>6.6984307387739834</v>
      </c>
      <c r="S10" s="8">
        <f>'calculs AV_DV par secteur'!$J$17</f>
        <v>6.6984307387739834</v>
      </c>
      <c r="T10" s="8">
        <f>'calculs AV_DV par secteur'!$J$17</f>
        <v>6.6984307387739834</v>
      </c>
      <c r="U10" s="8">
        <f>'calculs AV_DV par secteur'!$J$17</f>
        <v>6.6984307387739834</v>
      </c>
      <c r="V10" s="8">
        <f>'calculs AV_DV par secteur'!$J$17</f>
        <v>6.6984307387739834</v>
      </c>
    </row>
    <row r="11" spans="1:28" x14ac:dyDescent="0.25">
      <c r="I11" s="8">
        <f>'calculs AV_DV par secteur'!$J$17</f>
        <v>6.6984307387739834</v>
      </c>
      <c r="J11" s="8">
        <f>'calculs AV_DV par secteur'!$J$17</f>
        <v>6.6984307387739834</v>
      </c>
      <c r="K11" s="8">
        <f>'calculs AV_DV par secteur'!$J$17</f>
        <v>6.6984307387739834</v>
      </c>
      <c r="L11" s="8">
        <f>'calculs AV_DV par secteur'!$J$17</f>
        <v>6.6984307387739834</v>
      </c>
      <c r="M11" s="8">
        <f>'calculs AV_DV par secteur'!$J$17</f>
        <v>6.6984307387739834</v>
      </c>
      <c r="N11" s="8">
        <f>'calculs AV_DV par secteur'!$J$17</f>
        <v>6.6984307387739834</v>
      </c>
      <c r="O11" s="8">
        <f>'calculs AV_DV par secteur'!$J$17</f>
        <v>6.6984307387739834</v>
      </c>
      <c r="P11" s="8">
        <f>'calculs AV_DV par secteur'!$J$17</f>
        <v>6.6984307387739834</v>
      </c>
      <c r="Q11" s="8">
        <f>'calculs AV_DV par secteur'!$J$17</f>
        <v>6.6984307387739834</v>
      </c>
      <c r="R11" s="8">
        <f>'calculs AV_DV par secteur'!$J$17</f>
        <v>6.6984307387739834</v>
      </c>
      <c r="S11" s="8">
        <f>'calculs AV_DV par secteur'!$J$17</f>
        <v>6.6984307387739834</v>
      </c>
      <c r="T11" s="8">
        <f>'calculs AV_DV par secteur'!$J$17</f>
        <v>6.6984307387739834</v>
      </c>
      <c r="U11" s="8">
        <f>'calculs AV_DV par secteur'!$J$17</f>
        <v>6.6984307387739834</v>
      </c>
      <c r="V11" s="8">
        <f>'calculs AV_DV par secteur'!$J$17</f>
        <v>6.6984307387739834</v>
      </c>
      <c r="W11" s="8">
        <f>'calculs AV_DV par secteur'!$J$17</f>
        <v>6.6984307387739834</v>
      </c>
    </row>
    <row r="12" spans="1:28" x14ac:dyDescent="0.25">
      <c r="J12" s="8">
        <f>'calculs AV_DV par secteur'!$J$17</f>
        <v>6.6984307387739834</v>
      </c>
      <c r="K12" s="8">
        <f>'calculs AV_DV par secteur'!$J$17</f>
        <v>6.6984307387739834</v>
      </c>
      <c r="L12" s="8">
        <f>'calculs AV_DV par secteur'!$J$17</f>
        <v>6.6984307387739834</v>
      </c>
      <c r="M12" s="8">
        <f>'calculs AV_DV par secteur'!$J$17</f>
        <v>6.6984307387739834</v>
      </c>
      <c r="N12" s="8">
        <f>'calculs AV_DV par secteur'!$J$17</f>
        <v>6.6984307387739834</v>
      </c>
      <c r="O12" s="8">
        <f>'calculs AV_DV par secteur'!$J$17</f>
        <v>6.6984307387739834</v>
      </c>
      <c r="P12" s="8">
        <f>'calculs AV_DV par secteur'!$J$17</f>
        <v>6.6984307387739834</v>
      </c>
      <c r="Q12" s="8">
        <f>'calculs AV_DV par secteur'!$J$17</f>
        <v>6.6984307387739834</v>
      </c>
      <c r="R12" s="8">
        <f>'calculs AV_DV par secteur'!$J$17</f>
        <v>6.6984307387739834</v>
      </c>
      <c r="S12" s="8">
        <f>'calculs AV_DV par secteur'!$J$17</f>
        <v>6.6984307387739834</v>
      </c>
      <c r="T12" s="8">
        <f>'calculs AV_DV par secteur'!$J$17</f>
        <v>6.6984307387739834</v>
      </c>
      <c r="U12" s="8">
        <f>'calculs AV_DV par secteur'!$J$17</f>
        <v>6.6984307387739834</v>
      </c>
      <c r="V12" s="8">
        <f>'calculs AV_DV par secteur'!$J$17</f>
        <v>6.6984307387739834</v>
      </c>
      <c r="W12" s="8">
        <f>'calculs AV_DV par secteur'!$J$17</f>
        <v>6.6984307387739834</v>
      </c>
      <c r="X12" s="8">
        <f>'calculs AV_DV par secteur'!$J$17</f>
        <v>6.6984307387739834</v>
      </c>
    </row>
    <row r="13" spans="1:28" x14ac:dyDescent="0.25">
      <c r="K13" s="8">
        <f>'calculs AV_DV par secteur'!$J$17</f>
        <v>6.6984307387739834</v>
      </c>
      <c r="L13" s="8">
        <f>'calculs AV_DV par secteur'!$J$17</f>
        <v>6.6984307387739834</v>
      </c>
      <c r="M13" s="8">
        <f>'calculs AV_DV par secteur'!$J$17</f>
        <v>6.6984307387739834</v>
      </c>
      <c r="N13" s="8">
        <f>'calculs AV_DV par secteur'!$J$17</f>
        <v>6.6984307387739834</v>
      </c>
      <c r="O13" s="8">
        <f>'calculs AV_DV par secteur'!$J$17</f>
        <v>6.6984307387739834</v>
      </c>
      <c r="P13" s="8">
        <f>'calculs AV_DV par secteur'!$J$17</f>
        <v>6.6984307387739834</v>
      </c>
      <c r="Q13" s="8">
        <f>'calculs AV_DV par secteur'!$J$17</f>
        <v>6.6984307387739834</v>
      </c>
      <c r="R13" s="8">
        <f>'calculs AV_DV par secteur'!$J$17</f>
        <v>6.6984307387739834</v>
      </c>
      <c r="S13" s="8">
        <f>'calculs AV_DV par secteur'!$J$17</f>
        <v>6.6984307387739834</v>
      </c>
      <c r="T13" s="8">
        <f>'calculs AV_DV par secteur'!$J$17</f>
        <v>6.6984307387739834</v>
      </c>
      <c r="U13" s="8">
        <f>'calculs AV_DV par secteur'!$J$17</f>
        <v>6.6984307387739834</v>
      </c>
      <c r="V13" s="8">
        <f>'calculs AV_DV par secteur'!$J$17</f>
        <v>6.6984307387739834</v>
      </c>
      <c r="W13" s="8">
        <f>'calculs AV_DV par secteur'!$J$17</f>
        <v>6.6984307387739834</v>
      </c>
      <c r="X13" s="8">
        <f>'calculs AV_DV par secteur'!$J$17</f>
        <v>6.6984307387739834</v>
      </c>
      <c r="Y13" s="8">
        <f>'calculs AV_DV par secteur'!$J$17</f>
        <v>6.6984307387739834</v>
      </c>
    </row>
    <row r="14" spans="1:28" x14ac:dyDescent="0.25">
      <c r="L14" s="8">
        <f>'calculs AV_DV par secteur'!$J$17</f>
        <v>6.6984307387739834</v>
      </c>
      <c r="M14" s="8">
        <f>'calculs AV_DV par secteur'!$J$17</f>
        <v>6.6984307387739834</v>
      </c>
      <c r="N14" s="8">
        <f>'calculs AV_DV par secteur'!$J$17</f>
        <v>6.6984307387739834</v>
      </c>
      <c r="O14" s="8">
        <f>'calculs AV_DV par secteur'!$J$17</f>
        <v>6.6984307387739834</v>
      </c>
      <c r="P14" s="8">
        <f>'calculs AV_DV par secteur'!$J$17</f>
        <v>6.6984307387739834</v>
      </c>
      <c r="Q14" s="8">
        <f>'calculs AV_DV par secteur'!$J$17</f>
        <v>6.6984307387739834</v>
      </c>
      <c r="R14" s="8">
        <f>'calculs AV_DV par secteur'!$J$17</f>
        <v>6.6984307387739834</v>
      </c>
      <c r="S14" s="8">
        <f>'calculs AV_DV par secteur'!$J$17</f>
        <v>6.6984307387739834</v>
      </c>
      <c r="T14" s="8">
        <f>'calculs AV_DV par secteur'!$J$17</f>
        <v>6.6984307387739834</v>
      </c>
      <c r="U14" s="8">
        <f>'calculs AV_DV par secteur'!$J$17</f>
        <v>6.6984307387739834</v>
      </c>
      <c r="V14" s="8">
        <f>'calculs AV_DV par secteur'!$J$17</f>
        <v>6.6984307387739834</v>
      </c>
      <c r="W14" s="8">
        <f>'calculs AV_DV par secteur'!$J$17</f>
        <v>6.6984307387739834</v>
      </c>
      <c r="X14" s="8">
        <f>'calculs AV_DV par secteur'!$J$17</f>
        <v>6.6984307387739834</v>
      </c>
      <c r="Y14" s="8">
        <f>'calculs AV_DV par secteur'!$J$17</f>
        <v>6.6984307387739834</v>
      </c>
      <c r="Z14" s="8">
        <f>'calculs AV_DV par secteur'!$J$17</f>
        <v>6.6984307387739834</v>
      </c>
    </row>
    <row r="15" spans="1:28" x14ac:dyDescent="0.25">
      <c r="M15" s="8">
        <f>'calculs AV_DV par secteur'!$J$17</f>
        <v>6.6984307387739834</v>
      </c>
      <c r="N15" s="8">
        <f>'calculs AV_DV par secteur'!$J$17</f>
        <v>6.6984307387739834</v>
      </c>
      <c r="O15" s="8">
        <f>'calculs AV_DV par secteur'!$J$17</f>
        <v>6.6984307387739834</v>
      </c>
      <c r="P15" s="8">
        <f>'calculs AV_DV par secteur'!$J$17</f>
        <v>6.6984307387739834</v>
      </c>
      <c r="Q15" s="8">
        <f>'calculs AV_DV par secteur'!$J$17</f>
        <v>6.6984307387739834</v>
      </c>
      <c r="R15" s="8">
        <f>'calculs AV_DV par secteur'!$J$17</f>
        <v>6.6984307387739834</v>
      </c>
      <c r="S15" s="8">
        <f>'calculs AV_DV par secteur'!$J$17</f>
        <v>6.6984307387739834</v>
      </c>
      <c r="T15" s="8">
        <f>'calculs AV_DV par secteur'!$J$17</f>
        <v>6.6984307387739834</v>
      </c>
      <c r="U15" s="8">
        <f>'calculs AV_DV par secteur'!$J$17</f>
        <v>6.6984307387739834</v>
      </c>
      <c r="V15" s="8">
        <f>'calculs AV_DV par secteur'!$J$17</f>
        <v>6.6984307387739834</v>
      </c>
      <c r="W15" s="8">
        <f>'calculs AV_DV par secteur'!$J$17</f>
        <v>6.6984307387739834</v>
      </c>
      <c r="X15" s="8">
        <f>'calculs AV_DV par secteur'!$J$17</f>
        <v>6.6984307387739834</v>
      </c>
      <c r="Y15" s="8">
        <f>'calculs AV_DV par secteur'!$J$17</f>
        <v>6.6984307387739834</v>
      </c>
      <c r="Z15" s="8">
        <f>'calculs AV_DV par secteur'!$J$17</f>
        <v>6.6984307387739834</v>
      </c>
      <c r="AA15" s="8">
        <f>'calculs AV_DV par secteur'!$J$17</f>
        <v>6.6984307387739834</v>
      </c>
    </row>
    <row r="16" spans="1:28" x14ac:dyDescent="0.25">
      <c r="N16" s="8">
        <f>'calculs AV_DV par secteur'!$J$17</f>
        <v>6.6984307387739834</v>
      </c>
      <c r="O16" s="8">
        <f>'calculs AV_DV par secteur'!$J$17</f>
        <v>6.6984307387739834</v>
      </c>
      <c r="P16" s="8">
        <f>'calculs AV_DV par secteur'!$J$17</f>
        <v>6.6984307387739834</v>
      </c>
      <c r="Q16" s="8">
        <f>'calculs AV_DV par secteur'!$J$17</f>
        <v>6.6984307387739834</v>
      </c>
      <c r="R16" s="8">
        <f>'calculs AV_DV par secteur'!$J$17</f>
        <v>6.6984307387739834</v>
      </c>
      <c r="S16" s="8">
        <f>'calculs AV_DV par secteur'!$J$17</f>
        <v>6.6984307387739834</v>
      </c>
      <c r="T16" s="8">
        <f>'calculs AV_DV par secteur'!$J$17</f>
        <v>6.6984307387739834</v>
      </c>
      <c r="U16" s="8">
        <f>'calculs AV_DV par secteur'!$J$17</f>
        <v>6.6984307387739834</v>
      </c>
      <c r="V16" s="8">
        <f>'calculs AV_DV par secteur'!$J$17</f>
        <v>6.6984307387739834</v>
      </c>
      <c r="W16" s="8">
        <f>'calculs AV_DV par secteur'!$J$17</f>
        <v>6.6984307387739834</v>
      </c>
      <c r="X16" s="8">
        <f>'calculs AV_DV par secteur'!$J$17</f>
        <v>6.6984307387739834</v>
      </c>
      <c r="Y16" s="8">
        <f>'calculs AV_DV par secteur'!$J$17</f>
        <v>6.6984307387739834</v>
      </c>
      <c r="Z16" s="8">
        <f>'calculs AV_DV par secteur'!$J$17</f>
        <v>6.6984307387739834</v>
      </c>
      <c r="AA16" s="8">
        <f>'calculs AV_DV par secteur'!$J$17</f>
        <v>6.6984307387739834</v>
      </c>
      <c r="AB16" s="8">
        <f>'calculs AV_DV par secteur'!$J$17</f>
        <v>6.6984307387739834</v>
      </c>
    </row>
    <row r="17" spans="1:35" x14ac:dyDescent="0.25">
      <c r="O17" s="8">
        <f>'calculs AV_DV par secteur'!$J$17</f>
        <v>6.6984307387739834</v>
      </c>
      <c r="P17" s="8">
        <f>'calculs AV_DV par secteur'!$J$17</f>
        <v>6.6984307387739834</v>
      </c>
      <c r="Q17" s="8">
        <f>'calculs AV_DV par secteur'!$J$17</f>
        <v>6.6984307387739834</v>
      </c>
      <c r="R17" s="8">
        <f>'calculs AV_DV par secteur'!$J$17</f>
        <v>6.6984307387739834</v>
      </c>
      <c r="S17" s="8">
        <f>'calculs AV_DV par secteur'!$J$17</f>
        <v>6.6984307387739834</v>
      </c>
      <c r="T17" s="8">
        <f>'calculs AV_DV par secteur'!$J$17</f>
        <v>6.6984307387739834</v>
      </c>
      <c r="U17" s="8">
        <f>'calculs AV_DV par secteur'!$J$17</f>
        <v>6.6984307387739834</v>
      </c>
      <c r="V17" s="8">
        <f>'calculs AV_DV par secteur'!$J$17</f>
        <v>6.6984307387739834</v>
      </c>
      <c r="W17" s="8">
        <f>'calculs AV_DV par secteur'!$J$17</f>
        <v>6.6984307387739834</v>
      </c>
      <c r="X17" s="8">
        <f>'calculs AV_DV par secteur'!$J$17</f>
        <v>6.6984307387739834</v>
      </c>
      <c r="Y17" s="8">
        <f>'calculs AV_DV par secteur'!$J$17</f>
        <v>6.6984307387739834</v>
      </c>
      <c r="Z17" s="8">
        <f>'calculs AV_DV par secteur'!$J$17</f>
        <v>6.6984307387739834</v>
      </c>
      <c r="AA17" s="8">
        <f>'calculs AV_DV par secteur'!$J$17</f>
        <v>6.6984307387739834</v>
      </c>
      <c r="AB17" s="8">
        <f>'calculs AV_DV par secteur'!$J$17</f>
        <v>6.6984307387739834</v>
      </c>
      <c r="AC17" s="8">
        <f>'calculs AV_DV par secteur'!$J$17</f>
        <v>6.6984307387739834</v>
      </c>
    </row>
    <row r="18" spans="1:35" x14ac:dyDescent="0.25">
      <c r="P18" s="8">
        <f>'calculs AV_DV par secteur'!$J$17</f>
        <v>6.6984307387739834</v>
      </c>
      <c r="Q18" s="8">
        <f>'calculs AV_DV par secteur'!$J$17</f>
        <v>6.6984307387739834</v>
      </c>
      <c r="R18" s="8">
        <f>'calculs AV_DV par secteur'!$J$17</f>
        <v>6.6984307387739834</v>
      </c>
      <c r="S18" s="8">
        <f>'calculs AV_DV par secteur'!$J$17</f>
        <v>6.6984307387739834</v>
      </c>
      <c r="T18" s="8">
        <f>'calculs AV_DV par secteur'!$J$17</f>
        <v>6.6984307387739834</v>
      </c>
      <c r="U18" s="8">
        <f>'calculs AV_DV par secteur'!$J$17</f>
        <v>6.6984307387739834</v>
      </c>
      <c r="V18" s="8">
        <f>'calculs AV_DV par secteur'!$J$17</f>
        <v>6.6984307387739834</v>
      </c>
      <c r="W18" s="8">
        <f>'calculs AV_DV par secteur'!$J$17</f>
        <v>6.6984307387739834</v>
      </c>
      <c r="X18" s="8">
        <f>'calculs AV_DV par secteur'!$J$17</f>
        <v>6.6984307387739834</v>
      </c>
      <c r="Y18" s="8">
        <f>'calculs AV_DV par secteur'!$J$17</f>
        <v>6.6984307387739834</v>
      </c>
      <c r="Z18" s="8">
        <f>'calculs AV_DV par secteur'!$J$17</f>
        <v>6.6984307387739834</v>
      </c>
      <c r="AA18" s="8">
        <f>'calculs AV_DV par secteur'!$J$17</f>
        <v>6.6984307387739834</v>
      </c>
      <c r="AB18" s="8">
        <f>'calculs AV_DV par secteur'!$J$17</f>
        <v>6.6984307387739834</v>
      </c>
      <c r="AC18" s="8">
        <f>'calculs AV_DV par secteur'!$J$17</f>
        <v>6.6984307387739834</v>
      </c>
      <c r="AD18" s="8">
        <f>'calculs AV_DV par secteur'!$J$17</f>
        <v>6.6984307387739834</v>
      </c>
    </row>
    <row r="19" spans="1:35" x14ac:dyDescent="0.25">
      <c r="Q19" s="8">
        <f>'calculs AV_DV par secteur'!$J$17</f>
        <v>6.6984307387739834</v>
      </c>
      <c r="R19" s="8">
        <f>'calculs AV_DV par secteur'!$J$17</f>
        <v>6.6984307387739834</v>
      </c>
      <c r="S19" s="8">
        <f>'calculs AV_DV par secteur'!$J$17</f>
        <v>6.6984307387739834</v>
      </c>
      <c r="T19" s="8">
        <f>'calculs AV_DV par secteur'!$J$17</f>
        <v>6.6984307387739834</v>
      </c>
      <c r="U19" s="8">
        <f>'calculs AV_DV par secteur'!$J$17</f>
        <v>6.6984307387739834</v>
      </c>
      <c r="V19" s="8">
        <f>'calculs AV_DV par secteur'!$J$17</f>
        <v>6.6984307387739834</v>
      </c>
      <c r="W19" s="8">
        <f>'calculs AV_DV par secteur'!$J$17</f>
        <v>6.6984307387739834</v>
      </c>
      <c r="X19" s="8">
        <f>'calculs AV_DV par secteur'!$J$17</f>
        <v>6.6984307387739834</v>
      </c>
      <c r="Y19" s="8">
        <f>'calculs AV_DV par secteur'!$J$17</f>
        <v>6.6984307387739834</v>
      </c>
      <c r="Z19" s="8">
        <f>'calculs AV_DV par secteur'!$J$17</f>
        <v>6.6984307387739834</v>
      </c>
      <c r="AA19" s="8">
        <f>'calculs AV_DV par secteur'!$J$17</f>
        <v>6.6984307387739834</v>
      </c>
      <c r="AB19" s="8">
        <f>'calculs AV_DV par secteur'!$J$17</f>
        <v>6.6984307387739834</v>
      </c>
      <c r="AC19" s="8">
        <f>'calculs AV_DV par secteur'!$J$17</f>
        <v>6.6984307387739834</v>
      </c>
      <c r="AD19" s="8">
        <f>'calculs AV_DV par secteur'!$J$17</f>
        <v>6.6984307387739834</v>
      </c>
      <c r="AE19" s="8">
        <f>'calculs AV_DV par secteur'!$J$17</f>
        <v>6.6984307387739834</v>
      </c>
    </row>
    <row r="20" spans="1:35" x14ac:dyDescent="0.25">
      <c r="R20" s="8">
        <f>'calculs AV_DV par secteur'!$J$17</f>
        <v>6.6984307387739834</v>
      </c>
      <c r="S20" s="8">
        <f>'calculs AV_DV par secteur'!$J$17</f>
        <v>6.6984307387739834</v>
      </c>
      <c r="T20" s="8">
        <f>'calculs AV_DV par secteur'!$J$17</f>
        <v>6.6984307387739834</v>
      </c>
      <c r="U20" s="8">
        <f>'calculs AV_DV par secteur'!$J$17</f>
        <v>6.6984307387739834</v>
      </c>
      <c r="V20" s="8">
        <f>'calculs AV_DV par secteur'!$J$17</f>
        <v>6.6984307387739834</v>
      </c>
      <c r="W20" s="8">
        <f>'calculs AV_DV par secteur'!$J$17</f>
        <v>6.6984307387739834</v>
      </c>
      <c r="X20" s="8">
        <f>'calculs AV_DV par secteur'!$J$17</f>
        <v>6.6984307387739834</v>
      </c>
      <c r="Y20" s="8">
        <f>'calculs AV_DV par secteur'!$J$17</f>
        <v>6.6984307387739834</v>
      </c>
      <c r="Z20" s="8">
        <f>'calculs AV_DV par secteur'!$J$17</f>
        <v>6.6984307387739834</v>
      </c>
      <c r="AA20" s="8">
        <f>'calculs AV_DV par secteur'!$J$17</f>
        <v>6.6984307387739834</v>
      </c>
      <c r="AB20" s="8">
        <f>'calculs AV_DV par secteur'!$J$17</f>
        <v>6.6984307387739834</v>
      </c>
      <c r="AC20" s="8">
        <f>'calculs AV_DV par secteur'!$J$17</f>
        <v>6.6984307387739834</v>
      </c>
      <c r="AD20" s="8">
        <f>'calculs AV_DV par secteur'!$J$17</f>
        <v>6.6984307387739834</v>
      </c>
      <c r="AE20" s="8">
        <f>'calculs AV_DV par secteur'!$J$17</f>
        <v>6.6984307387739834</v>
      </c>
      <c r="AF20" s="8">
        <f>'calculs AV_DV par secteur'!$J$17</f>
        <v>6.6984307387739834</v>
      </c>
    </row>
    <row r="21" spans="1:35" x14ac:dyDescent="0.25">
      <c r="S21" s="8">
        <f>'calculs AV_DV par secteur'!$J$17</f>
        <v>6.6984307387739834</v>
      </c>
      <c r="T21" s="8">
        <f>'calculs AV_DV par secteur'!$J$17</f>
        <v>6.6984307387739834</v>
      </c>
      <c r="U21" s="8">
        <f>'calculs AV_DV par secteur'!$J$17</f>
        <v>6.6984307387739834</v>
      </c>
      <c r="V21" s="8">
        <f>'calculs AV_DV par secteur'!$J$17</f>
        <v>6.6984307387739834</v>
      </c>
      <c r="W21" s="8">
        <f>'calculs AV_DV par secteur'!$J$17</f>
        <v>6.6984307387739834</v>
      </c>
      <c r="X21" s="8">
        <f>'calculs AV_DV par secteur'!$J$17</f>
        <v>6.6984307387739834</v>
      </c>
      <c r="Y21" s="8">
        <f>'calculs AV_DV par secteur'!$J$17</f>
        <v>6.6984307387739834</v>
      </c>
      <c r="Z21" s="8">
        <f>'calculs AV_DV par secteur'!$J$17</f>
        <v>6.6984307387739834</v>
      </c>
      <c r="AA21" s="8">
        <f>'calculs AV_DV par secteur'!$J$17</f>
        <v>6.6984307387739834</v>
      </c>
      <c r="AB21" s="8">
        <f>'calculs AV_DV par secteur'!$J$17</f>
        <v>6.6984307387739834</v>
      </c>
      <c r="AC21" s="8">
        <f>'calculs AV_DV par secteur'!$J$17</f>
        <v>6.6984307387739834</v>
      </c>
      <c r="AD21" s="8">
        <f>'calculs AV_DV par secteur'!$J$17</f>
        <v>6.6984307387739834</v>
      </c>
      <c r="AE21" s="8">
        <f>'calculs AV_DV par secteur'!$J$17</f>
        <v>6.6984307387739834</v>
      </c>
      <c r="AF21" s="8">
        <f>'calculs AV_DV par secteur'!$J$17</f>
        <v>6.6984307387739834</v>
      </c>
      <c r="AG21" s="8">
        <f>'calculs AV_DV par secteur'!$J$17</f>
        <v>6.6984307387739834</v>
      </c>
    </row>
    <row r="22" spans="1:35" x14ac:dyDescent="0.25">
      <c r="T22" s="8">
        <f>'calculs AV_DV par secteur'!$J$17</f>
        <v>6.6984307387739834</v>
      </c>
      <c r="U22" s="8">
        <f>'calculs AV_DV par secteur'!$J$17</f>
        <v>6.6984307387739834</v>
      </c>
      <c r="V22" s="8">
        <f>'calculs AV_DV par secteur'!$J$17</f>
        <v>6.6984307387739834</v>
      </c>
      <c r="W22" s="8">
        <f>'calculs AV_DV par secteur'!$J$17</f>
        <v>6.6984307387739834</v>
      </c>
      <c r="X22" s="8">
        <f>'calculs AV_DV par secteur'!$J$17</f>
        <v>6.6984307387739834</v>
      </c>
      <c r="Y22" s="8">
        <f>'calculs AV_DV par secteur'!$J$17</f>
        <v>6.6984307387739834</v>
      </c>
      <c r="Z22" s="8">
        <f>'calculs AV_DV par secteur'!$J$17</f>
        <v>6.6984307387739834</v>
      </c>
      <c r="AA22" s="8">
        <f>'calculs AV_DV par secteur'!$J$17</f>
        <v>6.6984307387739834</v>
      </c>
      <c r="AB22" s="8">
        <f>'calculs AV_DV par secteur'!$J$17</f>
        <v>6.6984307387739834</v>
      </c>
      <c r="AC22" s="8">
        <f>'calculs AV_DV par secteur'!$J$17</f>
        <v>6.6984307387739834</v>
      </c>
      <c r="AD22" s="8">
        <f>'calculs AV_DV par secteur'!$J$17</f>
        <v>6.6984307387739834</v>
      </c>
      <c r="AE22" s="8">
        <f>'calculs AV_DV par secteur'!$J$17</f>
        <v>6.6984307387739834</v>
      </c>
      <c r="AF22" s="8">
        <f>'calculs AV_DV par secteur'!$J$17</f>
        <v>6.6984307387739834</v>
      </c>
      <c r="AG22" s="8">
        <f>'calculs AV_DV par secteur'!$J$17</f>
        <v>6.6984307387739834</v>
      </c>
      <c r="AH22" s="8">
        <f>'calculs AV_DV par secteur'!$J$17</f>
        <v>6.6984307387739834</v>
      </c>
    </row>
    <row r="23" spans="1:35" x14ac:dyDescent="0.25">
      <c r="U23" s="8">
        <f>'calculs AV_DV par secteur'!$J$17</f>
        <v>6.6984307387739834</v>
      </c>
      <c r="V23" s="8">
        <f>'calculs AV_DV par secteur'!$J$17</f>
        <v>6.6984307387739834</v>
      </c>
      <c r="W23" s="8">
        <f>'calculs AV_DV par secteur'!$J$17</f>
        <v>6.6984307387739834</v>
      </c>
      <c r="X23" s="8">
        <f>'calculs AV_DV par secteur'!$J$17</f>
        <v>6.6984307387739834</v>
      </c>
      <c r="Y23" s="8">
        <f>'calculs AV_DV par secteur'!$J$17</f>
        <v>6.6984307387739834</v>
      </c>
      <c r="Z23" s="8">
        <f>'calculs AV_DV par secteur'!$J$17</f>
        <v>6.6984307387739834</v>
      </c>
      <c r="AA23" s="8">
        <f>'calculs AV_DV par secteur'!$J$17</f>
        <v>6.6984307387739834</v>
      </c>
      <c r="AB23" s="8">
        <f>'calculs AV_DV par secteur'!$J$17</f>
        <v>6.6984307387739834</v>
      </c>
      <c r="AC23" s="8">
        <f>'calculs AV_DV par secteur'!$J$17</f>
        <v>6.6984307387739834</v>
      </c>
      <c r="AD23" s="8">
        <f>'calculs AV_DV par secteur'!$J$17</f>
        <v>6.6984307387739834</v>
      </c>
      <c r="AE23" s="8">
        <f>'calculs AV_DV par secteur'!$J$17</f>
        <v>6.6984307387739834</v>
      </c>
      <c r="AF23" s="8">
        <f>'calculs AV_DV par secteur'!$J$17</f>
        <v>6.6984307387739834</v>
      </c>
      <c r="AG23" s="8">
        <f>'calculs AV_DV par secteur'!$J$17</f>
        <v>6.6984307387739834</v>
      </c>
      <c r="AH23" s="8">
        <f>'calculs AV_DV par secteur'!$J$17</f>
        <v>6.6984307387739834</v>
      </c>
      <c r="AI23" s="8">
        <f>'calculs AV_DV par secteur'!$J$17</f>
        <v>6.6984307387739834</v>
      </c>
    </row>
    <row r="25" spans="1:35" x14ac:dyDescent="0.25">
      <c r="A25" t="s">
        <v>18</v>
      </c>
      <c r="B25">
        <f>SUM(B4:B23)</f>
        <v>1.6746076846934959</v>
      </c>
      <c r="C25">
        <f t="shared" ref="C25:U25" si="0">SUM(C4:C23)</f>
        <v>3.3492153693869917</v>
      </c>
      <c r="D25">
        <f t="shared" si="0"/>
        <v>10.047646108160976</v>
      </c>
      <c r="E25">
        <f t="shared" si="0"/>
        <v>16.746076846934958</v>
      </c>
      <c r="F25">
        <f t="shared" si="0"/>
        <v>23.444507585708941</v>
      </c>
      <c r="G25">
        <f t="shared" si="0"/>
        <v>30.142938324482923</v>
      </c>
      <c r="H25">
        <f t="shared" si="0"/>
        <v>36.841369063256906</v>
      </c>
      <c r="I25">
        <f t="shared" si="0"/>
        <v>43.539799802030892</v>
      </c>
      <c r="J25">
        <f t="shared" si="0"/>
        <v>50.238230540804878</v>
      </c>
      <c r="K25">
        <f t="shared" si="0"/>
        <v>56.936661279578864</v>
      </c>
      <c r="L25">
        <f t="shared" si="0"/>
        <v>63.63509201835285</v>
      </c>
      <c r="M25">
        <f t="shared" si="0"/>
        <v>70.333522757126829</v>
      </c>
      <c r="N25">
        <f t="shared" si="0"/>
        <v>77.031953495900808</v>
      </c>
      <c r="O25">
        <f t="shared" si="0"/>
        <v>83.730384234674787</v>
      </c>
      <c r="P25">
        <f t="shared" si="0"/>
        <v>90.428814973448766</v>
      </c>
      <c r="Q25">
        <f t="shared" si="0"/>
        <v>95.452638027529261</v>
      </c>
      <c r="R25">
        <f t="shared" si="0"/>
        <v>100.47646108160974</v>
      </c>
      <c r="S25">
        <f t="shared" si="0"/>
        <v>100.47646108160974</v>
      </c>
      <c r="T25">
        <f t="shared" si="0"/>
        <v>100.47646108160974</v>
      </c>
      <c r="U25">
        <f t="shared" si="0"/>
        <v>100.47646108160974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workbookViewId="0">
      <selection activeCell="AJ23" sqref="AJ23"/>
    </sheetView>
  </sheetViews>
  <sheetFormatPr baseColWidth="10" defaultRowHeight="15" x14ac:dyDescent="0.25"/>
  <sheetData>
    <row r="1" spans="1:29" x14ac:dyDescent="0.25">
      <c r="A1" t="s">
        <v>24</v>
      </c>
    </row>
    <row r="2" spans="1:29" x14ac:dyDescent="0.25"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</row>
    <row r="3" spans="1:29" x14ac:dyDescent="0.25">
      <c r="B3" s="13">
        <v>2016</v>
      </c>
      <c r="C3" s="13">
        <v>2017</v>
      </c>
      <c r="D3" s="13">
        <v>2018</v>
      </c>
      <c r="E3" s="13">
        <v>2019</v>
      </c>
      <c r="F3" s="13">
        <v>2020</v>
      </c>
      <c r="G3" s="13">
        <v>2021</v>
      </c>
      <c r="H3" s="13">
        <v>2022</v>
      </c>
      <c r="I3" s="13">
        <v>2023</v>
      </c>
      <c r="J3" s="13">
        <v>2024</v>
      </c>
      <c r="K3" s="13">
        <v>2025</v>
      </c>
      <c r="L3" s="13">
        <v>2026</v>
      </c>
      <c r="M3" s="13">
        <v>2027</v>
      </c>
      <c r="N3" s="13">
        <v>2028</v>
      </c>
      <c r="O3" s="13">
        <v>2029</v>
      </c>
      <c r="P3" s="13">
        <v>2030</v>
      </c>
      <c r="Q3" s="13">
        <v>2031</v>
      </c>
      <c r="R3" s="13">
        <v>2032</v>
      </c>
      <c r="S3" s="13">
        <v>2033</v>
      </c>
      <c r="T3" s="13">
        <v>2034</v>
      </c>
      <c r="U3" s="13">
        <v>2035</v>
      </c>
    </row>
    <row r="4" spans="1:29" x14ac:dyDescent="0.25">
      <c r="B4" s="8">
        <f>'calculs AV_DV par secteur'!$J$8</f>
        <v>1.7411825933644822</v>
      </c>
      <c r="C4" s="8">
        <f>'calculs AV_DV par secteur'!$J$8</f>
        <v>1.7411825933644822</v>
      </c>
      <c r="D4" s="8">
        <f>'calculs AV_DV par secteur'!$J$8</f>
        <v>1.7411825933644822</v>
      </c>
      <c r="E4" s="8">
        <f>'calculs AV_DV par secteur'!$J$8</f>
        <v>1.7411825933644822</v>
      </c>
      <c r="F4" s="8">
        <f>'calculs AV_DV par secteur'!$J$8</f>
        <v>1.7411825933644822</v>
      </c>
      <c r="G4" s="8">
        <f>'calculs AV_DV par secteur'!$J$8</f>
        <v>1.7411825933644822</v>
      </c>
      <c r="H4" s="8">
        <f>'calculs AV_DV par secteur'!$J$8</f>
        <v>1.7411825933644822</v>
      </c>
      <c r="I4" s="8">
        <f>'calculs AV_DV par secteur'!$J$8</f>
        <v>1.7411825933644822</v>
      </c>
      <c r="J4" s="8">
        <f>'calculs AV_DV par secteur'!$J$8</f>
        <v>1.7411825933644822</v>
      </c>
      <c r="K4" s="8">
        <f>'calculs AV_DV par secteur'!$J$8</f>
        <v>1.7411825933644822</v>
      </c>
      <c r="L4" s="8">
        <f>'calculs AV_DV par secteur'!$J$8</f>
        <v>1.7411825933644822</v>
      </c>
      <c r="M4" s="8">
        <f>'calculs AV_DV par secteur'!$J$8</f>
        <v>1.7411825933644822</v>
      </c>
      <c r="N4" s="8">
        <f>'calculs AV_DV par secteur'!$J$8</f>
        <v>1.7411825933644822</v>
      </c>
      <c r="O4" s="8">
        <f>'calculs AV_DV par secteur'!$J$8</f>
        <v>1.7411825933644822</v>
      </c>
      <c r="P4" s="8">
        <f>'calculs AV_DV par secteur'!$J$8</f>
        <v>1.7411825933644822</v>
      </c>
      <c r="Q4" s="8">
        <f>'calculs AV_DV par secteur'!$J$8</f>
        <v>1.7411825933644822</v>
      </c>
    </row>
    <row r="5" spans="1:29" x14ac:dyDescent="0.25">
      <c r="C5" s="8">
        <f>'calculs AV_DV par secteur'!$J$8</f>
        <v>1.7411825933644822</v>
      </c>
      <c r="D5" s="8">
        <f>'calculs AV_DV par secteur'!$J$8</f>
        <v>1.7411825933644822</v>
      </c>
      <c r="E5" s="8">
        <f>'calculs AV_DV par secteur'!$J$8</f>
        <v>1.7411825933644822</v>
      </c>
      <c r="F5" s="8">
        <f>'calculs AV_DV par secteur'!$J$8</f>
        <v>1.7411825933644822</v>
      </c>
      <c r="G5" s="8">
        <f>'calculs AV_DV par secteur'!$J$8</f>
        <v>1.7411825933644822</v>
      </c>
      <c r="H5" s="8">
        <f>'calculs AV_DV par secteur'!$J$8</f>
        <v>1.7411825933644822</v>
      </c>
      <c r="I5" s="8">
        <f>'calculs AV_DV par secteur'!$J$8</f>
        <v>1.7411825933644822</v>
      </c>
      <c r="J5" s="8">
        <f>'calculs AV_DV par secteur'!$J$8</f>
        <v>1.7411825933644822</v>
      </c>
      <c r="K5" s="8">
        <f>'calculs AV_DV par secteur'!$J$8</f>
        <v>1.7411825933644822</v>
      </c>
      <c r="L5" s="8">
        <f>'calculs AV_DV par secteur'!$J$8</f>
        <v>1.7411825933644822</v>
      </c>
      <c r="M5" s="8">
        <f>'calculs AV_DV par secteur'!$J$8</f>
        <v>1.7411825933644822</v>
      </c>
      <c r="N5" s="8">
        <f>'calculs AV_DV par secteur'!$J$8</f>
        <v>1.7411825933644822</v>
      </c>
      <c r="O5" s="8">
        <f>'calculs AV_DV par secteur'!$J$8</f>
        <v>1.7411825933644822</v>
      </c>
      <c r="P5" s="8">
        <f>'calculs AV_DV par secteur'!$J$8</f>
        <v>1.7411825933644822</v>
      </c>
      <c r="Q5" s="8">
        <f>'calculs AV_DV par secteur'!$J$8</f>
        <v>1.7411825933644822</v>
      </c>
      <c r="R5" s="8">
        <f>'calculs AV_DV par secteur'!$J$8</f>
        <v>1.7411825933644822</v>
      </c>
    </row>
    <row r="6" spans="1:29" x14ac:dyDescent="0.25">
      <c r="D6" s="8">
        <f>'calculs AV_DV par secteur'!$J$8</f>
        <v>1.7411825933644822</v>
      </c>
      <c r="E6" s="8">
        <f>'calculs AV_DV par secteur'!$J$8</f>
        <v>1.7411825933644822</v>
      </c>
      <c r="F6" s="8">
        <f>'calculs AV_DV par secteur'!$J$8</f>
        <v>1.7411825933644822</v>
      </c>
      <c r="G6" s="8">
        <f>'calculs AV_DV par secteur'!$J$8</f>
        <v>1.7411825933644822</v>
      </c>
      <c r="H6" s="8">
        <f>'calculs AV_DV par secteur'!$J$8</f>
        <v>1.7411825933644822</v>
      </c>
      <c r="I6" s="8">
        <f>'calculs AV_DV par secteur'!$J$8</f>
        <v>1.7411825933644822</v>
      </c>
      <c r="J6" s="8">
        <f>'calculs AV_DV par secteur'!$J$8</f>
        <v>1.7411825933644822</v>
      </c>
      <c r="K6" s="8">
        <f>'calculs AV_DV par secteur'!$J$8</f>
        <v>1.7411825933644822</v>
      </c>
      <c r="L6" s="8">
        <f>'calculs AV_DV par secteur'!$J$8</f>
        <v>1.7411825933644822</v>
      </c>
      <c r="M6" s="8">
        <f>'calculs AV_DV par secteur'!$J$8</f>
        <v>1.7411825933644822</v>
      </c>
      <c r="N6" s="8">
        <f>'calculs AV_DV par secteur'!$J$8</f>
        <v>1.7411825933644822</v>
      </c>
      <c r="O6" s="8">
        <f>'calculs AV_DV par secteur'!$J$8</f>
        <v>1.7411825933644822</v>
      </c>
      <c r="P6" s="8">
        <f>'calculs AV_DV par secteur'!$J$8</f>
        <v>1.7411825933644822</v>
      </c>
      <c r="Q6" s="8">
        <f>'calculs AV_DV par secteur'!$J$8</f>
        <v>1.7411825933644822</v>
      </c>
      <c r="R6" s="8">
        <f>'calculs AV_DV par secteur'!$J$8</f>
        <v>1.7411825933644822</v>
      </c>
      <c r="S6" s="8">
        <f>'calculs AV_DV par secteur'!$J$8</f>
        <v>1.7411825933644822</v>
      </c>
    </row>
    <row r="7" spans="1:29" x14ac:dyDescent="0.25">
      <c r="E7" s="8">
        <f>'calculs AV_DV par secteur'!$J$8</f>
        <v>1.7411825933644822</v>
      </c>
      <c r="F7" s="8">
        <f>'calculs AV_DV par secteur'!$J$8</f>
        <v>1.7411825933644822</v>
      </c>
      <c r="G7" s="8">
        <f>'calculs AV_DV par secteur'!$J$8</f>
        <v>1.7411825933644822</v>
      </c>
      <c r="H7" s="8">
        <f>'calculs AV_DV par secteur'!$J$8</f>
        <v>1.7411825933644822</v>
      </c>
      <c r="I7" s="8">
        <f>'calculs AV_DV par secteur'!$J$8</f>
        <v>1.7411825933644822</v>
      </c>
      <c r="J7" s="8">
        <f>'calculs AV_DV par secteur'!$J$8</f>
        <v>1.7411825933644822</v>
      </c>
      <c r="K7" s="8">
        <f>'calculs AV_DV par secteur'!$J$8</f>
        <v>1.7411825933644822</v>
      </c>
      <c r="L7" s="8">
        <f>'calculs AV_DV par secteur'!$J$8</f>
        <v>1.7411825933644822</v>
      </c>
      <c r="M7" s="8">
        <f>'calculs AV_DV par secteur'!$J$8</f>
        <v>1.7411825933644822</v>
      </c>
      <c r="N7" s="8">
        <f>'calculs AV_DV par secteur'!$J$8</f>
        <v>1.7411825933644822</v>
      </c>
      <c r="O7" s="8">
        <f>'calculs AV_DV par secteur'!$J$8</f>
        <v>1.7411825933644822</v>
      </c>
      <c r="P7" s="8">
        <f>'calculs AV_DV par secteur'!$J$8</f>
        <v>1.7411825933644822</v>
      </c>
      <c r="Q7" s="8">
        <f>'calculs AV_DV par secteur'!$J$8</f>
        <v>1.7411825933644822</v>
      </c>
      <c r="R7" s="8">
        <f>'calculs AV_DV par secteur'!$J$8</f>
        <v>1.7411825933644822</v>
      </c>
      <c r="S7" s="8">
        <f>'calculs AV_DV par secteur'!$J$8</f>
        <v>1.7411825933644822</v>
      </c>
      <c r="T7" s="8">
        <f>'calculs AV_DV par secteur'!$J$8</f>
        <v>1.7411825933644822</v>
      </c>
    </row>
    <row r="8" spans="1:29" x14ac:dyDescent="0.25">
      <c r="F8" s="8">
        <f>'calculs AV_DV par secteur'!$J$8</f>
        <v>1.7411825933644822</v>
      </c>
      <c r="G8" s="8">
        <f>'calculs AV_DV par secteur'!$J$8</f>
        <v>1.7411825933644822</v>
      </c>
      <c r="H8" s="8">
        <f>'calculs AV_DV par secteur'!$J$8</f>
        <v>1.7411825933644822</v>
      </c>
      <c r="I8" s="8">
        <f>'calculs AV_DV par secteur'!$J$8</f>
        <v>1.7411825933644822</v>
      </c>
      <c r="J8" s="8">
        <f>'calculs AV_DV par secteur'!$J$8</f>
        <v>1.7411825933644822</v>
      </c>
      <c r="K8" s="8">
        <f>'calculs AV_DV par secteur'!$J$8</f>
        <v>1.7411825933644822</v>
      </c>
      <c r="L8" s="8">
        <f>'calculs AV_DV par secteur'!$J$8</f>
        <v>1.7411825933644822</v>
      </c>
      <c r="M8" s="8">
        <f>'calculs AV_DV par secteur'!$J$8</f>
        <v>1.7411825933644822</v>
      </c>
      <c r="N8" s="8">
        <f>'calculs AV_DV par secteur'!$J$8</f>
        <v>1.7411825933644822</v>
      </c>
      <c r="O8" s="8">
        <f>'calculs AV_DV par secteur'!$J$8</f>
        <v>1.7411825933644822</v>
      </c>
      <c r="P8" s="8">
        <f>'calculs AV_DV par secteur'!$J$8</f>
        <v>1.7411825933644822</v>
      </c>
      <c r="Q8" s="8">
        <f>'calculs AV_DV par secteur'!$J$8</f>
        <v>1.7411825933644822</v>
      </c>
      <c r="R8" s="8">
        <f>'calculs AV_DV par secteur'!$J$8</f>
        <v>1.7411825933644822</v>
      </c>
      <c r="S8" s="8">
        <f>'calculs AV_DV par secteur'!$J$8</f>
        <v>1.7411825933644822</v>
      </c>
      <c r="T8" s="8">
        <f>'calculs AV_DV par secteur'!$J$8</f>
        <v>1.7411825933644822</v>
      </c>
      <c r="U8" s="8">
        <f>'calculs AV_DV par secteur'!$J$8</f>
        <v>1.7411825933644822</v>
      </c>
    </row>
    <row r="9" spans="1:29" x14ac:dyDescent="0.25">
      <c r="G9" s="8">
        <f>'calculs AV_DV par secteur'!$J$8</f>
        <v>1.7411825933644822</v>
      </c>
      <c r="H9" s="8">
        <f>'calculs AV_DV par secteur'!$J$8</f>
        <v>1.7411825933644822</v>
      </c>
      <c r="I9" s="8">
        <f>'calculs AV_DV par secteur'!$J$8</f>
        <v>1.7411825933644822</v>
      </c>
      <c r="J9" s="8">
        <f>'calculs AV_DV par secteur'!$J$8</f>
        <v>1.7411825933644822</v>
      </c>
      <c r="K9" s="8">
        <f>'calculs AV_DV par secteur'!$J$8</f>
        <v>1.7411825933644822</v>
      </c>
      <c r="L9" s="8">
        <f>'calculs AV_DV par secteur'!$J$8</f>
        <v>1.7411825933644822</v>
      </c>
      <c r="M9" s="8">
        <f>'calculs AV_DV par secteur'!$J$8</f>
        <v>1.7411825933644822</v>
      </c>
      <c r="N9" s="8">
        <f>'calculs AV_DV par secteur'!$J$8</f>
        <v>1.7411825933644822</v>
      </c>
      <c r="O9" s="8">
        <f>'calculs AV_DV par secteur'!$J$8</f>
        <v>1.7411825933644822</v>
      </c>
      <c r="P9" s="8">
        <f>'calculs AV_DV par secteur'!$J$8</f>
        <v>1.7411825933644822</v>
      </c>
      <c r="Q9" s="8">
        <f>'calculs AV_DV par secteur'!$J$8</f>
        <v>1.7411825933644822</v>
      </c>
      <c r="R9" s="8">
        <f>'calculs AV_DV par secteur'!$J$8</f>
        <v>1.7411825933644822</v>
      </c>
      <c r="S9" s="8">
        <f>'calculs AV_DV par secteur'!$J$8</f>
        <v>1.7411825933644822</v>
      </c>
      <c r="T9" s="8">
        <f>'calculs AV_DV par secteur'!$J$8</f>
        <v>1.7411825933644822</v>
      </c>
      <c r="U9" s="8">
        <f>'calculs AV_DV par secteur'!$J$8</f>
        <v>1.7411825933644822</v>
      </c>
      <c r="V9" s="8">
        <f>'calculs AV_DV par secteur'!$J$8</f>
        <v>1.7411825933644822</v>
      </c>
    </row>
    <row r="10" spans="1:29" x14ac:dyDescent="0.25">
      <c r="H10" s="8">
        <f>'calculs AV_DV par secteur'!$J$8</f>
        <v>1.7411825933644822</v>
      </c>
      <c r="I10" s="8">
        <f>'calculs AV_DV par secteur'!$J$8</f>
        <v>1.7411825933644822</v>
      </c>
      <c r="J10" s="8">
        <f>'calculs AV_DV par secteur'!$J$8</f>
        <v>1.7411825933644822</v>
      </c>
      <c r="K10" s="8">
        <f>'calculs AV_DV par secteur'!$J$8</f>
        <v>1.7411825933644822</v>
      </c>
      <c r="L10" s="8">
        <f>'calculs AV_DV par secteur'!$J$8</f>
        <v>1.7411825933644822</v>
      </c>
      <c r="M10" s="8">
        <f>'calculs AV_DV par secteur'!$J$8</f>
        <v>1.7411825933644822</v>
      </c>
      <c r="N10" s="8">
        <f>'calculs AV_DV par secteur'!$J$8</f>
        <v>1.7411825933644822</v>
      </c>
      <c r="O10" s="8">
        <f>'calculs AV_DV par secteur'!$J$8</f>
        <v>1.7411825933644822</v>
      </c>
      <c r="P10" s="8">
        <f>'calculs AV_DV par secteur'!$J$8</f>
        <v>1.7411825933644822</v>
      </c>
      <c r="Q10" s="8">
        <f>'calculs AV_DV par secteur'!$J$8</f>
        <v>1.7411825933644822</v>
      </c>
      <c r="R10" s="8">
        <f>'calculs AV_DV par secteur'!$J$8</f>
        <v>1.7411825933644822</v>
      </c>
      <c r="S10" s="8">
        <f>'calculs AV_DV par secteur'!$J$8</f>
        <v>1.7411825933644822</v>
      </c>
      <c r="T10" s="8">
        <f>'calculs AV_DV par secteur'!$J$8</f>
        <v>1.7411825933644822</v>
      </c>
      <c r="U10" s="8">
        <f>'calculs AV_DV par secteur'!$J$8</f>
        <v>1.7411825933644822</v>
      </c>
      <c r="V10" s="8">
        <f>'calculs AV_DV par secteur'!$J$8</f>
        <v>1.7411825933644822</v>
      </c>
      <c r="W10" s="8">
        <f>'calculs AV_DV par secteur'!$J$8</f>
        <v>1.7411825933644822</v>
      </c>
    </row>
    <row r="11" spans="1:29" x14ac:dyDescent="0.25">
      <c r="I11" s="8">
        <f>'calculs AV_DV par secteur'!$J$8</f>
        <v>1.7411825933644822</v>
      </c>
      <c r="J11" s="8">
        <f>'calculs AV_DV par secteur'!$J$8</f>
        <v>1.7411825933644822</v>
      </c>
      <c r="K11" s="8">
        <f>'calculs AV_DV par secteur'!$J$8</f>
        <v>1.7411825933644822</v>
      </c>
      <c r="L11" s="8">
        <f>'calculs AV_DV par secteur'!$J$8</f>
        <v>1.7411825933644822</v>
      </c>
      <c r="M11" s="8">
        <f>'calculs AV_DV par secteur'!$J$8</f>
        <v>1.7411825933644822</v>
      </c>
      <c r="N11" s="8">
        <f>'calculs AV_DV par secteur'!$J$8</f>
        <v>1.7411825933644822</v>
      </c>
      <c r="O11" s="8">
        <f>'calculs AV_DV par secteur'!$J$8</f>
        <v>1.7411825933644822</v>
      </c>
      <c r="P11" s="8">
        <f>'calculs AV_DV par secteur'!$J$8</f>
        <v>1.7411825933644822</v>
      </c>
      <c r="Q11" s="8">
        <f>'calculs AV_DV par secteur'!$J$8</f>
        <v>1.7411825933644822</v>
      </c>
      <c r="R11" s="8">
        <f>'calculs AV_DV par secteur'!$J$8</f>
        <v>1.7411825933644822</v>
      </c>
      <c r="S11" s="8">
        <f>'calculs AV_DV par secteur'!$J$8</f>
        <v>1.7411825933644822</v>
      </c>
      <c r="T11" s="8">
        <f>'calculs AV_DV par secteur'!$J$8</f>
        <v>1.7411825933644822</v>
      </c>
      <c r="U11" s="8">
        <f>'calculs AV_DV par secteur'!$J$8</f>
        <v>1.7411825933644822</v>
      </c>
      <c r="V11" s="8">
        <f>'calculs AV_DV par secteur'!$J$8</f>
        <v>1.7411825933644822</v>
      </c>
      <c r="W11" s="8">
        <f>'calculs AV_DV par secteur'!$J$8</f>
        <v>1.7411825933644822</v>
      </c>
      <c r="X11" s="8">
        <f>'calculs AV_DV par secteur'!$J$8</f>
        <v>1.7411825933644822</v>
      </c>
    </row>
    <row r="12" spans="1:29" x14ac:dyDescent="0.25">
      <c r="J12" s="8">
        <f>'calculs AV_DV par secteur'!$J$8</f>
        <v>1.7411825933644822</v>
      </c>
      <c r="K12" s="8">
        <f>'calculs AV_DV par secteur'!$J$8</f>
        <v>1.7411825933644822</v>
      </c>
      <c r="L12" s="8">
        <f>'calculs AV_DV par secteur'!$J$8</f>
        <v>1.7411825933644822</v>
      </c>
      <c r="M12" s="8">
        <f>'calculs AV_DV par secteur'!$J$8</f>
        <v>1.7411825933644822</v>
      </c>
      <c r="N12" s="8">
        <f>'calculs AV_DV par secteur'!$J$8</f>
        <v>1.7411825933644822</v>
      </c>
      <c r="O12" s="8">
        <f>'calculs AV_DV par secteur'!$J$8</f>
        <v>1.7411825933644822</v>
      </c>
      <c r="P12" s="8">
        <f>'calculs AV_DV par secteur'!$J$8</f>
        <v>1.7411825933644822</v>
      </c>
      <c r="Q12" s="8">
        <f>'calculs AV_DV par secteur'!$J$8</f>
        <v>1.7411825933644822</v>
      </c>
      <c r="R12" s="8">
        <f>'calculs AV_DV par secteur'!$J$8</f>
        <v>1.7411825933644822</v>
      </c>
      <c r="S12" s="8">
        <f>'calculs AV_DV par secteur'!$J$8</f>
        <v>1.7411825933644822</v>
      </c>
      <c r="T12" s="8">
        <f>'calculs AV_DV par secteur'!$J$8</f>
        <v>1.7411825933644822</v>
      </c>
      <c r="U12" s="8">
        <f>'calculs AV_DV par secteur'!$J$8</f>
        <v>1.7411825933644822</v>
      </c>
      <c r="V12" s="8">
        <f>'calculs AV_DV par secteur'!$J$8</f>
        <v>1.7411825933644822</v>
      </c>
      <c r="W12" s="8">
        <f>'calculs AV_DV par secteur'!$J$8</f>
        <v>1.7411825933644822</v>
      </c>
      <c r="X12" s="8">
        <f>'calculs AV_DV par secteur'!$J$8</f>
        <v>1.7411825933644822</v>
      </c>
      <c r="Y12" s="8">
        <f>'calculs AV_DV par secteur'!$J$8</f>
        <v>1.7411825933644822</v>
      </c>
    </row>
    <row r="13" spans="1:29" x14ac:dyDescent="0.25">
      <c r="K13" s="8">
        <f>'calculs AV_DV par secteur'!$J$8</f>
        <v>1.7411825933644822</v>
      </c>
      <c r="L13" s="8">
        <f>'calculs AV_DV par secteur'!$J$8</f>
        <v>1.7411825933644822</v>
      </c>
      <c r="M13" s="8">
        <f>'calculs AV_DV par secteur'!$J$8</f>
        <v>1.7411825933644822</v>
      </c>
      <c r="N13" s="8">
        <f>'calculs AV_DV par secteur'!$J$8</f>
        <v>1.7411825933644822</v>
      </c>
      <c r="O13" s="8">
        <f>'calculs AV_DV par secteur'!$J$8</f>
        <v>1.7411825933644822</v>
      </c>
      <c r="P13" s="8">
        <f>'calculs AV_DV par secteur'!$J$8</f>
        <v>1.7411825933644822</v>
      </c>
      <c r="Q13" s="8">
        <f>'calculs AV_DV par secteur'!$J$8</f>
        <v>1.7411825933644822</v>
      </c>
      <c r="R13" s="8">
        <f>'calculs AV_DV par secteur'!$J$8</f>
        <v>1.7411825933644822</v>
      </c>
      <c r="S13" s="8">
        <f>'calculs AV_DV par secteur'!$J$8</f>
        <v>1.7411825933644822</v>
      </c>
      <c r="T13" s="8">
        <f>'calculs AV_DV par secteur'!$J$8</f>
        <v>1.7411825933644822</v>
      </c>
      <c r="U13" s="8">
        <f>'calculs AV_DV par secteur'!$J$8</f>
        <v>1.7411825933644822</v>
      </c>
      <c r="V13" s="8">
        <f>'calculs AV_DV par secteur'!$J$8</f>
        <v>1.7411825933644822</v>
      </c>
      <c r="W13" s="8">
        <f>'calculs AV_DV par secteur'!$J$8</f>
        <v>1.7411825933644822</v>
      </c>
      <c r="X13" s="8">
        <f>'calculs AV_DV par secteur'!$J$8</f>
        <v>1.7411825933644822</v>
      </c>
      <c r="Y13" s="8">
        <f>'calculs AV_DV par secteur'!$J$8</f>
        <v>1.7411825933644822</v>
      </c>
      <c r="Z13" s="8">
        <f>'calculs AV_DV par secteur'!$J$8</f>
        <v>1.7411825933644822</v>
      </c>
    </row>
    <row r="14" spans="1:29" x14ac:dyDescent="0.25">
      <c r="L14" s="8">
        <f>'calculs AV_DV par secteur'!$J$8</f>
        <v>1.7411825933644822</v>
      </c>
      <c r="M14" s="8">
        <f>'calculs AV_DV par secteur'!$J$8</f>
        <v>1.7411825933644822</v>
      </c>
      <c r="N14" s="8">
        <f>'calculs AV_DV par secteur'!$J$8</f>
        <v>1.7411825933644822</v>
      </c>
      <c r="O14" s="8">
        <f>'calculs AV_DV par secteur'!$J$8</f>
        <v>1.7411825933644822</v>
      </c>
      <c r="P14" s="8">
        <f>'calculs AV_DV par secteur'!$J$8</f>
        <v>1.7411825933644822</v>
      </c>
      <c r="Q14" s="8">
        <f>'calculs AV_DV par secteur'!$J$8</f>
        <v>1.7411825933644822</v>
      </c>
      <c r="R14" s="8">
        <f>'calculs AV_DV par secteur'!$J$8</f>
        <v>1.7411825933644822</v>
      </c>
      <c r="S14" s="8">
        <f>'calculs AV_DV par secteur'!$J$8</f>
        <v>1.7411825933644822</v>
      </c>
      <c r="T14" s="8">
        <f>'calculs AV_DV par secteur'!$J$8</f>
        <v>1.7411825933644822</v>
      </c>
      <c r="U14" s="8">
        <f>'calculs AV_DV par secteur'!$J$8</f>
        <v>1.7411825933644822</v>
      </c>
      <c r="V14" s="8">
        <f>'calculs AV_DV par secteur'!$J$8</f>
        <v>1.7411825933644822</v>
      </c>
      <c r="W14" s="8">
        <f>'calculs AV_DV par secteur'!$J$8</f>
        <v>1.7411825933644822</v>
      </c>
      <c r="X14" s="8">
        <f>'calculs AV_DV par secteur'!$J$8</f>
        <v>1.7411825933644822</v>
      </c>
      <c r="Y14" s="8">
        <f>'calculs AV_DV par secteur'!$J$8</f>
        <v>1.7411825933644822</v>
      </c>
      <c r="Z14" s="8">
        <f>'calculs AV_DV par secteur'!$J$8</f>
        <v>1.7411825933644822</v>
      </c>
      <c r="AA14" s="8">
        <f>'calculs AV_DV par secteur'!$J$8</f>
        <v>1.7411825933644822</v>
      </c>
    </row>
    <row r="15" spans="1:29" x14ac:dyDescent="0.25">
      <c r="M15" s="8">
        <f>'calculs AV_DV par secteur'!$J$8</f>
        <v>1.7411825933644822</v>
      </c>
      <c r="N15" s="8">
        <f>'calculs AV_DV par secteur'!$J$8</f>
        <v>1.7411825933644822</v>
      </c>
      <c r="O15" s="8">
        <f>'calculs AV_DV par secteur'!$J$8</f>
        <v>1.7411825933644822</v>
      </c>
      <c r="P15" s="8">
        <f>'calculs AV_DV par secteur'!$J$8</f>
        <v>1.7411825933644822</v>
      </c>
      <c r="Q15" s="8">
        <f>'calculs AV_DV par secteur'!$J$8</f>
        <v>1.7411825933644822</v>
      </c>
      <c r="R15" s="8">
        <f>'calculs AV_DV par secteur'!$J$8</f>
        <v>1.7411825933644822</v>
      </c>
      <c r="S15" s="8">
        <f>'calculs AV_DV par secteur'!$J$8</f>
        <v>1.7411825933644822</v>
      </c>
      <c r="T15" s="8">
        <f>'calculs AV_DV par secteur'!$J$8</f>
        <v>1.7411825933644822</v>
      </c>
      <c r="U15" s="8">
        <f>'calculs AV_DV par secteur'!$J$8</f>
        <v>1.7411825933644822</v>
      </c>
      <c r="V15" s="8">
        <f>'calculs AV_DV par secteur'!$J$8</f>
        <v>1.7411825933644822</v>
      </c>
      <c r="W15" s="8">
        <f>'calculs AV_DV par secteur'!$J$8</f>
        <v>1.7411825933644822</v>
      </c>
      <c r="X15" s="8">
        <f>'calculs AV_DV par secteur'!$J$8</f>
        <v>1.7411825933644822</v>
      </c>
      <c r="Y15" s="8">
        <f>'calculs AV_DV par secteur'!$J$8</f>
        <v>1.7411825933644822</v>
      </c>
      <c r="Z15" s="8">
        <f>'calculs AV_DV par secteur'!$J$8</f>
        <v>1.7411825933644822</v>
      </c>
      <c r="AA15" s="8">
        <f>'calculs AV_DV par secteur'!$J$8</f>
        <v>1.7411825933644822</v>
      </c>
      <c r="AB15" s="8">
        <f>'calculs AV_DV par secteur'!$J$8</f>
        <v>1.7411825933644822</v>
      </c>
    </row>
    <row r="16" spans="1:29" x14ac:dyDescent="0.25">
      <c r="N16" s="8">
        <f>'calculs AV_DV par secteur'!$J$8</f>
        <v>1.7411825933644822</v>
      </c>
      <c r="O16" s="8">
        <f>'calculs AV_DV par secteur'!$J$8</f>
        <v>1.7411825933644822</v>
      </c>
      <c r="P16" s="8">
        <f>'calculs AV_DV par secteur'!$J$8</f>
        <v>1.7411825933644822</v>
      </c>
      <c r="Q16" s="8">
        <f>'calculs AV_DV par secteur'!$J$8</f>
        <v>1.7411825933644822</v>
      </c>
      <c r="R16" s="8">
        <f>'calculs AV_DV par secteur'!$J$8</f>
        <v>1.7411825933644822</v>
      </c>
      <c r="S16" s="8">
        <f>'calculs AV_DV par secteur'!$J$8</f>
        <v>1.7411825933644822</v>
      </c>
      <c r="T16" s="8">
        <f>'calculs AV_DV par secteur'!$J$8</f>
        <v>1.7411825933644822</v>
      </c>
      <c r="U16" s="8">
        <f>'calculs AV_DV par secteur'!$J$8</f>
        <v>1.7411825933644822</v>
      </c>
      <c r="V16" s="8">
        <f>'calculs AV_DV par secteur'!$J$8</f>
        <v>1.7411825933644822</v>
      </c>
      <c r="W16" s="8">
        <f>'calculs AV_DV par secteur'!$J$8</f>
        <v>1.7411825933644822</v>
      </c>
      <c r="X16" s="8">
        <f>'calculs AV_DV par secteur'!$J$8</f>
        <v>1.7411825933644822</v>
      </c>
      <c r="Y16" s="8">
        <f>'calculs AV_DV par secteur'!$J$8</f>
        <v>1.7411825933644822</v>
      </c>
      <c r="Z16" s="8">
        <f>'calculs AV_DV par secteur'!$J$8</f>
        <v>1.7411825933644822</v>
      </c>
      <c r="AA16" s="8">
        <f>'calculs AV_DV par secteur'!$J$8</f>
        <v>1.7411825933644822</v>
      </c>
      <c r="AB16" s="8">
        <f>'calculs AV_DV par secteur'!$J$8</f>
        <v>1.7411825933644822</v>
      </c>
      <c r="AC16" s="8">
        <f>'calculs AV_DV par secteur'!$J$8</f>
        <v>1.7411825933644822</v>
      </c>
    </row>
    <row r="17" spans="1:36" x14ac:dyDescent="0.25">
      <c r="O17" s="8">
        <f>'calculs AV_DV par secteur'!$J$8</f>
        <v>1.7411825933644822</v>
      </c>
      <c r="P17" s="8">
        <f>'calculs AV_DV par secteur'!$J$8</f>
        <v>1.7411825933644822</v>
      </c>
      <c r="Q17" s="8">
        <f>'calculs AV_DV par secteur'!$J$8</f>
        <v>1.7411825933644822</v>
      </c>
      <c r="R17" s="8">
        <f>'calculs AV_DV par secteur'!$J$8</f>
        <v>1.7411825933644822</v>
      </c>
      <c r="S17" s="8">
        <f>'calculs AV_DV par secteur'!$J$8</f>
        <v>1.7411825933644822</v>
      </c>
      <c r="T17" s="8">
        <f>'calculs AV_DV par secteur'!$J$8</f>
        <v>1.7411825933644822</v>
      </c>
      <c r="U17" s="8">
        <f>'calculs AV_DV par secteur'!$J$8</f>
        <v>1.7411825933644822</v>
      </c>
      <c r="V17" s="8">
        <f>'calculs AV_DV par secteur'!$J$8</f>
        <v>1.7411825933644822</v>
      </c>
      <c r="W17" s="8">
        <f>'calculs AV_DV par secteur'!$J$8</f>
        <v>1.7411825933644822</v>
      </c>
      <c r="X17" s="8">
        <f>'calculs AV_DV par secteur'!$J$8</f>
        <v>1.7411825933644822</v>
      </c>
      <c r="Y17" s="8">
        <f>'calculs AV_DV par secteur'!$J$8</f>
        <v>1.7411825933644822</v>
      </c>
      <c r="Z17" s="8">
        <f>'calculs AV_DV par secteur'!$J$8</f>
        <v>1.7411825933644822</v>
      </c>
      <c r="AA17" s="8">
        <f>'calculs AV_DV par secteur'!$J$8</f>
        <v>1.7411825933644822</v>
      </c>
      <c r="AB17" s="8">
        <f>'calculs AV_DV par secteur'!$J$8</f>
        <v>1.7411825933644822</v>
      </c>
      <c r="AC17" s="8">
        <f>'calculs AV_DV par secteur'!$J$8</f>
        <v>1.7411825933644822</v>
      </c>
      <c r="AD17" s="8">
        <f>'calculs AV_DV par secteur'!$J$8</f>
        <v>1.7411825933644822</v>
      </c>
    </row>
    <row r="18" spans="1:36" x14ac:dyDescent="0.25">
      <c r="P18" s="8">
        <f>'calculs AV_DV par secteur'!$J$8</f>
        <v>1.7411825933644822</v>
      </c>
      <c r="Q18" s="8">
        <f>'calculs AV_DV par secteur'!$J$8</f>
        <v>1.7411825933644822</v>
      </c>
      <c r="R18" s="8">
        <f>'calculs AV_DV par secteur'!$J$8</f>
        <v>1.7411825933644822</v>
      </c>
      <c r="S18" s="8">
        <f>'calculs AV_DV par secteur'!$J$8</f>
        <v>1.7411825933644822</v>
      </c>
      <c r="T18" s="8">
        <f>'calculs AV_DV par secteur'!$J$8</f>
        <v>1.7411825933644822</v>
      </c>
      <c r="U18" s="8">
        <f>'calculs AV_DV par secteur'!$J$8</f>
        <v>1.7411825933644822</v>
      </c>
      <c r="V18" s="8">
        <f>'calculs AV_DV par secteur'!$J$8</f>
        <v>1.7411825933644822</v>
      </c>
      <c r="W18" s="8">
        <f>'calculs AV_DV par secteur'!$J$8</f>
        <v>1.7411825933644822</v>
      </c>
      <c r="X18" s="8">
        <f>'calculs AV_DV par secteur'!$J$8</f>
        <v>1.7411825933644822</v>
      </c>
      <c r="Y18" s="8">
        <f>'calculs AV_DV par secteur'!$J$8</f>
        <v>1.7411825933644822</v>
      </c>
      <c r="Z18" s="8">
        <f>'calculs AV_DV par secteur'!$J$8</f>
        <v>1.7411825933644822</v>
      </c>
      <c r="AA18" s="8">
        <f>'calculs AV_DV par secteur'!$J$8</f>
        <v>1.7411825933644822</v>
      </c>
      <c r="AB18" s="8">
        <f>'calculs AV_DV par secteur'!$J$8</f>
        <v>1.7411825933644822</v>
      </c>
      <c r="AC18" s="8">
        <f>'calculs AV_DV par secteur'!$J$8</f>
        <v>1.7411825933644822</v>
      </c>
      <c r="AD18" s="8">
        <f>'calculs AV_DV par secteur'!$J$8</f>
        <v>1.7411825933644822</v>
      </c>
      <c r="AE18" s="8">
        <f>'calculs AV_DV par secteur'!$J$8</f>
        <v>1.7411825933644822</v>
      </c>
    </row>
    <row r="19" spans="1:36" x14ac:dyDescent="0.25">
      <c r="Q19" s="8">
        <f>'calculs AV_DV par secteur'!$J$8</f>
        <v>1.7411825933644822</v>
      </c>
      <c r="R19" s="8">
        <f>'calculs AV_DV par secteur'!$J$8</f>
        <v>1.7411825933644822</v>
      </c>
      <c r="S19" s="8">
        <f>'calculs AV_DV par secteur'!$J$8</f>
        <v>1.7411825933644822</v>
      </c>
      <c r="T19" s="8">
        <f>'calculs AV_DV par secteur'!$J$8</f>
        <v>1.7411825933644822</v>
      </c>
      <c r="U19" s="8">
        <f>'calculs AV_DV par secteur'!$J$8</f>
        <v>1.7411825933644822</v>
      </c>
      <c r="V19" s="8">
        <f>'calculs AV_DV par secteur'!$J$8</f>
        <v>1.7411825933644822</v>
      </c>
      <c r="W19" s="8">
        <f>'calculs AV_DV par secteur'!$J$8</f>
        <v>1.7411825933644822</v>
      </c>
      <c r="X19" s="8">
        <f>'calculs AV_DV par secteur'!$J$8</f>
        <v>1.7411825933644822</v>
      </c>
      <c r="Y19" s="8">
        <f>'calculs AV_DV par secteur'!$J$8</f>
        <v>1.7411825933644822</v>
      </c>
      <c r="Z19" s="8">
        <f>'calculs AV_DV par secteur'!$J$8</f>
        <v>1.7411825933644822</v>
      </c>
      <c r="AA19" s="8">
        <f>'calculs AV_DV par secteur'!$J$8</f>
        <v>1.7411825933644822</v>
      </c>
      <c r="AB19" s="8">
        <f>'calculs AV_DV par secteur'!$J$8</f>
        <v>1.7411825933644822</v>
      </c>
      <c r="AC19" s="8">
        <f>'calculs AV_DV par secteur'!$J$8</f>
        <v>1.7411825933644822</v>
      </c>
      <c r="AD19" s="8">
        <f>'calculs AV_DV par secteur'!$J$8</f>
        <v>1.7411825933644822</v>
      </c>
      <c r="AE19" s="8">
        <f>'calculs AV_DV par secteur'!$J$8</f>
        <v>1.7411825933644822</v>
      </c>
      <c r="AF19" s="8">
        <f>'calculs AV_DV par secteur'!$J$8</f>
        <v>1.7411825933644822</v>
      </c>
    </row>
    <row r="20" spans="1:36" x14ac:dyDescent="0.25">
      <c r="R20" s="8">
        <f>'calculs AV_DV par secteur'!$J$8</f>
        <v>1.7411825933644822</v>
      </c>
      <c r="S20" s="8">
        <f>'calculs AV_DV par secteur'!$J$8</f>
        <v>1.7411825933644822</v>
      </c>
      <c r="T20" s="8">
        <f>'calculs AV_DV par secteur'!$J$8</f>
        <v>1.7411825933644822</v>
      </c>
      <c r="U20" s="8">
        <f>'calculs AV_DV par secteur'!$J$8</f>
        <v>1.7411825933644822</v>
      </c>
      <c r="V20" s="8">
        <f>'calculs AV_DV par secteur'!$J$8</f>
        <v>1.7411825933644822</v>
      </c>
      <c r="W20" s="8">
        <f>'calculs AV_DV par secteur'!$J$8</f>
        <v>1.7411825933644822</v>
      </c>
      <c r="X20" s="8">
        <f>'calculs AV_DV par secteur'!$J$8</f>
        <v>1.7411825933644822</v>
      </c>
      <c r="Y20" s="8">
        <f>'calculs AV_DV par secteur'!$J$8</f>
        <v>1.7411825933644822</v>
      </c>
      <c r="Z20" s="8">
        <f>'calculs AV_DV par secteur'!$J$8</f>
        <v>1.7411825933644822</v>
      </c>
      <c r="AA20" s="8">
        <f>'calculs AV_DV par secteur'!$J$8</f>
        <v>1.7411825933644822</v>
      </c>
      <c r="AB20" s="8">
        <f>'calculs AV_DV par secteur'!$J$8</f>
        <v>1.7411825933644822</v>
      </c>
      <c r="AC20" s="8">
        <f>'calculs AV_DV par secteur'!$J$8</f>
        <v>1.7411825933644822</v>
      </c>
      <c r="AD20" s="8">
        <f>'calculs AV_DV par secteur'!$J$8</f>
        <v>1.7411825933644822</v>
      </c>
      <c r="AE20" s="8">
        <f>'calculs AV_DV par secteur'!$J$8</f>
        <v>1.7411825933644822</v>
      </c>
      <c r="AF20" s="8">
        <f>'calculs AV_DV par secteur'!$J$8</f>
        <v>1.7411825933644822</v>
      </c>
      <c r="AG20" s="8">
        <f>'calculs AV_DV par secteur'!$J$8</f>
        <v>1.7411825933644822</v>
      </c>
    </row>
    <row r="21" spans="1:36" x14ac:dyDescent="0.25">
      <c r="S21" s="8">
        <f>'calculs AV_DV par secteur'!$J$8</f>
        <v>1.7411825933644822</v>
      </c>
      <c r="T21" s="8">
        <f>'calculs AV_DV par secteur'!$J$8</f>
        <v>1.7411825933644822</v>
      </c>
      <c r="U21" s="8">
        <f>'calculs AV_DV par secteur'!$J$8</f>
        <v>1.7411825933644822</v>
      </c>
      <c r="V21" s="8">
        <f>'calculs AV_DV par secteur'!$J$8</f>
        <v>1.7411825933644822</v>
      </c>
      <c r="W21" s="8">
        <f>'calculs AV_DV par secteur'!$J$8</f>
        <v>1.7411825933644822</v>
      </c>
      <c r="X21" s="8">
        <f>'calculs AV_DV par secteur'!$J$8</f>
        <v>1.7411825933644822</v>
      </c>
      <c r="Y21" s="8">
        <f>'calculs AV_DV par secteur'!$J$8</f>
        <v>1.7411825933644822</v>
      </c>
      <c r="Z21" s="8">
        <f>'calculs AV_DV par secteur'!$J$8</f>
        <v>1.7411825933644822</v>
      </c>
      <c r="AA21" s="8">
        <f>'calculs AV_DV par secteur'!$J$8</f>
        <v>1.7411825933644822</v>
      </c>
      <c r="AB21" s="8">
        <f>'calculs AV_DV par secteur'!$J$8</f>
        <v>1.7411825933644822</v>
      </c>
      <c r="AC21" s="8">
        <f>'calculs AV_DV par secteur'!$J$8</f>
        <v>1.7411825933644822</v>
      </c>
      <c r="AD21" s="8">
        <f>'calculs AV_DV par secteur'!$J$8</f>
        <v>1.7411825933644822</v>
      </c>
      <c r="AE21" s="8">
        <f>'calculs AV_DV par secteur'!$J$8</f>
        <v>1.7411825933644822</v>
      </c>
      <c r="AF21" s="8">
        <f>'calculs AV_DV par secteur'!$J$8</f>
        <v>1.7411825933644822</v>
      </c>
      <c r="AG21" s="8">
        <f>'calculs AV_DV par secteur'!$J$8</f>
        <v>1.7411825933644822</v>
      </c>
      <c r="AH21" s="8">
        <f>'calculs AV_DV par secteur'!$J$8</f>
        <v>1.7411825933644822</v>
      </c>
    </row>
    <row r="22" spans="1:36" x14ac:dyDescent="0.25">
      <c r="T22" s="8">
        <f>'calculs AV_DV par secteur'!$J$8</f>
        <v>1.7411825933644822</v>
      </c>
      <c r="U22" s="8">
        <f>'calculs AV_DV par secteur'!$J$8</f>
        <v>1.7411825933644822</v>
      </c>
      <c r="V22" s="8">
        <f>'calculs AV_DV par secteur'!$J$8</f>
        <v>1.7411825933644822</v>
      </c>
      <c r="W22" s="8">
        <f>'calculs AV_DV par secteur'!$J$8</f>
        <v>1.7411825933644822</v>
      </c>
      <c r="X22" s="8">
        <f>'calculs AV_DV par secteur'!$J$8</f>
        <v>1.7411825933644822</v>
      </c>
      <c r="Y22" s="8">
        <f>'calculs AV_DV par secteur'!$J$8</f>
        <v>1.7411825933644822</v>
      </c>
      <c r="Z22" s="8">
        <f>'calculs AV_DV par secteur'!$J$8</f>
        <v>1.7411825933644822</v>
      </c>
      <c r="AA22" s="8">
        <f>'calculs AV_DV par secteur'!$J$8</f>
        <v>1.7411825933644822</v>
      </c>
      <c r="AB22" s="8">
        <f>'calculs AV_DV par secteur'!$J$8</f>
        <v>1.7411825933644822</v>
      </c>
      <c r="AC22" s="8">
        <f>'calculs AV_DV par secteur'!$J$8</f>
        <v>1.7411825933644822</v>
      </c>
      <c r="AD22" s="8">
        <f>'calculs AV_DV par secteur'!$J$8</f>
        <v>1.7411825933644822</v>
      </c>
      <c r="AE22" s="8">
        <f>'calculs AV_DV par secteur'!$J$8</f>
        <v>1.7411825933644822</v>
      </c>
      <c r="AF22" s="8">
        <f>'calculs AV_DV par secteur'!$J$8</f>
        <v>1.7411825933644822</v>
      </c>
      <c r="AG22" s="8">
        <f>'calculs AV_DV par secteur'!$J$8</f>
        <v>1.7411825933644822</v>
      </c>
      <c r="AH22" s="8">
        <f>'calculs AV_DV par secteur'!$J$8</f>
        <v>1.7411825933644822</v>
      </c>
      <c r="AI22" s="8">
        <f>'calculs AV_DV par secteur'!$J$8</f>
        <v>1.7411825933644822</v>
      </c>
    </row>
    <row r="23" spans="1:36" x14ac:dyDescent="0.25">
      <c r="U23" s="8">
        <f>'calculs AV_DV par secteur'!$J$8</f>
        <v>1.7411825933644822</v>
      </c>
      <c r="V23" s="8">
        <f>'calculs AV_DV par secteur'!$J$8</f>
        <v>1.7411825933644822</v>
      </c>
      <c r="W23" s="8">
        <f>'calculs AV_DV par secteur'!$J$8</f>
        <v>1.7411825933644822</v>
      </c>
      <c r="X23" s="8">
        <f>'calculs AV_DV par secteur'!$J$8</f>
        <v>1.7411825933644822</v>
      </c>
      <c r="Y23" s="8">
        <f>'calculs AV_DV par secteur'!$J$8</f>
        <v>1.7411825933644822</v>
      </c>
      <c r="Z23" s="8">
        <f>'calculs AV_DV par secteur'!$J$8</f>
        <v>1.7411825933644822</v>
      </c>
      <c r="AA23" s="8">
        <f>'calculs AV_DV par secteur'!$J$8</f>
        <v>1.7411825933644822</v>
      </c>
      <c r="AB23" s="8">
        <f>'calculs AV_DV par secteur'!$J$8</f>
        <v>1.7411825933644822</v>
      </c>
      <c r="AC23" s="8">
        <f>'calculs AV_DV par secteur'!$J$8</f>
        <v>1.7411825933644822</v>
      </c>
      <c r="AD23" s="8">
        <f>'calculs AV_DV par secteur'!$J$8</f>
        <v>1.7411825933644822</v>
      </c>
      <c r="AE23" s="8">
        <f>'calculs AV_DV par secteur'!$J$8</f>
        <v>1.7411825933644822</v>
      </c>
      <c r="AF23" s="8">
        <f>'calculs AV_DV par secteur'!$J$8</f>
        <v>1.7411825933644822</v>
      </c>
      <c r="AG23" s="8">
        <f>'calculs AV_DV par secteur'!$J$8</f>
        <v>1.7411825933644822</v>
      </c>
      <c r="AH23" s="8">
        <f>'calculs AV_DV par secteur'!$J$8</f>
        <v>1.7411825933644822</v>
      </c>
      <c r="AI23" s="8">
        <f>'calculs AV_DV par secteur'!$J$8</f>
        <v>1.7411825933644822</v>
      </c>
      <c r="AJ23" s="8">
        <f>'calculs AV_DV par secteur'!$J$8</f>
        <v>1.7411825933644822</v>
      </c>
    </row>
    <row r="25" spans="1:36" x14ac:dyDescent="0.25">
      <c r="A25" t="s">
        <v>18</v>
      </c>
      <c r="B25">
        <f>SUM(B4:B23)</f>
        <v>1.7411825933644822</v>
      </c>
      <c r="C25">
        <f t="shared" ref="C25:U25" si="0">SUM(C4:C23)</f>
        <v>3.4823651867289644</v>
      </c>
      <c r="D25">
        <f t="shared" si="0"/>
        <v>5.2235477800934467</v>
      </c>
      <c r="E25">
        <f t="shared" si="0"/>
        <v>6.9647303734579289</v>
      </c>
      <c r="F25">
        <f t="shared" si="0"/>
        <v>8.7059129668224102</v>
      </c>
      <c r="G25">
        <f t="shared" si="0"/>
        <v>10.447095560186892</v>
      </c>
      <c r="H25">
        <f t="shared" si="0"/>
        <v>12.188278153551373</v>
      </c>
      <c r="I25">
        <f t="shared" si="0"/>
        <v>13.929460746915854</v>
      </c>
      <c r="J25">
        <f t="shared" si="0"/>
        <v>15.670643340280336</v>
      </c>
      <c r="K25">
        <f t="shared" si="0"/>
        <v>17.411825933644817</v>
      </c>
      <c r="L25">
        <f t="shared" si="0"/>
        <v>19.153008527009298</v>
      </c>
      <c r="M25">
        <f t="shared" si="0"/>
        <v>20.89419112037378</v>
      </c>
      <c r="N25">
        <f t="shared" si="0"/>
        <v>22.635373713738261</v>
      </c>
      <c r="O25">
        <f t="shared" si="0"/>
        <v>24.376556307102742</v>
      </c>
      <c r="P25">
        <f t="shared" si="0"/>
        <v>26.117738900467224</v>
      </c>
      <c r="Q25">
        <f t="shared" si="0"/>
        <v>27.858921493831705</v>
      </c>
      <c r="R25">
        <f t="shared" si="0"/>
        <v>27.858921493831705</v>
      </c>
      <c r="S25">
        <f t="shared" si="0"/>
        <v>27.858921493831705</v>
      </c>
      <c r="T25">
        <f t="shared" si="0"/>
        <v>27.858921493831705</v>
      </c>
      <c r="U25">
        <f t="shared" si="0"/>
        <v>27.858921493831705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workbookViewId="0">
      <selection activeCell="U23" sqref="U23:AJ23"/>
    </sheetView>
  </sheetViews>
  <sheetFormatPr baseColWidth="10" defaultRowHeight="15" x14ac:dyDescent="0.25"/>
  <sheetData>
    <row r="1" spans="1:29" x14ac:dyDescent="0.25">
      <c r="A1" t="s">
        <v>12</v>
      </c>
    </row>
    <row r="2" spans="1:29" x14ac:dyDescent="0.25"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</row>
    <row r="3" spans="1:29" x14ac:dyDescent="0.25">
      <c r="B3" s="13">
        <v>2016</v>
      </c>
      <c r="C3" s="13">
        <v>2017</v>
      </c>
      <c r="D3" s="13">
        <v>2018</v>
      </c>
      <c r="E3" s="13">
        <v>2019</v>
      </c>
      <c r="F3" s="13">
        <v>2020</v>
      </c>
      <c r="G3" s="13">
        <v>2021</v>
      </c>
      <c r="H3" s="13">
        <v>2022</v>
      </c>
      <c r="I3" s="13">
        <v>2023</v>
      </c>
      <c r="J3" s="13">
        <v>2024</v>
      </c>
      <c r="K3" s="13">
        <v>2025</v>
      </c>
      <c r="L3" s="13">
        <v>2026</v>
      </c>
      <c r="M3" s="13">
        <v>2027</v>
      </c>
      <c r="N3" s="13">
        <v>2028</v>
      </c>
      <c r="O3" s="13">
        <v>2029</v>
      </c>
      <c r="P3" s="13">
        <v>2030</v>
      </c>
      <c r="Q3" s="13">
        <v>2031</v>
      </c>
      <c r="R3" s="13">
        <v>2032</v>
      </c>
      <c r="S3" s="13">
        <v>2033</v>
      </c>
      <c r="T3" s="13">
        <v>2034</v>
      </c>
      <c r="U3" s="13">
        <v>2035</v>
      </c>
    </row>
    <row r="4" spans="1:29" x14ac:dyDescent="0.25">
      <c r="B4" s="8">
        <f>'calculs AV_DV par secteur'!$J$9</f>
        <v>2.7977070551113772</v>
      </c>
      <c r="C4" s="8">
        <f>'calculs AV_DV par secteur'!$J$9</f>
        <v>2.7977070551113772</v>
      </c>
      <c r="D4" s="8">
        <f>'calculs AV_DV par secteur'!$J$9</f>
        <v>2.7977070551113772</v>
      </c>
      <c r="E4" s="8">
        <f>'calculs AV_DV par secteur'!$J$9</f>
        <v>2.7977070551113772</v>
      </c>
      <c r="F4" s="8">
        <f>'calculs AV_DV par secteur'!$J$9</f>
        <v>2.7977070551113772</v>
      </c>
      <c r="G4" s="8">
        <f>'calculs AV_DV par secteur'!$J$9</f>
        <v>2.7977070551113772</v>
      </c>
      <c r="H4" s="8">
        <f>'calculs AV_DV par secteur'!$J$9</f>
        <v>2.7977070551113772</v>
      </c>
      <c r="I4" s="8">
        <f>'calculs AV_DV par secteur'!$J$9</f>
        <v>2.7977070551113772</v>
      </c>
      <c r="J4" s="8">
        <f>'calculs AV_DV par secteur'!$J$9</f>
        <v>2.7977070551113772</v>
      </c>
      <c r="K4" s="8">
        <f>'calculs AV_DV par secteur'!$J$9</f>
        <v>2.7977070551113772</v>
      </c>
      <c r="L4" s="8">
        <f>'calculs AV_DV par secteur'!$J$9</f>
        <v>2.7977070551113772</v>
      </c>
      <c r="M4" s="8"/>
      <c r="N4" s="8"/>
      <c r="O4" s="8"/>
      <c r="P4" s="8"/>
      <c r="Q4" s="8"/>
    </row>
    <row r="5" spans="1:29" x14ac:dyDescent="0.25">
      <c r="C5" s="8">
        <f>'calculs AV_DV par secteur'!$J$9</f>
        <v>2.7977070551113772</v>
      </c>
      <c r="D5" s="8">
        <f>'calculs AV_DV par secteur'!$J$9</f>
        <v>2.7977070551113772</v>
      </c>
      <c r="E5" s="8">
        <f>'calculs AV_DV par secteur'!$J$9</f>
        <v>2.7977070551113772</v>
      </c>
      <c r="F5" s="8">
        <f>'calculs AV_DV par secteur'!$J$9</f>
        <v>2.7977070551113772</v>
      </c>
      <c r="G5" s="8">
        <f>'calculs AV_DV par secteur'!$J$9</f>
        <v>2.7977070551113772</v>
      </c>
      <c r="H5" s="8">
        <f>'calculs AV_DV par secteur'!$J$9</f>
        <v>2.7977070551113772</v>
      </c>
      <c r="I5" s="8">
        <f>'calculs AV_DV par secteur'!$J$9</f>
        <v>2.7977070551113772</v>
      </c>
      <c r="J5" s="8">
        <f>'calculs AV_DV par secteur'!$J$9</f>
        <v>2.7977070551113772</v>
      </c>
      <c r="K5" s="8">
        <f>'calculs AV_DV par secteur'!$J$9</f>
        <v>2.7977070551113772</v>
      </c>
      <c r="L5" s="8">
        <f>'calculs AV_DV par secteur'!$J$9</f>
        <v>2.7977070551113772</v>
      </c>
      <c r="M5" s="8">
        <f>'calculs AV_DV par secteur'!$J$9</f>
        <v>2.7977070551113772</v>
      </c>
      <c r="N5" s="8"/>
      <c r="O5" s="8"/>
      <c r="P5" s="8"/>
      <c r="Q5" s="8"/>
      <c r="R5" s="8"/>
    </row>
    <row r="6" spans="1:29" x14ac:dyDescent="0.25">
      <c r="D6" s="8">
        <f>'calculs AV_DV par secteur'!$J$9</f>
        <v>2.7977070551113772</v>
      </c>
      <c r="E6" s="8">
        <f>'calculs AV_DV par secteur'!$J$9</f>
        <v>2.7977070551113772</v>
      </c>
      <c r="F6" s="8">
        <f>'calculs AV_DV par secteur'!$J$9</f>
        <v>2.7977070551113772</v>
      </c>
      <c r="G6" s="8">
        <f>'calculs AV_DV par secteur'!$J$9</f>
        <v>2.7977070551113772</v>
      </c>
      <c r="H6" s="8">
        <f>'calculs AV_DV par secteur'!$J$9</f>
        <v>2.7977070551113772</v>
      </c>
      <c r="I6" s="8">
        <f>'calculs AV_DV par secteur'!$J$9</f>
        <v>2.7977070551113772</v>
      </c>
      <c r="J6" s="8">
        <f>'calculs AV_DV par secteur'!$J$9</f>
        <v>2.7977070551113772</v>
      </c>
      <c r="K6" s="8">
        <f>'calculs AV_DV par secteur'!$J$9</f>
        <v>2.7977070551113772</v>
      </c>
      <c r="L6" s="8">
        <f>'calculs AV_DV par secteur'!$J$9</f>
        <v>2.7977070551113772</v>
      </c>
      <c r="M6" s="8">
        <f>'calculs AV_DV par secteur'!$J$9</f>
        <v>2.7977070551113772</v>
      </c>
      <c r="N6" s="8">
        <f>'calculs AV_DV par secteur'!$J$9</f>
        <v>2.7977070551113772</v>
      </c>
      <c r="O6" s="8"/>
      <c r="P6" s="8"/>
      <c r="Q6" s="8"/>
      <c r="R6" s="8"/>
      <c r="S6" s="8"/>
    </row>
    <row r="7" spans="1:29" x14ac:dyDescent="0.25">
      <c r="E7" s="8">
        <f>'calculs AV_DV par secteur'!$J$9</f>
        <v>2.7977070551113772</v>
      </c>
      <c r="F7" s="8">
        <f>'calculs AV_DV par secteur'!$J$9</f>
        <v>2.7977070551113772</v>
      </c>
      <c r="G7" s="8">
        <f>'calculs AV_DV par secteur'!$J$9</f>
        <v>2.7977070551113772</v>
      </c>
      <c r="H7" s="8">
        <f>'calculs AV_DV par secteur'!$J$9</f>
        <v>2.7977070551113772</v>
      </c>
      <c r="I7" s="8">
        <f>'calculs AV_DV par secteur'!$J$9</f>
        <v>2.7977070551113772</v>
      </c>
      <c r="J7" s="8">
        <f>'calculs AV_DV par secteur'!$J$9</f>
        <v>2.7977070551113772</v>
      </c>
      <c r="K7" s="8">
        <f>'calculs AV_DV par secteur'!$J$9</f>
        <v>2.7977070551113772</v>
      </c>
      <c r="L7" s="8">
        <f>'calculs AV_DV par secteur'!$J$9</f>
        <v>2.7977070551113772</v>
      </c>
      <c r="M7" s="8">
        <f>'calculs AV_DV par secteur'!$J$9</f>
        <v>2.7977070551113772</v>
      </c>
      <c r="N7" s="8">
        <f>'calculs AV_DV par secteur'!$J$9</f>
        <v>2.7977070551113772</v>
      </c>
      <c r="O7" s="8">
        <f>'calculs AV_DV par secteur'!$J$9</f>
        <v>2.7977070551113772</v>
      </c>
      <c r="P7" s="8"/>
      <c r="Q7" s="8"/>
      <c r="R7" s="8"/>
      <c r="S7" s="8"/>
      <c r="T7" s="8"/>
    </row>
    <row r="8" spans="1:29" x14ac:dyDescent="0.25">
      <c r="F8" s="8">
        <f>'calculs AV_DV par secteur'!$J$9</f>
        <v>2.7977070551113772</v>
      </c>
      <c r="G8" s="8">
        <f>'calculs AV_DV par secteur'!$J$9</f>
        <v>2.7977070551113772</v>
      </c>
      <c r="H8" s="8">
        <f>'calculs AV_DV par secteur'!$J$9</f>
        <v>2.7977070551113772</v>
      </c>
      <c r="I8" s="8">
        <f>'calculs AV_DV par secteur'!$J$9</f>
        <v>2.7977070551113772</v>
      </c>
      <c r="J8" s="8">
        <f>'calculs AV_DV par secteur'!$J$9</f>
        <v>2.7977070551113772</v>
      </c>
      <c r="K8" s="8">
        <f>'calculs AV_DV par secteur'!$J$9</f>
        <v>2.7977070551113772</v>
      </c>
      <c r="L8" s="8">
        <f>'calculs AV_DV par secteur'!$J$9</f>
        <v>2.7977070551113772</v>
      </c>
      <c r="M8" s="8">
        <f>'calculs AV_DV par secteur'!$J$9</f>
        <v>2.7977070551113772</v>
      </c>
      <c r="N8" s="8">
        <f>'calculs AV_DV par secteur'!$J$9</f>
        <v>2.7977070551113772</v>
      </c>
      <c r="O8" s="8">
        <f>'calculs AV_DV par secteur'!$J$9</f>
        <v>2.7977070551113772</v>
      </c>
      <c r="P8" s="8">
        <f>'calculs AV_DV par secteur'!$J$9</f>
        <v>2.7977070551113772</v>
      </c>
      <c r="Q8" s="8"/>
      <c r="R8" s="8"/>
      <c r="S8" s="8"/>
      <c r="T8" s="8"/>
      <c r="U8" s="8"/>
    </row>
    <row r="9" spans="1:29" x14ac:dyDescent="0.25">
      <c r="G9" s="8">
        <f>'calculs AV_DV par secteur'!$J$9</f>
        <v>2.7977070551113772</v>
      </c>
      <c r="H9" s="8">
        <f>'calculs AV_DV par secteur'!$J$9</f>
        <v>2.7977070551113772</v>
      </c>
      <c r="I9" s="8">
        <f>'calculs AV_DV par secteur'!$J$9</f>
        <v>2.7977070551113772</v>
      </c>
      <c r="J9" s="8">
        <f>'calculs AV_DV par secteur'!$J$9</f>
        <v>2.7977070551113772</v>
      </c>
      <c r="K9" s="8">
        <f>'calculs AV_DV par secteur'!$J$9</f>
        <v>2.7977070551113772</v>
      </c>
      <c r="L9" s="8">
        <f>'calculs AV_DV par secteur'!$J$9</f>
        <v>2.7977070551113772</v>
      </c>
      <c r="M9" s="8">
        <f>'calculs AV_DV par secteur'!$J$9</f>
        <v>2.7977070551113772</v>
      </c>
      <c r="N9" s="8">
        <f>'calculs AV_DV par secteur'!$J$9</f>
        <v>2.7977070551113772</v>
      </c>
      <c r="O9" s="8">
        <f>'calculs AV_DV par secteur'!$J$9</f>
        <v>2.7977070551113772</v>
      </c>
      <c r="P9" s="8">
        <f>'calculs AV_DV par secteur'!$J$9</f>
        <v>2.7977070551113772</v>
      </c>
      <c r="Q9" s="8">
        <f>'calculs AV_DV par secteur'!$J$9</f>
        <v>2.7977070551113772</v>
      </c>
      <c r="R9" s="8"/>
      <c r="S9" s="8"/>
      <c r="T9" s="8"/>
      <c r="U9" s="8"/>
      <c r="V9" s="8"/>
    </row>
    <row r="10" spans="1:29" x14ac:dyDescent="0.25">
      <c r="H10" s="8">
        <f>'calculs AV_DV par secteur'!$J$9</f>
        <v>2.7977070551113772</v>
      </c>
      <c r="I10" s="8">
        <f>'calculs AV_DV par secteur'!$J$9</f>
        <v>2.7977070551113772</v>
      </c>
      <c r="J10" s="8">
        <f>'calculs AV_DV par secteur'!$J$9</f>
        <v>2.7977070551113772</v>
      </c>
      <c r="K10" s="8">
        <f>'calculs AV_DV par secteur'!$J$9</f>
        <v>2.7977070551113772</v>
      </c>
      <c r="L10" s="8">
        <f>'calculs AV_DV par secteur'!$J$9</f>
        <v>2.7977070551113772</v>
      </c>
      <c r="M10" s="8">
        <f>'calculs AV_DV par secteur'!$J$9</f>
        <v>2.7977070551113772</v>
      </c>
      <c r="N10" s="8">
        <f>'calculs AV_DV par secteur'!$J$9</f>
        <v>2.7977070551113772</v>
      </c>
      <c r="O10" s="8">
        <f>'calculs AV_DV par secteur'!$J$9</f>
        <v>2.7977070551113772</v>
      </c>
      <c r="P10" s="8">
        <f>'calculs AV_DV par secteur'!$J$9</f>
        <v>2.7977070551113772</v>
      </c>
      <c r="Q10" s="8">
        <f>'calculs AV_DV par secteur'!$J$9</f>
        <v>2.7977070551113772</v>
      </c>
      <c r="R10" s="8">
        <f>'calculs AV_DV par secteur'!$J$9</f>
        <v>2.7977070551113772</v>
      </c>
      <c r="S10" s="8"/>
      <c r="T10" s="8"/>
      <c r="U10" s="8"/>
      <c r="V10" s="8"/>
      <c r="W10" s="8"/>
    </row>
    <row r="11" spans="1:29" x14ac:dyDescent="0.25">
      <c r="I11" s="8">
        <f>'calculs AV_DV par secteur'!$J$9</f>
        <v>2.7977070551113772</v>
      </c>
      <c r="J11" s="8">
        <f>'calculs AV_DV par secteur'!$J$9</f>
        <v>2.7977070551113772</v>
      </c>
      <c r="K11" s="8">
        <f>'calculs AV_DV par secteur'!$J$9</f>
        <v>2.7977070551113772</v>
      </c>
      <c r="L11" s="8">
        <f>'calculs AV_DV par secteur'!$J$9</f>
        <v>2.7977070551113772</v>
      </c>
      <c r="M11" s="8">
        <f>'calculs AV_DV par secteur'!$J$9</f>
        <v>2.7977070551113772</v>
      </c>
      <c r="N11" s="8">
        <f>'calculs AV_DV par secteur'!$J$9</f>
        <v>2.7977070551113772</v>
      </c>
      <c r="O11" s="8">
        <f>'calculs AV_DV par secteur'!$J$9</f>
        <v>2.7977070551113772</v>
      </c>
      <c r="P11" s="8">
        <f>'calculs AV_DV par secteur'!$J$9</f>
        <v>2.7977070551113772</v>
      </c>
      <c r="Q11" s="8">
        <f>'calculs AV_DV par secteur'!$J$9</f>
        <v>2.7977070551113772</v>
      </c>
      <c r="R11" s="8">
        <f>'calculs AV_DV par secteur'!$J$9</f>
        <v>2.7977070551113772</v>
      </c>
      <c r="S11" s="8">
        <f>'calculs AV_DV par secteur'!$J$9</f>
        <v>2.7977070551113772</v>
      </c>
      <c r="T11" s="8"/>
      <c r="U11" s="8"/>
      <c r="V11" s="8"/>
      <c r="W11" s="8"/>
      <c r="X11" s="8"/>
    </row>
    <row r="12" spans="1:29" x14ac:dyDescent="0.25">
      <c r="J12" s="8">
        <f>'calculs AV_DV par secteur'!$J$9</f>
        <v>2.7977070551113772</v>
      </c>
      <c r="K12" s="8">
        <f>'calculs AV_DV par secteur'!$J$9</f>
        <v>2.7977070551113772</v>
      </c>
      <c r="L12" s="8">
        <f>'calculs AV_DV par secteur'!$J$9</f>
        <v>2.7977070551113772</v>
      </c>
      <c r="M12" s="8">
        <f>'calculs AV_DV par secteur'!$J$9</f>
        <v>2.7977070551113772</v>
      </c>
      <c r="N12" s="8">
        <f>'calculs AV_DV par secteur'!$J$9</f>
        <v>2.7977070551113772</v>
      </c>
      <c r="O12" s="8">
        <f>'calculs AV_DV par secteur'!$J$9</f>
        <v>2.7977070551113772</v>
      </c>
      <c r="P12" s="8">
        <f>'calculs AV_DV par secteur'!$J$9</f>
        <v>2.7977070551113772</v>
      </c>
      <c r="Q12" s="8">
        <f>'calculs AV_DV par secteur'!$J$9</f>
        <v>2.7977070551113772</v>
      </c>
      <c r="R12" s="8">
        <f>'calculs AV_DV par secteur'!$J$9</f>
        <v>2.7977070551113772</v>
      </c>
      <c r="S12" s="8">
        <f>'calculs AV_DV par secteur'!$J$9</f>
        <v>2.7977070551113772</v>
      </c>
      <c r="T12" s="8">
        <f>'calculs AV_DV par secteur'!$J$9</f>
        <v>2.7977070551113772</v>
      </c>
      <c r="U12" s="8"/>
      <c r="V12" s="8"/>
      <c r="W12" s="8"/>
      <c r="X12" s="8"/>
      <c r="Y12" s="8"/>
    </row>
    <row r="13" spans="1:29" x14ac:dyDescent="0.25">
      <c r="K13" s="8">
        <f>'calculs AV_DV par secteur'!$J$9</f>
        <v>2.7977070551113772</v>
      </c>
      <c r="L13" s="8">
        <f>'calculs AV_DV par secteur'!$J$9</f>
        <v>2.7977070551113772</v>
      </c>
      <c r="M13" s="8">
        <f>'calculs AV_DV par secteur'!$J$9</f>
        <v>2.7977070551113772</v>
      </c>
      <c r="N13" s="8">
        <f>'calculs AV_DV par secteur'!$J$9</f>
        <v>2.7977070551113772</v>
      </c>
      <c r="O13" s="8">
        <f>'calculs AV_DV par secteur'!$J$9</f>
        <v>2.7977070551113772</v>
      </c>
      <c r="P13" s="8">
        <f>'calculs AV_DV par secteur'!$J$9</f>
        <v>2.7977070551113772</v>
      </c>
      <c r="Q13" s="8">
        <f>'calculs AV_DV par secteur'!$J$9</f>
        <v>2.7977070551113772</v>
      </c>
      <c r="R13" s="8">
        <f>'calculs AV_DV par secteur'!$J$9</f>
        <v>2.7977070551113772</v>
      </c>
      <c r="S13" s="8">
        <f>'calculs AV_DV par secteur'!$J$9</f>
        <v>2.7977070551113772</v>
      </c>
      <c r="T13" s="8">
        <f>'calculs AV_DV par secteur'!$J$9</f>
        <v>2.7977070551113772</v>
      </c>
      <c r="U13" s="8">
        <f>'calculs AV_DV par secteur'!$J$9</f>
        <v>2.7977070551113772</v>
      </c>
      <c r="V13" s="8"/>
      <c r="W13" s="8"/>
      <c r="X13" s="8"/>
      <c r="Y13" s="8"/>
      <c r="Z13" s="8"/>
    </row>
    <row r="14" spans="1:29" x14ac:dyDescent="0.25">
      <c r="L14" s="8">
        <f>'calculs AV_DV par secteur'!$J$9</f>
        <v>2.7977070551113772</v>
      </c>
      <c r="M14" s="8">
        <f>'calculs AV_DV par secteur'!$J$9</f>
        <v>2.7977070551113772</v>
      </c>
      <c r="N14" s="8">
        <f>'calculs AV_DV par secteur'!$J$9</f>
        <v>2.7977070551113772</v>
      </c>
      <c r="O14" s="8">
        <f>'calculs AV_DV par secteur'!$J$9</f>
        <v>2.7977070551113772</v>
      </c>
      <c r="P14" s="8">
        <f>'calculs AV_DV par secteur'!$J$9</f>
        <v>2.7977070551113772</v>
      </c>
      <c r="Q14" s="8">
        <f>'calculs AV_DV par secteur'!$J$9</f>
        <v>2.7977070551113772</v>
      </c>
      <c r="R14" s="8">
        <f>'calculs AV_DV par secteur'!$J$9</f>
        <v>2.7977070551113772</v>
      </c>
      <c r="S14" s="8">
        <f>'calculs AV_DV par secteur'!$J$9</f>
        <v>2.7977070551113772</v>
      </c>
      <c r="T14" s="8">
        <f>'calculs AV_DV par secteur'!$J$9</f>
        <v>2.7977070551113772</v>
      </c>
      <c r="U14" s="8">
        <f>'calculs AV_DV par secteur'!$J$9</f>
        <v>2.7977070551113772</v>
      </c>
      <c r="V14" s="8">
        <f>'calculs AV_DV par secteur'!$J$9</f>
        <v>2.7977070551113772</v>
      </c>
      <c r="W14" s="8"/>
      <c r="X14" s="8"/>
      <c r="Y14" s="8"/>
      <c r="Z14" s="8"/>
      <c r="AA14" s="8"/>
    </row>
    <row r="15" spans="1:29" x14ac:dyDescent="0.25">
      <c r="M15" s="8">
        <f>'calculs AV_DV par secteur'!$J$9</f>
        <v>2.7977070551113772</v>
      </c>
      <c r="N15" s="8">
        <f>'calculs AV_DV par secteur'!$J$9</f>
        <v>2.7977070551113772</v>
      </c>
      <c r="O15" s="8">
        <f>'calculs AV_DV par secteur'!$J$9</f>
        <v>2.7977070551113772</v>
      </c>
      <c r="P15" s="8">
        <f>'calculs AV_DV par secteur'!$J$9</f>
        <v>2.7977070551113772</v>
      </c>
      <c r="Q15" s="8">
        <f>'calculs AV_DV par secteur'!$J$9</f>
        <v>2.7977070551113772</v>
      </c>
      <c r="R15" s="8">
        <f>'calculs AV_DV par secteur'!$J$9</f>
        <v>2.7977070551113772</v>
      </c>
      <c r="S15" s="8">
        <f>'calculs AV_DV par secteur'!$J$9</f>
        <v>2.7977070551113772</v>
      </c>
      <c r="T15" s="8">
        <f>'calculs AV_DV par secteur'!$J$9</f>
        <v>2.7977070551113772</v>
      </c>
      <c r="U15" s="8">
        <f>'calculs AV_DV par secteur'!$J$9</f>
        <v>2.7977070551113772</v>
      </c>
      <c r="V15" s="8">
        <f>'calculs AV_DV par secteur'!$J$9</f>
        <v>2.7977070551113772</v>
      </c>
      <c r="W15" s="8">
        <f>'calculs AV_DV par secteur'!$J$9</f>
        <v>2.7977070551113772</v>
      </c>
      <c r="X15" s="8"/>
      <c r="Y15" s="8"/>
      <c r="Z15" s="8"/>
      <c r="AA15" s="8"/>
      <c r="AB15" s="8"/>
    </row>
    <row r="16" spans="1:29" x14ac:dyDescent="0.25">
      <c r="N16" s="8">
        <f>'calculs AV_DV par secteur'!$J$9</f>
        <v>2.7977070551113772</v>
      </c>
      <c r="O16" s="8">
        <f>'calculs AV_DV par secteur'!$J$9</f>
        <v>2.7977070551113772</v>
      </c>
      <c r="P16" s="8">
        <f>'calculs AV_DV par secteur'!$J$9</f>
        <v>2.7977070551113772</v>
      </c>
      <c r="Q16" s="8">
        <f>'calculs AV_DV par secteur'!$J$9</f>
        <v>2.7977070551113772</v>
      </c>
      <c r="R16" s="8">
        <f>'calculs AV_DV par secteur'!$J$9</f>
        <v>2.7977070551113772</v>
      </c>
      <c r="S16" s="8">
        <f>'calculs AV_DV par secteur'!$J$9</f>
        <v>2.7977070551113772</v>
      </c>
      <c r="T16" s="8">
        <f>'calculs AV_DV par secteur'!$J$9</f>
        <v>2.7977070551113772</v>
      </c>
      <c r="U16" s="8">
        <f>'calculs AV_DV par secteur'!$J$9</f>
        <v>2.7977070551113772</v>
      </c>
      <c r="V16" s="8">
        <f>'calculs AV_DV par secteur'!$J$9</f>
        <v>2.7977070551113772</v>
      </c>
      <c r="W16" s="8">
        <f>'calculs AV_DV par secteur'!$J$9</f>
        <v>2.7977070551113772</v>
      </c>
      <c r="X16" s="8">
        <f>'calculs AV_DV par secteur'!$J$9</f>
        <v>2.7977070551113772</v>
      </c>
      <c r="Y16" s="8"/>
      <c r="Z16" s="8"/>
      <c r="AA16" s="8"/>
      <c r="AB16" s="8"/>
      <c r="AC16" s="8"/>
    </row>
    <row r="17" spans="1:36" x14ac:dyDescent="0.25">
      <c r="O17" s="8">
        <f>'calculs AV_DV par secteur'!$J$9</f>
        <v>2.7977070551113772</v>
      </c>
      <c r="P17" s="8">
        <f>'calculs AV_DV par secteur'!$J$9</f>
        <v>2.7977070551113772</v>
      </c>
      <c r="Q17" s="8">
        <f>'calculs AV_DV par secteur'!$J$9</f>
        <v>2.7977070551113772</v>
      </c>
      <c r="R17" s="8">
        <f>'calculs AV_DV par secteur'!$J$9</f>
        <v>2.7977070551113772</v>
      </c>
      <c r="S17" s="8">
        <f>'calculs AV_DV par secteur'!$J$9</f>
        <v>2.7977070551113772</v>
      </c>
      <c r="T17" s="8">
        <f>'calculs AV_DV par secteur'!$J$9</f>
        <v>2.7977070551113772</v>
      </c>
      <c r="U17" s="8">
        <f>'calculs AV_DV par secteur'!$J$9</f>
        <v>2.7977070551113772</v>
      </c>
      <c r="V17" s="8">
        <f>'calculs AV_DV par secteur'!$J$9</f>
        <v>2.7977070551113772</v>
      </c>
      <c r="W17" s="8">
        <f>'calculs AV_DV par secteur'!$J$9</f>
        <v>2.7977070551113772</v>
      </c>
      <c r="X17" s="8">
        <f>'calculs AV_DV par secteur'!$J$9</f>
        <v>2.7977070551113772</v>
      </c>
      <c r="Y17" s="8">
        <f>'calculs AV_DV par secteur'!$J$9</f>
        <v>2.7977070551113772</v>
      </c>
      <c r="Z17" s="8"/>
      <c r="AA17" s="8"/>
      <c r="AB17" s="8"/>
      <c r="AC17" s="8"/>
      <c r="AD17" s="8"/>
    </row>
    <row r="18" spans="1:36" x14ac:dyDescent="0.25">
      <c r="P18" s="8">
        <f>'calculs AV_DV par secteur'!$J$9</f>
        <v>2.7977070551113772</v>
      </c>
      <c r="Q18" s="8">
        <f>'calculs AV_DV par secteur'!$J$9</f>
        <v>2.7977070551113772</v>
      </c>
      <c r="R18" s="8">
        <f>'calculs AV_DV par secteur'!$J$9</f>
        <v>2.7977070551113772</v>
      </c>
      <c r="S18" s="8">
        <f>'calculs AV_DV par secteur'!$J$9</f>
        <v>2.7977070551113772</v>
      </c>
      <c r="T18" s="8">
        <f>'calculs AV_DV par secteur'!$J$9</f>
        <v>2.7977070551113772</v>
      </c>
      <c r="U18" s="8">
        <f>'calculs AV_DV par secteur'!$J$9</f>
        <v>2.7977070551113772</v>
      </c>
      <c r="V18" s="8">
        <f>'calculs AV_DV par secteur'!$J$9</f>
        <v>2.7977070551113772</v>
      </c>
      <c r="W18" s="8">
        <f>'calculs AV_DV par secteur'!$J$9</f>
        <v>2.7977070551113772</v>
      </c>
      <c r="X18" s="8">
        <f>'calculs AV_DV par secteur'!$J$9</f>
        <v>2.7977070551113772</v>
      </c>
      <c r="Y18" s="8">
        <f>'calculs AV_DV par secteur'!$J$9</f>
        <v>2.7977070551113772</v>
      </c>
      <c r="Z18" s="8">
        <f>'calculs AV_DV par secteur'!$J$9</f>
        <v>2.7977070551113772</v>
      </c>
      <c r="AA18" s="8"/>
      <c r="AB18" s="8"/>
      <c r="AC18" s="8"/>
      <c r="AD18" s="8"/>
      <c r="AE18" s="8"/>
    </row>
    <row r="19" spans="1:36" x14ac:dyDescent="0.25">
      <c r="Q19" s="8">
        <f>'calculs AV_DV par secteur'!$J$9</f>
        <v>2.7977070551113772</v>
      </c>
      <c r="R19" s="8">
        <f>'calculs AV_DV par secteur'!$J$9</f>
        <v>2.7977070551113772</v>
      </c>
      <c r="S19" s="8">
        <f>'calculs AV_DV par secteur'!$J$9</f>
        <v>2.7977070551113772</v>
      </c>
      <c r="T19" s="8">
        <f>'calculs AV_DV par secteur'!$J$9</f>
        <v>2.7977070551113772</v>
      </c>
      <c r="U19" s="8">
        <f>'calculs AV_DV par secteur'!$J$9</f>
        <v>2.7977070551113772</v>
      </c>
      <c r="V19" s="8">
        <f>'calculs AV_DV par secteur'!$J$9</f>
        <v>2.7977070551113772</v>
      </c>
      <c r="W19" s="8">
        <f>'calculs AV_DV par secteur'!$J$9</f>
        <v>2.7977070551113772</v>
      </c>
      <c r="X19" s="8">
        <f>'calculs AV_DV par secteur'!$J$9</f>
        <v>2.7977070551113772</v>
      </c>
      <c r="Y19" s="8">
        <f>'calculs AV_DV par secteur'!$J$9</f>
        <v>2.7977070551113772</v>
      </c>
      <c r="Z19" s="8">
        <f>'calculs AV_DV par secteur'!$J$9</f>
        <v>2.7977070551113772</v>
      </c>
      <c r="AA19" s="8">
        <f>'calculs AV_DV par secteur'!$J$9</f>
        <v>2.7977070551113772</v>
      </c>
      <c r="AB19" s="8"/>
      <c r="AC19" s="8"/>
      <c r="AD19" s="8"/>
      <c r="AE19" s="8"/>
      <c r="AF19" s="8"/>
    </row>
    <row r="20" spans="1:36" x14ac:dyDescent="0.25">
      <c r="R20" s="8">
        <f>'calculs AV_DV par secteur'!$J$9</f>
        <v>2.7977070551113772</v>
      </c>
      <c r="S20" s="8">
        <f>'calculs AV_DV par secteur'!$J$9</f>
        <v>2.7977070551113772</v>
      </c>
      <c r="T20" s="8">
        <f>'calculs AV_DV par secteur'!$J$9</f>
        <v>2.7977070551113772</v>
      </c>
      <c r="U20" s="8">
        <f>'calculs AV_DV par secteur'!$J$9</f>
        <v>2.7977070551113772</v>
      </c>
      <c r="V20" s="8">
        <f>'calculs AV_DV par secteur'!$J$9</f>
        <v>2.7977070551113772</v>
      </c>
      <c r="W20" s="8">
        <f>'calculs AV_DV par secteur'!$J$9</f>
        <v>2.7977070551113772</v>
      </c>
      <c r="X20" s="8">
        <f>'calculs AV_DV par secteur'!$J$9</f>
        <v>2.7977070551113772</v>
      </c>
      <c r="Y20" s="8">
        <f>'calculs AV_DV par secteur'!$J$9</f>
        <v>2.7977070551113772</v>
      </c>
      <c r="Z20" s="8">
        <f>'calculs AV_DV par secteur'!$J$9</f>
        <v>2.7977070551113772</v>
      </c>
      <c r="AA20" s="8">
        <f>'calculs AV_DV par secteur'!$J$9</f>
        <v>2.7977070551113772</v>
      </c>
      <c r="AB20" s="8">
        <f>'calculs AV_DV par secteur'!$J$9</f>
        <v>2.7977070551113772</v>
      </c>
      <c r="AC20" s="8"/>
      <c r="AD20" s="8"/>
      <c r="AE20" s="8"/>
      <c r="AF20" s="8"/>
      <c r="AG20" s="8"/>
    </row>
    <row r="21" spans="1:36" x14ac:dyDescent="0.25">
      <c r="S21" s="8">
        <f>'calculs AV_DV par secteur'!$J$9</f>
        <v>2.7977070551113772</v>
      </c>
      <c r="T21" s="8">
        <f>'calculs AV_DV par secteur'!$J$9</f>
        <v>2.7977070551113772</v>
      </c>
      <c r="U21" s="8">
        <f>'calculs AV_DV par secteur'!$J$9</f>
        <v>2.7977070551113772</v>
      </c>
      <c r="V21" s="8">
        <f>'calculs AV_DV par secteur'!$J$9</f>
        <v>2.7977070551113772</v>
      </c>
      <c r="W21" s="8">
        <f>'calculs AV_DV par secteur'!$J$9</f>
        <v>2.7977070551113772</v>
      </c>
      <c r="X21" s="8">
        <f>'calculs AV_DV par secteur'!$J$9</f>
        <v>2.7977070551113772</v>
      </c>
      <c r="Y21" s="8">
        <f>'calculs AV_DV par secteur'!$J$9</f>
        <v>2.7977070551113772</v>
      </c>
      <c r="Z21" s="8">
        <f>'calculs AV_DV par secteur'!$J$9</f>
        <v>2.7977070551113772</v>
      </c>
      <c r="AA21" s="8">
        <f>'calculs AV_DV par secteur'!$J$9</f>
        <v>2.7977070551113772</v>
      </c>
      <c r="AB21" s="8">
        <f>'calculs AV_DV par secteur'!$J$9</f>
        <v>2.7977070551113772</v>
      </c>
      <c r="AC21" s="8">
        <f>'calculs AV_DV par secteur'!$J$9</f>
        <v>2.7977070551113772</v>
      </c>
      <c r="AD21" s="8"/>
      <c r="AE21" s="8"/>
      <c r="AF21" s="8"/>
      <c r="AG21" s="8"/>
      <c r="AH21" s="8"/>
    </row>
    <row r="22" spans="1:36" x14ac:dyDescent="0.25">
      <c r="T22" s="8">
        <f>'calculs AV_DV par secteur'!$J$9</f>
        <v>2.7977070551113772</v>
      </c>
      <c r="U22" s="8">
        <f>'calculs AV_DV par secteur'!$J$9</f>
        <v>2.7977070551113772</v>
      </c>
      <c r="V22" s="8">
        <f>'calculs AV_DV par secteur'!$J$9</f>
        <v>2.7977070551113772</v>
      </c>
      <c r="W22" s="8">
        <f>'calculs AV_DV par secteur'!$J$9</f>
        <v>2.7977070551113772</v>
      </c>
      <c r="X22" s="8">
        <f>'calculs AV_DV par secteur'!$J$9</f>
        <v>2.7977070551113772</v>
      </c>
      <c r="Y22" s="8">
        <f>'calculs AV_DV par secteur'!$J$9</f>
        <v>2.7977070551113772</v>
      </c>
      <c r="Z22" s="8">
        <f>'calculs AV_DV par secteur'!$J$9</f>
        <v>2.7977070551113772</v>
      </c>
      <c r="AA22" s="8">
        <f>'calculs AV_DV par secteur'!$J$9</f>
        <v>2.7977070551113772</v>
      </c>
      <c r="AB22" s="8">
        <f>'calculs AV_DV par secteur'!$J$9</f>
        <v>2.7977070551113772</v>
      </c>
      <c r="AC22" s="8">
        <f>'calculs AV_DV par secteur'!$J$9</f>
        <v>2.7977070551113772</v>
      </c>
      <c r="AD22" s="8">
        <f>'calculs AV_DV par secteur'!$J$9</f>
        <v>2.7977070551113772</v>
      </c>
      <c r="AE22" s="8"/>
      <c r="AF22" s="8"/>
      <c r="AG22" s="8"/>
      <c r="AH22" s="8"/>
      <c r="AI22" s="8"/>
    </row>
    <row r="23" spans="1:36" x14ac:dyDescent="0.25">
      <c r="U23" s="8">
        <f>'calculs AV_DV par secteur'!$J$9</f>
        <v>2.7977070551113772</v>
      </c>
      <c r="V23" s="8">
        <f>'calculs AV_DV par secteur'!$J$9</f>
        <v>2.7977070551113772</v>
      </c>
      <c r="W23" s="8">
        <f>'calculs AV_DV par secteur'!$J$9</f>
        <v>2.7977070551113772</v>
      </c>
      <c r="X23" s="8">
        <f>'calculs AV_DV par secteur'!$J$9</f>
        <v>2.7977070551113772</v>
      </c>
      <c r="Y23" s="8">
        <f>'calculs AV_DV par secteur'!$J$9</f>
        <v>2.7977070551113772</v>
      </c>
      <c r="Z23" s="8">
        <f>'calculs AV_DV par secteur'!$J$9</f>
        <v>2.7977070551113772</v>
      </c>
      <c r="AA23" s="8">
        <f>'calculs AV_DV par secteur'!$J$9</f>
        <v>2.7977070551113772</v>
      </c>
      <c r="AB23" s="8">
        <f>'calculs AV_DV par secteur'!$J$9</f>
        <v>2.7977070551113772</v>
      </c>
      <c r="AC23" s="8">
        <f>'calculs AV_DV par secteur'!$J$9</f>
        <v>2.7977070551113772</v>
      </c>
      <c r="AD23" s="8">
        <f>'calculs AV_DV par secteur'!$J$9</f>
        <v>2.7977070551113772</v>
      </c>
      <c r="AE23" s="8">
        <f>'calculs AV_DV par secteur'!$J$9</f>
        <v>2.7977070551113772</v>
      </c>
      <c r="AF23" s="8"/>
      <c r="AG23" s="8"/>
      <c r="AH23" s="8"/>
      <c r="AI23" s="8"/>
      <c r="AJ23" s="8"/>
    </row>
    <row r="25" spans="1:36" x14ac:dyDescent="0.25">
      <c r="A25" t="s">
        <v>18</v>
      </c>
      <c r="B25">
        <f>SUM(B4:B23)</f>
        <v>2.7977070551113772</v>
      </c>
      <c r="C25">
        <f t="shared" ref="C25:U25" si="0">SUM(C4:C23)</f>
        <v>5.5954141102227544</v>
      </c>
      <c r="D25">
        <f t="shared" si="0"/>
        <v>8.3931211653341311</v>
      </c>
      <c r="E25">
        <f t="shared" si="0"/>
        <v>11.190828220445509</v>
      </c>
      <c r="F25">
        <f t="shared" si="0"/>
        <v>13.988535275556886</v>
      </c>
      <c r="G25">
        <f t="shared" si="0"/>
        <v>16.786242330668262</v>
      </c>
      <c r="H25">
        <f t="shared" si="0"/>
        <v>19.58394938577964</v>
      </c>
      <c r="I25">
        <f t="shared" si="0"/>
        <v>22.381656440891017</v>
      </c>
      <c r="J25">
        <f t="shared" si="0"/>
        <v>25.179363496002395</v>
      </c>
      <c r="K25">
        <f t="shared" si="0"/>
        <v>27.977070551113773</v>
      </c>
      <c r="L25">
        <f t="shared" si="0"/>
        <v>30.77477760622515</v>
      </c>
      <c r="M25">
        <f t="shared" si="0"/>
        <v>30.77477760622515</v>
      </c>
      <c r="N25">
        <f t="shared" si="0"/>
        <v>30.77477760622515</v>
      </c>
      <c r="O25">
        <f t="shared" si="0"/>
        <v>30.77477760622515</v>
      </c>
      <c r="P25">
        <f t="shared" si="0"/>
        <v>30.77477760622515</v>
      </c>
      <c r="Q25">
        <f t="shared" si="0"/>
        <v>30.77477760622515</v>
      </c>
      <c r="R25">
        <f t="shared" si="0"/>
        <v>30.77477760622515</v>
      </c>
      <c r="S25">
        <f t="shared" si="0"/>
        <v>30.77477760622515</v>
      </c>
      <c r="T25">
        <f t="shared" si="0"/>
        <v>30.77477760622515</v>
      </c>
      <c r="U25">
        <f t="shared" si="0"/>
        <v>30.77477760622515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workbookViewId="0">
      <selection activeCell="F8" sqref="F8"/>
    </sheetView>
  </sheetViews>
  <sheetFormatPr baseColWidth="10" defaultRowHeight="15" x14ac:dyDescent="0.25"/>
  <sheetData>
    <row r="1" spans="1:29" x14ac:dyDescent="0.25">
      <c r="A1" t="s">
        <v>13</v>
      </c>
    </row>
    <row r="2" spans="1:29" x14ac:dyDescent="0.25"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</row>
    <row r="3" spans="1:29" x14ac:dyDescent="0.25">
      <c r="B3" s="15">
        <v>2016</v>
      </c>
      <c r="C3" s="15">
        <v>2017</v>
      </c>
      <c r="D3" s="15">
        <v>2018</v>
      </c>
      <c r="E3" s="15">
        <v>2019</v>
      </c>
      <c r="F3" s="15">
        <v>2020</v>
      </c>
      <c r="G3" s="15">
        <v>2021</v>
      </c>
      <c r="H3" s="15">
        <v>2022</v>
      </c>
      <c r="I3" s="15">
        <v>2023</v>
      </c>
      <c r="J3" s="15">
        <v>2024</v>
      </c>
      <c r="K3" s="15">
        <v>2025</v>
      </c>
      <c r="L3" s="15">
        <v>2026</v>
      </c>
      <c r="M3" s="15">
        <v>2027</v>
      </c>
      <c r="N3" s="15">
        <v>2028</v>
      </c>
      <c r="O3" s="15">
        <v>2029</v>
      </c>
      <c r="P3" s="15">
        <v>2030</v>
      </c>
      <c r="Q3" s="15">
        <v>2031</v>
      </c>
      <c r="R3" s="15">
        <v>2032</v>
      </c>
      <c r="S3" s="15">
        <v>2033</v>
      </c>
      <c r="T3" s="15">
        <v>2034</v>
      </c>
      <c r="U3" s="15">
        <v>2035</v>
      </c>
    </row>
    <row r="4" spans="1:29" x14ac:dyDescent="0.25">
      <c r="B4" s="8">
        <f>'calculs AV_DV par secteur'!$J$10</f>
        <v>2.2902921900007263</v>
      </c>
      <c r="C4" s="8">
        <f>'calculs AV_DV par secteur'!$J$10</f>
        <v>2.2902921900007263</v>
      </c>
      <c r="D4" s="8">
        <f>'calculs AV_DV par secteur'!$J$10</f>
        <v>2.2902921900007263</v>
      </c>
      <c r="E4" s="8">
        <f>'calculs AV_DV par secteur'!$J$10</f>
        <v>2.2902921900007263</v>
      </c>
      <c r="F4" s="8">
        <f>'calculs AV_DV par secteur'!$J$10</f>
        <v>2.2902921900007263</v>
      </c>
      <c r="G4" s="8">
        <f>'calculs AV_DV par secteur'!$J$10</f>
        <v>2.2902921900007263</v>
      </c>
      <c r="H4" s="8">
        <f>'calculs AV_DV par secteur'!$J$10</f>
        <v>2.2902921900007263</v>
      </c>
      <c r="I4" s="8">
        <f>'calculs AV_DV par secteur'!$J$10</f>
        <v>2.2902921900007263</v>
      </c>
      <c r="J4" s="8"/>
      <c r="K4" s="8"/>
      <c r="L4" s="8"/>
      <c r="M4" s="8"/>
      <c r="N4" s="8"/>
      <c r="O4" s="8"/>
      <c r="P4" s="8"/>
      <c r="Q4" s="8"/>
    </row>
    <row r="5" spans="1:29" x14ac:dyDescent="0.25">
      <c r="C5" s="8">
        <f>'calculs AV_DV par secteur'!$J$10</f>
        <v>2.2902921900007263</v>
      </c>
      <c r="D5" s="8">
        <f>'calculs AV_DV par secteur'!$J$10</f>
        <v>2.2902921900007263</v>
      </c>
      <c r="E5" s="8">
        <f>'calculs AV_DV par secteur'!$J$10</f>
        <v>2.2902921900007263</v>
      </c>
      <c r="F5" s="8">
        <f>'calculs AV_DV par secteur'!$J$10</f>
        <v>2.2902921900007263</v>
      </c>
      <c r="G5" s="8">
        <f>'calculs AV_DV par secteur'!$J$10</f>
        <v>2.2902921900007263</v>
      </c>
      <c r="H5" s="8">
        <f>'calculs AV_DV par secteur'!$J$10</f>
        <v>2.2902921900007263</v>
      </c>
      <c r="I5" s="8">
        <f>'calculs AV_DV par secteur'!$J$10</f>
        <v>2.2902921900007263</v>
      </c>
      <c r="J5" s="8">
        <f>'calculs AV_DV par secteur'!$J$10</f>
        <v>2.2902921900007263</v>
      </c>
      <c r="K5" s="8"/>
      <c r="L5" s="8"/>
      <c r="M5" s="8"/>
      <c r="N5" s="8"/>
      <c r="O5" s="8"/>
      <c r="P5" s="8"/>
      <c r="Q5" s="8"/>
      <c r="R5" s="8"/>
    </row>
    <row r="6" spans="1:29" x14ac:dyDescent="0.25">
      <c r="D6" s="8">
        <f>'calculs AV_DV par secteur'!$J$10</f>
        <v>2.2902921900007263</v>
      </c>
      <c r="E6" s="8">
        <f>'calculs AV_DV par secteur'!$J$10</f>
        <v>2.2902921900007263</v>
      </c>
      <c r="F6" s="8">
        <f>'calculs AV_DV par secteur'!$J$10</f>
        <v>2.2902921900007263</v>
      </c>
      <c r="G6" s="8">
        <f>'calculs AV_DV par secteur'!$J$10</f>
        <v>2.2902921900007263</v>
      </c>
      <c r="H6" s="8">
        <f>'calculs AV_DV par secteur'!$J$10</f>
        <v>2.2902921900007263</v>
      </c>
      <c r="I6" s="8">
        <f>'calculs AV_DV par secteur'!$J$10</f>
        <v>2.2902921900007263</v>
      </c>
      <c r="J6" s="8">
        <f>'calculs AV_DV par secteur'!$J$10</f>
        <v>2.2902921900007263</v>
      </c>
      <c r="K6" s="8">
        <f>'calculs AV_DV par secteur'!$J$10</f>
        <v>2.2902921900007263</v>
      </c>
      <c r="L6" s="8"/>
      <c r="M6" s="8"/>
      <c r="N6" s="8"/>
      <c r="O6" s="8"/>
      <c r="P6" s="8"/>
      <c r="Q6" s="8"/>
      <c r="R6" s="8"/>
      <c r="S6" s="8"/>
    </row>
    <row r="7" spans="1:29" x14ac:dyDescent="0.25">
      <c r="E7" s="8">
        <f>'calculs AV_DV par secteur'!$J$10</f>
        <v>2.2902921900007263</v>
      </c>
      <c r="F7" s="8">
        <f>'calculs AV_DV par secteur'!$J$10</f>
        <v>2.2902921900007263</v>
      </c>
      <c r="G7" s="8">
        <f>'calculs AV_DV par secteur'!$J$10</f>
        <v>2.2902921900007263</v>
      </c>
      <c r="H7" s="8">
        <f>'calculs AV_DV par secteur'!$J$10</f>
        <v>2.2902921900007263</v>
      </c>
      <c r="I7" s="8">
        <f>'calculs AV_DV par secteur'!$J$10</f>
        <v>2.2902921900007263</v>
      </c>
      <c r="J7" s="8">
        <f>'calculs AV_DV par secteur'!$J$10</f>
        <v>2.2902921900007263</v>
      </c>
      <c r="K7" s="8">
        <f>'calculs AV_DV par secteur'!$J$10</f>
        <v>2.2902921900007263</v>
      </c>
      <c r="L7" s="8">
        <f>'calculs AV_DV par secteur'!$J$10</f>
        <v>2.2902921900007263</v>
      </c>
      <c r="M7" s="8"/>
      <c r="N7" s="8"/>
      <c r="O7" s="8"/>
      <c r="P7" s="8"/>
      <c r="Q7" s="8"/>
      <c r="R7" s="8"/>
      <c r="S7" s="8"/>
      <c r="T7" s="8"/>
    </row>
    <row r="8" spans="1:29" x14ac:dyDescent="0.25">
      <c r="F8" s="8">
        <f>'calculs AV_DV par secteur'!$J$10</f>
        <v>2.2902921900007263</v>
      </c>
      <c r="G8" s="8">
        <f>'calculs AV_DV par secteur'!$J$10</f>
        <v>2.2902921900007263</v>
      </c>
      <c r="H8" s="8">
        <f>'calculs AV_DV par secteur'!$J$10</f>
        <v>2.2902921900007263</v>
      </c>
      <c r="I8" s="8">
        <f>'calculs AV_DV par secteur'!$J$10</f>
        <v>2.2902921900007263</v>
      </c>
      <c r="J8" s="8">
        <f>'calculs AV_DV par secteur'!$J$10</f>
        <v>2.2902921900007263</v>
      </c>
      <c r="K8" s="8">
        <f>'calculs AV_DV par secteur'!$J$10</f>
        <v>2.2902921900007263</v>
      </c>
      <c r="L8" s="8">
        <f>'calculs AV_DV par secteur'!$J$10</f>
        <v>2.2902921900007263</v>
      </c>
      <c r="M8" s="8">
        <f>'calculs AV_DV par secteur'!$J$10</f>
        <v>2.2902921900007263</v>
      </c>
      <c r="N8" s="8"/>
      <c r="O8" s="8"/>
      <c r="P8" s="8"/>
      <c r="Q8" s="8"/>
      <c r="R8" s="8"/>
      <c r="S8" s="8"/>
      <c r="T8" s="8"/>
      <c r="U8" s="8"/>
    </row>
    <row r="9" spans="1:29" x14ac:dyDescent="0.25">
      <c r="G9" s="8">
        <f>'calculs AV_DV par secteur'!$J$10</f>
        <v>2.2902921900007263</v>
      </c>
      <c r="H9" s="8">
        <f>'calculs AV_DV par secteur'!$J$10</f>
        <v>2.2902921900007263</v>
      </c>
      <c r="I9" s="8">
        <f>'calculs AV_DV par secteur'!$J$10</f>
        <v>2.2902921900007263</v>
      </c>
      <c r="J9" s="8">
        <f>'calculs AV_DV par secteur'!$J$10</f>
        <v>2.2902921900007263</v>
      </c>
      <c r="K9" s="8">
        <f>'calculs AV_DV par secteur'!$J$10</f>
        <v>2.2902921900007263</v>
      </c>
      <c r="L9" s="8">
        <f>'calculs AV_DV par secteur'!$J$10</f>
        <v>2.2902921900007263</v>
      </c>
      <c r="M9" s="8">
        <f>'calculs AV_DV par secteur'!$J$10</f>
        <v>2.2902921900007263</v>
      </c>
      <c r="N9" s="8">
        <f>'calculs AV_DV par secteur'!$J$10</f>
        <v>2.2902921900007263</v>
      </c>
      <c r="O9" s="8"/>
      <c r="P9" s="8"/>
      <c r="Q9" s="8"/>
      <c r="R9" s="8"/>
      <c r="S9" s="8"/>
      <c r="T9" s="8"/>
      <c r="U9" s="8"/>
      <c r="V9" s="8"/>
    </row>
    <row r="10" spans="1:29" x14ac:dyDescent="0.25">
      <c r="H10" s="8">
        <f>'calculs AV_DV par secteur'!$J$10</f>
        <v>2.2902921900007263</v>
      </c>
      <c r="I10" s="8">
        <f>'calculs AV_DV par secteur'!$J$10</f>
        <v>2.2902921900007263</v>
      </c>
      <c r="J10" s="8">
        <f>'calculs AV_DV par secteur'!$J$10</f>
        <v>2.2902921900007263</v>
      </c>
      <c r="K10" s="8">
        <f>'calculs AV_DV par secteur'!$J$10</f>
        <v>2.2902921900007263</v>
      </c>
      <c r="L10" s="8">
        <f>'calculs AV_DV par secteur'!$J$10</f>
        <v>2.2902921900007263</v>
      </c>
      <c r="M10" s="8">
        <f>'calculs AV_DV par secteur'!$J$10</f>
        <v>2.2902921900007263</v>
      </c>
      <c r="N10" s="8">
        <f>'calculs AV_DV par secteur'!$J$10</f>
        <v>2.2902921900007263</v>
      </c>
      <c r="O10" s="8">
        <f>'calculs AV_DV par secteur'!$J$10</f>
        <v>2.2902921900007263</v>
      </c>
      <c r="P10" s="8"/>
      <c r="Q10" s="8"/>
      <c r="R10" s="8"/>
      <c r="S10" s="8"/>
      <c r="T10" s="8"/>
      <c r="U10" s="8"/>
      <c r="V10" s="8"/>
      <c r="W10" s="8"/>
    </row>
    <row r="11" spans="1:29" x14ac:dyDescent="0.25">
      <c r="I11" s="8">
        <f>'calculs AV_DV par secteur'!$J$10</f>
        <v>2.2902921900007263</v>
      </c>
      <c r="J11" s="8">
        <f>'calculs AV_DV par secteur'!$J$10</f>
        <v>2.2902921900007263</v>
      </c>
      <c r="K11" s="8">
        <f>'calculs AV_DV par secteur'!$J$10</f>
        <v>2.2902921900007263</v>
      </c>
      <c r="L11" s="8">
        <f>'calculs AV_DV par secteur'!$J$10</f>
        <v>2.2902921900007263</v>
      </c>
      <c r="M11" s="8">
        <f>'calculs AV_DV par secteur'!$J$10</f>
        <v>2.2902921900007263</v>
      </c>
      <c r="N11" s="8">
        <f>'calculs AV_DV par secteur'!$J$10</f>
        <v>2.2902921900007263</v>
      </c>
      <c r="O11" s="8">
        <f>'calculs AV_DV par secteur'!$J$10</f>
        <v>2.2902921900007263</v>
      </c>
      <c r="P11" s="8">
        <f>'calculs AV_DV par secteur'!$J$10</f>
        <v>2.2902921900007263</v>
      </c>
      <c r="Q11" s="8"/>
      <c r="R11" s="8"/>
      <c r="S11" s="8"/>
      <c r="T11" s="8"/>
      <c r="U11" s="8"/>
      <c r="V11" s="8"/>
      <c r="W11" s="8"/>
      <c r="X11" s="8"/>
    </row>
    <row r="12" spans="1:29" x14ac:dyDescent="0.25">
      <c r="J12" s="8">
        <f>'calculs AV_DV par secteur'!$J$10</f>
        <v>2.2902921900007263</v>
      </c>
      <c r="K12" s="8">
        <f>'calculs AV_DV par secteur'!$J$10</f>
        <v>2.2902921900007263</v>
      </c>
      <c r="L12" s="8">
        <f>'calculs AV_DV par secteur'!$J$10</f>
        <v>2.2902921900007263</v>
      </c>
      <c r="M12" s="8">
        <f>'calculs AV_DV par secteur'!$J$10</f>
        <v>2.2902921900007263</v>
      </c>
      <c r="N12" s="8">
        <f>'calculs AV_DV par secteur'!$J$10</f>
        <v>2.2902921900007263</v>
      </c>
      <c r="O12" s="8">
        <f>'calculs AV_DV par secteur'!$J$10</f>
        <v>2.2902921900007263</v>
      </c>
      <c r="P12" s="8">
        <f>'calculs AV_DV par secteur'!$J$10</f>
        <v>2.2902921900007263</v>
      </c>
      <c r="Q12" s="8">
        <f>'calculs AV_DV par secteur'!$J$10</f>
        <v>2.2902921900007263</v>
      </c>
      <c r="R12" s="8"/>
      <c r="S12" s="8"/>
      <c r="T12" s="8"/>
      <c r="U12" s="8"/>
      <c r="V12" s="8"/>
      <c r="W12" s="8"/>
      <c r="X12" s="8"/>
      <c r="Y12" s="8"/>
    </row>
    <row r="13" spans="1:29" x14ac:dyDescent="0.25">
      <c r="K13" s="8">
        <f>'calculs AV_DV par secteur'!$J$10</f>
        <v>2.2902921900007263</v>
      </c>
      <c r="L13" s="8">
        <f>'calculs AV_DV par secteur'!$J$10</f>
        <v>2.2902921900007263</v>
      </c>
      <c r="M13" s="8">
        <f>'calculs AV_DV par secteur'!$J$10</f>
        <v>2.2902921900007263</v>
      </c>
      <c r="N13" s="8">
        <f>'calculs AV_DV par secteur'!$J$10</f>
        <v>2.2902921900007263</v>
      </c>
      <c r="O13" s="8">
        <f>'calculs AV_DV par secteur'!$J$10</f>
        <v>2.2902921900007263</v>
      </c>
      <c r="P13" s="8">
        <f>'calculs AV_DV par secteur'!$J$10</f>
        <v>2.2902921900007263</v>
      </c>
      <c r="Q13" s="8">
        <f>'calculs AV_DV par secteur'!$J$10</f>
        <v>2.2902921900007263</v>
      </c>
      <c r="R13" s="8">
        <f>'calculs AV_DV par secteur'!$J$10</f>
        <v>2.2902921900007263</v>
      </c>
      <c r="S13" s="8"/>
      <c r="T13" s="8"/>
      <c r="U13" s="8"/>
      <c r="V13" s="8"/>
      <c r="W13" s="8"/>
      <c r="X13" s="8"/>
      <c r="Y13" s="8"/>
      <c r="Z13" s="8"/>
    </row>
    <row r="14" spans="1:29" x14ac:dyDescent="0.25">
      <c r="L14" s="8">
        <f>'calculs AV_DV par secteur'!$J$10</f>
        <v>2.2902921900007263</v>
      </c>
      <c r="M14" s="8">
        <f>'calculs AV_DV par secteur'!$J$10</f>
        <v>2.2902921900007263</v>
      </c>
      <c r="N14" s="8">
        <f>'calculs AV_DV par secteur'!$J$10</f>
        <v>2.2902921900007263</v>
      </c>
      <c r="O14" s="8">
        <f>'calculs AV_DV par secteur'!$J$10</f>
        <v>2.2902921900007263</v>
      </c>
      <c r="P14" s="8">
        <f>'calculs AV_DV par secteur'!$J$10</f>
        <v>2.2902921900007263</v>
      </c>
      <c r="Q14" s="8">
        <f>'calculs AV_DV par secteur'!$J$10</f>
        <v>2.2902921900007263</v>
      </c>
      <c r="R14" s="8">
        <f>'calculs AV_DV par secteur'!$J$10</f>
        <v>2.2902921900007263</v>
      </c>
      <c r="S14" s="8">
        <f>'calculs AV_DV par secteur'!$J$10</f>
        <v>2.2902921900007263</v>
      </c>
      <c r="T14" s="8"/>
      <c r="U14" s="8"/>
      <c r="V14" s="8"/>
      <c r="W14" s="8"/>
      <c r="X14" s="8"/>
      <c r="Y14" s="8"/>
      <c r="Z14" s="8"/>
      <c r="AA14" s="8"/>
    </row>
    <row r="15" spans="1:29" x14ac:dyDescent="0.25">
      <c r="M15" s="8">
        <f>'calculs AV_DV par secteur'!$J$10</f>
        <v>2.2902921900007263</v>
      </c>
      <c r="N15" s="8">
        <f>'calculs AV_DV par secteur'!$J$10</f>
        <v>2.2902921900007263</v>
      </c>
      <c r="O15" s="8">
        <f>'calculs AV_DV par secteur'!$J$10</f>
        <v>2.2902921900007263</v>
      </c>
      <c r="P15" s="8">
        <f>'calculs AV_DV par secteur'!$J$10</f>
        <v>2.2902921900007263</v>
      </c>
      <c r="Q15" s="8">
        <f>'calculs AV_DV par secteur'!$J$10</f>
        <v>2.2902921900007263</v>
      </c>
      <c r="R15" s="8">
        <f>'calculs AV_DV par secteur'!$J$10</f>
        <v>2.2902921900007263</v>
      </c>
      <c r="S15" s="8">
        <f>'calculs AV_DV par secteur'!$J$10</f>
        <v>2.2902921900007263</v>
      </c>
      <c r="T15" s="8">
        <f>'calculs AV_DV par secteur'!$J$10</f>
        <v>2.2902921900007263</v>
      </c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N16" s="8">
        <f>'calculs AV_DV par secteur'!$J$10</f>
        <v>2.2902921900007263</v>
      </c>
      <c r="O16" s="8">
        <f>'calculs AV_DV par secteur'!$J$10</f>
        <v>2.2902921900007263</v>
      </c>
      <c r="P16" s="8">
        <f>'calculs AV_DV par secteur'!$J$10</f>
        <v>2.2902921900007263</v>
      </c>
      <c r="Q16" s="8">
        <f>'calculs AV_DV par secteur'!$J$10</f>
        <v>2.2902921900007263</v>
      </c>
      <c r="R16" s="8">
        <f>'calculs AV_DV par secteur'!$J$10</f>
        <v>2.2902921900007263</v>
      </c>
      <c r="S16" s="8">
        <f>'calculs AV_DV par secteur'!$J$10</f>
        <v>2.2902921900007263</v>
      </c>
      <c r="T16" s="8">
        <f>'calculs AV_DV par secteur'!$J$10</f>
        <v>2.2902921900007263</v>
      </c>
      <c r="U16" s="8">
        <f>'calculs AV_DV par secteur'!$J$10</f>
        <v>2.2902921900007263</v>
      </c>
      <c r="V16" s="8"/>
      <c r="W16" s="8"/>
      <c r="X16" s="8"/>
      <c r="Y16" s="8"/>
      <c r="Z16" s="8"/>
      <c r="AA16" s="8"/>
      <c r="AB16" s="8"/>
      <c r="AC16" s="8"/>
    </row>
    <row r="17" spans="1:36" x14ac:dyDescent="0.25">
      <c r="O17" s="8">
        <f>'calculs AV_DV par secteur'!$J$10</f>
        <v>2.2902921900007263</v>
      </c>
      <c r="P17" s="8">
        <f>'calculs AV_DV par secteur'!$J$10</f>
        <v>2.2902921900007263</v>
      </c>
      <c r="Q17" s="8">
        <f>'calculs AV_DV par secteur'!$J$10</f>
        <v>2.2902921900007263</v>
      </c>
      <c r="R17" s="8">
        <f>'calculs AV_DV par secteur'!$J$10</f>
        <v>2.2902921900007263</v>
      </c>
      <c r="S17" s="8">
        <f>'calculs AV_DV par secteur'!$J$10</f>
        <v>2.2902921900007263</v>
      </c>
      <c r="T17" s="8">
        <f>'calculs AV_DV par secteur'!$J$10</f>
        <v>2.2902921900007263</v>
      </c>
      <c r="U17" s="8">
        <f>'calculs AV_DV par secteur'!$J$10</f>
        <v>2.2902921900007263</v>
      </c>
      <c r="V17" s="8">
        <f>'calculs AV_DV par secteur'!$J$10</f>
        <v>2.2902921900007263</v>
      </c>
      <c r="W17" s="8"/>
      <c r="X17" s="8"/>
      <c r="Y17" s="8"/>
      <c r="Z17" s="8"/>
      <c r="AA17" s="8"/>
      <c r="AB17" s="8"/>
      <c r="AC17" s="8"/>
      <c r="AD17" s="8"/>
    </row>
    <row r="18" spans="1:36" x14ac:dyDescent="0.25">
      <c r="P18" s="8">
        <f>'calculs AV_DV par secteur'!$J$10</f>
        <v>2.2902921900007263</v>
      </c>
      <c r="Q18" s="8">
        <f>'calculs AV_DV par secteur'!$J$10</f>
        <v>2.2902921900007263</v>
      </c>
      <c r="R18" s="8">
        <f>'calculs AV_DV par secteur'!$J$10</f>
        <v>2.2902921900007263</v>
      </c>
      <c r="S18" s="8">
        <f>'calculs AV_DV par secteur'!$J$10</f>
        <v>2.2902921900007263</v>
      </c>
      <c r="T18" s="8">
        <f>'calculs AV_DV par secteur'!$J$10</f>
        <v>2.2902921900007263</v>
      </c>
      <c r="U18" s="8">
        <f>'calculs AV_DV par secteur'!$J$10</f>
        <v>2.2902921900007263</v>
      </c>
      <c r="V18" s="8">
        <f>'calculs AV_DV par secteur'!$J$10</f>
        <v>2.2902921900007263</v>
      </c>
      <c r="W18" s="8">
        <f>'calculs AV_DV par secteur'!$J$10</f>
        <v>2.2902921900007263</v>
      </c>
      <c r="X18" s="8"/>
      <c r="Y18" s="8"/>
      <c r="Z18" s="8"/>
      <c r="AA18" s="8"/>
      <c r="AB18" s="8"/>
      <c r="AC18" s="8"/>
      <c r="AD18" s="8"/>
      <c r="AE18" s="8"/>
    </row>
    <row r="19" spans="1:36" x14ac:dyDescent="0.25">
      <c r="Q19" s="8">
        <f>'calculs AV_DV par secteur'!$J$10</f>
        <v>2.2902921900007263</v>
      </c>
      <c r="R19" s="8">
        <f>'calculs AV_DV par secteur'!$J$10</f>
        <v>2.2902921900007263</v>
      </c>
      <c r="S19" s="8">
        <f>'calculs AV_DV par secteur'!$J$10</f>
        <v>2.2902921900007263</v>
      </c>
      <c r="T19" s="8">
        <f>'calculs AV_DV par secteur'!$J$10</f>
        <v>2.2902921900007263</v>
      </c>
      <c r="U19" s="8">
        <f>'calculs AV_DV par secteur'!$J$10</f>
        <v>2.2902921900007263</v>
      </c>
      <c r="V19" s="8">
        <f>'calculs AV_DV par secteur'!$J$10</f>
        <v>2.2902921900007263</v>
      </c>
      <c r="W19" s="8">
        <f>'calculs AV_DV par secteur'!$J$10</f>
        <v>2.2902921900007263</v>
      </c>
      <c r="X19" s="8">
        <f>'calculs AV_DV par secteur'!$J$10</f>
        <v>2.2902921900007263</v>
      </c>
      <c r="Y19" s="8"/>
      <c r="Z19" s="8"/>
      <c r="AA19" s="8"/>
      <c r="AB19" s="8"/>
      <c r="AC19" s="8"/>
      <c r="AD19" s="8"/>
      <c r="AE19" s="8"/>
      <c r="AF19" s="8"/>
    </row>
    <row r="20" spans="1:36" x14ac:dyDescent="0.25">
      <c r="R20" s="8">
        <f>'calculs AV_DV par secteur'!$J$10</f>
        <v>2.2902921900007263</v>
      </c>
      <c r="S20" s="8">
        <f>'calculs AV_DV par secteur'!$J$10</f>
        <v>2.2902921900007263</v>
      </c>
      <c r="T20" s="8">
        <f>'calculs AV_DV par secteur'!$J$10</f>
        <v>2.2902921900007263</v>
      </c>
      <c r="U20" s="8">
        <f>'calculs AV_DV par secteur'!$J$10</f>
        <v>2.2902921900007263</v>
      </c>
      <c r="V20" s="8">
        <f>'calculs AV_DV par secteur'!$J$10</f>
        <v>2.2902921900007263</v>
      </c>
      <c r="W20" s="8">
        <f>'calculs AV_DV par secteur'!$J$10</f>
        <v>2.2902921900007263</v>
      </c>
      <c r="X20" s="8">
        <f>'calculs AV_DV par secteur'!$J$10</f>
        <v>2.2902921900007263</v>
      </c>
      <c r="Y20" s="8">
        <f>'calculs AV_DV par secteur'!$J$10</f>
        <v>2.2902921900007263</v>
      </c>
      <c r="Z20" s="8"/>
      <c r="AA20" s="8"/>
      <c r="AB20" s="8"/>
      <c r="AC20" s="8"/>
      <c r="AD20" s="8"/>
      <c r="AE20" s="8"/>
      <c r="AF20" s="8"/>
      <c r="AG20" s="8"/>
    </row>
    <row r="21" spans="1:36" x14ac:dyDescent="0.25">
      <c r="S21" s="8">
        <f>'calculs AV_DV par secteur'!$J$10</f>
        <v>2.2902921900007263</v>
      </c>
      <c r="T21" s="8">
        <f>'calculs AV_DV par secteur'!$J$10</f>
        <v>2.2902921900007263</v>
      </c>
      <c r="U21" s="8">
        <f>'calculs AV_DV par secteur'!$J$10</f>
        <v>2.2902921900007263</v>
      </c>
      <c r="V21" s="8">
        <f>'calculs AV_DV par secteur'!$J$10</f>
        <v>2.2902921900007263</v>
      </c>
      <c r="W21" s="8">
        <f>'calculs AV_DV par secteur'!$J$10</f>
        <v>2.2902921900007263</v>
      </c>
      <c r="X21" s="8">
        <f>'calculs AV_DV par secteur'!$J$10</f>
        <v>2.2902921900007263</v>
      </c>
      <c r="Y21" s="8">
        <f>'calculs AV_DV par secteur'!$J$10</f>
        <v>2.2902921900007263</v>
      </c>
      <c r="Z21" s="8">
        <f>'calculs AV_DV par secteur'!$J$10</f>
        <v>2.2902921900007263</v>
      </c>
      <c r="AA21" s="8"/>
      <c r="AB21" s="8"/>
      <c r="AC21" s="8"/>
      <c r="AD21" s="8"/>
      <c r="AE21" s="8"/>
      <c r="AF21" s="8"/>
      <c r="AG21" s="8"/>
      <c r="AH21" s="8"/>
    </row>
    <row r="22" spans="1:36" x14ac:dyDescent="0.25">
      <c r="T22" s="8">
        <f>'calculs AV_DV par secteur'!$J$10</f>
        <v>2.2902921900007263</v>
      </c>
      <c r="U22" s="8">
        <f>'calculs AV_DV par secteur'!$J$10</f>
        <v>2.2902921900007263</v>
      </c>
      <c r="V22" s="8">
        <f>'calculs AV_DV par secteur'!$J$10</f>
        <v>2.2902921900007263</v>
      </c>
      <c r="W22" s="8">
        <f>'calculs AV_DV par secteur'!$J$10</f>
        <v>2.2902921900007263</v>
      </c>
      <c r="X22" s="8">
        <f>'calculs AV_DV par secteur'!$J$10</f>
        <v>2.2902921900007263</v>
      </c>
      <c r="Y22" s="8">
        <f>'calculs AV_DV par secteur'!$J$10</f>
        <v>2.2902921900007263</v>
      </c>
      <c r="Z22" s="8">
        <f>'calculs AV_DV par secteur'!$J$10</f>
        <v>2.2902921900007263</v>
      </c>
      <c r="AA22" s="8">
        <f>'calculs AV_DV par secteur'!$J$10</f>
        <v>2.2902921900007263</v>
      </c>
      <c r="AB22" s="8"/>
      <c r="AC22" s="8"/>
      <c r="AD22" s="8"/>
      <c r="AE22" s="8"/>
      <c r="AF22" s="8"/>
      <c r="AG22" s="8"/>
      <c r="AH22" s="8"/>
      <c r="AI22" s="8"/>
    </row>
    <row r="23" spans="1:36" x14ac:dyDescent="0.25">
      <c r="U23" s="8">
        <f>'calculs AV_DV par secteur'!$J$10</f>
        <v>2.2902921900007263</v>
      </c>
      <c r="V23" s="8">
        <f>'calculs AV_DV par secteur'!$J$10</f>
        <v>2.2902921900007263</v>
      </c>
      <c r="W23" s="8">
        <f>'calculs AV_DV par secteur'!$J$10</f>
        <v>2.2902921900007263</v>
      </c>
      <c r="X23" s="8">
        <f>'calculs AV_DV par secteur'!$J$10</f>
        <v>2.2902921900007263</v>
      </c>
      <c r="Y23" s="8">
        <f>'calculs AV_DV par secteur'!$J$10</f>
        <v>2.2902921900007263</v>
      </c>
      <c r="Z23" s="8">
        <f>'calculs AV_DV par secteur'!$J$10</f>
        <v>2.2902921900007263</v>
      </c>
      <c r="AA23" s="8">
        <f>'calculs AV_DV par secteur'!$J$10</f>
        <v>2.2902921900007263</v>
      </c>
      <c r="AB23" s="8">
        <f>'calculs AV_DV par secteur'!$J$10</f>
        <v>2.2902921900007263</v>
      </c>
      <c r="AC23" s="8"/>
      <c r="AD23" s="8"/>
      <c r="AE23" s="8"/>
      <c r="AF23" s="8"/>
      <c r="AG23" s="8"/>
      <c r="AH23" s="8"/>
      <c r="AI23" s="8"/>
      <c r="AJ23" s="8"/>
    </row>
    <row r="25" spans="1:36" x14ac:dyDescent="0.25">
      <c r="A25" t="s">
        <v>18</v>
      </c>
      <c r="B25">
        <f>SUM(B4:B23)</f>
        <v>2.2902921900007263</v>
      </c>
      <c r="C25">
        <f t="shared" ref="C25:U25" si="0">SUM(C4:C23)</f>
        <v>4.5805843800014525</v>
      </c>
      <c r="D25">
        <f t="shared" si="0"/>
        <v>6.8708765700021788</v>
      </c>
      <c r="E25">
        <f t="shared" si="0"/>
        <v>9.161168760002905</v>
      </c>
      <c r="F25">
        <f t="shared" si="0"/>
        <v>11.451460950003632</v>
      </c>
      <c r="G25">
        <f t="shared" si="0"/>
        <v>13.741753140004359</v>
      </c>
      <c r="H25">
        <f t="shared" si="0"/>
        <v>16.032045330005086</v>
      </c>
      <c r="I25">
        <f t="shared" si="0"/>
        <v>18.322337520005814</v>
      </c>
      <c r="J25">
        <f t="shared" si="0"/>
        <v>18.322337520005814</v>
      </c>
      <c r="K25">
        <f t="shared" si="0"/>
        <v>18.322337520005814</v>
      </c>
      <c r="L25">
        <f t="shared" si="0"/>
        <v>18.322337520005814</v>
      </c>
      <c r="M25">
        <f t="shared" si="0"/>
        <v>18.322337520005814</v>
      </c>
      <c r="N25">
        <f t="shared" si="0"/>
        <v>18.322337520005814</v>
      </c>
      <c r="O25">
        <f t="shared" si="0"/>
        <v>18.322337520005814</v>
      </c>
      <c r="P25">
        <f t="shared" si="0"/>
        <v>18.322337520005814</v>
      </c>
      <c r="Q25">
        <f t="shared" si="0"/>
        <v>18.322337520005814</v>
      </c>
      <c r="R25">
        <f t="shared" si="0"/>
        <v>18.322337520005814</v>
      </c>
      <c r="S25">
        <f t="shared" si="0"/>
        <v>18.322337520005814</v>
      </c>
      <c r="T25">
        <f t="shared" si="0"/>
        <v>18.322337520005814</v>
      </c>
      <c r="U25">
        <f t="shared" si="0"/>
        <v>18.322337520005814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workbookViewId="0">
      <selection sqref="A1:AB25"/>
    </sheetView>
  </sheetViews>
  <sheetFormatPr baseColWidth="10" defaultRowHeight="15" x14ac:dyDescent="0.25"/>
  <sheetData>
    <row r="1" spans="1:29" x14ac:dyDescent="0.25">
      <c r="A1" t="s">
        <v>38</v>
      </c>
    </row>
    <row r="2" spans="1:29" x14ac:dyDescent="0.25"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7">
        <v>12</v>
      </c>
      <c r="N2" s="27">
        <v>13</v>
      </c>
      <c r="O2" s="27">
        <v>14</v>
      </c>
      <c r="P2" s="27">
        <v>15</v>
      </c>
      <c r="Q2" s="27">
        <v>16</v>
      </c>
      <c r="R2" s="27">
        <v>17</v>
      </c>
      <c r="S2" s="27">
        <v>18</v>
      </c>
      <c r="T2" s="27">
        <v>19</v>
      </c>
      <c r="U2" s="27">
        <v>20</v>
      </c>
    </row>
    <row r="3" spans="1:29" x14ac:dyDescent="0.25">
      <c r="B3" s="22">
        <v>2016</v>
      </c>
      <c r="C3" s="22">
        <v>2017</v>
      </c>
      <c r="D3" s="22">
        <v>2018</v>
      </c>
      <c r="E3" s="22">
        <v>2019</v>
      </c>
      <c r="F3" s="22">
        <v>2020</v>
      </c>
      <c r="G3" s="22">
        <v>2021</v>
      </c>
      <c r="H3" s="22">
        <v>2022</v>
      </c>
      <c r="I3" s="22">
        <v>2023</v>
      </c>
      <c r="J3" s="22">
        <v>2024</v>
      </c>
      <c r="K3" s="22">
        <v>2025</v>
      </c>
      <c r="L3" s="22">
        <v>2026</v>
      </c>
      <c r="M3" s="22">
        <v>2027</v>
      </c>
      <c r="N3" s="22">
        <v>2028</v>
      </c>
      <c r="O3" s="22">
        <v>2029</v>
      </c>
      <c r="P3" s="22">
        <v>2030</v>
      </c>
      <c r="Q3" s="22">
        <v>2031</v>
      </c>
      <c r="R3" s="22">
        <v>2032</v>
      </c>
      <c r="S3" s="22">
        <v>2033</v>
      </c>
      <c r="T3" s="22">
        <v>2034</v>
      </c>
      <c r="U3" s="22">
        <v>2035</v>
      </c>
    </row>
    <row r="4" spans="1:29" x14ac:dyDescent="0.25">
      <c r="B4" s="8">
        <f>'calculs AV_DV par secteur'!$N$7</f>
        <v>1.0448410060247741</v>
      </c>
      <c r="C4" s="8">
        <f>'calculs AV_DV par secteur'!$N$7</f>
        <v>1.0448410060247741</v>
      </c>
      <c r="D4" s="8">
        <f>'calculs AV_DV par secteur'!$N$7</f>
        <v>1.0448410060247741</v>
      </c>
      <c r="E4" s="8">
        <f>'calculs AV_DV par secteur'!$N$7</f>
        <v>1.0448410060247741</v>
      </c>
      <c r="F4" s="8">
        <f>'calculs AV_DV par secteur'!$N$7</f>
        <v>1.0448410060247741</v>
      </c>
      <c r="G4" s="8">
        <f>'calculs AV_DV par secteur'!$N$7</f>
        <v>1.0448410060247741</v>
      </c>
      <c r="H4" s="8">
        <f>'calculs AV_DV par secteur'!$N$7</f>
        <v>1.0448410060247741</v>
      </c>
      <c r="I4" s="8">
        <f>'calculs AV_DV par secteur'!$N$7</f>
        <v>1.0448410060247741</v>
      </c>
      <c r="J4" s="8"/>
      <c r="K4" s="8"/>
      <c r="L4" s="8"/>
      <c r="M4" s="8"/>
      <c r="N4" s="8"/>
      <c r="O4" s="8"/>
      <c r="P4" s="8"/>
      <c r="Q4" s="8"/>
    </row>
    <row r="5" spans="1:29" x14ac:dyDescent="0.25">
      <c r="C5" s="8">
        <f>'calculs AV_DV par secteur'!$N$7</f>
        <v>1.0448410060247741</v>
      </c>
      <c r="D5" s="8">
        <f>'calculs AV_DV par secteur'!$N$7</f>
        <v>1.0448410060247741</v>
      </c>
      <c r="E5" s="8">
        <f>'calculs AV_DV par secteur'!$N$7</f>
        <v>1.0448410060247741</v>
      </c>
      <c r="F5" s="8">
        <f>'calculs AV_DV par secteur'!$N$7</f>
        <v>1.0448410060247741</v>
      </c>
      <c r="G5" s="8">
        <f>'calculs AV_DV par secteur'!$N$7</f>
        <v>1.0448410060247741</v>
      </c>
      <c r="H5" s="8">
        <f>'calculs AV_DV par secteur'!$N$7</f>
        <v>1.0448410060247741</v>
      </c>
      <c r="I5" s="8">
        <f>'calculs AV_DV par secteur'!$N$7</f>
        <v>1.0448410060247741</v>
      </c>
      <c r="J5" s="8">
        <f>'calculs AV_DV par secteur'!$N$7</f>
        <v>1.0448410060247741</v>
      </c>
      <c r="K5" s="8"/>
      <c r="L5" s="8"/>
      <c r="M5" s="8"/>
      <c r="N5" s="8"/>
      <c r="O5" s="8"/>
      <c r="P5" s="8"/>
      <c r="Q5" s="8"/>
      <c r="R5" s="8"/>
    </row>
    <row r="6" spans="1:29" x14ac:dyDescent="0.25">
      <c r="D6" s="8">
        <f>'calculs AV_DV par secteur'!$N$17</f>
        <v>1.0448410060247741</v>
      </c>
      <c r="E6" s="8">
        <f>'calculs AV_DV par secteur'!$N$17</f>
        <v>1.0448410060247741</v>
      </c>
      <c r="F6" s="8">
        <f>'calculs AV_DV par secteur'!$N$17</f>
        <v>1.0448410060247741</v>
      </c>
      <c r="G6" s="8">
        <f>'calculs AV_DV par secteur'!$N$17</f>
        <v>1.0448410060247741</v>
      </c>
      <c r="H6" s="8">
        <f>'calculs AV_DV par secteur'!$N$17</f>
        <v>1.0448410060247741</v>
      </c>
      <c r="I6" s="8">
        <f>'calculs AV_DV par secteur'!$N$17</f>
        <v>1.0448410060247741</v>
      </c>
      <c r="J6" s="8">
        <f>'calculs AV_DV par secteur'!$N$17</f>
        <v>1.0448410060247741</v>
      </c>
      <c r="K6" s="8">
        <f>'calculs AV_DV par secteur'!$N$17</f>
        <v>1.0448410060247741</v>
      </c>
      <c r="L6" s="8"/>
      <c r="M6" s="8"/>
      <c r="N6" s="8"/>
      <c r="O6" s="8"/>
      <c r="P6" s="8"/>
      <c r="Q6" s="8"/>
      <c r="R6" s="8"/>
      <c r="S6" s="8"/>
    </row>
    <row r="7" spans="1:29" x14ac:dyDescent="0.25">
      <c r="E7" s="8">
        <f>'calculs AV_DV par secteur'!$N$17</f>
        <v>1.0448410060247741</v>
      </c>
      <c r="F7" s="8">
        <f>'calculs AV_DV par secteur'!$N$17</f>
        <v>1.0448410060247741</v>
      </c>
      <c r="G7" s="8">
        <f>'calculs AV_DV par secteur'!$N$17</f>
        <v>1.0448410060247741</v>
      </c>
      <c r="H7" s="8">
        <f>'calculs AV_DV par secteur'!$N$17</f>
        <v>1.0448410060247741</v>
      </c>
      <c r="I7" s="8">
        <f>'calculs AV_DV par secteur'!$N$17</f>
        <v>1.0448410060247741</v>
      </c>
      <c r="J7" s="8">
        <f>'calculs AV_DV par secteur'!$N$17</f>
        <v>1.0448410060247741</v>
      </c>
      <c r="K7" s="8">
        <f>'calculs AV_DV par secteur'!$N$17</f>
        <v>1.0448410060247741</v>
      </c>
      <c r="L7" s="8">
        <f>'calculs AV_DV par secteur'!$N$17</f>
        <v>1.0448410060247741</v>
      </c>
      <c r="M7" s="8"/>
      <c r="N7" s="8"/>
      <c r="O7" s="8"/>
      <c r="P7" s="8"/>
      <c r="Q7" s="8"/>
      <c r="R7" s="8"/>
      <c r="S7" s="8"/>
      <c r="T7" s="8"/>
    </row>
    <row r="8" spans="1:29" x14ac:dyDescent="0.25">
      <c r="F8" s="8">
        <f>'calculs AV_DV par secteur'!$N$17</f>
        <v>1.0448410060247741</v>
      </c>
      <c r="G8" s="8">
        <f>'calculs AV_DV par secteur'!$N$17</f>
        <v>1.0448410060247741</v>
      </c>
      <c r="H8" s="8">
        <f>'calculs AV_DV par secteur'!$N$17</f>
        <v>1.0448410060247741</v>
      </c>
      <c r="I8" s="8">
        <f>'calculs AV_DV par secteur'!$N$17</f>
        <v>1.0448410060247741</v>
      </c>
      <c r="J8" s="8">
        <f>'calculs AV_DV par secteur'!$N$17</f>
        <v>1.0448410060247741</v>
      </c>
      <c r="K8" s="8">
        <f>'calculs AV_DV par secteur'!$N$17</f>
        <v>1.0448410060247741</v>
      </c>
      <c r="L8" s="8">
        <f>'calculs AV_DV par secteur'!$N$17</f>
        <v>1.0448410060247741</v>
      </c>
      <c r="M8" s="8">
        <f>'calculs AV_DV par secteur'!$N$17</f>
        <v>1.0448410060247741</v>
      </c>
      <c r="N8" s="8"/>
      <c r="O8" s="8"/>
      <c r="P8" s="8"/>
      <c r="Q8" s="8"/>
      <c r="R8" s="8"/>
      <c r="S8" s="8"/>
      <c r="T8" s="8"/>
      <c r="U8" s="8"/>
    </row>
    <row r="9" spans="1:29" x14ac:dyDescent="0.25">
      <c r="G9" s="8">
        <f>'calculs AV_DV par secteur'!$N$17</f>
        <v>1.0448410060247741</v>
      </c>
      <c r="H9" s="8">
        <f>'calculs AV_DV par secteur'!$N$17</f>
        <v>1.0448410060247741</v>
      </c>
      <c r="I9" s="8">
        <f>'calculs AV_DV par secteur'!$N$17</f>
        <v>1.0448410060247741</v>
      </c>
      <c r="J9" s="8">
        <f>'calculs AV_DV par secteur'!$N$17</f>
        <v>1.0448410060247741</v>
      </c>
      <c r="K9" s="8">
        <f>'calculs AV_DV par secteur'!$N$17</f>
        <v>1.0448410060247741</v>
      </c>
      <c r="L9" s="8">
        <f>'calculs AV_DV par secteur'!$N$17</f>
        <v>1.0448410060247741</v>
      </c>
      <c r="M9" s="8">
        <f>'calculs AV_DV par secteur'!$N$17</f>
        <v>1.0448410060247741</v>
      </c>
      <c r="N9" s="8">
        <f>'calculs AV_DV par secteur'!$N$17</f>
        <v>1.0448410060247741</v>
      </c>
      <c r="O9" s="8"/>
      <c r="P9" s="8"/>
      <c r="Q9" s="8"/>
      <c r="R9" s="8"/>
      <c r="S9" s="8"/>
      <c r="T9" s="8"/>
      <c r="U9" s="8"/>
      <c r="V9" s="8"/>
    </row>
    <row r="10" spans="1:29" x14ac:dyDescent="0.25">
      <c r="H10" s="8">
        <f>'calculs AV_DV par secteur'!$N$17</f>
        <v>1.0448410060247741</v>
      </c>
      <c r="I10" s="8">
        <f>'calculs AV_DV par secteur'!$N$17</f>
        <v>1.0448410060247741</v>
      </c>
      <c r="J10" s="8">
        <f>'calculs AV_DV par secteur'!$N$17</f>
        <v>1.0448410060247741</v>
      </c>
      <c r="K10" s="8">
        <f>'calculs AV_DV par secteur'!$N$17</f>
        <v>1.0448410060247741</v>
      </c>
      <c r="L10" s="8">
        <f>'calculs AV_DV par secteur'!$N$17</f>
        <v>1.0448410060247741</v>
      </c>
      <c r="M10" s="8">
        <f>'calculs AV_DV par secteur'!$N$17</f>
        <v>1.0448410060247741</v>
      </c>
      <c r="N10" s="8">
        <f>'calculs AV_DV par secteur'!$N$17</f>
        <v>1.0448410060247741</v>
      </c>
      <c r="O10" s="8">
        <f>'calculs AV_DV par secteur'!$N$17</f>
        <v>1.0448410060247741</v>
      </c>
      <c r="P10" s="8"/>
      <c r="Q10" s="8"/>
      <c r="R10" s="8"/>
      <c r="S10" s="8"/>
      <c r="T10" s="8"/>
      <c r="U10" s="8"/>
      <c r="V10" s="8"/>
      <c r="W10" s="8"/>
    </row>
    <row r="11" spans="1:29" x14ac:dyDescent="0.25">
      <c r="I11" s="8">
        <f>'calculs AV_DV par secteur'!$N$17</f>
        <v>1.0448410060247741</v>
      </c>
      <c r="J11" s="8">
        <f>'calculs AV_DV par secteur'!$N$17</f>
        <v>1.0448410060247741</v>
      </c>
      <c r="K11" s="8">
        <f>'calculs AV_DV par secteur'!$N$17</f>
        <v>1.0448410060247741</v>
      </c>
      <c r="L11" s="8">
        <f>'calculs AV_DV par secteur'!$N$17</f>
        <v>1.0448410060247741</v>
      </c>
      <c r="M11" s="8">
        <f>'calculs AV_DV par secteur'!$N$17</f>
        <v>1.0448410060247741</v>
      </c>
      <c r="N11" s="8">
        <f>'calculs AV_DV par secteur'!$N$17</f>
        <v>1.0448410060247741</v>
      </c>
      <c r="O11" s="8">
        <f>'calculs AV_DV par secteur'!$N$17</f>
        <v>1.0448410060247741</v>
      </c>
      <c r="P11" s="8">
        <f>'calculs AV_DV par secteur'!$N$17</f>
        <v>1.0448410060247741</v>
      </c>
      <c r="Q11" s="8"/>
      <c r="R11" s="8"/>
      <c r="S11" s="8"/>
      <c r="T11" s="8"/>
      <c r="U11" s="8"/>
      <c r="V11" s="8"/>
      <c r="W11" s="8"/>
      <c r="X11" s="8"/>
    </row>
    <row r="12" spans="1:29" x14ac:dyDescent="0.25">
      <c r="J12" s="8">
        <f>'calculs AV_DV par secteur'!$N$17</f>
        <v>1.0448410060247741</v>
      </c>
      <c r="K12" s="8">
        <f>'calculs AV_DV par secteur'!$N$17</f>
        <v>1.0448410060247741</v>
      </c>
      <c r="L12" s="8">
        <f>'calculs AV_DV par secteur'!$N$17</f>
        <v>1.0448410060247741</v>
      </c>
      <c r="M12" s="8">
        <f>'calculs AV_DV par secteur'!$N$17</f>
        <v>1.0448410060247741</v>
      </c>
      <c r="N12" s="8">
        <f>'calculs AV_DV par secteur'!$N$17</f>
        <v>1.0448410060247741</v>
      </c>
      <c r="O12" s="8">
        <f>'calculs AV_DV par secteur'!$N$17</f>
        <v>1.0448410060247741</v>
      </c>
      <c r="P12" s="8">
        <f>'calculs AV_DV par secteur'!$N$17</f>
        <v>1.0448410060247741</v>
      </c>
      <c r="Q12" s="8">
        <f>'calculs AV_DV par secteur'!$N$17</f>
        <v>1.0448410060247741</v>
      </c>
      <c r="R12" s="8"/>
      <c r="S12" s="8"/>
      <c r="T12" s="8"/>
      <c r="U12" s="8"/>
      <c r="V12" s="8"/>
      <c r="W12" s="8"/>
      <c r="X12" s="8"/>
      <c r="Y12" s="8"/>
    </row>
    <row r="13" spans="1:29" x14ac:dyDescent="0.25">
      <c r="K13" s="8">
        <f>'calculs AV_DV par secteur'!$N$17</f>
        <v>1.0448410060247741</v>
      </c>
      <c r="L13" s="8">
        <f>'calculs AV_DV par secteur'!$N$17</f>
        <v>1.0448410060247741</v>
      </c>
      <c r="M13" s="8">
        <f>'calculs AV_DV par secteur'!$N$17</f>
        <v>1.0448410060247741</v>
      </c>
      <c r="N13" s="8">
        <f>'calculs AV_DV par secteur'!$N$17</f>
        <v>1.0448410060247741</v>
      </c>
      <c r="O13" s="8">
        <f>'calculs AV_DV par secteur'!$N$17</f>
        <v>1.0448410060247741</v>
      </c>
      <c r="P13" s="8">
        <f>'calculs AV_DV par secteur'!$N$17</f>
        <v>1.0448410060247741</v>
      </c>
      <c r="Q13" s="8">
        <f>'calculs AV_DV par secteur'!$N$17</f>
        <v>1.0448410060247741</v>
      </c>
      <c r="R13" s="8">
        <f>'calculs AV_DV par secteur'!$N$17</f>
        <v>1.0448410060247741</v>
      </c>
      <c r="S13" s="8"/>
      <c r="T13" s="8"/>
      <c r="U13" s="8"/>
      <c r="V13" s="8"/>
      <c r="W13" s="8"/>
      <c r="X13" s="8"/>
      <c r="Y13" s="8"/>
      <c r="Z13" s="8"/>
    </row>
    <row r="14" spans="1:29" x14ac:dyDescent="0.25">
      <c r="L14" s="8">
        <f>'calculs AV_DV par secteur'!$N$17</f>
        <v>1.0448410060247741</v>
      </c>
      <c r="M14" s="8">
        <f>'calculs AV_DV par secteur'!$N$17</f>
        <v>1.0448410060247741</v>
      </c>
      <c r="N14" s="8">
        <f>'calculs AV_DV par secteur'!$N$17</f>
        <v>1.0448410060247741</v>
      </c>
      <c r="O14" s="8">
        <f>'calculs AV_DV par secteur'!$N$17</f>
        <v>1.0448410060247741</v>
      </c>
      <c r="P14" s="8">
        <f>'calculs AV_DV par secteur'!$N$17</f>
        <v>1.0448410060247741</v>
      </c>
      <c r="Q14" s="8">
        <f>'calculs AV_DV par secteur'!$N$17</f>
        <v>1.0448410060247741</v>
      </c>
      <c r="R14" s="8">
        <f>'calculs AV_DV par secteur'!$N$17</f>
        <v>1.0448410060247741</v>
      </c>
      <c r="S14" s="8">
        <f>'calculs AV_DV par secteur'!$N$17</f>
        <v>1.0448410060247741</v>
      </c>
      <c r="T14" s="8"/>
      <c r="U14" s="8"/>
      <c r="V14" s="8"/>
      <c r="W14" s="8"/>
      <c r="X14" s="8"/>
      <c r="Y14" s="8"/>
      <c r="Z14" s="8"/>
      <c r="AA14" s="8"/>
    </row>
    <row r="15" spans="1:29" x14ac:dyDescent="0.25">
      <c r="M15" s="8">
        <f>'calculs AV_DV par secteur'!$N$17</f>
        <v>1.0448410060247741</v>
      </c>
      <c r="N15" s="8">
        <f>'calculs AV_DV par secteur'!$N$17</f>
        <v>1.0448410060247741</v>
      </c>
      <c r="O15" s="8">
        <f>'calculs AV_DV par secteur'!$N$17</f>
        <v>1.0448410060247741</v>
      </c>
      <c r="P15" s="8">
        <f>'calculs AV_DV par secteur'!$N$17</f>
        <v>1.0448410060247741</v>
      </c>
      <c r="Q15" s="8">
        <f>'calculs AV_DV par secteur'!$N$17</f>
        <v>1.0448410060247741</v>
      </c>
      <c r="R15" s="8">
        <f>'calculs AV_DV par secteur'!$N$17</f>
        <v>1.0448410060247741</v>
      </c>
      <c r="S15" s="8">
        <f>'calculs AV_DV par secteur'!$N$17</f>
        <v>1.0448410060247741</v>
      </c>
      <c r="T15" s="8">
        <f>'calculs AV_DV par secteur'!$N$17</f>
        <v>1.0448410060247741</v>
      </c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N16" s="8">
        <f>'calculs AV_DV par secteur'!$N$17</f>
        <v>1.0448410060247741</v>
      </c>
      <c r="O16" s="8">
        <f>'calculs AV_DV par secteur'!$N$17</f>
        <v>1.0448410060247741</v>
      </c>
      <c r="P16" s="8">
        <f>'calculs AV_DV par secteur'!$N$17</f>
        <v>1.0448410060247741</v>
      </c>
      <c r="Q16" s="8">
        <f>'calculs AV_DV par secteur'!$N$17</f>
        <v>1.0448410060247741</v>
      </c>
      <c r="R16" s="8">
        <f>'calculs AV_DV par secteur'!$N$17</f>
        <v>1.0448410060247741</v>
      </c>
      <c r="S16" s="8">
        <f>'calculs AV_DV par secteur'!$N$17</f>
        <v>1.0448410060247741</v>
      </c>
      <c r="T16" s="8">
        <f>'calculs AV_DV par secteur'!$N$17</f>
        <v>1.0448410060247741</v>
      </c>
      <c r="U16" s="8">
        <f>'calculs AV_DV par secteur'!$N$17</f>
        <v>1.0448410060247741</v>
      </c>
      <c r="V16" s="8"/>
      <c r="W16" s="8"/>
      <c r="X16" s="8"/>
      <c r="Y16" s="8"/>
      <c r="Z16" s="8"/>
      <c r="AA16" s="8"/>
      <c r="AB16" s="8"/>
      <c r="AC16" s="8"/>
    </row>
    <row r="17" spans="1:36" x14ac:dyDescent="0.25">
      <c r="O17" s="8">
        <f>'calculs AV_DV par secteur'!$N$17</f>
        <v>1.0448410060247741</v>
      </c>
      <c r="P17" s="8">
        <f>'calculs AV_DV par secteur'!$N$17</f>
        <v>1.0448410060247741</v>
      </c>
      <c r="Q17" s="8">
        <f>'calculs AV_DV par secteur'!$N$17</f>
        <v>1.0448410060247741</v>
      </c>
      <c r="R17" s="8">
        <f>'calculs AV_DV par secteur'!$N$17</f>
        <v>1.0448410060247741</v>
      </c>
      <c r="S17" s="8">
        <f>'calculs AV_DV par secteur'!$N$17</f>
        <v>1.0448410060247741</v>
      </c>
      <c r="T17" s="8">
        <f>'calculs AV_DV par secteur'!$N$17</f>
        <v>1.0448410060247741</v>
      </c>
      <c r="U17" s="8">
        <f>'calculs AV_DV par secteur'!$N$17</f>
        <v>1.0448410060247741</v>
      </c>
      <c r="V17" s="8">
        <f>'calculs AV_DV par secteur'!$N$17</f>
        <v>1.0448410060247741</v>
      </c>
      <c r="W17" s="8"/>
      <c r="X17" s="8"/>
      <c r="Y17" s="8"/>
      <c r="Z17" s="8"/>
      <c r="AA17" s="8"/>
      <c r="AB17" s="8"/>
      <c r="AC17" s="8"/>
      <c r="AD17" s="8"/>
    </row>
    <row r="18" spans="1:36" x14ac:dyDescent="0.25">
      <c r="P18" s="8">
        <f>'calculs AV_DV par secteur'!$N$17</f>
        <v>1.0448410060247741</v>
      </c>
      <c r="Q18" s="8">
        <f>'calculs AV_DV par secteur'!$N$17</f>
        <v>1.0448410060247741</v>
      </c>
      <c r="R18" s="8">
        <f>'calculs AV_DV par secteur'!$N$17</f>
        <v>1.0448410060247741</v>
      </c>
      <c r="S18" s="8">
        <f>'calculs AV_DV par secteur'!$N$17</f>
        <v>1.0448410060247741</v>
      </c>
      <c r="T18" s="8">
        <f>'calculs AV_DV par secteur'!$N$17</f>
        <v>1.0448410060247741</v>
      </c>
      <c r="U18" s="8">
        <f>'calculs AV_DV par secteur'!$N$17</f>
        <v>1.0448410060247741</v>
      </c>
      <c r="V18" s="8">
        <f>'calculs AV_DV par secteur'!$N$17</f>
        <v>1.0448410060247741</v>
      </c>
      <c r="W18" s="8">
        <f>'calculs AV_DV par secteur'!$N$17</f>
        <v>1.0448410060247741</v>
      </c>
      <c r="X18" s="8"/>
      <c r="Y18" s="8"/>
      <c r="Z18" s="8"/>
      <c r="AA18" s="8"/>
      <c r="AB18" s="8"/>
      <c r="AC18" s="8"/>
      <c r="AD18" s="8"/>
      <c r="AE18" s="8"/>
    </row>
    <row r="19" spans="1:36" x14ac:dyDescent="0.25">
      <c r="Q19" s="8">
        <f>'calculs AV_DV par secteur'!$N$17</f>
        <v>1.0448410060247741</v>
      </c>
      <c r="R19" s="8">
        <f>'calculs AV_DV par secteur'!$N$17</f>
        <v>1.0448410060247741</v>
      </c>
      <c r="S19" s="8">
        <f>'calculs AV_DV par secteur'!$N$17</f>
        <v>1.0448410060247741</v>
      </c>
      <c r="T19" s="8">
        <f>'calculs AV_DV par secteur'!$N$17</f>
        <v>1.0448410060247741</v>
      </c>
      <c r="U19" s="8">
        <f>'calculs AV_DV par secteur'!$N$17</f>
        <v>1.0448410060247741</v>
      </c>
      <c r="V19" s="8">
        <f>'calculs AV_DV par secteur'!$N$17</f>
        <v>1.0448410060247741</v>
      </c>
      <c r="W19" s="8">
        <f>'calculs AV_DV par secteur'!$N$17</f>
        <v>1.0448410060247741</v>
      </c>
      <c r="X19" s="8">
        <f>'calculs AV_DV par secteur'!$N$17</f>
        <v>1.0448410060247741</v>
      </c>
      <c r="Y19" s="8"/>
      <c r="Z19" s="8"/>
      <c r="AA19" s="8"/>
      <c r="AB19" s="8"/>
      <c r="AC19" s="8"/>
      <c r="AD19" s="8"/>
      <c r="AE19" s="8"/>
      <c r="AF19" s="8"/>
    </row>
    <row r="20" spans="1:36" x14ac:dyDescent="0.25">
      <c r="R20" s="8">
        <f>'calculs AV_DV par secteur'!$N$17</f>
        <v>1.0448410060247741</v>
      </c>
      <c r="S20" s="8">
        <f>'calculs AV_DV par secteur'!$N$17</f>
        <v>1.0448410060247741</v>
      </c>
      <c r="T20" s="8">
        <f>'calculs AV_DV par secteur'!$N$17</f>
        <v>1.0448410060247741</v>
      </c>
      <c r="U20" s="8">
        <f>'calculs AV_DV par secteur'!$N$17</f>
        <v>1.0448410060247741</v>
      </c>
      <c r="V20" s="8">
        <f>'calculs AV_DV par secteur'!$N$17</f>
        <v>1.0448410060247741</v>
      </c>
      <c r="W20" s="8">
        <f>'calculs AV_DV par secteur'!$N$17</f>
        <v>1.0448410060247741</v>
      </c>
      <c r="X20" s="8">
        <f>'calculs AV_DV par secteur'!$N$17</f>
        <v>1.0448410060247741</v>
      </c>
      <c r="Y20" s="8">
        <f>'calculs AV_DV par secteur'!$N$17</f>
        <v>1.0448410060247741</v>
      </c>
      <c r="Z20" s="8"/>
      <c r="AA20" s="8"/>
      <c r="AB20" s="8"/>
      <c r="AC20" s="8"/>
      <c r="AD20" s="8"/>
      <c r="AE20" s="8"/>
      <c r="AF20" s="8"/>
      <c r="AG20" s="8"/>
    </row>
    <row r="21" spans="1:36" x14ac:dyDescent="0.25">
      <c r="S21" s="8">
        <f>'calculs AV_DV par secteur'!$N$17</f>
        <v>1.0448410060247741</v>
      </c>
      <c r="T21" s="8">
        <f>'calculs AV_DV par secteur'!$N$17</f>
        <v>1.0448410060247741</v>
      </c>
      <c r="U21" s="8">
        <f>'calculs AV_DV par secteur'!$N$17</f>
        <v>1.0448410060247741</v>
      </c>
      <c r="V21" s="8">
        <f>'calculs AV_DV par secteur'!$N$17</f>
        <v>1.0448410060247741</v>
      </c>
      <c r="W21" s="8">
        <f>'calculs AV_DV par secteur'!$N$17</f>
        <v>1.0448410060247741</v>
      </c>
      <c r="X21" s="8">
        <f>'calculs AV_DV par secteur'!$N$17</f>
        <v>1.0448410060247741</v>
      </c>
      <c r="Y21" s="8">
        <f>'calculs AV_DV par secteur'!$N$17</f>
        <v>1.0448410060247741</v>
      </c>
      <c r="Z21" s="8">
        <f>'calculs AV_DV par secteur'!$N$17</f>
        <v>1.0448410060247741</v>
      </c>
      <c r="AA21" s="8"/>
      <c r="AB21" s="8"/>
      <c r="AC21" s="8"/>
      <c r="AD21" s="8"/>
      <c r="AE21" s="8"/>
      <c r="AF21" s="8"/>
      <c r="AG21" s="8"/>
      <c r="AH21" s="8"/>
    </row>
    <row r="22" spans="1:36" x14ac:dyDescent="0.25">
      <c r="T22" s="8">
        <f>'calculs AV_DV par secteur'!$N$17</f>
        <v>1.0448410060247741</v>
      </c>
      <c r="U22" s="8">
        <f>'calculs AV_DV par secteur'!$N$17</f>
        <v>1.0448410060247741</v>
      </c>
      <c r="V22" s="8">
        <f>'calculs AV_DV par secteur'!$N$17</f>
        <v>1.0448410060247741</v>
      </c>
      <c r="W22" s="8">
        <f>'calculs AV_DV par secteur'!$N$17</f>
        <v>1.0448410060247741</v>
      </c>
      <c r="X22" s="8">
        <f>'calculs AV_DV par secteur'!$N$17</f>
        <v>1.0448410060247741</v>
      </c>
      <c r="Y22" s="8">
        <f>'calculs AV_DV par secteur'!$N$17</f>
        <v>1.0448410060247741</v>
      </c>
      <c r="Z22" s="8">
        <f>'calculs AV_DV par secteur'!$N$17</f>
        <v>1.0448410060247741</v>
      </c>
      <c r="AA22" s="8">
        <f>'calculs AV_DV par secteur'!$N$17</f>
        <v>1.0448410060247741</v>
      </c>
      <c r="AB22" s="8"/>
      <c r="AC22" s="8"/>
      <c r="AD22" s="8"/>
      <c r="AE22" s="8"/>
      <c r="AF22" s="8"/>
      <c r="AG22" s="8"/>
      <c r="AH22" s="8"/>
      <c r="AI22" s="8"/>
    </row>
    <row r="23" spans="1:36" x14ac:dyDescent="0.25">
      <c r="U23" s="8">
        <f>'calculs AV_DV par secteur'!$N$17</f>
        <v>1.0448410060247741</v>
      </c>
      <c r="V23" s="8">
        <f>'calculs AV_DV par secteur'!$N$17</f>
        <v>1.0448410060247741</v>
      </c>
      <c r="W23" s="8">
        <f>'calculs AV_DV par secteur'!$N$17</f>
        <v>1.0448410060247741</v>
      </c>
      <c r="X23" s="8">
        <f>'calculs AV_DV par secteur'!$N$17</f>
        <v>1.0448410060247741</v>
      </c>
      <c r="Y23" s="8">
        <f>'calculs AV_DV par secteur'!$N$17</f>
        <v>1.0448410060247741</v>
      </c>
      <c r="Z23" s="8">
        <f>'calculs AV_DV par secteur'!$N$17</f>
        <v>1.0448410060247741</v>
      </c>
      <c r="AA23" s="8">
        <f>'calculs AV_DV par secteur'!$N$17</f>
        <v>1.0448410060247741</v>
      </c>
      <c r="AB23" s="8">
        <f>'calculs AV_DV par secteur'!$N$17</f>
        <v>1.0448410060247741</v>
      </c>
      <c r="AC23" s="8"/>
      <c r="AD23" s="8"/>
      <c r="AE23" s="8"/>
      <c r="AF23" s="8"/>
      <c r="AG23" s="8"/>
      <c r="AH23" s="8"/>
      <c r="AI23" s="8"/>
      <c r="AJ23" s="8"/>
    </row>
    <row r="25" spans="1:36" x14ac:dyDescent="0.25">
      <c r="A25" t="s">
        <v>18</v>
      </c>
      <c r="B25">
        <f>SUM(B4:B23)</f>
        <v>1.0448410060247741</v>
      </c>
      <c r="C25">
        <f t="shared" ref="C25:U25" si="0">SUM(C4:C23)</f>
        <v>2.0896820120495483</v>
      </c>
      <c r="D25">
        <f t="shared" si="0"/>
        <v>3.1345230180743222</v>
      </c>
      <c r="E25">
        <f t="shared" si="0"/>
        <v>4.1793640240990966</v>
      </c>
      <c r="F25">
        <f t="shared" si="0"/>
        <v>5.2242050301238709</v>
      </c>
      <c r="G25">
        <f t="shared" si="0"/>
        <v>6.2690460361486453</v>
      </c>
      <c r="H25">
        <f t="shared" si="0"/>
        <v>7.3138870421734197</v>
      </c>
      <c r="I25">
        <f t="shared" si="0"/>
        <v>8.3587280481981932</v>
      </c>
      <c r="J25">
        <f t="shared" si="0"/>
        <v>8.3587280481981932</v>
      </c>
      <c r="K25">
        <f t="shared" si="0"/>
        <v>8.3587280481981932</v>
      </c>
      <c r="L25">
        <f t="shared" si="0"/>
        <v>8.3587280481981932</v>
      </c>
      <c r="M25">
        <f t="shared" si="0"/>
        <v>8.3587280481981932</v>
      </c>
      <c r="N25">
        <f t="shared" si="0"/>
        <v>8.3587280481981932</v>
      </c>
      <c r="O25">
        <f t="shared" si="0"/>
        <v>8.3587280481981932</v>
      </c>
      <c r="P25">
        <f t="shared" si="0"/>
        <v>8.3587280481981932</v>
      </c>
      <c r="Q25">
        <f t="shared" si="0"/>
        <v>8.3587280481981932</v>
      </c>
      <c r="R25">
        <f t="shared" si="0"/>
        <v>8.3587280481981932</v>
      </c>
      <c r="S25">
        <f t="shared" si="0"/>
        <v>8.3587280481981932</v>
      </c>
      <c r="T25">
        <f t="shared" si="0"/>
        <v>8.3587280481981932</v>
      </c>
      <c r="U25">
        <f t="shared" si="0"/>
        <v>8.3587280481981932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workbookViewId="0">
      <selection sqref="A1:AB25"/>
    </sheetView>
  </sheetViews>
  <sheetFormatPr baseColWidth="10" defaultRowHeight="15" x14ac:dyDescent="0.25"/>
  <sheetData>
    <row r="1" spans="1:29" x14ac:dyDescent="0.25">
      <c r="A1" t="s">
        <v>39</v>
      </c>
    </row>
    <row r="2" spans="1:29" x14ac:dyDescent="0.25"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7">
        <v>12</v>
      </c>
      <c r="N2" s="27">
        <v>13</v>
      </c>
      <c r="O2" s="27">
        <v>14</v>
      </c>
      <c r="P2" s="27">
        <v>15</v>
      </c>
      <c r="Q2" s="27">
        <v>16</v>
      </c>
      <c r="R2" s="27">
        <v>17</v>
      </c>
      <c r="S2" s="27">
        <v>18</v>
      </c>
      <c r="T2" s="27">
        <v>19</v>
      </c>
      <c r="U2" s="27">
        <v>20</v>
      </c>
    </row>
    <row r="3" spans="1:29" x14ac:dyDescent="0.25">
      <c r="B3" s="22">
        <v>2016</v>
      </c>
      <c r="C3" s="22">
        <v>2017</v>
      </c>
      <c r="D3" s="22">
        <v>2018</v>
      </c>
      <c r="E3" s="22">
        <v>2019</v>
      </c>
      <c r="F3" s="22">
        <v>2020</v>
      </c>
      <c r="G3" s="22">
        <v>2021</v>
      </c>
      <c r="H3" s="22">
        <v>2022</v>
      </c>
      <c r="I3" s="22">
        <v>2023</v>
      </c>
      <c r="J3" s="22">
        <v>2024</v>
      </c>
      <c r="K3" s="22">
        <v>2025</v>
      </c>
      <c r="L3" s="22">
        <v>2026</v>
      </c>
      <c r="M3" s="22">
        <v>2027</v>
      </c>
      <c r="N3" s="22">
        <v>2028</v>
      </c>
      <c r="O3" s="22">
        <v>2029</v>
      </c>
      <c r="P3" s="22">
        <v>2030</v>
      </c>
      <c r="Q3" s="22">
        <v>2031</v>
      </c>
      <c r="R3" s="22">
        <v>2032</v>
      </c>
      <c r="S3" s="22">
        <v>2033</v>
      </c>
      <c r="T3" s="22">
        <v>2034</v>
      </c>
      <c r="U3" s="22">
        <v>2035</v>
      </c>
    </row>
    <row r="4" spans="1:29" x14ac:dyDescent="0.25">
      <c r="B4" s="8">
        <f>'calculs AV_DV par secteur'!$N$12</f>
        <v>1.2028874650035235</v>
      </c>
      <c r="C4" s="8">
        <f>'calculs AV_DV par secteur'!$N$12</f>
        <v>1.2028874650035235</v>
      </c>
      <c r="D4" s="8">
        <f>'calculs AV_DV par secteur'!$N$12</f>
        <v>1.2028874650035235</v>
      </c>
      <c r="E4" s="8">
        <f>'calculs AV_DV par secteur'!$N$12</f>
        <v>1.2028874650035235</v>
      </c>
      <c r="F4" s="8">
        <f>'calculs AV_DV par secteur'!$N$12</f>
        <v>1.2028874650035235</v>
      </c>
      <c r="G4" s="8">
        <f>'calculs AV_DV par secteur'!$N$12</f>
        <v>1.2028874650035235</v>
      </c>
      <c r="H4" s="8">
        <f>'calculs AV_DV par secteur'!$N$12</f>
        <v>1.2028874650035235</v>
      </c>
      <c r="I4" s="8">
        <f>'calculs AV_DV par secteur'!$N$12</f>
        <v>1.2028874650035235</v>
      </c>
      <c r="J4" s="8"/>
      <c r="K4" s="8"/>
      <c r="L4" s="8"/>
      <c r="M4" s="8"/>
      <c r="N4" s="8"/>
      <c r="O4" s="8"/>
      <c r="P4" s="8"/>
      <c r="Q4" s="8"/>
    </row>
    <row r="5" spans="1:29" x14ac:dyDescent="0.25">
      <c r="C5" s="8">
        <f>'calculs AV_DV par secteur'!$N$12</f>
        <v>1.2028874650035235</v>
      </c>
      <c r="D5" s="8">
        <f>'calculs AV_DV par secteur'!$N$12</f>
        <v>1.2028874650035235</v>
      </c>
      <c r="E5" s="8">
        <f>'calculs AV_DV par secteur'!$N$12</f>
        <v>1.2028874650035235</v>
      </c>
      <c r="F5" s="8">
        <f>'calculs AV_DV par secteur'!$N$12</f>
        <v>1.2028874650035235</v>
      </c>
      <c r="G5" s="8">
        <f>'calculs AV_DV par secteur'!$N$12</f>
        <v>1.2028874650035235</v>
      </c>
      <c r="H5" s="8">
        <f>'calculs AV_DV par secteur'!$N$12</f>
        <v>1.2028874650035235</v>
      </c>
      <c r="I5" s="8">
        <f>'calculs AV_DV par secteur'!$N$12</f>
        <v>1.2028874650035235</v>
      </c>
      <c r="J5" s="8">
        <f>'calculs AV_DV par secteur'!$N$12</f>
        <v>1.2028874650035235</v>
      </c>
      <c r="K5" s="8"/>
      <c r="L5" s="8"/>
      <c r="M5" s="8"/>
      <c r="N5" s="8"/>
      <c r="O5" s="8"/>
      <c r="P5" s="8"/>
      <c r="Q5" s="8"/>
      <c r="R5" s="8"/>
    </row>
    <row r="6" spans="1:29" x14ac:dyDescent="0.25">
      <c r="D6" s="8">
        <f>'calculs AV_DV par secteur'!$N$22</f>
        <v>1.2028874650035235</v>
      </c>
      <c r="E6" s="8">
        <f>'calculs AV_DV par secteur'!$N$22</f>
        <v>1.2028874650035235</v>
      </c>
      <c r="F6" s="8">
        <f>'calculs AV_DV par secteur'!$N$22</f>
        <v>1.2028874650035235</v>
      </c>
      <c r="G6" s="8">
        <f>'calculs AV_DV par secteur'!$N$22</f>
        <v>1.2028874650035235</v>
      </c>
      <c r="H6" s="8">
        <f>'calculs AV_DV par secteur'!$N$22</f>
        <v>1.2028874650035235</v>
      </c>
      <c r="I6" s="8">
        <f>'calculs AV_DV par secteur'!$N$22</f>
        <v>1.2028874650035235</v>
      </c>
      <c r="J6" s="8">
        <f>'calculs AV_DV par secteur'!$N$22</f>
        <v>1.2028874650035235</v>
      </c>
      <c r="K6" s="8">
        <f>'calculs AV_DV par secteur'!$N$22</f>
        <v>1.2028874650035235</v>
      </c>
      <c r="L6" s="8"/>
      <c r="M6" s="8"/>
      <c r="N6" s="8"/>
      <c r="O6" s="8"/>
      <c r="P6" s="8"/>
      <c r="Q6" s="8"/>
      <c r="R6" s="8"/>
      <c r="S6" s="8"/>
    </row>
    <row r="7" spans="1:29" x14ac:dyDescent="0.25">
      <c r="E7" s="8">
        <f>'calculs AV_DV par secteur'!$N$22</f>
        <v>1.2028874650035235</v>
      </c>
      <c r="F7" s="8">
        <f>'calculs AV_DV par secteur'!$N$22</f>
        <v>1.2028874650035235</v>
      </c>
      <c r="G7" s="8">
        <f>'calculs AV_DV par secteur'!$N$22</f>
        <v>1.2028874650035235</v>
      </c>
      <c r="H7" s="8">
        <f>'calculs AV_DV par secteur'!$N$22</f>
        <v>1.2028874650035235</v>
      </c>
      <c r="I7" s="8">
        <f>'calculs AV_DV par secteur'!$N$22</f>
        <v>1.2028874650035235</v>
      </c>
      <c r="J7" s="8">
        <f>'calculs AV_DV par secteur'!$N$22</f>
        <v>1.2028874650035235</v>
      </c>
      <c r="K7" s="8">
        <f>'calculs AV_DV par secteur'!$N$22</f>
        <v>1.2028874650035235</v>
      </c>
      <c r="L7" s="8">
        <f>'calculs AV_DV par secteur'!$N$22</f>
        <v>1.2028874650035235</v>
      </c>
      <c r="M7" s="8"/>
      <c r="N7" s="8"/>
      <c r="O7" s="8"/>
      <c r="P7" s="8"/>
      <c r="Q7" s="8"/>
      <c r="R7" s="8"/>
      <c r="S7" s="8"/>
      <c r="T7" s="8"/>
    </row>
    <row r="8" spans="1:29" x14ac:dyDescent="0.25">
      <c r="F8" s="8">
        <f>'calculs AV_DV par secteur'!$N$22</f>
        <v>1.2028874650035235</v>
      </c>
      <c r="G8" s="8">
        <f>'calculs AV_DV par secteur'!$N$22</f>
        <v>1.2028874650035235</v>
      </c>
      <c r="H8" s="8">
        <f>'calculs AV_DV par secteur'!$N$22</f>
        <v>1.2028874650035235</v>
      </c>
      <c r="I8" s="8">
        <f>'calculs AV_DV par secteur'!$N$22</f>
        <v>1.2028874650035235</v>
      </c>
      <c r="J8" s="8">
        <f>'calculs AV_DV par secteur'!$N$22</f>
        <v>1.2028874650035235</v>
      </c>
      <c r="K8" s="8">
        <f>'calculs AV_DV par secteur'!$N$22</f>
        <v>1.2028874650035235</v>
      </c>
      <c r="L8" s="8">
        <f>'calculs AV_DV par secteur'!$N$22</f>
        <v>1.2028874650035235</v>
      </c>
      <c r="M8" s="8">
        <f>'calculs AV_DV par secteur'!$N$22</f>
        <v>1.2028874650035235</v>
      </c>
      <c r="N8" s="8"/>
      <c r="O8" s="8"/>
      <c r="P8" s="8"/>
      <c r="Q8" s="8"/>
      <c r="R8" s="8"/>
      <c r="S8" s="8"/>
      <c r="T8" s="8"/>
      <c r="U8" s="8"/>
    </row>
    <row r="9" spans="1:29" x14ac:dyDescent="0.25">
      <c r="G9" s="8">
        <f>'calculs AV_DV par secteur'!$N$22</f>
        <v>1.2028874650035235</v>
      </c>
      <c r="H9" s="8">
        <f>'calculs AV_DV par secteur'!$N$22</f>
        <v>1.2028874650035235</v>
      </c>
      <c r="I9" s="8">
        <f>'calculs AV_DV par secteur'!$N$22</f>
        <v>1.2028874650035235</v>
      </c>
      <c r="J9" s="8">
        <f>'calculs AV_DV par secteur'!$N$22</f>
        <v>1.2028874650035235</v>
      </c>
      <c r="K9" s="8">
        <f>'calculs AV_DV par secteur'!$N$22</f>
        <v>1.2028874650035235</v>
      </c>
      <c r="L9" s="8">
        <f>'calculs AV_DV par secteur'!$N$22</f>
        <v>1.2028874650035235</v>
      </c>
      <c r="M9" s="8">
        <f>'calculs AV_DV par secteur'!$N$22</f>
        <v>1.2028874650035235</v>
      </c>
      <c r="N9" s="8">
        <f>'calculs AV_DV par secteur'!$N$22</f>
        <v>1.2028874650035235</v>
      </c>
      <c r="O9" s="8"/>
      <c r="P9" s="8"/>
      <c r="Q9" s="8"/>
      <c r="R9" s="8"/>
      <c r="S9" s="8"/>
      <c r="T9" s="8"/>
      <c r="U9" s="8"/>
      <c r="V9" s="8"/>
    </row>
    <row r="10" spans="1:29" x14ac:dyDescent="0.25">
      <c r="H10" s="8">
        <f>'calculs AV_DV par secteur'!$N$22</f>
        <v>1.2028874650035235</v>
      </c>
      <c r="I10" s="8">
        <f>'calculs AV_DV par secteur'!$N$22</f>
        <v>1.2028874650035235</v>
      </c>
      <c r="J10" s="8">
        <f>'calculs AV_DV par secteur'!$N$22</f>
        <v>1.2028874650035235</v>
      </c>
      <c r="K10" s="8">
        <f>'calculs AV_DV par secteur'!$N$22</f>
        <v>1.2028874650035235</v>
      </c>
      <c r="L10" s="8">
        <f>'calculs AV_DV par secteur'!$N$22</f>
        <v>1.2028874650035235</v>
      </c>
      <c r="M10" s="8">
        <f>'calculs AV_DV par secteur'!$N$22</f>
        <v>1.2028874650035235</v>
      </c>
      <c r="N10" s="8">
        <f>'calculs AV_DV par secteur'!$N$22</f>
        <v>1.2028874650035235</v>
      </c>
      <c r="O10" s="8">
        <f>'calculs AV_DV par secteur'!$N$22</f>
        <v>1.2028874650035235</v>
      </c>
      <c r="P10" s="8"/>
      <c r="Q10" s="8"/>
      <c r="R10" s="8"/>
      <c r="S10" s="8"/>
      <c r="T10" s="8"/>
      <c r="U10" s="8"/>
      <c r="V10" s="8"/>
      <c r="W10" s="8"/>
    </row>
    <row r="11" spans="1:29" x14ac:dyDescent="0.25">
      <c r="I11" s="8">
        <f>'calculs AV_DV par secteur'!$N$22</f>
        <v>1.2028874650035235</v>
      </c>
      <c r="J11" s="8">
        <f>'calculs AV_DV par secteur'!$N$22</f>
        <v>1.2028874650035235</v>
      </c>
      <c r="K11" s="8">
        <f>'calculs AV_DV par secteur'!$N$22</f>
        <v>1.2028874650035235</v>
      </c>
      <c r="L11" s="8">
        <f>'calculs AV_DV par secteur'!$N$22</f>
        <v>1.2028874650035235</v>
      </c>
      <c r="M11" s="8">
        <f>'calculs AV_DV par secteur'!$N$22</f>
        <v>1.2028874650035235</v>
      </c>
      <c r="N11" s="8">
        <f>'calculs AV_DV par secteur'!$N$22</f>
        <v>1.2028874650035235</v>
      </c>
      <c r="O11" s="8">
        <f>'calculs AV_DV par secteur'!$N$22</f>
        <v>1.2028874650035235</v>
      </c>
      <c r="P11" s="8">
        <f>'calculs AV_DV par secteur'!$N$22</f>
        <v>1.2028874650035235</v>
      </c>
      <c r="Q11" s="8"/>
      <c r="R11" s="8"/>
      <c r="S11" s="8"/>
      <c r="T11" s="8"/>
      <c r="U11" s="8"/>
      <c r="V11" s="8"/>
      <c r="W11" s="8"/>
      <c r="X11" s="8"/>
    </row>
    <row r="12" spans="1:29" x14ac:dyDescent="0.25">
      <c r="J12" s="8">
        <f>'calculs AV_DV par secteur'!$N$22</f>
        <v>1.2028874650035235</v>
      </c>
      <c r="K12" s="8">
        <f>'calculs AV_DV par secteur'!$N$22</f>
        <v>1.2028874650035235</v>
      </c>
      <c r="L12" s="8">
        <f>'calculs AV_DV par secteur'!$N$22</f>
        <v>1.2028874650035235</v>
      </c>
      <c r="M12" s="8">
        <f>'calculs AV_DV par secteur'!$N$22</f>
        <v>1.2028874650035235</v>
      </c>
      <c r="N12" s="8">
        <f>'calculs AV_DV par secteur'!$N$22</f>
        <v>1.2028874650035235</v>
      </c>
      <c r="O12" s="8">
        <f>'calculs AV_DV par secteur'!$N$22</f>
        <v>1.2028874650035235</v>
      </c>
      <c r="P12" s="8">
        <f>'calculs AV_DV par secteur'!$N$22</f>
        <v>1.2028874650035235</v>
      </c>
      <c r="Q12" s="8">
        <f>'calculs AV_DV par secteur'!$N$22</f>
        <v>1.2028874650035235</v>
      </c>
      <c r="R12" s="8"/>
      <c r="S12" s="8"/>
      <c r="T12" s="8"/>
      <c r="U12" s="8"/>
      <c r="V12" s="8"/>
      <c r="W12" s="8"/>
      <c r="X12" s="8"/>
      <c r="Y12" s="8"/>
    </row>
    <row r="13" spans="1:29" x14ac:dyDescent="0.25">
      <c r="K13" s="8">
        <f>'calculs AV_DV par secteur'!$N$22</f>
        <v>1.2028874650035235</v>
      </c>
      <c r="L13" s="8">
        <f>'calculs AV_DV par secteur'!$N$22</f>
        <v>1.2028874650035235</v>
      </c>
      <c r="M13" s="8">
        <f>'calculs AV_DV par secteur'!$N$22</f>
        <v>1.2028874650035235</v>
      </c>
      <c r="N13" s="8">
        <f>'calculs AV_DV par secteur'!$N$22</f>
        <v>1.2028874650035235</v>
      </c>
      <c r="O13" s="8">
        <f>'calculs AV_DV par secteur'!$N$22</f>
        <v>1.2028874650035235</v>
      </c>
      <c r="P13" s="8">
        <f>'calculs AV_DV par secteur'!$N$22</f>
        <v>1.2028874650035235</v>
      </c>
      <c r="Q13" s="8">
        <f>'calculs AV_DV par secteur'!$N$22</f>
        <v>1.2028874650035235</v>
      </c>
      <c r="R13" s="8">
        <f>'calculs AV_DV par secteur'!$N$22</f>
        <v>1.2028874650035235</v>
      </c>
      <c r="S13" s="8"/>
      <c r="T13" s="8"/>
      <c r="U13" s="8"/>
      <c r="V13" s="8"/>
      <c r="W13" s="8"/>
      <c r="X13" s="8"/>
      <c r="Y13" s="8"/>
      <c r="Z13" s="8"/>
    </row>
    <row r="14" spans="1:29" x14ac:dyDescent="0.25">
      <c r="L14" s="8">
        <f>'calculs AV_DV par secteur'!$N$22</f>
        <v>1.2028874650035235</v>
      </c>
      <c r="M14" s="8">
        <f>'calculs AV_DV par secteur'!$N$22</f>
        <v>1.2028874650035235</v>
      </c>
      <c r="N14" s="8">
        <f>'calculs AV_DV par secteur'!$N$22</f>
        <v>1.2028874650035235</v>
      </c>
      <c r="O14" s="8">
        <f>'calculs AV_DV par secteur'!$N$22</f>
        <v>1.2028874650035235</v>
      </c>
      <c r="P14" s="8">
        <f>'calculs AV_DV par secteur'!$N$22</f>
        <v>1.2028874650035235</v>
      </c>
      <c r="Q14" s="8">
        <f>'calculs AV_DV par secteur'!$N$22</f>
        <v>1.2028874650035235</v>
      </c>
      <c r="R14" s="8">
        <f>'calculs AV_DV par secteur'!$N$22</f>
        <v>1.2028874650035235</v>
      </c>
      <c r="S14" s="8">
        <f>'calculs AV_DV par secteur'!$N$22</f>
        <v>1.2028874650035235</v>
      </c>
      <c r="T14" s="8"/>
      <c r="U14" s="8"/>
      <c r="V14" s="8"/>
      <c r="W14" s="8"/>
      <c r="X14" s="8"/>
      <c r="Y14" s="8"/>
      <c r="Z14" s="8"/>
      <c r="AA14" s="8"/>
    </row>
    <row r="15" spans="1:29" x14ac:dyDescent="0.25">
      <c r="M15" s="8">
        <f>'calculs AV_DV par secteur'!$N$22</f>
        <v>1.2028874650035235</v>
      </c>
      <c r="N15" s="8">
        <f>'calculs AV_DV par secteur'!$N$22</f>
        <v>1.2028874650035235</v>
      </c>
      <c r="O15" s="8">
        <f>'calculs AV_DV par secteur'!$N$22</f>
        <v>1.2028874650035235</v>
      </c>
      <c r="P15" s="8">
        <f>'calculs AV_DV par secteur'!$N$22</f>
        <v>1.2028874650035235</v>
      </c>
      <c r="Q15" s="8">
        <f>'calculs AV_DV par secteur'!$N$22</f>
        <v>1.2028874650035235</v>
      </c>
      <c r="R15" s="8">
        <f>'calculs AV_DV par secteur'!$N$22</f>
        <v>1.2028874650035235</v>
      </c>
      <c r="S15" s="8">
        <f>'calculs AV_DV par secteur'!$N$22</f>
        <v>1.2028874650035235</v>
      </c>
      <c r="T15" s="8">
        <f>'calculs AV_DV par secteur'!$N$22</f>
        <v>1.2028874650035235</v>
      </c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N16" s="8">
        <f>'calculs AV_DV par secteur'!$N$22</f>
        <v>1.2028874650035235</v>
      </c>
      <c r="O16" s="8">
        <f>'calculs AV_DV par secteur'!$N$22</f>
        <v>1.2028874650035235</v>
      </c>
      <c r="P16" s="8">
        <f>'calculs AV_DV par secteur'!$N$22</f>
        <v>1.2028874650035235</v>
      </c>
      <c r="Q16" s="8">
        <f>'calculs AV_DV par secteur'!$N$22</f>
        <v>1.2028874650035235</v>
      </c>
      <c r="R16" s="8">
        <f>'calculs AV_DV par secteur'!$N$22</f>
        <v>1.2028874650035235</v>
      </c>
      <c r="S16" s="8">
        <f>'calculs AV_DV par secteur'!$N$22</f>
        <v>1.2028874650035235</v>
      </c>
      <c r="T16" s="8">
        <f>'calculs AV_DV par secteur'!$N$22</f>
        <v>1.2028874650035235</v>
      </c>
      <c r="U16" s="8">
        <f>'calculs AV_DV par secteur'!$N$22</f>
        <v>1.2028874650035235</v>
      </c>
      <c r="V16" s="8"/>
      <c r="W16" s="8"/>
      <c r="X16" s="8"/>
      <c r="Y16" s="8"/>
      <c r="Z16" s="8"/>
      <c r="AA16" s="8"/>
      <c r="AB16" s="8"/>
      <c r="AC16" s="8"/>
    </row>
    <row r="17" spans="1:36" x14ac:dyDescent="0.25">
      <c r="O17" s="8">
        <f>'calculs AV_DV par secteur'!$N$22</f>
        <v>1.2028874650035235</v>
      </c>
      <c r="P17" s="8">
        <f>'calculs AV_DV par secteur'!$N$22</f>
        <v>1.2028874650035235</v>
      </c>
      <c r="Q17" s="8">
        <f>'calculs AV_DV par secteur'!$N$22</f>
        <v>1.2028874650035235</v>
      </c>
      <c r="R17" s="8">
        <f>'calculs AV_DV par secteur'!$N$22</f>
        <v>1.2028874650035235</v>
      </c>
      <c r="S17" s="8">
        <f>'calculs AV_DV par secteur'!$N$22</f>
        <v>1.2028874650035235</v>
      </c>
      <c r="T17" s="8">
        <f>'calculs AV_DV par secteur'!$N$22</f>
        <v>1.2028874650035235</v>
      </c>
      <c r="U17" s="8">
        <f>'calculs AV_DV par secteur'!$N$22</f>
        <v>1.2028874650035235</v>
      </c>
      <c r="V17" s="8">
        <f>'calculs AV_DV par secteur'!$N$22</f>
        <v>1.2028874650035235</v>
      </c>
      <c r="W17" s="8"/>
      <c r="X17" s="8"/>
      <c r="Y17" s="8"/>
      <c r="Z17" s="8"/>
      <c r="AA17" s="8"/>
      <c r="AB17" s="8"/>
      <c r="AC17" s="8"/>
      <c r="AD17" s="8"/>
    </row>
    <row r="18" spans="1:36" x14ac:dyDescent="0.25">
      <c r="P18" s="8">
        <f>'calculs AV_DV par secteur'!$N$22</f>
        <v>1.2028874650035235</v>
      </c>
      <c r="Q18" s="8">
        <f>'calculs AV_DV par secteur'!$N$22</f>
        <v>1.2028874650035235</v>
      </c>
      <c r="R18" s="8">
        <f>'calculs AV_DV par secteur'!$N$22</f>
        <v>1.2028874650035235</v>
      </c>
      <c r="S18" s="8">
        <f>'calculs AV_DV par secteur'!$N$22</f>
        <v>1.2028874650035235</v>
      </c>
      <c r="T18" s="8">
        <f>'calculs AV_DV par secteur'!$N$22</f>
        <v>1.2028874650035235</v>
      </c>
      <c r="U18" s="8">
        <f>'calculs AV_DV par secteur'!$N$22</f>
        <v>1.2028874650035235</v>
      </c>
      <c r="V18" s="8">
        <f>'calculs AV_DV par secteur'!$N$22</f>
        <v>1.2028874650035235</v>
      </c>
      <c r="W18" s="8">
        <f>'calculs AV_DV par secteur'!$N$22</f>
        <v>1.2028874650035235</v>
      </c>
      <c r="X18" s="8"/>
      <c r="Y18" s="8"/>
      <c r="Z18" s="8"/>
      <c r="AA18" s="8"/>
      <c r="AB18" s="8"/>
      <c r="AC18" s="8"/>
      <c r="AD18" s="8"/>
      <c r="AE18" s="8"/>
    </row>
    <row r="19" spans="1:36" x14ac:dyDescent="0.25">
      <c r="Q19" s="8">
        <f>'calculs AV_DV par secteur'!$N$22</f>
        <v>1.2028874650035235</v>
      </c>
      <c r="R19" s="8">
        <f>'calculs AV_DV par secteur'!$N$22</f>
        <v>1.2028874650035235</v>
      </c>
      <c r="S19" s="8">
        <f>'calculs AV_DV par secteur'!$N$22</f>
        <v>1.2028874650035235</v>
      </c>
      <c r="T19" s="8">
        <f>'calculs AV_DV par secteur'!$N$22</f>
        <v>1.2028874650035235</v>
      </c>
      <c r="U19" s="8">
        <f>'calculs AV_DV par secteur'!$N$22</f>
        <v>1.2028874650035235</v>
      </c>
      <c r="V19" s="8">
        <f>'calculs AV_DV par secteur'!$N$22</f>
        <v>1.2028874650035235</v>
      </c>
      <c r="W19" s="8">
        <f>'calculs AV_DV par secteur'!$N$22</f>
        <v>1.2028874650035235</v>
      </c>
      <c r="X19" s="8">
        <f>'calculs AV_DV par secteur'!$N$22</f>
        <v>1.2028874650035235</v>
      </c>
      <c r="Y19" s="8"/>
      <c r="Z19" s="8"/>
      <c r="AA19" s="8"/>
      <c r="AB19" s="8"/>
      <c r="AC19" s="8"/>
      <c r="AD19" s="8"/>
      <c r="AE19" s="8"/>
      <c r="AF19" s="8"/>
    </row>
    <row r="20" spans="1:36" x14ac:dyDescent="0.25">
      <c r="R20" s="8">
        <f>'calculs AV_DV par secteur'!$N$22</f>
        <v>1.2028874650035235</v>
      </c>
      <c r="S20" s="8">
        <f>'calculs AV_DV par secteur'!$N$22</f>
        <v>1.2028874650035235</v>
      </c>
      <c r="T20" s="8">
        <f>'calculs AV_DV par secteur'!$N$22</f>
        <v>1.2028874650035235</v>
      </c>
      <c r="U20" s="8">
        <f>'calculs AV_DV par secteur'!$N$22</f>
        <v>1.2028874650035235</v>
      </c>
      <c r="V20" s="8">
        <f>'calculs AV_DV par secteur'!$N$22</f>
        <v>1.2028874650035235</v>
      </c>
      <c r="W20" s="8">
        <f>'calculs AV_DV par secteur'!$N$22</f>
        <v>1.2028874650035235</v>
      </c>
      <c r="X20" s="8">
        <f>'calculs AV_DV par secteur'!$N$22</f>
        <v>1.2028874650035235</v>
      </c>
      <c r="Y20" s="8">
        <f>'calculs AV_DV par secteur'!$N$22</f>
        <v>1.2028874650035235</v>
      </c>
      <c r="Z20" s="8"/>
      <c r="AA20" s="8"/>
      <c r="AB20" s="8"/>
      <c r="AC20" s="8"/>
      <c r="AD20" s="8"/>
      <c r="AE20" s="8"/>
      <c r="AF20" s="8"/>
      <c r="AG20" s="8"/>
    </row>
    <row r="21" spans="1:36" x14ac:dyDescent="0.25">
      <c r="S21" s="8">
        <f>'calculs AV_DV par secteur'!$N$22</f>
        <v>1.2028874650035235</v>
      </c>
      <c r="T21" s="8">
        <f>'calculs AV_DV par secteur'!$N$22</f>
        <v>1.2028874650035235</v>
      </c>
      <c r="U21" s="8">
        <f>'calculs AV_DV par secteur'!$N$22</f>
        <v>1.2028874650035235</v>
      </c>
      <c r="V21" s="8">
        <f>'calculs AV_DV par secteur'!$N$22</f>
        <v>1.2028874650035235</v>
      </c>
      <c r="W21" s="8">
        <f>'calculs AV_DV par secteur'!$N$22</f>
        <v>1.2028874650035235</v>
      </c>
      <c r="X21" s="8">
        <f>'calculs AV_DV par secteur'!$N$22</f>
        <v>1.2028874650035235</v>
      </c>
      <c r="Y21" s="8">
        <f>'calculs AV_DV par secteur'!$N$22</f>
        <v>1.2028874650035235</v>
      </c>
      <c r="Z21" s="8">
        <f>'calculs AV_DV par secteur'!$N$22</f>
        <v>1.2028874650035235</v>
      </c>
      <c r="AA21" s="8"/>
      <c r="AB21" s="8"/>
      <c r="AC21" s="8"/>
      <c r="AD21" s="8"/>
      <c r="AE21" s="8"/>
      <c r="AF21" s="8"/>
      <c r="AG21" s="8"/>
      <c r="AH21" s="8"/>
    </row>
    <row r="22" spans="1:36" x14ac:dyDescent="0.25">
      <c r="T22" s="8">
        <f>'calculs AV_DV par secteur'!$N$22</f>
        <v>1.2028874650035235</v>
      </c>
      <c r="U22" s="8">
        <f>'calculs AV_DV par secteur'!$N$22</f>
        <v>1.2028874650035235</v>
      </c>
      <c r="V22" s="8">
        <f>'calculs AV_DV par secteur'!$N$22</f>
        <v>1.2028874650035235</v>
      </c>
      <c r="W22" s="8">
        <f>'calculs AV_DV par secteur'!$N$22</f>
        <v>1.2028874650035235</v>
      </c>
      <c r="X22" s="8">
        <f>'calculs AV_DV par secteur'!$N$22</f>
        <v>1.2028874650035235</v>
      </c>
      <c r="Y22" s="8">
        <f>'calculs AV_DV par secteur'!$N$22</f>
        <v>1.2028874650035235</v>
      </c>
      <c r="Z22" s="8">
        <f>'calculs AV_DV par secteur'!$N$22</f>
        <v>1.2028874650035235</v>
      </c>
      <c r="AA22" s="8">
        <f>'calculs AV_DV par secteur'!$N$22</f>
        <v>1.2028874650035235</v>
      </c>
      <c r="AB22" s="8"/>
      <c r="AC22" s="8"/>
      <c r="AD22" s="8"/>
      <c r="AE22" s="8"/>
      <c r="AF22" s="8"/>
      <c r="AG22" s="8"/>
      <c r="AH22" s="8"/>
      <c r="AI22" s="8"/>
    </row>
    <row r="23" spans="1:36" x14ac:dyDescent="0.25">
      <c r="U23" s="8">
        <f>'calculs AV_DV par secteur'!$N$22</f>
        <v>1.2028874650035235</v>
      </c>
      <c r="V23" s="8">
        <f>'calculs AV_DV par secteur'!$N$22</f>
        <v>1.2028874650035235</v>
      </c>
      <c r="W23" s="8">
        <f>'calculs AV_DV par secteur'!$N$22</f>
        <v>1.2028874650035235</v>
      </c>
      <c r="X23" s="8">
        <f>'calculs AV_DV par secteur'!$N$22</f>
        <v>1.2028874650035235</v>
      </c>
      <c r="Y23" s="8">
        <f>'calculs AV_DV par secteur'!$N$22</f>
        <v>1.2028874650035235</v>
      </c>
      <c r="Z23" s="8">
        <f>'calculs AV_DV par secteur'!$N$22</f>
        <v>1.2028874650035235</v>
      </c>
      <c r="AA23" s="8">
        <f>'calculs AV_DV par secteur'!$N$22</f>
        <v>1.2028874650035235</v>
      </c>
      <c r="AB23" s="8">
        <f>'calculs AV_DV par secteur'!$N$22</f>
        <v>1.2028874650035235</v>
      </c>
      <c r="AC23" s="8"/>
      <c r="AD23" s="8"/>
      <c r="AE23" s="8"/>
      <c r="AF23" s="8"/>
      <c r="AG23" s="8"/>
      <c r="AH23" s="8"/>
      <c r="AI23" s="8"/>
      <c r="AJ23" s="8"/>
    </row>
    <row r="25" spans="1:36" x14ac:dyDescent="0.25">
      <c r="A25" t="s">
        <v>18</v>
      </c>
      <c r="B25">
        <f>SUM(B4:B23)</f>
        <v>1.2028874650035235</v>
      </c>
      <c r="C25">
        <f t="shared" ref="C25:U25" si="0">SUM(C4:C23)</f>
        <v>2.405774930007047</v>
      </c>
      <c r="D25">
        <f t="shared" si="0"/>
        <v>3.6086623950105707</v>
      </c>
      <c r="E25">
        <f t="shared" si="0"/>
        <v>4.811549860014094</v>
      </c>
      <c r="F25">
        <f t="shared" si="0"/>
        <v>6.0144373250176173</v>
      </c>
      <c r="G25">
        <f t="shared" si="0"/>
        <v>7.2173247900211406</v>
      </c>
      <c r="H25">
        <f t="shared" si="0"/>
        <v>8.4202122550246639</v>
      </c>
      <c r="I25">
        <f t="shared" si="0"/>
        <v>9.623099720028188</v>
      </c>
      <c r="J25">
        <f t="shared" si="0"/>
        <v>9.623099720028188</v>
      </c>
      <c r="K25">
        <f t="shared" si="0"/>
        <v>9.623099720028188</v>
      </c>
      <c r="L25">
        <f t="shared" si="0"/>
        <v>9.623099720028188</v>
      </c>
      <c r="M25">
        <f t="shared" si="0"/>
        <v>9.623099720028188</v>
      </c>
      <c r="N25">
        <f t="shared" si="0"/>
        <v>9.623099720028188</v>
      </c>
      <c r="O25">
        <f t="shared" si="0"/>
        <v>9.623099720028188</v>
      </c>
      <c r="P25">
        <f t="shared" si="0"/>
        <v>9.623099720028188</v>
      </c>
      <c r="Q25">
        <f t="shared" si="0"/>
        <v>9.623099720028188</v>
      </c>
      <c r="R25">
        <f t="shared" si="0"/>
        <v>9.623099720028188</v>
      </c>
      <c r="S25">
        <f t="shared" si="0"/>
        <v>9.623099720028188</v>
      </c>
      <c r="T25">
        <f t="shared" si="0"/>
        <v>9.623099720028188</v>
      </c>
      <c r="U25">
        <f t="shared" si="0"/>
        <v>9.623099720028188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calculs AV</vt:lpstr>
      <vt:lpstr>calculs AV_DV par secteur</vt:lpstr>
      <vt:lpstr>EE annuelles résidentiel</vt:lpstr>
      <vt:lpstr>EE annuelles teriaire</vt:lpstr>
      <vt:lpstr>EE annuelles industrie</vt:lpstr>
      <vt:lpstr>EE annuelles autres</vt:lpstr>
      <vt:lpstr>EE annuelles agriculture</vt:lpstr>
      <vt:lpstr>EE annuelles 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PAUSADER Marie</dc:creator>
  <cp:lastModifiedBy>Rodolphe GUILLIN</cp:lastModifiedBy>
  <dcterms:created xsi:type="dcterms:W3CDTF">2016-07-15T14:46:42Z</dcterms:created>
  <dcterms:modified xsi:type="dcterms:W3CDTF">2016-08-16T15:05:26Z</dcterms:modified>
</cp:coreProperties>
</file>