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showInkAnnotation="0"/>
  <mc:AlternateContent xmlns:mc="http://schemas.openxmlformats.org/markup-compatibility/2006">
    <mc:Choice Requires="x15">
      <x15ac:absPath xmlns:x15ac="http://schemas.microsoft.com/office/spreadsheetml/2010/11/ac" url="/Users/abdullah/Dropbox/CCES/2017/Energy/Regional trade/UC&amp;ED/Dispa-SET/V2.2/Database/RawData/"/>
    </mc:Choice>
  </mc:AlternateContent>
  <xr:revisionPtr revIDLastSave="0" documentId="13_ncr:1_{14E4B664-3651-AE42-97FF-C56C5E627D4E}" xr6:coauthVersionLast="34" xr6:coauthVersionMax="34" xr10:uidLastSave="{00000000-0000-0000-0000-000000000000}"/>
  <bookViews>
    <workbookView xWindow="160" yWindow="460" windowWidth="28640" windowHeight="17460" tabRatio="500" activeTab="1" xr2:uid="{00000000-000D-0000-FFFF-FFFF00000000}"/>
  </bookViews>
  <sheets>
    <sheet name="Info" sheetId="2" r:id="rId1"/>
    <sheet name="ThermalPlantsReduced" sheetId="1" r:id="rId2"/>
    <sheet name="Sheet1" sheetId="3" r:id="rId3"/>
  </sheets>
  <definedNames>
    <definedName name="_xlnm._FilterDatabase" localSheetId="1" hidden="1">ThermalPlantsReduced!$A$1:$O$429</definedName>
  </definedNames>
  <calcPr calcId="1790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30" i="1" l="1"/>
  <c r="I86" i="1" l="1"/>
  <c r="I87" i="1"/>
  <c r="I88" i="1"/>
  <c r="I85" i="1"/>
  <c r="I31" i="1"/>
  <c r="I32" i="1"/>
  <c r="I367" i="1"/>
  <c r="I17" i="1"/>
  <c r="I18" i="1"/>
  <c r="I59" i="1"/>
  <c r="I60" i="1"/>
  <c r="I61" i="1"/>
  <c r="I62" i="1"/>
  <c r="I63" i="1"/>
  <c r="I294" i="1"/>
  <c r="I368" i="1"/>
  <c r="I78" i="1"/>
  <c r="I80" i="1"/>
  <c r="I109" i="1"/>
  <c r="I357" i="1"/>
  <c r="I51" i="1"/>
  <c r="I53" i="1"/>
  <c r="I56" i="1"/>
  <c r="I72" i="1"/>
  <c r="I73" i="1"/>
  <c r="I74" i="1"/>
  <c r="I75" i="1"/>
  <c r="I76" i="1"/>
  <c r="I77" i="1"/>
  <c r="I79" i="1"/>
  <c r="I110" i="1"/>
  <c r="I111" i="1"/>
  <c r="I2" i="1"/>
  <c r="I190" i="1"/>
  <c r="I317" i="1"/>
  <c r="I318" i="1"/>
  <c r="I319" i="1"/>
  <c r="I320" i="1"/>
  <c r="I321" i="1"/>
  <c r="I356" i="1"/>
  <c r="I361" i="1"/>
  <c r="I379" i="1"/>
  <c r="I7" i="1"/>
  <c r="I9" i="1"/>
  <c r="I24" i="1"/>
  <c r="I25" i="1"/>
  <c r="I27" i="1"/>
  <c r="I16" i="1"/>
  <c r="I28" i="1"/>
  <c r="I33" i="1"/>
  <c r="I35" i="1"/>
  <c r="I36" i="1"/>
  <c r="I39" i="1"/>
  <c r="I47" i="1"/>
  <c r="I48" i="1"/>
  <c r="I58" i="1"/>
  <c r="I65" i="1"/>
  <c r="I66" i="1"/>
  <c r="I67" i="1"/>
  <c r="I68" i="1"/>
  <c r="I71" i="1"/>
  <c r="I81" i="1"/>
  <c r="I82" i="1"/>
  <c r="I89" i="1"/>
  <c r="I152" i="1"/>
  <c r="I92" i="1"/>
  <c r="I95" i="1"/>
  <c r="I97" i="1"/>
  <c r="I98" i="1"/>
  <c r="I99" i="1"/>
  <c r="I104" i="1"/>
  <c r="I108" i="1"/>
  <c r="I116" i="1"/>
  <c r="I117" i="1"/>
  <c r="I127" i="1"/>
  <c r="I138" i="1"/>
  <c r="I141" i="1"/>
  <c r="I143" i="1"/>
  <c r="I249" i="1"/>
  <c r="I147" i="1"/>
  <c r="I149" i="1"/>
  <c r="I167" i="1"/>
  <c r="I178" i="1"/>
  <c r="I188" i="1"/>
  <c r="I189" i="1"/>
  <c r="I316" i="1"/>
  <c r="I191" i="1"/>
  <c r="I326" i="1"/>
  <c r="I193" i="1"/>
  <c r="I194" i="1"/>
  <c r="I195" i="1"/>
  <c r="I197" i="1"/>
  <c r="I198" i="1"/>
  <c r="I199" i="1"/>
  <c r="I200" i="1"/>
  <c r="I201" i="1"/>
  <c r="I419" i="1"/>
  <c r="I8" i="1"/>
  <c r="I23" i="1"/>
  <c r="I26" i="1"/>
  <c r="I37" i="1"/>
  <c r="I40" i="1"/>
  <c r="I57" i="1"/>
  <c r="I64" i="1"/>
  <c r="I90" i="1"/>
  <c r="I91" i="1"/>
  <c r="I202" i="1"/>
  <c r="I205" i="1"/>
  <c r="I118" i="1"/>
  <c r="I154" i="1"/>
  <c r="I212" i="1"/>
  <c r="I213" i="1"/>
  <c r="I220" i="1"/>
  <c r="I224" i="1"/>
  <c r="I214" i="1"/>
  <c r="I240" i="1"/>
  <c r="I241" i="1"/>
  <c r="I244" i="1"/>
  <c r="I250" i="1"/>
  <c r="I251" i="1"/>
  <c r="I267" i="1"/>
  <c r="I324" i="1"/>
  <c r="I325" i="1"/>
  <c r="I327" i="1"/>
  <c r="I329" i="1"/>
  <c r="I330" i="1"/>
  <c r="I331" i="1"/>
  <c r="I369" i="1"/>
  <c r="I370" i="1"/>
  <c r="I371" i="1"/>
  <c r="I372" i="1"/>
  <c r="I373" i="1"/>
  <c r="I381" i="1"/>
  <c r="I217" i="1"/>
  <c r="I218" i="1"/>
  <c r="I255" i="1"/>
  <c r="I256" i="1"/>
  <c r="I282" i="1"/>
  <c r="I283" i="1"/>
  <c r="I284" i="1"/>
  <c r="I285" i="1"/>
  <c r="I287" i="1"/>
  <c r="I288" i="1"/>
  <c r="I289" i="1"/>
  <c r="I406" i="1"/>
  <c r="I215" i="1"/>
  <c r="I216" i="1"/>
  <c r="I221" i="1"/>
  <c r="I94" i="1"/>
  <c r="I225" i="1"/>
  <c r="I171" i="1"/>
  <c r="I172" i="1"/>
  <c r="I234" i="1"/>
  <c r="I235" i="1"/>
  <c r="I237" i="1"/>
  <c r="I238" i="1"/>
  <c r="I239" i="1"/>
  <c r="I248" i="1"/>
  <c r="I266" i="1"/>
  <c r="I277" i="1"/>
  <c r="I242" i="1"/>
  <c r="I278" i="1"/>
  <c r="I265" i="1"/>
  <c r="I270" i="1"/>
  <c r="I279" i="1"/>
  <c r="I281" i="1"/>
  <c r="I304" i="1"/>
  <c r="I323" i="1"/>
  <c r="I290" i="1"/>
  <c r="I352" i="1"/>
  <c r="I383" i="1"/>
  <c r="I385" i="1"/>
  <c r="I386" i="1"/>
  <c r="I388" i="1"/>
  <c r="I293" i="1"/>
  <c r="I303" i="1"/>
  <c r="I314" i="1"/>
  <c r="I415" i="1"/>
  <c r="I315" i="1"/>
  <c r="I3" i="1"/>
  <c r="I4" i="1"/>
  <c r="I322" i="1"/>
  <c r="I11" i="1"/>
  <c r="I334" i="1"/>
  <c r="I34" i="1"/>
  <c r="I38" i="1"/>
  <c r="I44" i="1"/>
  <c r="I342" i="1"/>
  <c r="I345" i="1"/>
  <c r="I346" i="1"/>
  <c r="I348" i="1"/>
  <c r="I353" i="1"/>
  <c r="I93" i="1"/>
  <c r="I376" i="1"/>
  <c r="I377" i="1"/>
  <c r="I100" i="1"/>
  <c r="I107" i="1"/>
  <c r="I113" i="1"/>
  <c r="I124" i="1"/>
  <c r="I125" i="1"/>
  <c r="I133" i="1"/>
  <c r="I134" i="1"/>
  <c r="I136" i="1"/>
  <c r="I137" i="1"/>
  <c r="I148" i="1"/>
  <c r="I150" i="1"/>
  <c r="I151" i="1"/>
  <c r="I164" i="1"/>
  <c r="I165" i="1"/>
  <c r="I166" i="1"/>
  <c r="I378" i="1"/>
  <c r="I168" i="1"/>
  <c r="I169" i="1"/>
  <c r="I170" i="1"/>
  <c r="I173" i="1"/>
  <c r="I176" i="1"/>
  <c r="I177" i="1"/>
  <c r="I181" i="1"/>
  <c r="I380" i="1"/>
  <c r="I203" i="1"/>
  <c r="I204" i="1"/>
  <c r="I206" i="1"/>
  <c r="I207" i="1"/>
  <c r="I208" i="1"/>
  <c r="I252" i="1"/>
  <c r="I253" i="1"/>
  <c r="I254" i="1"/>
  <c r="I261" i="1"/>
  <c r="I263" i="1"/>
  <c r="I264" i="1"/>
  <c r="I382" i="1"/>
  <c r="I268" i="1"/>
  <c r="I269" i="1"/>
  <c r="I271" i="1"/>
  <c r="I272" i="1"/>
  <c r="I273" i="1"/>
  <c r="I274" i="1"/>
  <c r="I275" i="1"/>
  <c r="I276" i="1"/>
  <c r="I389" i="1"/>
  <c r="I286" i="1"/>
  <c r="I291" i="1"/>
  <c r="I292" i="1"/>
  <c r="I295" i="1"/>
  <c r="I296" i="1"/>
  <c r="I297" i="1"/>
  <c r="I298" i="1"/>
  <c r="I299" i="1"/>
  <c r="I300" i="1"/>
  <c r="I301" i="1"/>
  <c r="I302" i="1"/>
  <c r="I305" i="1"/>
  <c r="I306" i="1"/>
  <c r="I307" i="1"/>
  <c r="I308" i="1"/>
  <c r="I309" i="1"/>
  <c r="I310" i="1"/>
  <c r="I311" i="1"/>
  <c r="I390" i="1"/>
  <c r="I349" i="1"/>
  <c r="I350" i="1"/>
  <c r="I351" i="1"/>
  <c r="I354" i="1"/>
  <c r="I355" i="1"/>
  <c r="I358" i="1"/>
  <c r="I359" i="1"/>
  <c r="I360" i="1"/>
  <c r="I391" i="1"/>
  <c r="I392" i="1"/>
  <c r="I395" i="1"/>
  <c r="I384" i="1"/>
  <c r="I387" i="1"/>
  <c r="I402" i="1"/>
  <c r="I405" i="1"/>
  <c r="I393" i="1"/>
  <c r="I403" i="1"/>
  <c r="I412" i="1"/>
  <c r="I413" i="1"/>
  <c r="I414" i="1"/>
  <c r="I417" i="1"/>
  <c r="I420" i="1"/>
  <c r="I421" i="1"/>
  <c r="I423" i="1"/>
  <c r="I424" i="1"/>
  <c r="I425" i="1"/>
  <c r="I427" i="1"/>
  <c r="I426" i="1"/>
  <c r="I12" i="1"/>
  <c r="I14" i="1"/>
  <c r="I22" i="1"/>
  <c r="I29" i="1"/>
  <c r="I41" i="1"/>
  <c r="I43" i="1"/>
  <c r="I50" i="1"/>
  <c r="I69" i="1"/>
  <c r="I70" i="1"/>
  <c r="I84" i="1"/>
  <c r="I105" i="1"/>
  <c r="I115" i="1"/>
  <c r="I121" i="1"/>
  <c r="I122" i="1"/>
  <c r="I129" i="1"/>
  <c r="I130" i="1"/>
  <c r="I131" i="1"/>
  <c r="I132" i="1"/>
  <c r="I139" i="1"/>
  <c r="I140" i="1"/>
  <c r="I144" i="1"/>
  <c r="I145" i="1"/>
  <c r="I146" i="1"/>
  <c r="I156" i="1"/>
  <c r="I157" i="1"/>
  <c r="I158" i="1"/>
  <c r="I159" i="1"/>
  <c r="I160" i="1"/>
  <c r="I161" i="1"/>
  <c r="I162" i="1"/>
  <c r="I175" i="1"/>
  <c r="I179" i="1"/>
  <c r="I180" i="1"/>
  <c r="I192" i="1"/>
  <c r="I196" i="1"/>
  <c r="I222" i="1"/>
  <c r="I223" i="1"/>
  <c r="I243" i="1"/>
  <c r="I313" i="1"/>
  <c r="I362" i="1"/>
  <c r="I363" i="1"/>
  <c r="I364" i="1"/>
  <c r="I397" i="1"/>
  <c r="I398" i="1"/>
  <c r="I399" i="1"/>
  <c r="I400" i="1"/>
  <c r="I401" i="1"/>
  <c r="I407" i="1"/>
  <c r="I408" i="1"/>
  <c r="I409" i="1"/>
  <c r="I411" i="1"/>
  <c r="I422" i="1"/>
  <c r="I428" i="1"/>
  <c r="I429" i="1"/>
  <c r="I21" i="1"/>
  <c r="D341" i="1"/>
  <c r="D233" i="1"/>
  <c r="D232" i="1"/>
  <c r="D231" i="1"/>
  <c r="D103" i="1"/>
  <c r="D418" i="1"/>
  <c r="D394" i="1"/>
  <c r="D112" i="1"/>
  <c r="D187" i="1"/>
  <c r="D186" i="1"/>
  <c r="D185" i="1"/>
  <c r="D13" i="1"/>
  <c r="D5" i="1"/>
  <c r="D374" i="1"/>
  <c r="D135" i="1"/>
  <c r="D210" i="1"/>
  <c r="D83" i="1"/>
  <c r="D375" i="1"/>
  <c r="D333" i="1"/>
  <c r="D96" i="1"/>
  <c r="D114" i="1"/>
  <c r="D101" i="1"/>
  <c r="D102" i="1"/>
  <c r="D123" i="1"/>
  <c r="D211" i="1"/>
  <c r="D312" i="1"/>
  <c r="D163" i="1"/>
  <c r="D6" i="1"/>
  <c r="D42" i="1"/>
  <c r="D209" i="1"/>
  <c r="D416" i="1"/>
  <c r="D230" i="1"/>
  <c r="D229" i="1"/>
  <c r="D228" i="1"/>
  <c r="D227" i="1"/>
  <c r="D226" i="1"/>
  <c r="D10" i="1"/>
  <c r="D332" i="1"/>
  <c r="D328" i="1"/>
  <c r="D280" i="1"/>
  <c r="D184" i="1"/>
  <c r="D183" i="1"/>
  <c r="D182" i="1"/>
  <c r="D126" i="1"/>
  <c r="D55" i="1"/>
  <c r="D54" i="1"/>
  <c r="D52" i="1"/>
  <c r="D258" i="1"/>
  <c r="D260" i="1"/>
  <c r="D259" i="1"/>
  <c r="D262" i="1"/>
  <c r="D257" i="1"/>
  <c r="D15" i="1"/>
  <c r="D174" i="1"/>
  <c r="D247" i="1"/>
  <c r="D142" i="1"/>
  <c r="D128" i="1"/>
  <c r="D236" i="1"/>
  <c r="D347" i="1"/>
  <c r="D155" i="1"/>
  <c r="D245" i="1"/>
  <c r="D119" i="1"/>
  <c r="D410" i="1"/>
  <c r="D336" i="1"/>
  <c r="D340" i="1"/>
  <c r="D338" i="1"/>
  <c r="D120" i="1"/>
  <c r="D396" i="1"/>
  <c r="D20" i="1"/>
  <c r="D246" i="1"/>
  <c r="D365" i="1"/>
  <c r="D19" i="1"/>
  <c r="D153" i="1"/>
  <c r="D404" i="1"/>
  <c r="D366" i="1"/>
  <c r="D106" i="1"/>
  <c r="D339" i="1"/>
  <c r="D337" i="1"/>
  <c r="D335" i="1"/>
  <c r="D219" i="1"/>
  <c r="D30" i="1"/>
  <c r="D46" i="1"/>
  <c r="D45" i="1"/>
  <c r="D343" i="1"/>
  <c r="D344" i="1"/>
  <c r="D49" i="1"/>
  <c r="D88" i="1"/>
  <c r="D87" i="1"/>
  <c r="D86" i="1"/>
  <c r="D85" i="1"/>
  <c r="D429" i="1"/>
  <c r="D422" i="1"/>
  <c r="D411" i="1"/>
  <c r="D409" i="1"/>
  <c r="D408" i="1"/>
  <c r="D407" i="1"/>
  <c r="D401" i="1"/>
  <c r="D400" i="1"/>
  <c r="D399" i="1"/>
  <c r="D398" i="1"/>
  <c r="D397" i="1"/>
  <c r="D364" i="1"/>
  <c r="D363" i="1"/>
  <c r="D362" i="1"/>
  <c r="D313" i="1"/>
  <c r="D243" i="1"/>
  <c r="D223" i="1"/>
  <c r="D222" i="1"/>
  <c r="D196" i="1"/>
  <c r="D192" i="1"/>
  <c r="D180" i="1"/>
  <c r="D175" i="1"/>
  <c r="D162" i="1"/>
  <c r="D161" i="1"/>
  <c r="D160" i="1"/>
  <c r="D159" i="1"/>
  <c r="D158" i="1"/>
  <c r="D157" i="1"/>
  <c r="D156" i="1"/>
  <c r="D146" i="1"/>
  <c r="D145" i="1"/>
  <c r="D139" i="1"/>
  <c r="D132" i="1"/>
  <c r="D131" i="1"/>
  <c r="D130" i="1"/>
  <c r="D129" i="1"/>
  <c r="D122" i="1"/>
  <c r="D121" i="1"/>
  <c r="D115" i="1"/>
  <c r="D105" i="1"/>
  <c r="D70" i="1"/>
  <c r="D69" i="1"/>
  <c r="D50" i="1"/>
  <c r="D43" i="1"/>
  <c r="D41" i="1"/>
  <c r="D29" i="1"/>
  <c r="D22" i="1"/>
  <c r="D14" i="1"/>
  <c r="D12" i="1"/>
  <c r="D421" i="1"/>
  <c r="D417" i="1"/>
  <c r="D414" i="1"/>
  <c r="D413" i="1"/>
  <c r="D393" i="1"/>
  <c r="D384" i="1"/>
  <c r="D351" i="1"/>
  <c r="D350" i="1"/>
  <c r="D349" i="1"/>
  <c r="D311" i="1"/>
  <c r="D309" i="1"/>
  <c r="D307" i="1"/>
  <c r="D306" i="1"/>
  <c r="D305" i="1"/>
  <c r="D302" i="1"/>
  <c r="D299" i="1"/>
  <c r="D298" i="1"/>
  <c r="D297" i="1"/>
  <c r="D296" i="1"/>
  <c r="D295" i="1"/>
  <c r="D292" i="1"/>
  <c r="D291" i="1"/>
  <c r="D286" i="1"/>
  <c r="D268" i="1"/>
  <c r="D263" i="1"/>
  <c r="D261" i="1"/>
  <c r="D206" i="1"/>
  <c r="D204" i="1"/>
  <c r="D203" i="1"/>
  <c r="D181" i="1"/>
  <c r="D176" i="1"/>
  <c r="D173" i="1"/>
  <c r="D170" i="1"/>
  <c r="D169" i="1"/>
  <c r="D150" i="1"/>
  <c r="D148" i="1"/>
  <c r="D134" i="1"/>
  <c r="D133" i="1"/>
  <c r="D125" i="1"/>
  <c r="D124" i="1"/>
  <c r="D100" i="1"/>
  <c r="D93" i="1"/>
  <c r="D11" i="1"/>
  <c r="D4" i="1"/>
  <c r="D3" i="1"/>
  <c r="D415" i="1"/>
  <c r="D383" i="1"/>
  <c r="D352" i="1"/>
  <c r="D323" i="1"/>
  <c r="D265" i="1"/>
  <c r="D171" i="1"/>
  <c r="D94" i="1"/>
  <c r="D406" i="1"/>
  <c r="D289" i="1"/>
  <c r="D288" i="1"/>
  <c r="D287" i="1"/>
  <c r="D285" i="1"/>
  <c r="D284" i="1"/>
  <c r="D283" i="1"/>
  <c r="D282" i="1"/>
  <c r="D255" i="1"/>
  <c r="D217" i="1"/>
  <c r="D373" i="1"/>
  <c r="D372" i="1"/>
  <c r="D371" i="1"/>
  <c r="D370" i="1"/>
  <c r="D369" i="1"/>
  <c r="D330" i="1"/>
  <c r="D329" i="1"/>
  <c r="D327" i="1"/>
  <c r="D325" i="1"/>
  <c r="D267" i="1"/>
  <c r="D251" i="1"/>
  <c r="D250" i="1"/>
  <c r="D244" i="1"/>
  <c r="D240" i="1"/>
  <c r="D224" i="1"/>
  <c r="D220" i="1"/>
  <c r="D154" i="1"/>
  <c r="D118" i="1"/>
  <c r="D91" i="1"/>
  <c r="D90" i="1"/>
  <c r="D64" i="1"/>
  <c r="D57" i="1"/>
  <c r="D40" i="1"/>
  <c r="D37" i="1"/>
  <c r="D26" i="1"/>
  <c r="D23" i="1"/>
  <c r="D8" i="1"/>
  <c r="D419" i="1"/>
  <c r="D326" i="1"/>
  <c r="D316" i="1"/>
  <c r="D249" i="1"/>
  <c r="D152" i="1"/>
  <c r="D27" i="1"/>
  <c r="D25" i="1"/>
  <c r="D24" i="1"/>
  <c r="D379" i="1"/>
  <c r="D361" i="1"/>
  <c r="D356" i="1"/>
  <c r="D320" i="1"/>
  <c r="D319" i="1"/>
  <c r="D318" i="1"/>
  <c r="D317" i="1"/>
  <c r="D190" i="1"/>
  <c r="D111" i="1"/>
  <c r="D79" i="1"/>
  <c r="D77" i="1"/>
  <c r="D76" i="1"/>
  <c r="D75" i="1"/>
  <c r="D74" i="1"/>
  <c r="D51" i="1"/>
  <c r="D78" i="1"/>
  <c r="D368" i="1"/>
  <c r="D294" i="1"/>
  <c r="D63" i="1"/>
  <c r="D62" i="1"/>
  <c r="D61" i="1"/>
  <c r="D60" i="1"/>
  <c r="D59" i="1"/>
  <c r="D18" i="1"/>
  <c r="D17" i="1"/>
  <c r="D367" i="1"/>
  <c r="D32" i="1"/>
  <c r="D31" i="1"/>
  <c r="D21" i="1"/>
  <c r="G94" i="1"/>
  <c r="G171" i="1"/>
  <c r="G248" i="1"/>
  <c r="G265" i="1"/>
  <c r="G279" i="1"/>
  <c r="G323" i="1"/>
  <c r="G352" i="1"/>
  <c r="G383" i="1"/>
  <c r="G390" i="1"/>
  <c r="G392" i="1"/>
  <c r="G415" i="1"/>
  <c r="G3" i="1"/>
  <c r="G4" i="1"/>
  <c r="G11" i="1"/>
  <c r="G33" i="1"/>
  <c r="G34" i="1"/>
  <c r="G38" i="1"/>
  <c r="G44" i="1"/>
  <c r="G47" i="1"/>
  <c r="G66" i="1"/>
  <c r="G93" i="1"/>
  <c r="G100" i="1"/>
  <c r="G107" i="1"/>
  <c r="G113" i="1"/>
  <c r="G124" i="1"/>
  <c r="G125" i="1"/>
  <c r="G133" i="1"/>
  <c r="G134" i="1"/>
  <c r="G150" i="1"/>
  <c r="G151" i="1"/>
  <c r="G169" i="1"/>
  <c r="G170" i="1"/>
  <c r="G173" i="1"/>
  <c r="G176" i="1"/>
  <c r="G177" i="1"/>
  <c r="G181" i="1"/>
  <c r="G203" i="1"/>
  <c r="G204" i="1"/>
  <c r="G261" i="1"/>
  <c r="G263" i="1"/>
  <c r="G264" i="1"/>
  <c r="G266" i="1"/>
  <c r="G278" i="1"/>
  <c r="G286" i="1"/>
  <c r="G291" i="1"/>
  <c r="G292" i="1"/>
  <c r="G349" i="1"/>
  <c r="G350" i="1"/>
  <c r="G351" i="1"/>
  <c r="G384" i="1"/>
  <c r="G389" i="1"/>
  <c r="G391" i="1"/>
  <c r="G413" i="1"/>
  <c r="G414" i="1"/>
  <c r="G417" i="1"/>
  <c r="G421" i="1"/>
  <c r="G219" i="1"/>
  <c r="G404" i="1"/>
  <c r="G54" i="1"/>
  <c r="G55" i="1"/>
  <c r="G280" i="1"/>
  <c r="G328" i="1"/>
  <c r="G332" i="1"/>
  <c r="G333" i="1"/>
  <c r="G112" i="1"/>
  <c r="G418" i="1"/>
  <c r="G48" i="1"/>
  <c r="G12" i="1"/>
  <c r="G14" i="1"/>
  <c r="G22" i="1"/>
  <c r="G29" i="1"/>
  <c r="G41" i="1"/>
  <c r="G43" i="1"/>
  <c r="G50" i="1"/>
  <c r="G69" i="1"/>
  <c r="G70" i="1"/>
  <c r="G84" i="1"/>
  <c r="G105" i="1"/>
  <c r="G115" i="1"/>
  <c r="G121" i="1"/>
  <c r="G122" i="1"/>
  <c r="G129" i="1"/>
  <c r="G130" i="1"/>
  <c r="G131" i="1"/>
  <c r="G132" i="1"/>
  <c r="G139" i="1"/>
  <c r="G140" i="1"/>
  <c r="G144" i="1"/>
  <c r="G145" i="1"/>
  <c r="G146" i="1"/>
  <c r="G156" i="1"/>
  <c r="G157" i="1"/>
  <c r="G158" i="1"/>
  <c r="G159" i="1"/>
  <c r="G160" i="1"/>
  <c r="G161" i="1"/>
  <c r="G162" i="1"/>
  <c r="G175" i="1"/>
  <c r="G179" i="1"/>
  <c r="G180" i="1"/>
  <c r="G192" i="1"/>
  <c r="G196" i="1"/>
  <c r="G222" i="1"/>
  <c r="G223" i="1"/>
  <c r="G243" i="1"/>
  <c r="G313" i="1"/>
  <c r="G362" i="1"/>
  <c r="G363" i="1"/>
  <c r="G364" i="1"/>
  <c r="G397" i="1"/>
  <c r="G398" i="1"/>
  <c r="G399" i="1"/>
  <c r="G400" i="1"/>
  <c r="G401" i="1"/>
  <c r="G407" i="1"/>
  <c r="G408" i="1"/>
  <c r="G411" i="1"/>
  <c r="G422" i="1"/>
  <c r="G428" i="1"/>
  <c r="G429" i="1"/>
  <c r="G85" i="1"/>
  <c r="G86" i="1"/>
  <c r="G87" i="1"/>
  <c r="G88" i="1"/>
  <c r="G49" i="1"/>
  <c r="G344" i="1"/>
  <c r="G343" i="1"/>
  <c r="G45" i="1"/>
  <c r="G46" i="1"/>
  <c r="G30" i="1"/>
  <c r="G366" i="1"/>
  <c r="G365" i="1"/>
  <c r="G10" i="1"/>
  <c r="G226" i="1"/>
  <c r="G227" i="1"/>
  <c r="G228" i="1"/>
  <c r="G229" i="1"/>
  <c r="G230" i="1"/>
  <c r="G416" i="1"/>
  <c r="G209" i="1"/>
  <c r="G42" i="1"/>
  <c r="G6" i="1"/>
  <c r="G163" i="1"/>
  <c r="G312" i="1"/>
  <c r="G211" i="1"/>
  <c r="G123" i="1"/>
  <c r="G102" i="1"/>
  <c r="G101" i="1"/>
  <c r="G114" i="1"/>
  <c r="G96" i="1"/>
  <c r="G210" i="1"/>
  <c r="G135" i="1"/>
  <c r="G5" i="1"/>
  <c r="G103" i="1"/>
  <c r="G231" i="1"/>
  <c r="G232" i="1"/>
  <c r="G233" i="1"/>
  <c r="G341" i="1"/>
  <c r="G7" i="1"/>
  <c r="I430" i="1" l="1"/>
</calcChain>
</file>

<file path=xl/sharedStrings.xml><?xml version="1.0" encoding="utf-8"?>
<sst xmlns="http://schemas.openxmlformats.org/spreadsheetml/2006/main" count="3044" uniqueCount="568">
  <si>
    <t>Country</t>
  </si>
  <si>
    <t>Status</t>
  </si>
  <si>
    <t>Al Ezzel Combined Cycle Power Plant</t>
  </si>
  <si>
    <t>Gas</t>
  </si>
  <si>
    <t>Combined Cycle Gas Turbine (CCGT)</t>
  </si>
  <si>
    <t>Bahrain</t>
  </si>
  <si>
    <t>Al Muharraq</t>
  </si>
  <si>
    <t>Active</t>
  </si>
  <si>
    <t>Al Hidd Power Plant I</t>
  </si>
  <si>
    <t>Gas Turbine</t>
  </si>
  <si>
    <t>Al Hadd</t>
  </si>
  <si>
    <t>Al Hidd Power Plant II</t>
  </si>
  <si>
    <t xml:space="preserve">Sitrah Gas Turbine Power Plant </t>
  </si>
  <si>
    <t>Al Dur II IWPP</t>
  </si>
  <si>
    <t>Thermal</t>
  </si>
  <si>
    <t xml:space="preserve">Bahrain </t>
  </si>
  <si>
    <t xml:space="preserve">Southern </t>
  </si>
  <si>
    <t>Announced</t>
  </si>
  <si>
    <t>Al Dur IWPP</t>
  </si>
  <si>
    <t>Aluminium Bahrain (Alba) Power Station I</t>
  </si>
  <si>
    <t xml:space="preserve">Capital </t>
  </si>
  <si>
    <t>Aluminium Bahrain (Alba) Power Station II</t>
  </si>
  <si>
    <t>Aluminium Bahrain (Alba) Power Station III</t>
  </si>
  <si>
    <t>Aluminium Bahrain (Alba) Power Station IV</t>
  </si>
  <si>
    <t>Aluminium Bahrain (Alba) Power Station V</t>
  </si>
  <si>
    <t>Permitting</t>
  </si>
  <si>
    <t>Rifaa (Riffa) Gas Power Plant</t>
  </si>
  <si>
    <t>Sitrah Steam Turbine Power Plant</t>
  </si>
  <si>
    <t>Steam Turbine</t>
  </si>
  <si>
    <t>Az Zour South I Power Plant</t>
  </si>
  <si>
    <t>Kuwait</t>
  </si>
  <si>
    <t>Muhafazat al Ahmadi</t>
  </si>
  <si>
    <t>Az Zour South Power Plant</t>
  </si>
  <si>
    <t>Oil</t>
  </si>
  <si>
    <t>Doha East Power Plant I</t>
  </si>
  <si>
    <t>Muhafazat al Wafrah</t>
  </si>
  <si>
    <t>Shuaiba South Power Plant</t>
  </si>
  <si>
    <t>Al-Abdaliyah Intregated Solar Power Plant</t>
  </si>
  <si>
    <t xml:space="preserve">Kuwait </t>
  </si>
  <si>
    <t xml:space="preserve">Al Ahmadi </t>
  </si>
  <si>
    <t>Al-Ahmadi Refinery New Power Plant</t>
  </si>
  <si>
    <t>Al-Khiran IWPP</t>
  </si>
  <si>
    <t>Az Zour North I IWPP</t>
  </si>
  <si>
    <t>Dual-Fuel</t>
  </si>
  <si>
    <t>Az Zour North IWPP II</t>
  </si>
  <si>
    <t>Az Zour North Power Plant III &amp; IV</t>
  </si>
  <si>
    <t>CCGT with Cogen</t>
  </si>
  <si>
    <t>Az Zour Open Cycle Power Plant</t>
  </si>
  <si>
    <t>Az Zour South Gas Fired Power Plant</t>
  </si>
  <si>
    <t>Az Zour South Gas Fired Power Plant - Extension</t>
  </si>
  <si>
    <t>Az Zour South II Power Plant</t>
  </si>
  <si>
    <t>Doha West Power Plant</t>
  </si>
  <si>
    <t>Doha West Power Plant II</t>
  </si>
  <si>
    <t>Kuwait Captive Diesel CHP plant</t>
  </si>
  <si>
    <t>Gas Turbine with Cogen</t>
  </si>
  <si>
    <t>Kuwait Captive Gas CHP plant</t>
  </si>
  <si>
    <t>Sabiya Combined Cycle Power Plant</t>
  </si>
  <si>
    <t xml:space="preserve">Al Jahra </t>
  </si>
  <si>
    <t>Sabiya Gas Fired Power Plant (Phase I &amp; III)</t>
  </si>
  <si>
    <t>Sabiya Gas Fired Power Plant (Phase I &amp; III) -Construction</t>
  </si>
  <si>
    <t>Under Construction</t>
  </si>
  <si>
    <t>Sabiya Gas Fired Power Plant Phase II</t>
  </si>
  <si>
    <t>Sabiya Power Plant</t>
  </si>
  <si>
    <t>Shuaiba North Cogeneration Power Plant</t>
  </si>
  <si>
    <t>Shuwaikh Emergency Power Plant</t>
  </si>
  <si>
    <t>Subiya Emergency Power Plant</t>
  </si>
  <si>
    <t>Aayoon Internal Combustion Power Plant</t>
  </si>
  <si>
    <t>Internal Combustion</t>
  </si>
  <si>
    <t>Oman</t>
  </si>
  <si>
    <t>Dhofar</t>
  </si>
  <si>
    <t>Al Duqam Internal Combustion Power Plant</t>
  </si>
  <si>
    <t>Al Wusta</t>
  </si>
  <si>
    <t>Al Ghubrah Gas Turbine Power Plant Phase I</t>
  </si>
  <si>
    <t>Ruwi</t>
  </si>
  <si>
    <t>Al Ghubrah Power Plant Phase III &amp; V</t>
  </si>
  <si>
    <t>Al Ghubrah Steam Turbine Power Plant Phase I</t>
  </si>
  <si>
    <t>Al Halanyat Internal Combustion Power Plant</t>
  </si>
  <si>
    <t>Al Kahal Internal Combustion Power Plant</t>
  </si>
  <si>
    <t>Al Kamil Internal Combustion Power Plant</t>
  </si>
  <si>
    <t>Ash Sharqiyah</t>
  </si>
  <si>
    <t>Al Lakhbi Internal Combustion Power Plant</t>
  </si>
  <si>
    <t>Al-Zahia Internal Combustion Power Plant</t>
  </si>
  <si>
    <t>Muscat</t>
  </si>
  <si>
    <t>Ayboot Internal Combustion Power Plant</t>
  </si>
  <si>
    <t>Barbazoom Internal Combustion Power Plant</t>
  </si>
  <si>
    <t>Bbb Hassan Internal Combustion Power Plant</t>
  </si>
  <si>
    <t>Musandam</t>
  </si>
  <si>
    <t>Dalkhut Internal Combustion Power Plant</t>
  </si>
  <si>
    <t>Dhaboon Internal Combustion Power Plant</t>
  </si>
  <si>
    <t>Dibba Internal Combustion Power Plant</t>
  </si>
  <si>
    <t>Fatkait Internal Combustion Power Plant</t>
  </si>
  <si>
    <t>Hajar Bani Hameed Internal Combustion Power Plant</t>
  </si>
  <si>
    <t>Harweb Internal Combustion Power Plant</t>
  </si>
  <si>
    <t>Hasik Internal Combustion Power Plant</t>
  </si>
  <si>
    <t>Haurat Internal Combustion Power Plant</t>
  </si>
  <si>
    <t>Hij Internal Combustion Power Plant</t>
  </si>
  <si>
    <t>Hubara Open Cycle Power Plant</t>
  </si>
  <si>
    <t>South Oman</t>
  </si>
  <si>
    <t>Kumzar Internal Combustion Power Plant</t>
  </si>
  <si>
    <t>Madha Internal Combustion Power Plant</t>
  </si>
  <si>
    <t>Maheus Internal Combustion Power Plant</t>
  </si>
  <si>
    <t>Masirah Internal Combustion Power Plant</t>
  </si>
  <si>
    <t>Ash Sharqiya</t>
  </si>
  <si>
    <t>Masrooq Internal Combustion Power Plant</t>
  </si>
  <si>
    <t>Mathafa Internal Combustion Power Plant</t>
  </si>
  <si>
    <t>Mazuna Internal Combustion Power Plant</t>
  </si>
  <si>
    <t>Mirbat Internal Combustion Power Plant</t>
  </si>
  <si>
    <t>Mitan Internal Combustion Power Plant</t>
  </si>
  <si>
    <t>Mudaibi Internal Combustion Power Plant</t>
  </si>
  <si>
    <t>Mudairi B Internal Combustion Power Plant</t>
  </si>
  <si>
    <t>Sharquiya</t>
  </si>
  <si>
    <t>Mudhy Internal Combustion Power Plant</t>
  </si>
  <si>
    <t>Mugshin Internal Combustion Power Plant</t>
  </si>
  <si>
    <t>Qarn Alam Open Cycle Power Plant Phase I</t>
  </si>
  <si>
    <t>North Oman</t>
  </si>
  <si>
    <t>Rabkhut Internal Combustion Power Plant</t>
  </si>
  <si>
    <t>Rakut Internal Combustion Power Plant</t>
  </si>
  <si>
    <t>Ras Madrakha Internal Combustion Power Plant</t>
  </si>
  <si>
    <t>Rawda Internal Combustion Power Plant</t>
  </si>
  <si>
    <t>Rysut - A Internal Combustion Power Plant</t>
  </si>
  <si>
    <t>Rysut - B Internal Combustion Power Plant</t>
  </si>
  <si>
    <t>Rysut - C Gas Turbine Power Plant</t>
  </si>
  <si>
    <t>Sadah Internal Combustion Power Plant</t>
  </si>
  <si>
    <t>Saih Rawl Power Plant</t>
  </si>
  <si>
    <t>Shaab Assib Internal Combustion Power Plant</t>
  </si>
  <si>
    <t>Sharbatat Internal Combustion Power Plant</t>
  </si>
  <si>
    <t>Shasar Internal Combustion Power Plant</t>
  </si>
  <si>
    <t>Sheesa Internal Combustion Power Plant</t>
  </si>
  <si>
    <t>Sur (Cfw) Internal Combustion Power Plant</t>
  </si>
  <si>
    <t>Sur Internal Combustion Power Plant</t>
  </si>
  <si>
    <t>Thamret Internal Combustion Power Plant</t>
  </si>
  <si>
    <t>Tushnat Internal Combustion Power Plant</t>
  </si>
  <si>
    <t>Wadi Al Jizzi Power Plant</t>
  </si>
  <si>
    <t>Batinah</t>
  </si>
  <si>
    <t>ACWA Power Barka I Power Plant</t>
  </si>
  <si>
    <t xml:space="preserve">Oman </t>
  </si>
  <si>
    <t>Al Ghubrah Gas Fired Power Plant</t>
  </si>
  <si>
    <t>Phase Out</t>
  </si>
  <si>
    <t>Al Ghubrah Power Plant Phase IV</t>
  </si>
  <si>
    <t>Al Kamil Power Plant</t>
  </si>
  <si>
    <t>Al Manah Power Plant</t>
  </si>
  <si>
    <t>Al-Rusail Power Plant</t>
  </si>
  <si>
    <t>Amal Power Station</t>
  </si>
  <si>
    <t>Barka II IWPP</t>
  </si>
  <si>
    <t>Al Batinah North</t>
  </si>
  <si>
    <t>Barka III IWPP</t>
  </si>
  <si>
    <t>Duqm Diesel Fired Power Plant</t>
  </si>
  <si>
    <t>Duqm Diesel Fired Power Plant - Extension</t>
  </si>
  <si>
    <t>Duqm IPP Power Plant</t>
  </si>
  <si>
    <t>Ibri Combined Cycle Power Plant</t>
  </si>
  <si>
    <t>Ad Dhahirah North</t>
  </si>
  <si>
    <t>Khasab Internal Combustion Power Plant Expansion</t>
  </si>
  <si>
    <t>Masirah Power Plant</t>
  </si>
  <si>
    <t>Ash Sharqiyah South</t>
  </si>
  <si>
    <t>Mina Al Fahal Cogeneration Plant</t>
  </si>
  <si>
    <t>Misfah Independent Power Project</t>
  </si>
  <si>
    <t>Mudhai Power Plant Extension</t>
  </si>
  <si>
    <t>Mukhaizna Captive Power Plant</t>
  </si>
  <si>
    <t>Musandam Power Plant</t>
  </si>
  <si>
    <t>Omen Cement Captive Power Plant</t>
  </si>
  <si>
    <t>Qarn Alam Open Cycle Power Plant Phase II</t>
  </si>
  <si>
    <t>Qarn Alam Power Station Phase 3</t>
  </si>
  <si>
    <t>Rabab Harweel Integrated Power Project</t>
  </si>
  <si>
    <t>Saih Al Khairat Power Plant</t>
  </si>
  <si>
    <t>Saih Rawl Depletion Compression Power Plant II(SRDC2)</t>
  </si>
  <si>
    <t>Saih Rawl Power Plant Phase I</t>
  </si>
  <si>
    <t>Salalah Independent Water and Power Plant</t>
  </si>
  <si>
    <t>Salalah IPP 2 Power Plant</t>
  </si>
  <si>
    <t>Salalah Power Plant</t>
  </si>
  <si>
    <t>Sohar Aluminium Combined Cycle Power Plant</t>
  </si>
  <si>
    <t>Sohar Combined Cycle Power Plant II</t>
  </si>
  <si>
    <t>Sohar I IWPP</t>
  </si>
  <si>
    <t>Sohar III Combined Cycle Power Plant</t>
  </si>
  <si>
    <t>Sohar Oil Refinery Captive Power Plant</t>
  </si>
  <si>
    <t>Sur Combined Cycle Power Plant</t>
  </si>
  <si>
    <t>Ash Sharqiyah North</t>
  </si>
  <si>
    <t>Mesaieed A Combined Cycle Power Plant</t>
  </si>
  <si>
    <t xml:space="preserve">Qatar </t>
  </si>
  <si>
    <t>Al Wakrah</t>
  </si>
  <si>
    <t>Mesaieed Black Start Power Plant</t>
  </si>
  <si>
    <t>Qatalum Combined Cycle Power Plant</t>
  </si>
  <si>
    <t>Qatalum IC Power Plant</t>
  </si>
  <si>
    <t>Ras Abu Fontas - A Power Plant</t>
  </si>
  <si>
    <t>Ras Abu Fontas - B Power Plant</t>
  </si>
  <si>
    <t>Ras Abu Fontas - B1 Power Plant</t>
  </si>
  <si>
    <t>Ras Abu Fontas B2 Cogeneration Plant</t>
  </si>
  <si>
    <t>Ras Laffan A Desalination Project</t>
  </si>
  <si>
    <t>Al Khor</t>
  </si>
  <si>
    <t>Ras Laffan B Power Plant</t>
  </si>
  <si>
    <t>Ras Laffan C (Ras Girtas) Power Plant</t>
  </si>
  <si>
    <t>Umm Al Houl IWPP</t>
  </si>
  <si>
    <t>Doha</t>
  </si>
  <si>
    <t>Al Wajh Internal Combustion Power Plant</t>
  </si>
  <si>
    <t>Saudi Arabia</t>
  </si>
  <si>
    <t>Asir Diesel Engine Power Plant</t>
  </si>
  <si>
    <t>Asir</t>
  </si>
  <si>
    <t>Baha Diesel Engine Power Plant</t>
  </si>
  <si>
    <t>Makkah</t>
  </si>
  <si>
    <t>Berri Gas Turbine Power Plant</t>
  </si>
  <si>
    <t>Eastern Province</t>
  </si>
  <si>
    <t>Buraydah Power Plant</t>
  </si>
  <si>
    <t>Juaymah Gas Turbine Power Plant (SEC)</t>
  </si>
  <si>
    <t>Juba Power Plant</t>
  </si>
  <si>
    <t>Riyadh</t>
  </si>
  <si>
    <t>Layla Power Plant</t>
  </si>
  <si>
    <t>Madinah PP1 Gas Turbine Power Plant</t>
  </si>
  <si>
    <t>Al Madinah</t>
  </si>
  <si>
    <t>Madinah PP2 Gas Turbine Power Plant</t>
  </si>
  <si>
    <t>Makkah A Power Plant</t>
  </si>
  <si>
    <t>Makkah B Power Plant</t>
  </si>
  <si>
    <t>Makkah C Power Plant</t>
  </si>
  <si>
    <t>Makkah Diesel Power Plant</t>
  </si>
  <si>
    <t>Marafiq Yanbu Diesel Fired Power Plant</t>
  </si>
  <si>
    <t>Najran CPS Power Plant</t>
  </si>
  <si>
    <t>Najran</t>
  </si>
  <si>
    <t>Qaisumah Power Plant</t>
  </si>
  <si>
    <t>Qurayyah Power Plant</t>
  </si>
  <si>
    <t>Rabigh Combined Cycle Power Plant I</t>
  </si>
  <si>
    <t>Rafha Power Plant</t>
  </si>
  <si>
    <t>Riyadh PP4 Power Plant</t>
  </si>
  <si>
    <t>Riyadh PP5 Power Plant</t>
  </si>
  <si>
    <t>Safaniyah Power Plant</t>
  </si>
  <si>
    <t>Sharourah Diesel Engine Power Plant</t>
  </si>
  <si>
    <t>Shedgum Gas Turbine Power Plant</t>
  </si>
  <si>
    <t>SWCC Al-Jubail Power Plant</t>
  </si>
  <si>
    <t>Steam Turbine with Cogen</t>
  </si>
  <si>
    <t>SWCC Al-Shoaibah Power Plant</t>
  </si>
  <si>
    <t>SWCC Al-Shuqaiq Power Plant</t>
  </si>
  <si>
    <t>Jizan</t>
  </si>
  <si>
    <t>SWCC Yanbu Power Plant</t>
  </si>
  <si>
    <t>Tabarjal Internal Combustion Power Plant</t>
  </si>
  <si>
    <t>Al Jawf</t>
  </si>
  <si>
    <t>Tabuk Internal Combustion Power Plant</t>
  </si>
  <si>
    <t>Tabuk</t>
  </si>
  <si>
    <t>Taif Gas Turbine Power Plant</t>
  </si>
  <si>
    <t>Uthmaniyah Power Plant</t>
  </si>
  <si>
    <t>Yanbu Gas Turbine Power Plant</t>
  </si>
  <si>
    <t>Abqaiq Cogeneration Plant</t>
  </si>
  <si>
    <t xml:space="preserve">Saudi Arabia </t>
  </si>
  <si>
    <t>Financed</t>
  </si>
  <si>
    <t>Abqaiq Power Plant</t>
  </si>
  <si>
    <t>ADPC Power Station</t>
  </si>
  <si>
    <t>Ain Dar Power Plant</t>
  </si>
  <si>
    <t>Al Jalamid Power Plant</t>
  </si>
  <si>
    <t>Al Jouf Power Plant</t>
  </si>
  <si>
    <t>Al Khobar Gas Turbine Power Plant</t>
  </si>
  <si>
    <t>Al Qurayyat Gas Turbine Power Plant Expansion</t>
  </si>
  <si>
    <t>Al Wajh Gas Turbine Power Plant</t>
  </si>
  <si>
    <t>Arabian Cement Company Power Plant</t>
  </si>
  <si>
    <t>Arar Gas Turbine Power Plant</t>
  </si>
  <si>
    <t>Asir Power Plant</t>
  </si>
  <si>
    <t>Baha CPS Power Plant</t>
  </si>
  <si>
    <t>Berri Cogeneration Plant</t>
  </si>
  <si>
    <t>Bisha Power Plant</t>
  </si>
  <si>
    <t>City Cement Captive Power Plant</t>
  </si>
  <si>
    <t>Dammam Power Plant</t>
  </si>
  <si>
    <t>Dhuba IPP 2 Power Project</t>
  </si>
  <si>
    <t>Duba Gas Turbine Power Plant</t>
  </si>
  <si>
    <t>Fadhili Power Plant</t>
  </si>
  <si>
    <t>Faras Gas Turbine Power Plant</t>
  </si>
  <si>
    <t>Ghazlan Power Plant</t>
  </si>
  <si>
    <t>Green Duba Integrated Combined Cycle Power Project</t>
  </si>
  <si>
    <t>Hail 2 Gas Turbine Power Plant</t>
  </si>
  <si>
    <t>Hail 2 Power Plant Expansion</t>
  </si>
  <si>
    <t>Hawiyah Cogeneration Plant</t>
  </si>
  <si>
    <t>Hofuf Gas Fired Power Plant</t>
  </si>
  <si>
    <t>Hofuf Oil Fired Power Plant</t>
  </si>
  <si>
    <t>Jeddah Power Plant 3</t>
  </si>
  <si>
    <t>Jeddah South Power Plant</t>
  </si>
  <si>
    <t>Jizan Power Plant</t>
  </si>
  <si>
    <t>Jizan Refinery IGCC Power Plant</t>
  </si>
  <si>
    <t>Integrated Gasification Combined Cycle (IGCC)</t>
  </si>
  <si>
    <t>Juaymah Cogeneration Plant</t>
  </si>
  <si>
    <t>Jubail Cogeneration Plant</t>
  </si>
  <si>
    <t>Khafji Gas Fired Power Plant</t>
  </si>
  <si>
    <t>Khafji Oil Fired Power Plant</t>
  </si>
  <si>
    <t>Khursaniyah Power Plant</t>
  </si>
  <si>
    <t>Makkah Taif Thermal Power Plant</t>
  </si>
  <si>
    <t>Manifa Combined Cycle Power Plant</t>
  </si>
  <si>
    <t>Marafiq IWPP Power Plant</t>
  </si>
  <si>
    <t>Marafiq Yanbu Gas Turbine Power Plant</t>
  </si>
  <si>
    <t>Marafiq Yanbu Steam Turbine Power Plant</t>
  </si>
  <si>
    <t>Marafiq Yanbu Steam Turbine Power Plant - Extension</t>
  </si>
  <si>
    <t>Qassim Power Plant</t>
  </si>
  <si>
    <t>Qassim Power Plant Extension</t>
  </si>
  <si>
    <t>Combined Cycle Gas Turbine (CCGT); Gas Turbine; Steam Turbine</t>
  </si>
  <si>
    <t>Qassim Power Plant Extension - Finished</t>
  </si>
  <si>
    <t>Qatif Power Plant</t>
  </si>
  <si>
    <t>Qurayyah Combined Cycle Power Plant</t>
  </si>
  <si>
    <t>Qurayyah IPP Power Project</t>
  </si>
  <si>
    <t>Qurayyat Power Plant</t>
  </si>
  <si>
    <t>Rabigh 2 Independent Power Project</t>
  </si>
  <si>
    <t>Rabigh 2 Thermal Power Plant</t>
  </si>
  <si>
    <t>Rabigh Combined Cycle Power Plant II</t>
  </si>
  <si>
    <t>Rabigh Gas Turbine Power Plant</t>
  </si>
  <si>
    <t>Rabigh IPP Power Plant</t>
  </si>
  <si>
    <t>Rabigh IWSPP Power Plant</t>
  </si>
  <si>
    <t>Rabigh Power Plant Extension Project Stage VII</t>
  </si>
  <si>
    <t>Rabigh Steam Turbine Power Plant</t>
  </si>
  <si>
    <t>Rafha Gas Turbine Power Plant</t>
  </si>
  <si>
    <t>Northern Borders</t>
  </si>
  <si>
    <t>Ras Al-Khair IWPP</t>
  </si>
  <si>
    <t>Ras Tanura Cogeneration Plant</t>
  </si>
  <si>
    <t>Ras Tanura Refinery Cogeneration Plant</t>
  </si>
  <si>
    <t>Riyadh Cement Power Plant</t>
  </si>
  <si>
    <t>Riyadh Combined Cycle Power Plant 12</t>
  </si>
  <si>
    <t>Riyadh Combined Cycle Power Plant 13 (PP13)</t>
  </si>
  <si>
    <t>Riyadh Combined Cycle Power Plant 14 (PP14)</t>
  </si>
  <si>
    <t>Riyadh Combined Cycle Power Plant 15 (PP15)</t>
  </si>
  <si>
    <t>Riyadh PP10 Power Plant</t>
  </si>
  <si>
    <t>Riyadh PP10 Power Plant Extenstion (Block C1)</t>
  </si>
  <si>
    <t>Riyadh PP11 Power Plant</t>
  </si>
  <si>
    <t>Riyadh PP7 Gas Turbine Power Plant</t>
  </si>
  <si>
    <t>Riyadh PP8 Power Plant</t>
  </si>
  <si>
    <t>Riyadh PP9 Power Plant Block A &amp; B</t>
  </si>
  <si>
    <t>Riyadh PP9 Power Plant Block C &amp; D</t>
  </si>
  <si>
    <t>Riyadh PP9 Power Plant Block E</t>
  </si>
  <si>
    <t>Riyadh PP9 Power Plant Block F</t>
  </si>
  <si>
    <t>Riyadh Steam Turbine Power Plant 10</t>
  </si>
  <si>
    <t>Sharourah Gas Turbine Power Plant</t>
  </si>
  <si>
    <t>Shaybah Gas Fired Power Plant</t>
  </si>
  <si>
    <t>Shaybah NGL Power Plant</t>
  </si>
  <si>
    <t>Shedgum Cogeneration Plant</t>
  </si>
  <si>
    <t>Shoaiba II Combined Cycle Power Plant</t>
  </si>
  <si>
    <t>Shoaiba Power Plant</t>
  </si>
  <si>
    <t>Shuaibah Phase III IWPP</t>
  </si>
  <si>
    <t>Shuqaiq Phase 2 IWPP</t>
  </si>
  <si>
    <t>Shuqaiq Steam Power Plant</t>
  </si>
  <si>
    <t>SPCC Bisha Captive Power Plant</t>
  </si>
  <si>
    <t>Spcc Jazan Captive Power Plant</t>
  </si>
  <si>
    <t>SPCC Tahama Captive Power Plant</t>
  </si>
  <si>
    <t>SWCC Al-Khobar Power Plant</t>
  </si>
  <si>
    <t>SWCC Jeddah Power Plant</t>
  </si>
  <si>
    <t>Tabarjal Gas Turbine Power Plant</t>
  </si>
  <si>
    <t>Tabuk Gas Turbine Power Plant</t>
  </si>
  <si>
    <t>Taiba Integrated Solar Combined Cycle Power Plant (ISCC)</t>
  </si>
  <si>
    <t>Tihama Oil fired Power Plant</t>
  </si>
  <si>
    <t>United Cement Industrial Company (UCIC) Power Plant</t>
  </si>
  <si>
    <t>Uthmaniyah Cogeneration Plant</t>
  </si>
  <si>
    <t>Uthmaniyah Cogeneration Plant - Construction</t>
  </si>
  <si>
    <t>Waad Al-Shamal Intregrated Solar Combined Cycle Power Plant</t>
  </si>
  <si>
    <t>Wadi Al-Dawasir Power Plant</t>
  </si>
  <si>
    <t>Wasit Gas Processing Plant Cogeneration Facility</t>
  </si>
  <si>
    <t>Yamama CCICP Plant</t>
  </si>
  <si>
    <t>Combined Cycle Internal Combustion Plant (CCICP)</t>
  </si>
  <si>
    <t>Yamama Cement GT Power Plant</t>
  </si>
  <si>
    <t>Yanbu Cement Diesel Power Plant</t>
  </si>
  <si>
    <t>Yanbu Power Plant Phase 3 Desalination</t>
  </si>
  <si>
    <t>Abu Mussa Oil Fired Power Plant</t>
  </si>
  <si>
    <t>United Arab Emirates</t>
  </si>
  <si>
    <t>Sharjah</t>
  </si>
  <si>
    <t>Ajman Power Station</t>
  </si>
  <si>
    <t>Ajman</t>
  </si>
  <si>
    <t>Al Ain Gas Turbine Power Station</t>
  </si>
  <si>
    <t>Abu Dhabi</t>
  </si>
  <si>
    <t>Al Ghail Power Plant</t>
  </si>
  <si>
    <t>Al Hamra 1 Gas Fired Power Plant</t>
  </si>
  <si>
    <t>Al Mirfa Gas Turbine Power Plant</t>
  </si>
  <si>
    <t>Al Nakheel Power Station</t>
  </si>
  <si>
    <t>Al Zawra Power Station</t>
  </si>
  <si>
    <t>Aweer "H" Power Station</t>
  </si>
  <si>
    <t>Dubai</t>
  </si>
  <si>
    <t>Aweer "H" Power Station Phase IV</t>
  </si>
  <si>
    <t>Banyan Tree Power Plant</t>
  </si>
  <si>
    <t>Dhaid Power Station</t>
  </si>
  <si>
    <t>Dubal Thermal Power Plant</t>
  </si>
  <si>
    <t>Emirates Aluminium Combined Cycle Power Plant</t>
  </si>
  <si>
    <t>Emirates Aluminium Gas Turbine Power Plant</t>
  </si>
  <si>
    <t>Fujairah F1 Gas Turbine Power Plant Desalination</t>
  </si>
  <si>
    <t>Fujairah</t>
  </si>
  <si>
    <t>Fujairah F1 Power Plant Desalination</t>
  </si>
  <si>
    <t>Fujairah F2 Power Plant Desalination</t>
  </si>
  <si>
    <t>Galilah Power Station</t>
  </si>
  <si>
    <t>Ras Al Khaimah</t>
  </si>
  <si>
    <t>Hamriyah Desalination Power Plant</t>
  </si>
  <si>
    <t>Hamriyah Oil Fired Power Plant</t>
  </si>
  <si>
    <t>Hassyan Coal Fired IWPP Phase I</t>
  </si>
  <si>
    <t>Hassyan Coal Fired Power Plant Phase II</t>
  </si>
  <si>
    <t>Coal</t>
  </si>
  <si>
    <t>Hassyan Coal Fired Power Plant Phase III</t>
  </si>
  <si>
    <t>Jebel Ali D Power Plant</t>
  </si>
  <si>
    <t>Jebel Ali E Power Plant</t>
  </si>
  <si>
    <t>Jebel Ali G Power Plant</t>
  </si>
  <si>
    <t>Jebel Ali K Power Station</t>
  </si>
  <si>
    <t>Jebel Ali L Power Station</t>
  </si>
  <si>
    <t>Jebel Ali M Power Station</t>
  </si>
  <si>
    <t>Jebel Ali M Power Station Desalination Expansion</t>
  </si>
  <si>
    <t>Kalba Gas Fired Power Plant</t>
  </si>
  <si>
    <t>Khorfakkan Oil Fired Power Plant</t>
  </si>
  <si>
    <t>Khorfakkan Power Plant</t>
  </si>
  <si>
    <t>Layyah Cogeneration Plant</t>
  </si>
  <si>
    <t>Madinat Zayed Gas Fired Power Plant</t>
  </si>
  <si>
    <t>Mirfa Independent Water and Power Project (IWPP)</t>
  </si>
  <si>
    <t>Mirfa Open Cycle IWPP</t>
  </si>
  <si>
    <t>North Emirate Power Plant</t>
  </si>
  <si>
    <t>Ruwais Refinery Power Plant</t>
  </si>
  <si>
    <t>Shuweihat S1 IWPP</t>
  </si>
  <si>
    <t>Shuweihat S2 Greenfield IWPP</t>
  </si>
  <si>
    <t>Shuweihat S3 Power Plant</t>
  </si>
  <si>
    <t>Taweelah A1 IWPP</t>
  </si>
  <si>
    <t>Taweelah A10 Power Plant</t>
  </si>
  <si>
    <t>Taweelah A2 IWPP</t>
  </si>
  <si>
    <t>Taweelah B IWPP</t>
  </si>
  <si>
    <t>Taweelah B IWPP Extension</t>
  </si>
  <si>
    <t>Umm Al Nar East Power Plant A</t>
  </si>
  <si>
    <t>Umm Al Nar West Power Plant</t>
  </si>
  <si>
    <t>Umm Al Quwain Power Station</t>
  </si>
  <si>
    <t>Umm Al Quwain</t>
  </si>
  <si>
    <t>Umm Sas Al Nakhl Combined Cycle Power Plant</t>
  </si>
  <si>
    <t>Wasit Gas Turbine Power Plant</t>
  </si>
  <si>
    <t>Zirku ADMA-OPCO Dual Fuel Power Plant</t>
  </si>
  <si>
    <t>Zirku ADMA-OPCO Gas Turbine Power Plant</t>
  </si>
  <si>
    <t>Technology</t>
  </si>
  <si>
    <t>Fuel</t>
  </si>
  <si>
    <t>Name</t>
  </si>
  <si>
    <t>ID</t>
  </si>
  <si>
    <t>Province</t>
  </si>
  <si>
    <t>Pmax</t>
  </si>
  <si>
    <t>Pmin</t>
  </si>
  <si>
    <t>Year_Built</t>
  </si>
  <si>
    <t>Year_End</t>
  </si>
  <si>
    <t>Heat_Rate</t>
  </si>
  <si>
    <t>Ramp_Rate</t>
  </si>
  <si>
    <t>Barakah 1</t>
  </si>
  <si>
    <t>Barakah 2</t>
  </si>
  <si>
    <t>Barakah 3</t>
  </si>
  <si>
    <t>Barakah 4</t>
  </si>
  <si>
    <t>Nuclear</t>
  </si>
  <si>
    <t>PWR</t>
  </si>
  <si>
    <t>Al Warsan Waste to Energy Plant</t>
  </si>
  <si>
    <t>Sharjah Waste to Energy Plant - Phase 2</t>
  </si>
  <si>
    <t>Sharjah Waste to Energy Plant - Phase 1</t>
  </si>
  <si>
    <t>Al Qusais Biogas Power Project</t>
  </si>
  <si>
    <t xml:space="preserve">Municipal Solid Waste </t>
  </si>
  <si>
    <t xml:space="preserve">Landfill Gas ; Municipal Solid Waste </t>
  </si>
  <si>
    <t>Biogas</t>
  </si>
  <si>
    <t xml:space="preserve">Announced </t>
  </si>
  <si>
    <t xml:space="preserve">Permitting </t>
  </si>
  <si>
    <t>Al Hattawi</t>
  </si>
  <si>
    <t>Hydro</t>
  </si>
  <si>
    <t>Pumped Storage</t>
  </si>
  <si>
    <t>Midyan Wind Farm</t>
  </si>
  <si>
    <t>Shagaya Phase I</t>
  </si>
  <si>
    <t>Shagaya Phase II</t>
  </si>
  <si>
    <t>Shagaya Phase III</t>
  </si>
  <si>
    <t>Dhofar Wind Farm</t>
  </si>
  <si>
    <t>Sir Bani Yas II</t>
  </si>
  <si>
    <t>Turaif Bulk Wind Turbine</t>
  </si>
  <si>
    <t>Huraymila Wind Farm</t>
  </si>
  <si>
    <t>Al Dur Pilot Wind Farm</t>
  </si>
  <si>
    <t>Sir Bani Yas</t>
  </si>
  <si>
    <t>Onshore</t>
  </si>
  <si>
    <t>Wind</t>
  </si>
  <si>
    <t>Petro Solar-Manama Solar PV Park</t>
  </si>
  <si>
    <t>Al Dur Solar PV Park</t>
  </si>
  <si>
    <t>Tatweer Petroleum Solar PV Park</t>
  </si>
  <si>
    <t>Ecofys-Al Ardiya Solar PV Park</t>
  </si>
  <si>
    <t>Shagaya Phase II - PV</t>
  </si>
  <si>
    <t>Shagaya Phase III - PV</t>
  </si>
  <si>
    <t>Shagaya Phase I - PV</t>
  </si>
  <si>
    <t>Umm Gudair Field Solar PV Park</t>
  </si>
  <si>
    <t>Duqm Solar PV Park</t>
  </si>
  <si>
    <t>OPWP Solar Power Plant</t>
  </si>
  <si>
    <t>Ibri Solar PV Park</t>
  </si>
  <si>
    <t>Sharqiya Solar PV Park</t>
  </si>
  <si>
    <t>Mudhabi Solar PV Park</t>
  </si>
  <si>
    <t>Fatkhait Solar PV Park</t>
  </si>
  <si>
    <t>Harweel Solar PV Park</t>
  </si>
  <si>
    <t>Petroleum Development Oman Solar PV Park</t>
  </si>
  <si>
    <t>Kahramaa Solar Park</t>
  </si>
  <si>
    <t>Al Duhail Solar PV Park</t>
  </si>
  <si>
    <t>Qatar Foundation Solar PV Park</t>
  </si>
  <si>
    <t>QSTec - Ras Laffan Industrial City Solar Farm</t>
  </si>
  <si>
    <t>Qatar Petroleum Education City Solar PV Park</t>
  </si>
  <si>
    <t>Qatar Student Housing Solar PV Park</t>
  </si>
  <si>
    <t>Qatar National Convention Center Solar PV Park</t>
  </si>
  <si>
    <t>Al-Aflaj Solar PV Park</t>
  </si>
  <si>
    <t>Al-Jawf Solar PV Park</t>
  </si>
  <si>
    <t>Al-Khafji Solar PV Park</t>
  </si>
  <si>
    <t>Farasan Solar Park</t>
  </si>
  <si>
    <t>King Abdulaziz International Airport Solar PV Park</t>
  </si>
  <si>
    <t>King Abdullah Petroleum Studies and Research Center Solar Park</t>
  </si>
  <si>
    <t>King Abdullah University of Science and Technology - Solar Park</t>
  </si>
  <si>
    <t>Rafha Solar PV Park</t>
  </si>
  <si>
    <t>Sakakah Solar PV Park</t>
  </si>
  <si>
    <t>Saudi Aramco North Park Project</t>
  </si>
  <si>
    <t>ADWEA Sweihan Solar PV Park</t>
  </si>
  <si>
    <t>Mohammed Bin Rashid Al Maktoum Solar Park - 1</t>
  </si>
  <si>
    <t>Mohammed Bin Rashid Al Maktoum Solar Park - 2</t>
  </si>
  <si>
    <t>Mohammed Bin Rashid Al Maktoum Solar Park - 3a</t>
  </si>
  <si>
    <t>Mohammed Bin Rashid Al Maktoum Solar Park - 3b</t>
  </si>
  <si>
    <t>Mohammed Bin Rashid Al Maktoum Solar Park - 3c</t>
  </si>
  <si>
    <t>Utico-Ras Al Khaimah Solar PV Park</t>
  </si>
  <si>
    <t>Masdar City Solar Park</t>
  </si>
  <si>
    <t>Al Nabooda Automobiles Solar PV Park</t>
  </si>
  <si>
    <t>Abu Dhabi-ADWEA Solar PV Park</t>
  </si>
  <si>
    <t>Jebel Ali Solar PV Park</t>
  </si>
  <si>
    <t>RSA logistics Solar PV Park</t>
  </si>
  <si>
    <t>Masdar Institute Building Solar Park</t>
  </si>
  <si>
    <t>Emirates Engine Maintenance Centre Solar PV Park</t>
  </si>
  <si>
    <t>DEWA Emirates Airline Solar PV Park</t>
  </si>
  <si>
    <t>DEWA Al Quoz Solar PV Park</t>
  </si>
  <si>
    <t>Dubai International Airport Solar PV Park</t>
  </si>
  <si>
    <t>BMA International FZE Solar PV Park</t>
  </si>
  <si>
    <t>Solar</t>
  </si>
  <si>
    <t>PV</t>
  </si>
  <si>
    <t>Manama</t>
  </si>
  <si>
    <t>Al Farwaniyah</t>
  </si>
  <si>
    <t xml:space="preserve">Active </t>
  </si>
  <si>
    <t xml:space="preserve">Under Construction </t>
  </si>
  <si>
    <t>Saudi Aramco Soitec Solar CPV Park</t>
  </si>
  <si>
    <t>Solar Systems Riyadh Solar Plant</t>
  </si>
  <si>
    <t>Bahra Industrial Complex</t>
  </si>
  <si>
    <t>Masdar City Solar Power Plant</t>
  </si>
  <si>
    <t>Gulf 1 Solar Power Plant</t>
  </si>
  <si>
    <t>Soitec Muscat Solar Park</t>
  </si>
  <si>
    <t>Abu Dhabi Solar Power Plant</t>
  </si>
  <si>
    <t xml:space="preserve">Makkah </t>
  </si>
  <si>
    <t>CPV</t>
  </si>
  <si>
    <t>Al Abdaliyah Solar Thermal Plant</t>
  </si>
  <si>
    <t>KISR Shagaya CSP Project  - Phase 1</t>
  </si>
  <si>
    <t>KISR Shagaya CSP Project - Phase 2</t>
  </si>
  <si>
    <t>KISR Shagaya CSP Project - Phase 3</t>
  </si>
  <si>
    <t>Duba 1 ISCC Project</t>
  </si>
  <si>
    <t>Taiba ISCC Power Plant</t>
  </si>
  <si>
    <t>Waad Al-Shamal ISCC Project</t>
  </si>
  <si>
    <t>DEWA Solar Thermal Plant</t>
  </si>
  <si>
    <t>Mohammed Bin Rashid Al Maktoum Solar Thermal Power Plant</t>
  </si>
  <si>
    <t>Mohammed Bin Rashid Al Maktoum Solar Thermal Power Plant 1</t>
  </si>
  <si>
    <t>Mohammed Bin Rashid Al Maktoum Solar Thermal power plant 2</t>
  </si>
  <si>
    <t>Shams -1</t>
  </si>
  <si>
    <t>CSP</t>
  </si>
  <si>
    <t>Model_Node</t>
  </si>
  <si>
    <t>Jasra</t>
  </si>
  <si>
    <t>Al-Zour</t>
  </si>
  <si>
    <t>LZS_Doha</t>
  </si>
  <si>
    <t>NE_UAE</t>
  </si>
  <si>
    <t>Qassim</t>
  </si>
  <si>
    <t>Hail</t>
  </si>
  <si>
    <t>WOA_KSA</t>
  </si>
  <si>
    <t>SOA_KSA</t>
  </si>
  <si>
    <t>HAIL_KSA</t>
  </si>
  <si>
    <t>QASSIM_KSA</t>
  </si>
  <si>
    <t>RIYADH_KSA</t>
  </si>
  <si>
    <t>Fuel (detailed)</t>
  </si>
  <si>
    <t>Diesel</t>
  </si>
  <si>
    <t>Crude</t>
  </si>
  <si>
    <t>HFO</t>
  </si>
  <si>
    <t>Fuel info Source</t>
  </si>
  <si>
    <t>http://www.industryabout.com/country-territories-3/1703-kuwait/fossil-fuels-energy/25437-doha-east-deps-oil-power-plant</t>
  </si>
  <si>
    <t>https://www.pressreader.com/kuwait/arab-times/20161129/281556585434408 ,http://reader.newshub.ir/news/57913652</t>
  </si>
  <si>
    <t>https://www.pressreader.com/kuwait/arab-times/20161129/281556585434408</t>
  </si>
  <si>
    <t>http://globalenergyobservatory.org/geoid/2952,http://enipedia.tudelft.nl/wiki/Doha_West_Powerplant</t>
  </si>
  <si>
    <t>http://www.mew.gov.kw/media/infoLibrary/technical_specs_reduced.pdf</t>
  </si>
  <si>
    <t>http://timesofoman.com/article/94640/Business/Musandam-power-project-to-start-operation-by-early-2017</t>
  </si>
  <si>
    <t>http://www.globalenergyobservatory.org/geoid/5221</t>
  </si>
  <si>
    <t>http://wam.ae/en/print/1395236164384</t>
  </si>
  <si>
    <t>OM</t>
  </si>
  <si>
    <t>UAE</t>
  </si>
  <si>
    <t>KW</t>
  </si>
  <si>
    <t>QA</t>
  </si>
  <si>
    <t>BA</t>
  </si>
  <si>
    <t>Biomass</t>
  </si>
  <si>
    <t>No. of units</t>
  </si>
  <si>
    <t>Capacity</t>
  </si>
  <si>
    <t>CCGT</t>
  </si>
  <si>
    <t>GT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</si>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</sst>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0" fillId="0" borderId="0" xfId="0" applyFill="1" applyAlignment="1">
      <alignment vertical="center"/>
    </xf>
    <xf numFmtId="0" fontId="0" fillId="0" borderId="0" xfId="0" applyFill="1"/>
    <xf numFmtId="0" fontId="0" fillId="0" borderId="0" xfId="0" applyFont="1" applyFill="1"/>
    <xf numFmtId="0" fontId="0" fillId="0" borderId="0" xfId="0" applyFill="1" applyAlignment="1"/>
    <xf numFmtId="0" fontId="0" fillId="3" borderId="0" xfId="0" applyFill="1"/>
    <xf numFmtId="0" fontId="0" fillId="4" borderId="0" xfId="0" applyFill="1"/>
    <xf numFmtId="0" fontId="0" fillId="5" borderId="0" xfId="0" applyFill="1"/>
    <xf numFmtId="0" fontId="3" fillId="0" borderId="0" xfId="1"/>
    <xf numFmtId="0" fontId="0" fillId="6" borderId="0" xfId="0" applyFill="1"/>
    <xf numFmtId="0" fontId="5" fillId="0" borderId="0" xfId="0" applyFont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7"/>
          <c:order val="0"/>
          <c:tx>
            <c:strRef>
              <c:f>Sheet1!$A$3</c:f>
              <c:strCache>
                <c:ptCount val="1"/>
                <c:pt idx="0">
                  <c:v>Crude</c:v>
                </c:pt>
              </c:strCache>
            </c:strRef>
          </c:tx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(Sheet1!$C$3,Sheet1!$E$3,Sheet1!$G$3,Sheet1!$I$3,Sheet1!$K$3)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434-D846-B68A-5088A9871A14}"/>
            </c:ext>
          </c:extLst>
        </c:ser>
        <c:ser>
          <c:idx val="8"/>
          <c:order val="1"/>
          <c:tx>
            <c:strRef>
              <c:f>Sheet1!$A$4</c:f>
              <c:strCache>
                <c:ptCount val="1"/>
                <c:pt idx="0">
                  <c:v>Diesel</c:v>
                </c:pt>
              </c:strCache>
            </c:strRef>
          </c:tx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(Sheet1!$C$4,Sheet1!$E$4,Sheet1!$G$4,Sheet1!$I$4,Sheet1!$K$4)</c:f>
              <c:numCache>
                <c:formatCode>General</c:formatCode>
                <c:ptCount val="5"/>
                <c:pt idx="0">
                  <c:v>52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434-D846-B68A-5088A9871A14}"/>
            </c:ext>
          </c:extLst>
        </c:ser>
        <c:ser>
          <c:idx val="9"/>
          <c:order val="2"/>
          <c:tx>
            <c:strRef>
              <c:f>Sheet1!$A$5</c:f>
              <c:strCache>
                <c:ptCount val="1"/>
                <c:pt idx="0">
                  <c:v>Gas</c:v>
                </c:pt>
              </c:strCache>
            </c:strRef>
          </c:tx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(Sheet1!$C$5,Sheet1!$E$5,Sheet1!$G$5,Sheet1!$I$5,Sheet1!$K$5)</c:f>
              <c:numCache>
                <c:formatCode>General</c:formatCode>
                <c:ptCount val="5"/>
                <c:pt idx="0">
                  <c:v>38</c:v>
                </c:pt>
                <c:pt idx="1">
                  <c:v>42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434-D846-B68A-5088A9871A14}"/>
            </c:ext>
          </c:extLst>
        </c:ser>
        <c:ser>
          <c:idx val="10"/>
          <c:order val="3"/>
          <c:tx>
            <c:strRef>
              <c:f>Sheet1!$A$6</c:f>
              <c:strCache>
                <c:ptCount val="1"/>
                <c:pt idx="0">
                  <c:v>HFO</c:v>
                </c:pt>
              </c:strCache>
            </c:strRef>
          </c:tx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(Sheet1!$C$6,Sheet1!$E$6,Sheet1!$G$6,Sheet1!$I$6,Sheet1!$K$6)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434-D846-B68A-5088A9871A14}"/>
            </c:ext>
          </c:extLst>
        </c:ser>
        <c:ser>
          <c:idx val="11"/>
          <c:order val="4"/>
          <c:tx>
            <c:strRef>
              <c:f>Sheet1!$A$7</c:f>
              <c:strCache>
                <c:ptCount val="1"/>
                <c:pt idx="0">
                  <c:v>Biomass</c:v>
                </c:pt>
              </c:strCache>
            </c:strRef>
          </c:tx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(Sheet1!$C$7,Sheet1!$E$7,Sheet1!$G$7,Sheet1!$I$7,Sheet1!$K$7)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434-D846-B68A-5088A9871A14}"/>
            </c:ext>
          </c:extLst>
        </c:ser>
        <c:ser>
          <c:idx val="12"/>
          <c:order val="5"/>
          <c:tx>
            <c:strRef>
              <c:f>Sheet1!$A$8</c:f>
              <c:strCache>
                <c:ptCount val="1"/>
                <c:pt idx="0">
                  <c:v>Solar</c:v>
                </c:pt>
              </c:strCache>
            </c:strRef>
          </c:tx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(Sheet1!$C$8,Sheet1!$E$8,Sheet1!$G$8,Sheet1!$I$8,Sheet1!$K$8)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434-D846-B68A-5088A9871A14}"/>
            </c:ext>
          </c:extLst>
        </c:ser>
        <c:ser>
          <c:idx val="13"/>
          <c:order val="6"/>
          <c:tx>
            <c:strRef>
              <c:f>Sheet1!$A$9</c:f>
              <c:strCache>
                <c:ptCount val="1"/>
                <c:pt idx="0">
                  <c:v>Wind</c:v>
                </c:pt>
              </c:strCache>
            </c:strRef>
          </c:tx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(Sheet1!$C$9,Sheet1!$E$9,Sheet1!$G$9,Sheet1!$I$9,Sheet1!$K$9)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434-D846-B68A-5088A9871A14}"/>
            </c:ext>
          </c:extLst>
        </c:ser>
        <c:ser>
          <c:idx val="0"/>
          <c:order val="7"/>
          <c:tx>
            <c:strRef>
              <c:f>Sheet1!$A$3</c:f>
              <c:strCache>
                <c:ptCount val="1"/>
                <c:pt idx="0">
                  <c:v>Crude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(Sheet1!$C$3,Sheet1!$E$3,Sheet1!$G$3,Sheet1!$I$3,Sheet1!$K$3)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434-D846-B68A-5088A9871A14}"/>
            </c:ext>
          </c:extLst>
        </c:ser>
        <c:ser>
          <c:idx val="1"/>
          <c:order val="8"/>
          <c:tx>
            <c:strRef>
              <c:f>Sheet1!$A$4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(Sheet1!$C$4,Sheet1!$E$4,Sheet1!$G$4,Sheet1!$I$4,Sheet1!$K$4)</c:f>
              <c:numCache>
                <c:formatCode>General</c:formatCode>
                <c:ptCount val="5"/>
                <c:pt idx="0">
                  <c:v>52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434-D846-B68A-5088A9871A14}"/>
            </c:ext>
          </c:extLst>
        </c:ser>
        <c:ser>
          <c:idx val="2"/>
          <c:order val="9"/>
          <c:tx>
            <c:strRef>
              <c:f>Sheet1!$A$5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(Sheet1!$C$5,Sheet1!$E$5,Sheet1!$G$5,Sheet1!$I$5,Sheet1!$K$5)</c:f>
              <c:numCache>
                <c:formatCode>General</c:formatCode>
                <c:ptCount val="5"/>
                <c:pt idx="0">
                  <c:v>38</c:v>
                </c:pt>
                <c:pt idx="1">
                  <c:v>42</c:v>
                </c:pt>
                <c:pt idx="2">
                  <c:v>11</c:v>
                </c:pt>
                <c:pt idx="3">
                  <c:v>9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434-D846-B68A-5088A9871A14}"/>
            </c:ext>
          </c:extLst>
        </c:ser>
        <c:ser>
          <c:idx val="3"/>
          <c:order val="10"/>
          <c:tx>
            <c:strRef>
              <c:f>Sheet1!$A$6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(Sheet1!$C$6,Sheet1!$E$6,Sheet1!$G$6,Sheet1!$I$6,Sheet1!$K$6)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434-D846-B68A-5088A9871A14}"/>
            </c:ext>
          </c:extLst>
        </c:ser>
        <c:ser>
          <c:idx val="4"/>
          <c:order val="11"/>
          <c:tx>
            <c:strRef>
              <c:f>Sheet1!$A$7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(Sheet1!$C$7,Sheet1!$E$7,Sheet1!$G$7,Sheet1!$I$7,Sheet1!$K$7)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434-D846-B68A-5088A9871A14}"/>
            </c:ext>
          </c:extLst>
        </c:ser>
        <c:ser>
          <c:idx val="5"/>
          <c:order val="12"/>
          <c:tx>
            <c:strRef>
              <c:f>Sheet1!$A$8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(Sheet1!$C$8,Sheet1!$E$8,Sheet1!$G$8,Sheet1!$I$8,Sheet1!$K$8)</c:f>
              <c:numCache>
                <c:formatCode>General</c:formatCode>
                <c:ptCount val="5"/>
                <c:pt idx="0">
                  <c:v>9</c:v>
                </c:pt>
                <c:pt idx="1">
                  <c:v>15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434-D846-B68A-5088A9871A14}"/>
            </c:ext>
          </c:extLst>
        </c:ser>
        <c:ser>
          <c:idx val="6"/>
          <c:order val="13"/>
          <c:tx>
            <c:strRef>
              <c:f>Sheet1!$A$9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(Sheet1!$C$1:$C$2,Sheet1!$E$1:$E$2,Sheet1!$G$1:$G$2,Sheet1!$I$1:$I$2,Sheet1!$K$1:$K$2)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(Sheet1!$C$9,Sheet1!$E$9,Sheet1!$G$9,Sheet1!$I$9,Sheet1!$K$9)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434-D846-B68A-5088A987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8069040"/>
        <c:axId val="938167584"/>
      </c:barChart>
      <c:catAx>
        <c:axId val="93806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167584"/>
        <c:crosses val="autoZero"/>
        <c:auto val="1"/>
        <c:lblAlgn val="ctr"/>
        <c:lblOffset val="100"/>
        <c:noMultiLvlLbl val="0"/>
      </c:catAx>
      <c:valAx>
        <c:axId val="93816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06904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Crude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Sheet1!$C$1:$K$2</c:f>
              <c:multiLvlStrCache>
                <c:ptCount val="9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UAE</c:v>
                  </c:pt>
                  <c:pt idx="3">
                    <c:v>KW</c:v>
                  </c:pt>
                  <c:pt idx="4">
                    <c:v>KW</c:v>
                  </c:pt>
                  <c:pt idx="5">
                    <c:v>QA</c:v>
                  </c:pt>
                  <c:pt idx="6">
                    <c:v>QA</c:v>
                  </c:pt>
                  <c:pt idx="7">
                    <c:v>BA</c:v>
                  </c:pt>
                  <c:pt idx="8">
                    <c:v>BA</c:v>
                  </c:pt>
                </c:lvl>
              </c:multiLvlStrCache>
            </c:multiLvlStrRef>
          </c:cat>
          <c:val>
            <c:numRef>
              <c:f>Sheet1!$C$3:$K$3</c:f>
              <c:numCache>
                <c:formatCode>General</c:formatCode>
                <c:ptCount val="9"/>
                <c:pt idx="0">
                  <c:v>1</c:v>
                </c:pt>
                <c:pt idx="1">
                  <c:v>34</c:v>
                </c:pt>
                <c:pt idx="2">
                  <c:v>3</c:v>
                </c:pt>
                <c:pt idx="3">
                  <c:v>804</c:v>
                </c:pt>
                <c:pt idx="4">
                  <c:v>1</c:v>
                </c:pt>
                <c:pt idx="5">
                  <c:v>77.3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55-7F48-B1B9-9E4F1DF09DA8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Sheet1!$C$1:$K$2</c:f>
              <c:multiLvlStrCache>
                <c:ptCount val="9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UAE</c:v>
                  </c:pt>
                  <c:pt idx="3">
                    <c:v>KW</c:v>
                  </c:pt>
                  <c:pt idx="4">
                    <c:v>KW</c:v>
                  </c:pt>
                  <c:pt idx="5">
                    <c:v>QA</c:v>
                  </c:pt>
                  <c:pt idx="6">
                    <c:v>QA</c:v>
                  </c:pt>
                  <c:pt idx="7">
                    <c:v>BA</c:v>
                  </c:pt>
                  <c:pt idx="8">
                    <c:v>BA</c:v>
                  </c:pt>
                </c:lvl>
              </c:multiLvlStrCache>
            </c:multiLvlStrRef>
          </c:cat>
          <c:val>
            <c:numRef>
              <c:f>Sheet1!$C$4:$K$4</c:f>
              <c:numCache>
                <c:formatCode>General</c:formatCode>
                <c:ptCount val="9"/>
                <c:pt idx="0">
                  <c:v>52</c:v>
                </c:pt>
                <c:pt idx="1">
                  <c:v>4.16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55-7F48-B1B9-9E4F1DF09DA8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Sheet1!$C$1:$K$2</c:f>
              <c:multiLvlStrCache>
                <c:ptCount val="9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UAE</c:v>
                  </c:pt>
                  <c:pt idx="3">
                    <c:v>KW</c:v>
                  </c:pt>
                  <c:pt idx="4">
                    <c:v>KW</c:v>
                  </c:pt>
                  <c:pt idx="5">
                    <c:v>QA</c:v>
                  </c:pt>
                  <c:pt idx="6">
                    <c:v>QA</c:v>
                  </c:pt>
                  <c:pt idx="7">
                    <c:v>BA</c:v>
                  </c:pt>
                  <c:pt idx="8">
                    <c:v>BA</c:v>
                  </c:pt>
                </c:lvl>
              </c:multiLvlStrCache>
            </c:multiLvlStrRef>
          </c:cat>
          <c:val>
            <c:numRef>
              <c:f>Sheet1!$C$5:$K$5</c:f>
              <c:numCache>
                <c:formatCode>General</c:formatCode>
                <c:ptCount val="9"/>
                <c:pt idx="0">
                  <c:v>38</c:v>
                </c:pt>
                <c:pt idx="1">
                  <c:v>34521.199999999997</c:v>
                </c:pt>
                <c:pt idx="2">
                  <c:v>42</c:v>
                </c:pt>
                <c:pt idx="3">
                  <c:v>8691.5</c:v>
                </c:pt>
                <c:pt idx="4">
                  <c:v>11</c:v>
                </c:pt>
                <c:pt idx="5">
                  <c:v>9920.5</c:v>
                </c:pt>
                <c:pt idx="6">
                  <c:v>9</c:v>
                </c:pt>
                <c:pt idx="7">
                  <c:v>6186</c:v>
                </c:pt>
                <c:pt idx="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55-7F48-B1B9-9E4F1DF09DA8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Sheet1!$C$1:$K$2</c:f>
              <c:multiLvlStrCache>
                <c:ptCount val="9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UAE</c:v>
                  </c:pt>
                  <c:pt idx="3">
                    <c:v>KW</c:v>
                  </c:pt>
                  <c:pt idx="4">
                    <c:v>KW</c:v>
                  </c:pt>
                  <c:pt idx="5">
                    <c:v>QA</c:v>
                  </c:pt>
                  <c:pt idx="6">
                    <c:v>QA</c:v>
                  </c:pt>
                  <c:pt idx="7">
                    <c:v>BA</c:v>
                  </c:pt>
                  <c:pt idx="8">
                    <c:v>BA</c:v>
                  </c:pt>
                </c:lvl>
              </c:multiLvlStrCache>
            </c:multiLvlStrRef>
          </c:cat>
          <c:val>
            <c:numRef>
              <c:f>Sheet1!$C$6:$K$6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8250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55-7F48-B1B9-9E4F1DF09DA8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Sheet1!$C$1:$K$2</c:f>
              <c:multiLvlStrCache>
                <c:ptCount val="9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UAE</c:v>
                  </c:pt>
                  <c:pt idx="3">
                    <c:v>KW</c:v>
                  </c:pt>
                  <c:pt idx="4">
                    <c:v>KW</c:v>
                  </c:pt>
                  <c:pt idx="5">
                    <c:v>QA</c:v>
                  </c:pt>
                  <c:pt idx="6">
                    <c:v>QA</c:v>
                  </c:pt>
                  <c:pt idx="7">
                    <c:v>BA</c:v>
                  </c:pt>
                  <c:pt idx="8">
                    <c:v>BA</c:v>
                  </c:pt>
                </c:lvl>
              </c:multiLvlStrCache>
            </c:multiLvlStrRef>
          </c:cat>
          <c:val>
            <c:numRef>
              <c:f>Sheet1!$C$7:$K$7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55-7F48-B1B9-9E4F1DF09DA8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Sheet1!$C$1:$K$2</c:f>
              <c:multiLvlStrCache>
                <c:ptCount val="9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UAE</c:v>
                  </c:pt>
                  <c:pt idx="3">
                    <c:v>KW</c:v>
                  </c:pt>
                  <c:pt idx="4">
                    <c:v>KW</c:v>
                  </c:pt>
                  <c:pt idx="5">
                    <c:v>QA</c:v>
                  </c:pt>
                  <c:pt idx="6">
                    <c:v>QA</c:v>
                  </c:pt>
                  <c:pt idx="7">
                    <c:v>BA</c:v>
                  </c:pt>
                  <c:pt idx="8">
                    <c:v>BA</c:v>
                  </c:pt>
                </c:lvl>
              </c:multiLvlStrCache>
            </c:multiLvlStrRef>
          </c:cat>
          <c:val>
            <c:numRef>
              <c:f>Sheet1!$C$8:$K$8</c:f>
              <c:numCache>
                <c:formatCode>General</c:formatCode>
                <c:ptCount val="9"/>
                <c:pt idx="0">
                  <c:v>9</c:v>
                </c:pt>
                <c:pt idx="1">
                  <c:v>131.773</c:v>
                </c:pt>
                <c:pt idx="2">
                  <c:v>15</c:v>
                </c:pt>
                <c:pt idx="3">
                  <c:v>12</c:v>
                </c:pt>
                <c:pt idx="4">
                  <c:v>2</c:v>
                </c:pt>
                <c:pt idx="5">
                  <c:v>4.1859999999999999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55-7F48-B1B9-9E4F1DF09DA8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Sheet1!$C$1:$K$2</c:f>
              <c:multiLvlStrCache>
                <c:ptCount val="9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UAE</c:v>
                  </c:pt>
                  <c:pt idx="3">
                    <c:v>KW</c:v>
                  </c:pt>
                  <c:pt idx="4">
                    <c:v>KW</c:v>
                  </c:pt>
                  <c:pt idx="5">
                    <c:v>QA</c:v>
                  </c:pt>
                  <c:pt idx="6">
                    <c:v>QA</c:v>
                  </c:pt>
                  <c:pt idx="7">
                    <c:v>BA</c:v>
                  </c:pt>
                  <c:pt idx="8">
                    <c:v>BA</c:v>
                  </c:pt>
                </c:lvl>
              </c:multiLvlStrCache>
            </c:multiLvlStrRef>
          </c:cat>
          <c:val>
            <c:numRef>
              <c:f>Sheet1!$C$9:$K$9</c:f>
              <c:numCache>
                <c:formatCode>General</c:formatCode>
                <c:ptCount val="9"/>
                <c:pt idx="0">
                  <c:v>1</c:v>
                </c:pt>
                <c:pt idx="1">
                  <c:v>0.85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55-7F48-B1B9-9E4F1DF09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7708288"/>
        <c:axId val="937709968"/>
      </c:barChart>
      <c:catAx>
        <c:axId val="937708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09968"/>
        <c:crosses val="autoZero"/>
        <c:auto val="1"/>
        <c:lblAlgn val="ctr"/>
        <c:lblOffset val="100"/>
        <c:noMultiLvlLbl val="0"/>
      </c:catAx>
      <c:valAx>
        <c:axId val="93770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708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Crude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(Sheet1!$B$1:$B$2,Sheet1!$D$1:$D$2,Sheet1!$F$1:$F$2,Sheet1!$H$1:$H$2,Sheet1!$J$1:$J$2)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(Sheet1!$B$3,Sheet1!$D$3,Sheet1!$F$3,Sheet1!$H$3,Sheet1!$J$3)</c:f>
              <c:numCache>
                <c:formatCode>General</c:formatCode>
                <c:ptCount val="5"/>
                <c:pt idx="0">
                  <c:v>48</c:v>
                </c:pt>
                <c:pt idx="1">
                  <c:v>34</c:v>
                </c:pt>
                <c:pt idx="2">
                  <c:v>804</c:v>
                </c:pt>
                <c:pt idx="3">
                  <c:v>77.3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6-E846-9114-E62A4C19A39D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Diesel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(Sheet1!$B$1:$B$2,Sheet1!$D$1:$D$2,Sheet1!$F$1:$F$2,Sheet1!$H$1:$H$2,Sheet1!$J$1:$J$2)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(Sheet1!$B$4,Sheet1!$D$4,Sheet1!$F$4,Sheet1!$H$4,Sheet1!$J$4)</c:f>
              <c:numCache>
                <c:formatCode>General</c:formatCode>
                <c:ptCount val="5"/>
                <c:pt idx="0">
                  <c:v>575.46</c:v>
                </c:pt>
                <c:pt idx="1">
                  <c:v>4.16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6-E846-9114-E62A4C19A39D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(Sheet1!$B$1:$B$2,Sheet1!$D$1:$D$2,Sheet1!$F$1:$F$2,Sheet1!$H$1:$H$2,Sheet1!$J$1:$J$2)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(Sheet1!$B$5,Sheet1!$D$5,Sheet1!$F$5,Sheet1!$H$5,Sheet1!$J$5)</c:f>
              <c:numCache>
                <c:formatCode>General</c:formatCode>
                <c:ptCount val="5"/>
                <c:pt idx="0">
                  <c:v>16127.039999999999</c:v>
                </c:pt>
                <c:pt idx="1">
                  <c:v>34521.199999999997</c:v>
                </c:pt>
                <c:pt idx="2">
                  <c:v>8691.5</c:v>
                </c:pt>
                <c:pt idx="3">
                  <c:v>9920.5</c:v>
                </c:pt>
                <c:pt idx="4">
                  <c:v>6186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6-E846-9114-E62A4C19A39D}"/>
            </c:ext>
          </c:extLst>
        </c:ser>
        <c:ser>
          <c:idx val="3"/>
          <c:order val="3"/>
          <c:tx>
            <c:strRef>
              <c:f>Sheet1!$A$6</c:f>
              <c:strCache>
                <c:ptCount val="1"/>
                <c:pt idx="0">
                  <c:v>HFO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(Sheet1!$B$1:$B$2,Sheet1!$D$1:$D$2,Sheet1!$F$1:$F$2,Sheet1!$H$1:$H$2,Sheet1!$J$1:$J$2)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(Sheet1!$B$6,Sheet1!$D$6,Sheet1!$F$6,Sheet1!$H$6,Sheet1!$J$6)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8250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6-E846-9114-E62A4C19A39D}"/>
            </c:ext>
          </c:extLst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Biomass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(Sheet1!$B$1:$B$2,Sheet1!$D$1:$D$2,Sheet1!$F$1:$F$2,Sheet1!$H$1:$H$2,Sheet1!$J$1:$J$2)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(Sheet1!$B$7,Sheet1!$D$7,Sheet1!$F$7,Sheet1!$H$7,Sheet1!$J$7)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E6-E846-9114-E62A4C19A39D}"/>
            </c:ext>
          </c:extLst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(Sheet1!$B$1:$B$2,Sheet1!$D$1:$D$2,Sheet1!$F$1:$F$2,Sheet1!$H$1:$H$2,Sheet1!$J$1:$J$2)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(Sheet1!$B$8,Sheet1!$D$8,Sheet1!$F$8,Sheet1!$H$8,Sheet1!$J$8)</c:f>
              <c:numCache>
                <c:formatCode>General</c:formatCode>
                <c:ptCount val="5"/>
                <c:pt idx="0">
                  <c:v>1212.93</c:v>
                </c:pt>
                <c:pt idx="1">
                  <c:v>131.773</c:v>
                </c:pt>
                <c:pt idx="2">
                  <c:v>12</c:v>
                </c:pt>
                <c:pt idx="3">
                  <c:v>4.1859999999999999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E6-E846-9114-E62A4C19A39D}"/>
            </c:ext>
          </c:extLst>
        </c:ser>
        <c:ser>
          <c:idx val="6"/>
          <c:order val="6"/>
          <c:tx>
            <c:strRef>
              <c:f>Sheet1!$A$9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(Sheet1!$B$1:$B$2,Sheet1!$D$1:$D$2,Sheet1!$F$1:$F$2,Sheet1!$H$1:$H$2,Sheet1!$J$1:$J$2)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(Sheet1!$B$9,Sheet1!$D$9,Sheet1!$F$9,Sheet1!$H$9,Sheet1!$J$9)</c:f>
              <c:numCache>
                <c:formatCode>General</c:formatCode>
                <c:ptCount val="5"/>
                <c:pt idx="0">
                  <c:v>50</c:v>
                </c:pt>
                <c:pt idx="1">
                  <c:v>0.85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E6-E846-9114-E62A4C19A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2560320"/>
        <c:axId val="952151264"/>
      </c:barChart>
      <c:catAx>
        <c:axId val="9125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51264"/>
        <c:crosses val="autoZero"/>
        <c:auto val="1"/>
        <c:lblAlgn val="ctr"/>
        <c:lblOffset val="100"/>
        <c:noMultiLvlLbl val="0"/>
      </c:catAx>
      <c:valAx>
        <c:axId val="95215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6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Sheet1!$B$18:$K$19</c:f>
              <c:multiLvlStrCache>
                <c:ptCount val="10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</c:lvl>
                <c:lvl>
                  <c:pt idx="0">
                    <c:v>OM</c:v>
                  </c:pt>
                  <c:pt idx="1">
                    <c:v>OM</c:v>
                  </c:pt>
                  <c:pt idx="2">
                    <c:v>UAE</c:v>
                  </c:pt>
                  <c:pt idx="3">
                    <c:v>UAE</c:v>
                  </c:pt>
                  <c:pt idx="4">
                    <c:v>KW</c:v>
                  </c:pt>
                  <c:pt idx="5">
                    <c:v>KW</c:v>
                  </c:pt>
                  <c:pt idx="6">
                    <c:v>QA</c:v>
                  </c:pt>
                  <c:pt idx="7">
                    <c:v>QA</c:v>
                  </c:pt>
                  <c:pt idx="8">
                    <c:v>BA</c:v>
                  </c:pt>
                  <c:pt idx="9">
                    <c:v>BA</c:v>
                  </c:pt>
                </c:lvl>
              </c:multiLvlStrCache>
            </c:multiLvlStrRef>
          </c:cat>
          <c:val>
            <c:numRef>
              <c:f>Sheet1!$B$20:$K$20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A-2C4C-AA34-74391870E150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Sheet1!$B$18:$K$19</c:f>
              <c:multiLvlStrCache>
                <c:ptCount val="10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</c:lvl>
                <c:lvl>
                  <c:pt idx="0">
                    <c:v>OM</c:v>
                  </c:pt>
                  <c:pt idx="1">
                    <c:v>OM</c:v>
                  </c:pt>
                  <c:pt idx="2">
                    <c:v>UAE</c:v>
                  </c:pt>
                  <c:pt idx="3">
                    <c:v>UAE</c:v>
                  </c:pt>
                  <c:pt idx="4">
                    <c:v>KW</c:v>
                  </c:pt>
                  <c:pt idx="5">
                    <c:v>KW</c:v>
                  </c:pt>
                  <c:pt idx="6">
                    <c:v>QA</c:v>
                  </c:pt>
                  <c:pt idx="7">
                    <c:v>QA</c:v>
                  </c:pt>
                  <c:pt idx="8">
                    <c:v>BA</c:v>
                  </c:pt>
                  <c:pt idx="9">
                    <c:v>BA</c:v>
                  </c:pt>
                </c:lvl>
              </c:multiLvlStrCache>
            </c:multiLvlStrRef>
          </c:cat>
          <c:val>
            <c:numRef>
              <c:f>Sheet1!$B$21:$K$21</c:f>
              <c:numCache>
                <c:formatCode>General</c:formatCode>
                <c:ptCount val="10"/>
                <c:pt idx="0">
                  <c:v>8</c:v>
                </c:pt>
                <c:pt idx="1">
                  <c:v>6711</c:v>
                </c:pt>
                <c:pt idx="2">
                  <c:v>18</c:v>
                </c:pt>
                <c:pt idx="3">
                  <c:v>25369.4</c:v>
                </c:pt>
                <c:pt idx="4">
                  <c:v>6</c:v>
                </c:pt>
                <c:pt idx="5">
                  <c:v>7420.2</c:v>
                </c:pt>
                <c:pt idx="6">
                  <c:v>8</c:v>
                </c:pt>
                <c:pt idx="7">
                  <c:v>9544</c:v>
                </c:pt>
                <c:pt idx="8">
                  <c:v>6</c:v>
                </c:pt>
                <c:pt idx="9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EA-2C4C-AA34-74391870E150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CPV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Sheet1!$B$18:$K$19</c:f>
              <c:multiLvlStrCache>
                <c:ptCount val="10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</c:lvl>
                <c:lvl>
                  <c:pt idx="0">
                    <c:v>OM</c:v>
                  </c:pt>
                  <c:pt idx="1">
                    <c:v>OM</c:v>
                  </c:pt>
                  <c:pt idx="2">
                    <c:v>UAE</c:v>
                  </c:pt>
                  <c:pt idx="3">
                    <c:v>UAE</c:v>
                  </c:pt>
                  <c:pt idx="4">
                    <c:v>KW</c:v>
                  </c:pt>
                  <c:pt idx="5">
                    <c:v>KW</c:v>
                  </c:pt>
                  <c:pt idx="6">
                    <c:v>QA</c:v>
                  </c:pt>
                  <c:pt idx="7">
                    <c:v>QA</c:v>
                  </c:pt>
                  <c:pt idx="8">
                    <c:v>BA</c:v>
                  </c:pt>
                  <c:pt idx="9">
                    <c:v>BA</c:v>
                  </c:pt>
                </c:lvl>
              </c:multiLvlStrCache>
            </c:multiLvlStr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1</c:v>
                </c:pt>
                <c:pt idx="1">
                  <c:v>0.01</c:v>
                </c:pt>
                <c:pt idx="2">
                  <c:v>3</c:v>
                </c:pt>
                <c:pt idx="3">
                  <c:v>0.161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9EA-2C4C-AA34-74391870E150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Sheet1!$B$18:$K$19</c:f>
              <c:multiLvlStrCache>
                <c:ptCount val="10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</c:lvl>
                <c:lvl>
                  <c:pt idx="0">
                    <c:v>OM</c:v>
                  </c:pt>
                  <c:pt idx="1">
                    <c:v>OM</c:v>
                  </c:pt>
                  <c:pt idx="2">
                    <c:v>UAE</c:v>
                  </c:pt>
                  <c:pt idx="3">
                    <c:v>UAE</c:v>
                  </c:pt>
                  <c:pt idx="4">
                    <c:v>KW</c:v>
                  </c:pt>
                  <c:pt idx="5">
                    <c:v>KW</c:v>
                  </c:pt>
                  <c:pt idx="6">
                    <c:v>QA</c:v>
                  </c:pt>
                  <c:pt idx="7">
                    <c:v>QA</c:v>
                  </c:pt>
                  <c:pt idx="8">
                    <c:v>BA</c:v>
                  </c:pt>
                  <c:pt idx="9">
                    <c:v>BA</c:v>
                  </c:pt>
                </c:lvl>
              </c:multiLvlStrCache>
            </c:multiLvlStr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100.11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9EA-2C4C-AA34-74391870E150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Sheet1!$B$18:$K$19</c:f>
              <c:multiLvlStrCache>
                <c:ptCount val="10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</c:lvl>
                <c:lvl>
                  <c:pt idx="0">
                    <c:v>OM</c:v>
                  </c:pt>
                  <c:pt idx="1">
                    <c:v>OM</c:v>
                  </c:pt>
                  <c:pt idx="2">
                    <c:v>UAE</c:v>
                  </c:pt>
                  <c:pt idx="3">
                    <c:v>UAE</c:v>
                  </c:pt>
                  <c:pt idx="4">
                    <c:v>KW</c:v>
                  </c:pt>
                  <c:pt idx="5">
                    <c:v>KW</c:v>
                  </c:pt>
                  <c:pt idx="6">
                    <c:v>QA</c:v>
                  </c:pt>
                  <c:pt idx="7">
                    <c:v>QA</c:v>
                  </c:pt>
                  <c:pt idx="8">
                    <c:v>BA</c:v>
                  </c:pt>
                  <c:pt idx="9">
                    <c:v>BA</c:v>
                  </c:pt>
                </c:lvl>
              </c:multiLvlStrCache>
            </c:multiLvlStrRef>
          </c:cat>
          <c:val>
            <c:numRef>
              <c:f>Sheet1!$B$24:$K$24</c:f>
              <c:numCache>
                <c:formatCode>General</c:formatCode>
                <c:ptCount val="10"/>
                <c:pt idx="0">
                  <c:v>19</c:v>
                </c:pt>
                <c:pt idx="1">
                  <c:v>3521.34</c:v>
                </c:pt>
                <c:pt idx="2">
                  <c:v>20</c:v>
                </c:pt>
                <c:pt idx="3">
                  <c:v>7005.8</c:v>
                </c:pt>
                <c:pt idx="4">
                  <c:v>6</c:v>
                </c:pt>
                <c:pt idx="5">
                  <c:v>2075.3000000000002</c:v>
                </c:pt>
                <c:pt idx="6">
                  <c:v>2</c:v>
                </c:pt>
                <c:pt idx="7">
                  <c:v>440.5</c:v>
                </c:pt>
                <c:pt idx="8">
                  <c:v>4</c:v>
                </c:pt>
                <c:pt idx="9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EA-2C4C-AA34-74391870E150}"/>
            </c:ext>
          </c:extLst>
        </c:ser>
        <c:ser>
          <c:idx val="5"/>
          <c:order val="5"/>
          <c:tx>
            <c:strRef>
              <c:f>Sheet1!$A$25</c:f>
              <c:strCache>
                <c:ptCount val="1"/>
                <c:pt idx="0">
                  <c:v>Internal Combustion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Sheet1!$B$18:$K$19</c:f>
              <c:multiLvlStrCache>
                <c:ptCount val="10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</c:lvl>
                <c:lvl>
                  <c:pt idx="0">
                    <c:v>OM</c:v>
                  </c:pt>
                  <c:pt idx="1">
                    <c:v>OM</c:v>
                  </c:pt>
                  <c:pt idx="2">
                    <c:v>UAE</c:v>
                  </c:pt>
                  <c:pt idx="3">
                    <c:v>UAE</c:v>
                  </c:pt>
                  <c:pt idx="4">
                    <c:v>KW</c:v>
                  </c:pt>
                  <c:pt idx="5">
                    <c:v>KW</c:v>
                  </c:pt>
                  <c:pt idx="6">
                    <c:v>QA</c:v>
                  </c:pt>
                  <c:pt idx="7">
                    <c:v>QA</c:v>
                  </c:pt>
                  <c:pt idx="8">
                    <c:v>BA</c:v>
                  </c:pt>
                  <c:pt idx="9">
                    <c:v>BA</c:v>
                  </c:pt>
                </c:lvl>
              </c:multiLvlStrCache>
            </c:multiLvlStrRef>
          </c:cat>
          <c:val>
            <c:numRef>
              <c:f>Sheet1!$B$25:$K$25</c:f>
              <c:numCache>
                <c:formatCode>General</c:formatCode>
                <c:ptCount val="10"/>
                <c:pt idx="0">
                  <c:v>48</c:v>
                </c:pt>
                <c:pt idx="1">
                  <c:v>364.46000000000004</c:v>
                </c:pt>
                <c:pt idx="2">
                  <c:v>2</c:v>
                </c:pt>
                <c:pt idx="3">
                  <c:v>14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13.3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EA-2C4C-AA34-74391870E150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Sheet1!$B$18:$K$19</c:f>
              <c:multiLvlStrCache>
                <c:ptCount val="10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</c:lvl>
                <c:lvl>
                  <c:pt idx="0">
                    <c:v>OM</c:v>
                  </c:pt>
                  <c:pt idx="1">
                    <c:v>OM</c:v>
                  </c:pt>
                  <c:pt idx="2">
                    <c:v>UAE</c:v>
                  </c:pt>
                  <c:pt idx="3">
                    <c:v>UAE</c:v>
                  </c:pt>
                  <c:pt idx="4">
                    <c:v>KW</c:v>
                  </c:pt>
                  <c:pt idx="5">
                    <c:v>KW</c:v>
                  </c:pt>
                  <c:pt idx="6">
                    <c:v>QA</c:v>
                  </c:pt>
                  <c:pt idx="7">
                    <c:v>QA</c:v>
                  </c:pt>
                  <c:pt idx="8">
                    <c:v>BA</c:v>
                  </c:pt>
                  <c:pt idx="9">
                    <c:v>BA</c:v>
                  </c:pt>
                </c:lvl>
              </c:multiLvlStrCache>
            </c:multiLvlStrRef>
          </c:cat>
          <c:val>
            <c:numRef>
              <c:f>Sheet1!$B$26:$K$26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0.85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EA-2C4C-AA34-74391870E150}"/>
            </c:ext>
          </c:extLst>
        </c:ser>
        <c:ser>
          <c:idx val="7"/>
          <c:order val="7"/>
          <c:tx>
            <c:strRef>
              <c:f>Sheet1!$A$27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Sheet1!$B$18:$K$19</c:f>
              <c:multiLvlStrCache>
                <c:ptCount val="10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</c:lvl>
                <c:lvl>
                  <c:pt idx="0">
                    <c:v>OM</c:v>
                  </c:pt>
                  <c:pt idx="1">
                    <c:v>OM</c:v>
                  </c:pt>
                  <c:pt idx="2">
                    <c:v>UAE</c:v>
                  </c:pt>
                  <c:pt idx="3">
                    <c:v>UAE</c:v>
                  </c:pt>
                  <c:pt idx="4">
                    <c:v>KW</c:v>
                  </c:pt>
                  <c:pt idx="5">
                    <c:v>KW</c:v>
                  </c:pt>
                  <c:pt idx="6">
                    <c:v>QA</c:v>
                  </c:pt>
                  <c:pt idx="7">
                    <c:v>QA</c:v>
                  </c:pt>
                  <c:pt idx="8">
                    <c:v>BA</c:v>
                  </c:pt>
                  <c:pt idx="9">
                    <c:v>BA</c:v>
                  </c:pt>
                </c:lvl>
              </c:multiLvlStrCache>
            </c:multiLvlStrRef>
          </c:cat>
          <c:val>
            <c:numRef>
              <c:f>Sheet1!$B$27:$K$27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31.501999999999999</c:v>
                </c:pt>
                <c:pt idx="4">
                  <c:v>2</c:v>
                </c:pt>
                <c:pt idx="5">
                  <c:v>12</c:v>
                </c:pt>
                <c:pt idx="6">
                  <c:v>4</c:v>
                </c:pt>
                <c:pt idx="7">
                  <c:v>4.1859999999999999</c:v>
                </c:pt>
                <c:pt idx="8">
                  <c:v>2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EA-2C4C-AA34-74391870E150}"/>
            </c:ext>
          </c:extLst>
        </c:ser>
        <c:ser>
          <c:idx val="8"/>
          <c:order val="8"/>
          <c:tx>
            <c:strRef>
              <c:f>Sheet1!$A$28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Sheet1!$B$18:$K$19</c:f>
              <c:multiLvlStrCache>
                <c:ptCount val="10"/>
                <c:lvl>
                  <c:pt idx="0">
                    <c:v>No. of units</c:v>
                  </c:pt>
                  <c:pt idx="1">
                    <c:v>Capacity</c:v>
                  </c:pt>
                  <c:pt idx="2">
                    <c:v>No. of units</c:v>
                  </c:pt>
                  <c:pt idx="3">
                    <c:v>Capacity</c:v>
                  </c:pt>
                  <c:pt idx="4">
                    <c:v>No. of units</c:v>
                  </c:pt>
                  <c:pt idx="5">
                    <c:v>Capacity</c:v>
                  </c:pt>
                  <c:pt idx="6">
                    <c:v>No. of units</c:v>
                  </c:pt>
                  <c:pt idx="7">
                    <c:v>Capacity</c:v>
                  </c:pt>
                  <c:pt idx="8">
                    <c:v>No. of units</c:v>
                  </c:pt>
                  <c:pt idx="9">
                    <c:v>Capacity</c:v>
                  </c:pt>
                </c:lvl>
                <c:lvl>
                  <c:pt idx="0">
                    <c:v>OM</c:v>
                  </c:pt>
                  <c:pt idx="1">
                    <c:v>OM</c:v>
                  </c:pt>
                  <c:pt idx="2">
                    <c:v>UAE</c:v>
                  </c:pt>
                  <c:pt idx="3">
                    <c:v>UAE</c:v>
                  </c:pt>
                  <c:pt idx="4">
                    <c:v>KW</c:v>
                  </c:pt>
                  <c:pt idx="5">
                    <c:v>KW</c:v>
                  </c:pt>
                  <c:pt idx="6">
                    <c:v>QA</c:v>
                  </c:pt>
                  <c:pt idx="7">
                    <c:v>QA</c:v>
                  </c:pt>
                  <c:pt idx="8">
                    <c:v>BA</c:v>
                  </c:pt>
                  <c:pt idx="9">
                    <c:v>BA</c:v>
                  </c:pt>
                </c:lvl>
              </c:multiLvlStrCache>
            </c:multiLvlStrRef>
          </c:cat>
          <c:val>
            <c:numRef>
              <c:f>Sheet1!$B$28:$K$28</c:f>
              <c:numCache>
                <c:formatCode>General</c:formatCode>
                <c:ptCount val="10"/>
                <c:pt idx="0">
                  <c:v>2</c:v>
                </c:pt>
                <c:pt idx="1">
                  <c:v>130.30000000000001</c:v>
                </c:pt>
                <c:pt idx="2">
                  <c:v>2</c:v>
                </c:pt>
                <c:pt idx="3">
                  <c:v>1666</c:v>
                </c:pt>
                <c:pt idx="4">
                  <c:v>4</c:v>
                </c:pt>
                <c:pt idx="5">
                  <c:v>8250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9EA-2C4C-AA34-74391870E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5941968"/>
        <c:axId val="985943648"/>
      </c:barChart>
      <c:catAx>
        <c:axId val="98594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43648"/>
        <c:crosses val="autoZero"/>
        <c:auto val="1"/>
        <c:lblAlgn val="ctr"/>
        <c:lblOffset val="100"/>
        <c:noMultiLvlLbl val="0"/>
      </c:catAx>
      <c:valAx>
        <c:axId val="98594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594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(Sheet1!$B$18:$B$19,Sheet1!$D$18:$D$19,Sheet1!$F$18:$F$19,Sheet1!$H$18:$H$19,Sheet1!$J$18:$J$19)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(Sheet1!$B$20,Sheet1!$D$20,Sheet1!$F$20,Sheet1!$H$20,Sheet1!$J$20)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39-E64D-830E-B8E9CC00B427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(Sheet1!$B$18:$B$19,Sheet1!$D$18:$D$19,Sheet1!$F$18:$F$19,Sheet1!$H$18:$H$19,Sheet1!$J$18:$J$19)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(Sheet1!$B$21,Sheet1!$D$21,Sheet1!$F$21,Sheet1!$H$21,Sheet1!$J$21)</c:f>
              <c:numCache>
                <c:formatCode>General</c:formatCode>
                <c:ptCount val="5"/>
                <c:pt idx="0">
                  <c:v>8</c:v>
                </c:pt>
                <c:pt idx="1">
                  <c:v>18</c:v>
                </c:pt>
                <c:pt idx="2">
                  <c:v>6</c:v>
                </c:pt>
                <c:pt idx="3">
                  <c:v>8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39-E64D-830E-B8E9CC00B427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CPV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(Sheet1!$B$18:$B$19,Sheet1!$D$18:$D$19,Sheet1!$F$18:$F$19,Sheet1!$H$18:$H$19,Sheet1!$J$18:$J$19)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(Sheet1!$B$22,Sheet1!$D$22,Sheet1!$F$22,Sheet1!$H$22,Sheet1!$J$22)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39-E64D-830E-B8E9CC00B427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(Sheet1!$B$18:$B$19,Sheet1!$D$18:$D$19,Sheet1!$F$18:$F$19,Sheet1!$H$18:$H$19,Sheet1!$J$18:$J$19)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(Sheet1!$B$23,Sheet1!$D$23,Sheet1!$F$23,Sheet1!$H$23,Sheet1!$J$23)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39-E64D-830E-B8E9CC00B427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(Sheet1!$B$18:$B$19,Sheet1!$D$18:$D$19,Sheet1!$F$18:$F$19,Sheet1!$H$18:$H$19,Sheet1!$J$18:$J$19)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(Sheet1!$B$24,Sheet1!$D$24,Sheet1!$F$24,Sheet1!$H$24,Sheet1!$J$24)</c:f>
              <c:numCache>
                <c:formatCode>General</c:formatCode>
                <c:ptCount val="5"/>
                <c:pt idx="0">
                  <c:v>19</c:v>
                </c:pt>
                <c:pt idx="1">
                  <c:v>20</c:v>
                </c:pt>
                <c:pt idx="2">
                  <c:v>6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39-E64D-830E-B8E9CC00B427}"/>
            </c:ext>
          </c:extLst>
        </c:ser>
        <c:ser>
          <c:idx val="5"/>
          <c:order val="5"/>
          <c:tx>
            <c:strRef>
              <c:f>Sheet1!$A$25</c:f>
              <c:strCache>
                <c:ptCount val="1"/>
                <c:pt idx="0">
                  <c:v>Internal Combustion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(Sheet1!$B$18:$B$19,Sheet1!$D$18:$D$19,Sheet1!$F$18:$F$19,Sheet1!$H$18:$H$19,Sheet1!$J$18:$J$19)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(Sheet1!$B$25,Sheet1!$D$25,Sheet1!$F$25,Sheet1!$H$25,Sheet1!$J$25)</c:f>
              <c:numCache>
                <c:formatCode>General</c:formatCode>
                <c:ptCount val="5"/>
                <c:pt idx="0">
                  <c:v>48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39-E64D-830E-B8E9CC00B427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(Sheet1!$B$18:$B$19,Sheet1!$D$18:$D$19,Sheet1!$F$18:$F$19,Sheet1!$H$18:$H$19,Sheet1!$J$18:$J$19)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(Sheet1!$B$26,Sheet1!$D$26,Sheet1!$F$26,Sheet1!$H$26,Sheet1!$J$26)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39-E64D-830E-B8E9CC00B427}"/>
            </c:ext>
          </c:extLst>
        </c:ser>
        <c:ser>
          <c:idx val="7"/>
          <c:order val="7"/>
          <c:tx>
            <c:strRef>
              <c:f>Sheet1!$A$27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(Sheet1!$B$18:$B$19,Sheet1!$D$18:$D$19,Sheet1!$F$18:$F$19,Sheet1!$H$18:$H$19,Sheet1!$J$18:$J$19)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(Sheet1!$B$27,Sheet1!$D$27,Sheet1!$F$27,Sheet1!$H$27,Sheet1!$J$27)</c:f>
              <c:numCache>
                <c:formatCode>General</c:formatCode>
                <c:ptCount val="5"/>
                <c:pt idx="0">
                  <c:v>0</c:v>
                </c:pt>
                <c:pt idx="1">
                  <c:v>10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39-E64D-830E-B8E9CC00B427}"/>
            </c:ext>
          </c:extLst>
        </c:ser>
        <c:ser>
          <c:idx val="8"/>
          <c:order val="8"/>
          <c:tx>
            <c:strRef>
              <c:f>Sheet1!$A$28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(Sheet1!$B$18:$B$19,Sheet1!$D$18:$D$19,Sheet1!$F$18:$F$19,Sheet1!$H$18:$H$19,Sheet1!$J$18:$J$19)</c:f>
              <c:multiLvlStrCache>
                <c:ptCount val="5"/>
                <c:lvl>
                  <c:pt idx="0">
                    <c:v>No. of units</c:v>
                  </c:pt>
                  <c:pt idx="1">
                    <c:v>No. of units</c:v>
                  </c:pt>
                  <c:pt idx="2">
                    <c:v>No. of units</c:v>
                  </c:pt>
                  <c:pt idx="3">
                    <c:v>No. of units</c:v>
                  </c:pt>
                  <c:pt idx="4">
                    <c:v>No. of units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(Sheet1!$B$28,Sheet1!$D$28,Sheet1!$F$28,Sheet1!$H$28,Sheet1!$J$28)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339-E64D-830E-B8E9CC00B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9321744"/>
        <c:axId val="984576880"/>
      </c:barChart>
      <c:catAx>
        <c:axId val="939321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76880"/>
        <c:crosses val="autoZero"/>
        <c:auto val="1"/>
        <c:lblAlgn val="ctr"/>
        <c:lblOffset val="100"/>
        <c:noMultiLvlLbl val="0"/>
      </c:catAx>
      <c:valAx>
        <c:axId val="9845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321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Sheet1!$A$20</c:f>
              <c:strCache>
                <c:ptCount val="1"/>
                <c:pt idx="0">
                  <c:v>Biogas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(Sheet1!$C$18:$C$19,Sheet1!$E$18:$E$19,Sheet1!$G$18:$G$19,Sheet1!$I$18:$I$19,Sheet1!$K$18:$K$19)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(Sheet1!$C$20,Sheet1!$E$20,Sheet1!$G$20,Sheet1!$I$20,Sheet1!$K$20)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6-3243-B3B4-18FFACE1F473}"/>
            </c:ext>
          </c:extLst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CCGT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(Sheet1!$C$18:$C$19,Sheet1!$E$18:$E$19,Sheet1!$G$18:$G$19,Sheet1!$I$18:$I$19,Sheet1!$K$18:$K$19)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(Sheet1!$C$21,Sheet1!$E$21,Sheet1!$G$21,Sheet1!$I$21,Sheet1!$K$21)</c:f>
              <c:numCache>
                <c:formatCode>General</c:formatCode>
                <c:ptCount val="5"/>
                <c:pt idx="0">
                  <c:v>6711</c:v>
                </c:pt>
                <c:pt idx="1">
                  <c:v>25369.4</c:v>
                </c:pt>
                <c:pt idx="2">
                  <c:v>7420.2</c:v>
                </c:pt>
                <c:pt idx="3">
                  <c:v>9544</c:v>
                </c:pt>
                <c:pt idx="4">
                  <c:v>4790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6-3243-B3B4-18FFACE1F473}"/>
            </c:ext>
          </c:extLst>
        </c:ser>
        <c:ser>
          <c:idx val="2"/>
          <c:order val="2"/>
          <c:tx>
            <c:strRef>
              <c:f>Sheet1!$A$22</c:f>
              <c:strCache>
                <c:ptCount val="1"/>
                <c:pt idx="0">
                  <c:v>CPV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(Sheet1!$C$18:$C$19,Sheet1!$E$18:$E$19,Sheet1!$G$18:$G$19,Sheet1!$I$18:$I$19,Sheet1!$K$18:$K$19)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(Sheet1!$C$22,Sheet1!$E$22,Sheet1!$G$22,Sheet1!$I$22,Sheet1!$K$22)</c:f>
              <c:numCache>
                <c:formatCode>General</c:formatCode>
                <c:ptCount val="5"/>
                <c:pt idx="0">
                  <c:v>0.01</c:v>
                </c:pt>
                <c:pt idx="1">
                  <c:v>0.161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6-3243-B3B4-18FFACE1F473}"/>
            </c:ext>
          </c:extLst>
        </c:ser>
        <c:ser>
          <c:idx val="3"/>
          <c:order val="3"/>
          <c:tx>
            <c:strRef>
              <c:f>Sheet1!$A$23</c:f>
              <c:strCache>
                <c:ptCount val="1"/>
                <c:pt idx="0">
                  <c:v>CSP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(Sheet1!$C$18:$C$19,Sheet1!$E$18:$E$19,Sheet1!$G$18:$G$19,Sheet1!$I$18:$I$19,Sheet1!$K$18:$K$19)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(Sheet1!$C$23,Sheet1!$E$23,Sheet1!$G$23,Sheet1!$I$23,Sheet1!$K$23)</c:f>
              <c:numCache>
                <c:formatCode>General</c:formatCode>
                <c:ptCount val="5"/>
                <c:pt idx="0">
                  <c:v>0</c:v>
                </c:pt>
                <c:pt idx="1">
                  <c:v>100.11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6-3243-B3B4-18FFACE1F473}"/>
            </c:ext>
          </c:extLst>
        </c:ser>
        <c:ser>
          <c:idx val="4"/>
          <c:order val="4"/>
          <c:tx>
            <c:strRef>
              <c:f>Sheet1!$A$24</c:f>
              <c:strCache>
                <c:ptCount val="1"/>
                <c:pt idx="0">
                  <c:v>GT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(Sheet1!$C$18:$C$19,Sheet1!$E$18:$E$19,Sheet1!$G$18:$G$19,Sheet1!$I$18:$I$19,Sheet1!$K$18:$K$19)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(Sheet1!$C$24,Sheet1!$E$24,Sheet1!$G$24,Sheet1!$I$24,Sheet1!$K$24)</c:f>
              <c:numCache>
                <c:formatCode>General</c:formatCode>
                <c:ptCount val="5"/>
                <c:pt idx="0">
                  <c:v>3521.34</c:v>
                </c:pt>
                <c:pt idx="1">
                  <c:v>7005.8</c:v>
                </c:pt>
                <c:pt idx="2">
                  <c:v>2075.3000000000002</c:v>
                </c:pt>
                <c:pt idx="3">
                  <c:v>440.5</c:v>
                </c:pt>
                <c:pt idx="4">
                  <c:v>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F6-3243-B3B4-18FFACE1F473}"/>
            </c:ext>
          </c:extLst>
        </c:ser>
        <c:ser>
          <c:idx val="5"/>
          <c:order val="5"/>
          <c:tx>
            <c:strRef>
              <c:f>Sheet1!$A$25</c:f>
              <c:strCache>
                <c:ptCount val="1"/>
                <c:pt idx="0">
                  <c:v>Internal Combustion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(Sheet1!$C$18:$C$19,Sheet1!$E$18:$E$19,Sheet1!$G$18:$G$19,Sheet1!$I$18:$I$19,Sheet1!$K$18:$K$19)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(Sheet1!$C$25,Sheet1!$E$25,Sheet1!$G$25,Sheet1!$I$25,Sheet1!$K$25)</c:f>
              <c:numCache>
                <c:formatCode>General</c:formatCode>
                <c:ptCount val="5"/>
                <c:pt idx="0">
                  <c:v>364.46000000000004</c:v>
                </c:pt>
                <c:pt idx="1">
                  <c:v>14</c:v>
                </c:pt>
                <c:pt idx="2">
                  <c:v>0</c:v>
                </c:pt>
                <c:pt idx="3">
                  <c:v>13.3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CF6-3243-B3B4-18FFACE1F473}"/>
            </c:ext>
          </c:extLst>
        </c:ser>
        <c:ser>
          <c:idx val="6"/>
          <c:order val="6"/>
          <c:tx>
            <c:strRef>
              <c:f>Sheet1!$A$26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(Sheet1!$C$18:$C$19,Sheet1!$E$18:$E$19,Sheet1!$G$18:$G$19,Sheet1!$I$18:$I$19,Sheet1!$K$18:$K$19)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(Sheet1!$C$26,Sheet1!$E$26,Sheet1!$G$26,Sheet1!$I$26,Sheet1!$K$26)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CF6-3243-B3B4-18FFACE1F473}"/>
            </c:ext>
          </c:extLst>
        </c:ser>
        <c:ser>
          <c:idx val="7"/>
          <c:order val="7"/>
          <c:tx>
            <c:strRef>
              <c:f>Sheet1!$A$27</c:f>
              <c:strCache>
                <c:ptCount val="1"/>
                <c:pt idx="0">
                  <c:v>PV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(Sheet1!$C$18:$C$19,Sheet1!$E$18:$E$19,Sheet1!$G$18:$G$19,Sheet1!$I$18:$I$19,Sheet1!$K$18:$K$19)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(Sheet1!$C$27,Sheet1!$E$27,Sheet1!$G$27,Sheet1!$I$27,Sheet1!$K$27)</c:f>
              <c:numCache>
                <c:formatCode>General</c:formatCode>
                <c:ptCount val="5"/>
                <c:pt idx="0">
                  <c:v>0</c:v>
                </c:pt>
                <c:pt idx="1">
                  <c:v>31.501999999999999</c:v>
                </c:pt>
                <c:pt idx="2">
                  <c:v>12</c:v>
                </c:pt>
                <c:pt idx="3">
                  <c:v>4.1859999999999999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CF6-3243-B3B4-18FFACE1F473}"/>
            </c:ext>
          </c:extLst>
        </c:ser>
        <c:ser>
          <c:idx val="8"/>
          <c:order val="8"/>
          <c:tx>
            <c:strRef>
              <c:f>Sheet1!$A$28</c:f>
              <c:strCache>
                <c:ptCount val="1"/>
                <c:pt idx="0">
                  <c:v>ST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(Sheet1!$C$18:$C$19,Sheet1!$E$18:$E$19,Sheet1!$G$18:$G$19,Sheet1!$I$18:$I$19,Sheet1!$K$18:$K$19)</c:f>
              <c:multiLvlStrCache>
                <c:ptCount val="5"/>
                <c:lvl>
                  <c:pt idx="0">
                    <c:v>Capacity</c:v>
                  </c:pt>
                  <c:pt idx="1">
                    <c:v>Capacity</c:v>
                  </c:pt>
                  <c:pt idx="2">
                    <c:v>Capacity</c:v>
                  </c:pt>
                  <c:pt idx="3">
                    <c:v>Capacity</c:v>
                  </c:pt>
                  <c:pt idx="4">
                    <c:v>Capacity</c:v>
                  </c:pt>
                </c:lvl>
                <c:lvl>
                  <c:pt idx="0">
                    <c:v>OM</c:v>
                  </c:pt>
                  <c:pt idx="1">
                    <c:v>UAE</c:v>
                  </c:pt>
                  <c:pt idx="2">
                    <c:v>KW</c:v>
                  </c:pt>
                  <c:pt idx="3">
                    <c:v>QA</c:v>
                  </c:pt>
                  <c:pt idx="4">
                    <c:v>BA</c:v>
                  </c:pt>
                </c:lvl>
              </c:multiLvlStrCache>
            </c:multiLvlStrRef>
          </c:cat>
          <c:val>
            <c:numRef>
              <c:f>(Sheet1!$C$28,Sheet1!$E$28,Sheet1!$G$28,Sheet1!$I$28,Sheet1!$K$28)</c:f>
              <c:numCache>
                <c:formatCode>General</c:formatCode>
                <c:ptCount val="5"/>
                <c:pt idx="0">
                  <c:v>130.30000000000001</c:v>
                </c:pt>
                <c:pt idx="1">
                  <c:v>1666</c:v>
                </c:pt>
                <c:pt idx="2">
                  <c:v>8250</c:v>
                </c:pt>
                <c:pt idx="3">
                  <c:v>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CF6-3243-B3B4-18FFACE1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802480"/>
        <c:axId val="949450096"/>
      </c:barChart>
      <c:catAx>
        <c:axId val="93680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450096"/>
        <c:crosses val="autoZero"/>
        <c:auto val="1"/>
        <c:lblAlgn val="ctr"/>
        <c:lblOffset val="100"/>
        <c:noMultiLvlLbl val="0"/>
      </c:catAx>
      <c:valAx>
        <c:axId val="9494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0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1</xdr:row>
      <xdr:rowOff>63500</xdr:rowOff>
    </xdr:from>
    <xdr:to>
      <xdr:col>6</xdr:col>
      <xdr:colOff>482600</xdr:colOff>
      <xdr:row>23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03200" y="266700"/>
          <a:ext cx="5232400" cy="448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Master List of all Generating Stations in GCC</a:t>
          </a:r>
        </a:p>
        <a:p>
          <a:endParaRPr lang="en-US" sz="1100"/>
        </a:p>
        <a:p>
          <a:r>
            <a:rPr lang="en-US" sz="1100"/>
            <a:t>Alix Comments: </a:t>
          </a:r>
        </a:p>
        <a:p>
          <a:r>
            <a:rPr lang="en-US" sz="1100"/>
            <a:t>I believe the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Makkah Taif Thermal Power Plant</a:t>
          </a:r>
          <a:r>
            <a:rPr lang="en-US"/>
            <a:t> is HFO. It's too big to be Diesel. Modified it. (in green)</a:t>
          </a:r>
        </a:p>
        <a:p>
          <a:r>
            <a:rPr lang="en-US" sz="1100"/>
            <a:t>Apparently thermal powerplants can't</a:t>
          </a:r>
          <a:r>
            <a:rPr lang="en-US" sz="1100" baseline="0"/>
            <a:t> run below 25 - 30% capacity. Modified Pmin to that amount for all Thermal Plants. </a:t>
          </a:r>
          <a:endParaRPr lang="en-US" sz="1100"/>
        </a:p>
        <a:p>
          <a:endParaRPr lang="en-US" sz="1100"/>
        </a:p>
        <a:p>
          <a:r>
            <a:rPr lang="en-US" sz="1100"/>
            <a:t>Edits: </a:t>
          </a:r>
        </a:p>
        <a:p>
          <a:r>
            <a:rPr lang="en-US" sz="1100"/>
            <a:t>-filled</a:t>
          </a:r>
          <a:r>
            <a:rPr lang="en-US" sz="1100" baseline="0"/>
            <a:t> in to best of my ability all the missing dates</a:t>
          </a:r>
        </a:p>
        <a:p>
          <a:r>
            <a:rPr lang="en-US" sz="1100" baseline="0"/>
            <a:t>-removed any generators that were shut down / or ended up not being built</a:t>
          </a:r>
        </a:p>
        <a:p>
          <a:r>
            <a:rPr lang="en-US" sz="1100" baseline="0"/>
            <a:t>- Instead of oil. Fuel can broken into (Crude, Diesel, or HFO) I used Ecra's data and SEC to find out which fuel type is used, which will enhance the estimation of HRs. I've also did it for other GCC contries ( guesses in yellow, orange means a more confident estimate)</a:t>
          </a:r>
        </a:p>
        <a:p>
          <a:r>
            <a:rPr lang="en-US" sz="1100" baseline="0"/>
            <a:t>- I've added the heatrates for thermal plants </a:t>
          </a:r>
        </a:p>
        <a:p>
          <a:endParaRPr lang="en-US" sz="1100" baseline="0"/>
        </a:p>
        <a:p>
          <a:r>
            <a:rPr lang="en-US" sz="1100" baseline="0"/>
            <a:t>Todo:</a:t>
          </a:r>
        </a:p>
        <a:p>
          <a:r>
            <a:rPr lang="en-US" sz="1100" baseline="0"/>
            <a:t>-add in heat rates from EIA</a:t>
          </a:r>
        </a:p>
        <a:p>
          <a:r>
            <a:rPr lang="en-US" sz="1100" baseline="0"/>
            <a:t>-figure out how to calculate ramp rates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914400</xdr:colOff>
      <xdr:row>3</xdr:row>
      <xdr:rowOff>63500</xdr:rowOff>
    </xdr:from>
    <xdr:to>
      <xdr:col>4</xdr:col>
      <xdr:colOff>692150</xdr:colOff>
      <xdr:row>17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1241138-AE45-3C4B-B14A-B3E652778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222250</xdr:colOff>
      <xdr:row>0</xdr:row>
      <xdr:rowOff>0</xdr:rowOff>
    </xdr:from>
    <xdr:to>
      <xdr:col>16</xdr:col>
      <xdr:colOff>666750</xdr:colOff>
      <xdr:row>13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95AD8A-17B1-E847-97E4-9F40026589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412750</xdr:colOff>
      <xdr:row>3</xdr:row>
      <xdr:rowOff>76200</xdr:rowOff>
    </xdr:from>
    <xdr:to>
      <xdr:col>11</xdr:col>
      <xdr:colOff>31750</xdr:colOff>
      <xdr:row>16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8857A15-ECB9-6B43-A51B-1BC03516E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450850</xdr:colOff>
      <xdr:row>16</xdr:row>
      <xdr:rowOff>139700</xdr:rowOff>
    </xdr:from>
    <xdr:to>
      <xdr:col>17</xdr:col>
      <xdr:colOff>69850</xdr:colOff>
      <xdr:row>30</xdr:row>
      <xdr:rowOff>38100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889568A-BF89-074B-98B9-C619728A02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978798</xdr:colOff>
      <xdr:row>25</xdr:row>
      <xdr:rowOff>52340</xdr:rowOff>
    </xdr:from>
    <xdr:to>
      <xdr:col>4</xdr:col>
      <xdr:colOff>727364</xdr:colOff>
      <xdr:row>38</xdr:row>
      <xdr:rowOff>127257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ABF109E-6060-C147-8123-061915542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696576</xdr:colOff>
      <xdr:row>26</xdr:row>
      <xdr:rowOff>26682</xdr:rowOff>
    </xdr:from>
    <xdr:to>
      <xdr:col>11</xdr:col>
      <xdr:colOff>342515</xdr:colOff>
      <xdr:row>39</xdr:row>
      <xdr:rowOff>101600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DF8B1041-A96E-7C41-A6CE-58580FA08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://globalenergyobservatory.org/geoid/2952,http:/enipedia.tudelft.nl/wiki/Doha_West_Powerplant" TargetMode="External"/><Relationship Id="rId1" Type="http://schemas.openxmlformats.org/officeDocument/2006/relationships/hyperlink" Target="https://www.pressreader.com/kuwait/arab-times/20161129/281556585434408%20,http:/reader.newshub.ir/news/57913652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32" sqref="E32"/>
    </sheetView>
  </sheetViews>
  <sheetFormatPr baseColWidth="10" defaultColWidth="11" defaultRowHeight="16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430"/>
  <sheetViews>
    <sheetView tabSelected="1" zoomScale="90" zoomScaleNormal="90" zoomScalePageLayoutView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504" sqref="E504"/>
    </sheetView>
  </sheetViews>
  <sheetFormatPr baseColWidth="10" defaultColWidth="8.83203125" defaultRowHeight="24" customHeight="1"/>
  <cols>
    <col min="1" max="1" width="13" style="3" customWidth="1"/>
    <col min="2" max="2" width="31.5" style="3" customWidth="1"/>
    <col min="3" max="3" width="34" style="3" customWidth="1"/>
    <col min="4" max="4" width="22.83203125" customWidth="1"/>
    <col min="5" max="5" width="58.5" style="3" customWidth="1"/>
    <col min="6" max="6" width="30.1640625" style="3" customWidth="1"/>
    <col min="7" max="7" width="17.1640625" style="3" customWidth="1"/>
    <col min="8" max="8" width="20.5" style="3" customWidth="1"/>
    <col min="9" max="9" width="14.33203125" style="3" customWidth="1"/>
    <col min="10" max="12" width="16.5" style="3" customWidth="1"/>
    <col min="13" max="13" width="24.6640625" style="3" customWidth="1"/>
    <col min="14" max="14" width="20.33203125" style="3" customWidth="1"/>
    <col min="15" max="15" width="21.5" style="3" customWidth="1"/>
    <col min="17" max="16384" width="8.83203125" style="3"/>
  </cols>
  <sheetData>
    <row r="1" spans="1:16" ht="24" customHeight="1">
      <c r="A1" s="1" t="s">
        <v>415</v>
      </c>
      <c r="B1" s="1" t="s">
        <v>414</v>
      </c>
      <c r="C1" s="1" t="s">
        <v>413</v>
      </c>
      <c r="D1" s="1" t="s">
        <v>544</v>
      </c>
      <c r="E1" s="1" t="s">
        <v>412</v>
      </c>
      <c r="F1" s="1" t="s">
        <v>0</v>
      </c>
      <c r="G1" s="1" t="s">
        <v>532</v>
      </c>
      <c r="H1" s="1" t="s">
        <v>416</v>
      </c>
      <c r="I1" s="1" t="s">
        <v>418</v>
      </c>
      <c r="J1" s="1" t="s">
        <v>417</v>
      </c>
      <c r="K1" s="1" t="s">
        <v>421</v>
      </c>
      <c r="L1" s="1" t="s">
        <v>422</v>
      </c>
      <c r="M1" s="1" t="s">
        <v>1</v>
      </c>
      <c r="N1" s="1" t="s">
        <v>419</v>
      </c>
      <c r="O1" s="1" t="s">
        <v>420</v>
      </c>
      <c r="P1" s="1" t="s">
        <v>548</v>
      </c>
    </row>
    <row r="2" spans="1:16" ht="24" customHeight="1">
      <c r="A2" s="3">
        <v>40</v>
      </c>
      <c r="B2" s="3" t="s">
        <v>66</v>
      </c>
      <c r="C2" s="3" t="s">
        <v>33</v>
      </c>
      <c r="D2" s="6" t="s">
        <v>545</v>
      </c>
      <c r="E2" s="3" t="s">
        <v>67</v>
      </c>
      <c r="F2" s="3" t="s">
        <v>68</v>
      </c>
      <c r="G2" s="3" t="s">
        <v>68</v>
      </c>
      <c r="H2" s="3" t="s">
        <v>69</v>
      </c>
      <c r="I2" s="3">
        <f>0.25*J2</f>
        <v>7.4999999999999997E-2</v>
      </c>
      <c r="J2" s="3">
        <v>0.3</v>
      </c>
      <c r="K2" s="3">
        <v>2455.0073544586458</v>
      </c>
      <c r="M2" s="3" t="s">
        <v>7</v>
      </c>
      <c r="N2" s="3">
        <v>2000</v>
      </c>
      <c r="O2" s="3">
        <v>2100</v>
      </c>
    </row>
    <row r="3" spans="1:16" ht="24" hidden="1" customHeight="1">
      <c r="A3" s="3">
        <v>177</v>
      </c>
      <c r="B3" s="3" t="s">
        <v>237</v>
      </c>
      <c r="C3" s="3" t="s">
        <v>3</v>
      </c>
      <c r="D3" s="8" t="str">
        <f>IF(C3="Oil",0,C3)</f>
        <v>Gas</v>
      </c>
      <c r="E3" s="3" t="s">
        <v>54</v>
      </c>
      <c r="F3" s="3" t="s">
        <v>238</v>
      </c>
      <c r="G3" s="3" t="str">
        <f>IF(H3="Tabuk","NWOA_KSA",IF(H3="Eastern Province","EOA_KSA",IF(H3="Riyadh","Riyadh_KSA",IF(H3="Al Jawf","NEOA_KSA",IF(H3="Northern Borders","NEOA_KSA")))))</f>
        <v>EOA_KSA</v>
      </c>
      <c r="H3" s="3" t="s">
        <v>199</v>
      </c>
      <c r="I3" s="3">
        <f>0.25*J3</f>
        <v>80</v>
      </c>
      <c r="J3" s="3">
        <v>320</v>
      </c>
      <c r="K3" s="3">
        <v>2491.3020927113248</v>
      </c>
      <c r="M3" s="3" t="s">
        <v>239</v>
      </c>
      <c r="N3" s="3">
        <v>2020</v>
      </c>
      <c r="O3" s="3">
        <v>2100</v>
      </c>
    </row>
    <row r="4" spans="1:16" ht="24" customHeight="1">
      <c r="A4" s="3">
        <v>178</v>
      </c>
      <c r="B4" s="3" t="s">
        <v>240</v>
      </c>
      <c r="C4" s="3" t="s">
        <v>3</v>
      </c>
      <c r="D4" s="8" t="str">
        <f>IF(C4="Oil",0,C4)</f>
        <v>Gas</v>
      </c>
      <c r="E4" s="3" t="s">
        <v>9</v>
      </c>
      <c r="F4" s="3" t="s">
        <v>238</v>
      </c>
      <c r="G4" s="3" t="str">
        <f>IF(H4="Tabuk","NWOA_KSA",IF(H4="Eastern Province","EOA_KSA",IF(H4="Riyadh","Riyadh_KSA",IF(H4="Al Jawf","NEOA_KSA",IF(H4="Northern Borders","NEOA_KSA")))))</f>
        <v>EOA_KSA</v>
      </c>
      <c r="H4" s="3" t="s">
        <v>199</v>
      </c>
      <c r="I4" s="3">
        <f>0.25*J4</f>
        <v>40.5</v>
      </c>
      <c r="J4" s="3">
        <v>162</v>
      </c>
      <c r="K4" s="3">
        <v>3280.2479044785932</v>
      </c>
      <c r="M4" s="3" t="s">
        <v>7</v>
      </c>
      <c r="N4" s="3">
        <v>2000</v>
      </c>
      <c r="O4" s="3">
        <v>2100</v>
      </c>
    </row>
    <row r="5" spans="1:16" ht="24" customHeight="1">
      <c r="A5" s="3">
        <v>416</v>
      </c>
      <c r="B5" s="2" t="s">
        <v>516</v>
      </c>
      <c r="C5" s="2" t="s">
        <v>504</v>
      </c>
      <c r="D5" s="3" t="str">
        <f>IF(C5="Oil",0,C5)</f>
        <v>Solar</v>
      </c>
      <c r="E5" s="2" t="s">
        <v>518</v>
      </c>
      <c r="F5" s="2" t="s">
        <v>349</v>
      </c>
      <c r="G5" s="3" t="str">
        <f>IF(H5="Abu Dhabi","WR_UAE",IF(H5="Dubai","NE_UAE",IF(H5="Sharjah","NE_UAE",IF(H5="Ras Al Khaimah","NE_UAE", IF(H5="Ajman","NE_UAE",IF(H5="Fujairah","NE_UAE"))))))</f>
        <v>WR_UAE</v>
      </c>
      <c r="H5" s="2" t="s">
        <v>354</v>
      </c>
      <c r="I5" s="3">
        <v>0</v>
      </c>
      <c r="J5" s="2">
        <v>1E-3</v>
      </c>
      <c r="M5" s="2" t="s">
        <v>7</v>
      </c>
      <c r="N5" s="2">
        <v>2000</v>
      </c>
      <c r="O5" s="3">
        <v>2100</v>
      </c>
    </row>
    <row r="6" spans="1:16" ht="24" customHeight="1">
      <c r="A6" s="3">
        <v>401</v>
      </c>
      <c r="B6" s="2" t="s">
        <v>495</v>
      </c>
      <c r="C6" s="2" t="s">
        <v>504</v>
      </c>
      <c r="D6" s="3" t="str">
        <f>IF(C6="Oil",0,C6)</f>
        <v>Solar</v>
      </c>
      <c r="E6" s="2" t="s">
        <v>505</v>
      </c>
      <c r="F6" s="2" t="s">
        <v>349</v>
      </c>
      <c r="G6" s="3" t="str">
        <f>IF(H6="Abu Dhabi","WR_UAE",IF(H6="Dubai","NE_UAE",IF(H6="Sharjah","NE_UAE",IF(H6="Ras Al Khaimah","NE_UAE", IF(H6="Ajman","NE_UAE",IF(H6="Fujairah","NE_UAE"))))))</f>
        <v>WR_UAE</v>
      </c>
      <c r="H6" s="2" t="s">
        <v>354</v>
      </c>
      <c r="I6" s="3">
        <v>0</v>
      </c>
      <c r="J6" s="2">
        <v>2.1</v>
      </c>
      <c r="M6" s="2" t="s">
        <v>7</v>
      </c>
      <c r="N6" s="2">
        <v>2011</v>
      </c>
      <c r="O6" s="3">
        <v>2100</v>
      </c>
    </row>
    <row r="7" spans="1:16" ht="24" customHeight="1">
      <c r="A7" s="3">
        <v>284</v>
      </c>
      <c r="B7" s="3" t="s">
        <v>348</v>
      </c>
      <c r="C7" s="3" t="s">
        <v>33</v>
      </c>
      <c r="D7" s="7" t="s">
        <v>545</v>
      </c>
      <c r="E7" s="3" t="s">
        <v>14</v>
      </c>
      <c r="F7" s="3" t="s">
        <v>349</v>
      </c>
      <c r="G7" s="3" t="str">
        <f>IF(H7="Abu Dhabi","WR_UAE",IF(H7="Dubai","NE_UAE",IF(H7="Sharjah","NE_UAE",IF(H7="Ras Al Khaimah","NE_UAE", IF(H7="Ajman","NE_UAE",IF(H7="Fujairah","NE_UAE"))))))</f>
        <v>NE_UAE</v>
      </c>
      <c r="H7" s="3" t="s">
        <v>350</v>
      </c>
      <c r="I7" s="3">
        <f>0.25*J7</f>
        <v>1.04</v>
      </c>
      <c r="J7" s="3">
        <v>4.16</v>
      </c>
      <c r="K7" s="3">
        <v>2476.989981461646</v>
      </c>
      <c r="M7" s="3" t="s">
        <v>7</v>
      </c>
      <c r="N7" s="3">
        <v>1977</v>
      </c>
      <c r="O7" s="3">
        <v>2100</v>
      </c>
    </row>
    <row r="8" spans="1:16" ht="24" customHeight="1">
      <c r="A8" s="3">
        <v>95</v>
      </c>
      <c r="B8" s="3" t="s">
        <v>134</v>
      </c>
      <c r="C8" s="3" t="s">
        <v>3</v>
      </c>
      <c r="D8" s="3" t="str">
        <f>IF(C8="Oil",0,C8)</f>
        <v>Gas</v>
      </c>
      <c r="E8" s="3" t="s">
        <v>4</v>
      </c>
      <c r="F8" s="3" t="s">
        <v>135</v>
      </c>
      <c r="G8" s="3" t="s">
        <v>68</v>
      </c>
      <c r="I8" s="3">
        <f>0.25*J8</f>
        <v>106.75</v>
      </c>
      <c r="J8" s="3">
        <v>427</v>
      </c>
      <c r="K8" s="3">
        <v>1860.8986970042222</v>
      </c>
      <c r="M8" s="3" t="s">
        <v>7</v>
      </c>
      <c r="N8" s="3">
        <v>2003</v>
      </c>
      <c r="O8" s="3">
        <v>2100</v>
      </c>
    </row>
    <row r="9" spans="1:16" ht="24" customHeight="1">
      <c r="A9" s="3">
        <v>179</v>
      </c>
      <c r="B9" s="3" t="s">
        <v>241</v>
      </c>
      <c r="C9" s="3" t="s">
        <v>33</v>
      </c>
      <c r="D9" s="7" t="s">
        <v>545</v>
      </c>
      <c r="E9" s="3" t="s">
        <v>67</v>
      </c>
      <c r="F9" s="3" t="s">
        <v>238</v>
      </c>
      <c r="G9" s="3" t="s">
        <v>543</v>
      </c>
      <c r="H9" s="3" t="s">
        <v>203</v>
      </c>
      <c r="I9" s="3">
        <f>0.25*J9</f>
        <v>0.5</v>
      </c>
      <c r="J9" s="3">
        <v>2</v>
      </c>
      <c r="K9" s="3">
        <v>2455.0073544586458</v>
      </c>
      <c r="M9" s="3" t="s">
        <v>7</v>
      </c>
      <c r="N9" s="3">
        <v>1994</v>
      </c>
      <c r="O9" s="3">
        <v>2100</v>
      </c>
    </row>
    <row r="10" spans="1:16" ht="24" hidden="1" customHeight="1">
      <c r="A10" s="3">
        <v>392</v>
      </c>
      <c r="B10" s="2" t="s">
        <v>486</v>
      </c>
      <c r="C10" s="2" t="s">
        <v>504</v>
      </c>
      <c r="D10" s="3" t="str">
        <f t="shared" ref="D10:D15" si="0">IF(C10="Oil",0,C10)</f>
        <v>Solar</v>
      </c>
      <c r="E10" s="2" t="s">
        <v>505</v>
      </c>
      <c r="F10" s="2" t="s">
        <v>349</v>
      </c>
      <c r="G10" s="3" t="str">
        <f>IF(H10="Abu Dhabi","WR_UAE",IF(H10="Dubai","NE_UAE",IF(H10="Sharjah","NE_UAE",IF(H10="Ras Al Khaimah","NE_UAE", IF(H10="Ajman","NE_UAE",IF(H10="Fujairah","NE_UAE"))))))</f>
        <v>WR_UAE</v>
      </c>
      <c r="H10" s="2" t="s">
        <v>354</v>
      </c>
      <c r="I10" s="3">
        <v>0</v>
      </c>
      <c r="J10" s="2">
        <v>1177</v>
      </c>
      <c r="M10" s="2" t="s">
        <v>437</v>
      </c>
      <c r="N10" s="2">
        <v>2019</v>
      </c>
      <c r="O10" s="3">
        <v>2100</v>
      </c>
    </row>
    <row r="11" spans="1:16" ht="24" customHeight="1">
      <c r="A11" s="3">
        <v>180</v>
      </c>
      <c r="B11" s="3" t="s">
        <v>242</v>
      </c>
      <c r="C11" s="3" t="s">
        <v>3</v>
      </c>
      <c r="D11" s="8" t="str">
        <f t="shared" si="0"/>
        <v>Gas</v>
      </c>
      <c r="E11" s="3" t="s">
        <v>54</v>
      </c>
      <c r="F11" s="3" t="s">
        <v>238</v>
      </c>
      <c r="G11" s="3" t="str">
        <f>IF(H11="Tabuk","NWOA_KSA",IF(H11="Eastern Province","EOA_KSA",IF(H11="Riyadh","Riyadh_KSA",IF(H11="Al Jawf","NEOA_KSA",IF(H11="Northern Borders","NEOA_KSA")))))</f>
        <v>EOA_KSA</v>
      </c>
      <c r="H11" s="3" t="s">
        <v>199</v>
      </c>
      <c r="I11" s="3">
        <f>0.25*J11</f>
        <v>19.2</v>
      </c>
      <c r="J11" s="3">
        <v>76.8</v>
      </c>
      <c r="K11" s="3">
        <v>4469.9384270457922</v>
      </c>
      <c r="M11" s="3" t="s">
        <v>7</v>
      </c>
      <c r="N11" s="3">
        <v>1980</v>
      </c>
      <c r="O11" s="3">
        <v>2100</v>
      </c>
    </row>
    <row r="12" spans="1:16" ht="24" customHeight="1">
      <c r="A12" s="3">
        <v>285</v>
      </c>
      <c r="B12" s="3" t="s">
        <v>351</v>
      </c>
      <c r="C12" s="3" t="s">
        <v>3</v>
      </c>
      <c r="D12" s="3" t="str">
        <f t="shared" si="0"/>
        <v>Gas</v>
      </c>
      <c r="E12" s="3" t="s">
        <v>9</v>
      </c>
      <c r="F12" s="3" t="s">
        <v>349</v>
      </c>
      <c r="G12" s="3" t="str">
        <f>IF(H12="Abu Dhabi","WR_UAE",IF(H12="Dubai","NE_UAE",IF(H12="Sharjah","NE_UAE",IF(H12="Ras Al Khaimah","NE_UAE", IF(H12="Ajman","NE_UAE",IF(H12="Fujairah","NE_UAE"))))))</f>
        <v>NE_UAE</v>
      </c>
      <c r="H12" s="3" t="s">
        <v>352</v>
      </c>
      <c r="I12" s="3">
        <f>0.25*J12</f>
        <v>36.5</v>
      </c>
      <c r="J12" s="3">
        <v>146</v>
      </c>
      <c r="K12" s="3">
        <v>4469.9384270457922</v>
      </c>
      <c r="M12" s="3" t="s">
        <v>7</v>
      </c>
      <c r="N12" s="3">
        <v>1978</v>
      </c>
      <c r="O12" s="3">
        <v>2100</v>
      </c>
    </row>
    <row r="13" spans="1:16" ht="24" hidden="1" customHeight="1">
      <c r="A13" s="3">
        <v>417</v>
      </c>
      <c r="B13" s="2" t="s">
        <v>519</v>
      </c>
      <c r="C13" s="2" t="s">
        <v>504</v>
      </c>
      <c r="D13" s="3" t="str">
        <f t="shared" si="0"/>
        <v>Solar</v>
      </c>
      <c r="E13" s="2" t="s">
        <v>531</v>
      </c>
      <c r="F13" s="2" t="s">
        <v>38</v>
      </c>
      <c r="G13" t="s">
        <v>534</v>
      </c>
      <c r="H13" s="2" t="s">
        <v>39</v>
      </c>
      <c r="I13" s="3">
        <v>0</v>
      </c>
      <c r="J13" s="2">
        <v>60</v>
      </c>
      <c r="M13" s="2" t="s">
        <v>437</v>
      </c>
      <c r="N13" s="5">
        <v>2022</v>
      </c>
      <c r="O13" s="3">
        <v>2100</v>
      </c>
    </row>
    <row r="14" spans="1:16" ht="24" customHeight="1">
      <c r="A14" s="3">
        <v>286</v>
      </c>
      <c r="B14" s="3" t="s">
        <v>353</v>
      </c>
      <c r="C14" s="3" t="s">
        <v>3</v>
      </c>
      <c r="D14" s="3" t="str">
        <f t="shared" si="0"/>
        <v>Gas</v>
      </c>
      <c r="E14" s="3" t="s">
        <v>9</v>
      </c>
      <c r="F14" s="3" t="s">
        <v>349</v>
      </c>
      <c r="G14" s="3" t="str">
        <f>IF(H14="Abu Dhabi","WR_UAE",IF(H14="Dubai","NE_UAE",IF(H14="Sharjah","NE_UAE",IF(H14="Ras Al Khaimah","NE_UAE", IF(H14="Ajman","NE_UAE",IF(H14="Fujairah","NE_UAE"))))))</f>
        <v>WR_UAE</v>
      </c>
      <c r="H14" s="3" t="s">
        <v>354</v>
      </c>
      <c r="I14" s="3">
        <f>0.25*J14</f>
        <v>88</v>
      </c>
      <c r="J14" s="3">
        <v>352</v>
      </c>
      <c r="K14" s="3">
        <v>3280.2479044785932</v>
      </c>
      <c r="M14" s="3" t="s">
        <v>7</v>
      </c>
      <c r="N14" s="3">
        <v>2000</v>
      </c>
      <c r="O14" s="3">
        <v>2100</v>
      </c>
    </row>
    <row r="15" spans="1:16" ht="24" hidden="1" customHeight="1">
      <c r="A15" s="3">
        <v>376</v>
      </c>
      <c r="B15" s="2" t="s">
        <v>470</v>
      </c>
      <c r="C15" s="2" t="s">
        <v>504</v>
      </c>
      <c r="D15" s="3" t="str">
        <f t="shared" si="0"/>
        <v>Solar</v>
      </c>
      <c r="E15" s="2" t="s">
        <v>505</v>
      </c>
      <c r="F15" s="2" t="s">
        <v>177</v>
      </c>
      <c r="G15" s="3" t="s">
        <v>535</v>
      </c>
      <c r="H15" s="2" t="s">
        <v>191</v>
      </c>
      <c r="I15" s="3">
        <v>0</v>
      </c>
      <c r="J15" s="2">
        <v>10</v>
      </c>
      <c r="M15" s="2" t="s">
        <v>60</v>
      </c>
      <c r="N15" s="2">
        <v>2017</v>
      </c>
      <c r="O15" s="3">
        <v>2100</v>
      </c>
    </row>
    <row r="16" spans="1:16" ht="24" customHeight="1">
      <c r="A16" s="3">
        <v>41</v>
      </c>
      <c r="B16" s="3" t="s">
        <v>70</v>
      </c>
      <c r="C16" s="3" t="s">
        <v>33</v>
      </c>
      <c r="D16" s="6" t="s">
        <v>545</v>
      </c>
      <c r="E16" s="3" t="s">
        <v>67</v>
      </c>
      <c r="F16" s="3" t="s">
        <v>68</v>
      </c>
      <c r="G16" s="3" t="s">
        <v>68</v>
      </c>
      <c r="H16" s="3" t="s">
        <v>71</v>
      </c>
      <c r="I16" s="3">
        <f>0.25*J16</f>
        <v>0.33</v>
      </c>
      <c r="J16" s="3">
        <v>1.32</v>
      </c>
      <c r="K16" s="3">
        <v>2455.0073544586458</v>
      </c>
      <c r="M16" s="3" t="s">
        <v>7</v>
      </c>
      <c r="N16" s="3">
        <v>1998</v>
      </c>
      <c r="O16" s="3">
        <v>2100</v>
      </c>
    </row>
    <row r="17" spans="1:16" ht="24" hidden="1" customHeight="1">
      <c r="A17" s="3">
        <v>5</v>
      </c>
      <c r="B17" s="3" t="s">
        <v>13</v>
      </c>
      <c r="C17" s="3" t="s">
        <v>3</v>
      </c>
      <c r="D17" s="3" t="str">
        <f t="shared" ref="D17:D27" si="1">IF(C17="Oil",0,C17)</f>
        <v>Gas</v>
      </c>
      <c r="E17" s="3" t="s">
        <v>14</v>
      </c>
      <c r="F17" s="3" t="s">
        <v>15</v>
      </c>
      <c r="G17" s="3" t="s">
        <v>533</v>
      </c>
      <c r="H17" s="3" t="s">
        <v>16</v>
      </c>
      <c r="I17" s="3">
        <f>0.25*J17</f>
        <v>375</v>
      </c>
      <c r="J17" s="3">
        <v>1500</v>
      </c>
      <c r="K17" s="3">
        <v>2491.3020927113248</v>
      </c>
      <c r="M17" s="3" t="s">
        <v>17</v>
      </c>
      <c r="N17" s="3">
        <v>2019</v>
      </c>
      <c r="O17" s="3">
        <v>2100</v>
      </c>
      <c r="P17" t="s">
        <v>549</v>
      </c>
    </row>
    <row r="18" spans="1:16" ht="24" customHeight="1">
      <c r="A18" s="3">
        <v>6</v>
      </c>
      <c r="B18" s="3" t="s">
        <v>18</v>
      </c>
      <c r="C18" s="3" t="s">
        <v>3</v>
      </c>
      <c r="D18" s="3" t="str">
        <f t="shared" si="1"/>
        <v>Gas</v>
      </c>
      <c r="E18" s="3" t="s">
        <v>4</v>
      </c>
      <c r="F18" s="3" t="s">
        <v>15</v>
      </c>
      <c r="G18" s="3" t="s">
        <v>533</v>
      </c>
      <c r="I18" s="3">
        <f>0.25*J18</f>
        <v>308.5</v>
      </c>
      <c r="J18" s="3">
        <v>1234</v>
      </c>
      <c r="K18" s="3">
        <v>1593.6931917855959</v>
      </c>
      <c r="M18" s="3" t="s">
        <v>7</v>
      </c>
      <c r="N18" s="3">
        <v>2012</v>
      </c>
      <c r="O18" s="3">
        <v>2100</v>
      </c>
    </row>
    <row r="19" spans="1:16" ht="24" hidden="1" customHeight="1">
      <c r="A19" s="3">
        <v>357</v>
      </c>
      <c r="B19" s="2" t="s">
        <v>449</v>
      </c>
      <c r="C19" s="2" t="s">
        <v>452</v>
      </c>
      <c r="D19" s="3" t="str">
        <f t="shared" si="1"/>
        <v>Wind</v>
      </c>
      <c r="E19" s="2" t="s">
        <v>451</v>
      </c>
      <c r="F19" s="2" t="s">
        <v>15</v>
      </c>
      <c r="G19" s="2" t="s">
        <v>533</v>
      </c>
      <c r="H19" s="2" t="s">
        <v>16</v>
      </c>
      <c r="I19" s="3">
        <v>0</v>
      </c>
      <c r="J19" s="2">
        <v>2</v>
      </c>
      <c r="M19" s="2" t="s">
        <v>25</v>
      </c>
      <c r="N19" s="2">
        <v>2017</v>
      </c>
      <c r="O19" s="3">
        <v>2100</v>
      </c>
    </row>
    <row r="20" spans="1:16" ht="24" hidden="1" customHeight="1">
      <c r="A20" s="3">
        <v>360</v>
      </c>
      <c r="B20" s="2" t="s">
        <v>454</v>
      </c>
      <c r="C20" s="2" t="s">
        <v>504</v>
      </c>
      <c r="D20" s="3" t="str">
        <f t="shared" si="1"/>
        <v>Solar</v>
      </c>
      <c r="E20" s="2" t="s">
        <v>505</v>
      </c>
      <c r="F20" s="2" t="s">
        <v>15</v>
      </c>
      <c r="G20" s="3" t="s">
        <v>533</v>
      </c>
      <c r="H20" s="2" t="s">
        <v>16</v>
      </c>
      <c r="I20" s="3">
        <v>0</v>
      </c>
      <c r="J20" s="2">
        <v>3</v>
      </c>
      <c r="M20" s="2" t="s">
        <v>25</v>
      </c>
      <c r="N20" s="2">
        <v>2017</v>
      </c>
      <c r="O20" s="3">
        <v>2100</v>
      </c>
    </row>
    <row r="21" spans="1:16" ht="24" customHeight="1">
      <c r="A21" s="3">
        <v>1</v>
      </c>
      <c r="B21" s="3" t="s">
        <v>2</v>
      </c>
      <c r="C21" s="3" t="s">
        <v>3</v>
      </c>
      <c r="D21" s="3" t="str">
        <f t="shared" si="1"/>
        <v>Gas</v>
      </c>
      <c r="E21" s="3" t="s">
        <v>4</v>
      </c>
      <c r="F21" s="3" t="s">
        <v>5</v>
      </c>
      <c r="G21" s="3" t="s">
        <v>533</v>
      </c>
      <c r="H21" s="3" t="s">
        <v>6</v>
      </c>
      <c r="I21" s="3">
        <f t="shared" ref="I21:I29" si="2">0.25*J21</f>
        <v>237.5</v>
      </c>
      <c r="J21" s="3">
        <v>950</v>
      </c>
      <c r="K21" s="3">
        <v>1860.8986970042222</v>
      </c>
      <c r="M21" s="3" t="s">
        <v>7</v>
      </c>
      <c r="N21" s="3">
        <v>2006</v>
      </c>
      <c r="O21" s="3">
        <v>2100</v>
      </c>
      <c r="P21" s="9" t="s">
        <v>550</v>
      </c>
    </row>
    <row r="22" spans="1:16" ht="24" customHeight="1">
      <c r="A22" s="3">
        <v>287</v>
      </c>
      <c r="B22" s="3" t="s">
        <v>355</v>
      </c>
      <c r="C22" s="3" t="s">
        <v>3</v>
      </c>
      <c r="D22" s="3" t="str">
        <f t="shared" si="1"/>
        <v>Gas</v>
      </c>
      <c r="E22" s="3" t="s">
        <v>9</v>
      </c>
      <c r="F22" s="3" t="s">
        <v>349</v>
      </c>
      <c r="G22" s="3" t="str">
        <f>IF(H22="Abu Dhabi","WR_UAE",IF(H22="Dubai","NE_UAE",IF(H22="Sharjah","NE_UAE",IF(H22="Ras Al Khaimah","NE_UAE", IF(H22="Ajman","NE_UAE",IF(H22="Fujairah","NE_UAE"))))))</f>
        <v>NE_UAE</v>
      </c>
      <c r="H22" s="3" t="s">
        <v>373</v>
      </c>
      <c r="I22" s="3">
        <f t="shared" si="2"/>
        <v>21</v>
      </c>
      <c r="J22" s="3">
        <v>84</v>
      </c>
      <c r="K22" s="3">
        <v>3058.892810443203</v>
      </c>
      <c r="M22" s="3" t="s">
        <v>7</v>
      </c>
      <c r="N22" s="3">
        <v>2009</v>
      </c>
      <c r="O22" s="3">
        <v>2100</v>
      </c>
      <c r="P22" t="s">
        <v>551</v>
      </c>
    </row>
    <row r="23" spans="1:16" ht="24" customHeight="1">
      <c r="A23" s="3">
        <v>96</v>
      </c>
      <c r="B23" s="3" t="s">
        <v>136</v>
      </c>
      <c r="C23" s="3" t="s">
        <v>3</v>
      </c>
      <c r="D23" s="3" t="str">
        <f t="shared" si="1"/>
        <v>Gas</v>
      </c>
      <c r="E23" s="3" t="s">
        <v>14</v>
      </c>
      <c r="F23" s="3" t="s">
        <v>135</v>
      </c>
      <c r="G23" s="3" t="s">
        <v>68</v>
      </c>
      <c r="H23" s="3" t="s">
        <v>82</v>
      </c>
      <c r="I23" s="3">
        <f t="shared" si="2"/>
        <v>150</v>
      </c>
      <c r="J23" s="3">
        <v>600</v>
      </c>
      <c r="K23" s="3">
        <v>4469.9384270457922</v>
      </c>
      <c r="M23" s="3" t="s">
        <v>137</v>
      </c>
      <c r="N23" s="3">
        <v>1976</v>
      </c>
      <c r="O23" s="3">
        <v>2100</v>
      </c>
      <c r="P23" t="s">
        <v>551</v>
      </c>
    </row>
    <row r="24" spans="1:16" ht="24" customHeight="1">
      <c r="A24" s="3">
        <v>42</v>
      </c>
      <c r="B24" s="3" t="s">
        <v>72</v>
      </c>
      <c r="C24" s="3" t="s">
        <v>3</v>
      </c>
      <c r="D24" s="3" t="str">
        <f t="shared" si="1"/>
        <v>Gas</v>
      </c>
      <c r="E24" s="3" t="s">
        <v>9</v>
      </c>
      <c r="F24" s="3" t="s">
        <v>68</v>
      </c>
      <c r="G24" s="3" t="s">
        <v>68</v>
      </c>
      <c r="H24" s="3" t="s">
        <v>73</v>
      </c>
      <c r="I24" s="3">
        <f t="shared" si="2"/>
        <v>52.875</v>
      </c>
      <c r="J24" s="3">
        <v>211.5</v>
      </c>
      <c r="K24" s="3">
        <v>3280.2479044785932</v>
      </c>
      <c r="M24" s="3" t="s">
        <v>7</v>
      </c>
      <c r="N24" s="3">
        <v>2000</v>
      </c>
      <c r="O24" s="3">
        <v>2100</v>
      </c>
    </row>
    <row r="25" spans="1:16" ht="24" customHeight="1">
      <c r="A25" s="3">
        <v>43</v>
      </c>
      <c r="B25" s="3" t="s">
        <v>74</v>
      </c>
      <c r="C25" s="3" t="s">
        <v>3</v>
      </c>
      <c r="D25" s="3" t="str">
        <f t="shared" si="1"/>
        <v>Gas</v>
      </c>
      <c r="E25" s="3" t="s">
        <v>28</v>
      </c>
      <c r="F25" s="3" t="s">
        <v>68</v>
      </c>
      <c r="G25" s="3" t="s">
        <v>68</v>
      </c>
      <c r="H25" s="3" t="s">
        <v>73</v>
      </c>
      <c r="I25" s="3">
        <f t="shared" si="2"/>
        <v>16.2</v>
      </c>
      <c r="J25" s="3">
        <v>64.8</v>
      </c>
      <c r="K25" s="3">
        <v>2321.9928548445018</v>
      </c>
      <c r="M25" s="3" t="s">
        <v>7</v>
      </c>
      <c r="N25" s="3">
        <v>2000</v>
      </c>
      <c r="O25" s="3">
        <v>2100</v>
      </c>
    </row>
    <row r="26" spans="1:16" ht="24" customHeight="1">
      <c r="A26" s="3">
        <v>97</v>
      </c>
      <c r="B26" s="3" t="s">
        <v>138</v>
      </c>
      <c r="C26" s="3" t="s">
        <v>3</v>
      </c>
      <c r="D26" s="3" t="str">
        <f t="shared" si="1"/>
        <v>Gas</v>
      </c>
      <c r="E26" s="3" t="s">
        <v>54</v>
      </c>
      <c r="F26" s="3" t="s">
        <v>135</v>
      </c>
      <c r="G26" s="3" t="s">
        <v>68</v>
      </c>
      <c r="I26" s="3">
        <f t="shared" si="2"/>
        <v>47.5</v>
      </c>
      <c r="J26" s="3">
        <v>190</v>
      </c>
      <c r="K26" s="3">
        <v>3280.2479044785932</v>
      </c>
      <c r="M26" s="3" t="s">
        <v>7</v>
      </c>
      <c r="N26" s="3">
        <v>1995</v>
      </c>
      <c r="O26" s="3">
        <v>2100</v>
      </c>
    </row>
    <row r="27" spans="1:16" ht="24" customHeight="1">
      <c r="A27" s="3">
        <v>44</v>
      </c>
      <c r="B27" s="3" t="s">
        <v>75</v>
      </c>
      <c r="C27" s="3" t="s">
        <v>3</v>
      </c>
      <c r="D27" s="3" t="str">
        <f t="shared" si="1"/>
        <v>Gas</v>
      </c>
      <c r="E27" s="3" t="s">
        <v>28</v>
      </c>
      <c r="F27" s="3" t="s">
        <v>68</v>
      </c>
      <c r="G27" s="3" t="s">
        <v>68</v>
      </c>
      <c r="H27" s="3" t="s">
        <v>73</v>
      </c>
      <c r="I27" s="3">
        <f t="shared" si="2"/>
        <v>16.375</v>
      </c>
      <c r="J27" s="3">
        <v>65.5</v>
      </c>
      <c r="K27" s="3">
        <v>2321.9928548445018</v>
      </c>
      <c r="M27" s="3" t="s">
        <v>7</v>
      </c>
      <c r="N27" s="3">
        <v>2000</v>
      </c>
      <c r="O27" s="3">
        <v>2100</v>
      </c>
    </row>
    <row r="28" spans="1:16" ht="24" customHeight="1">
      <c r="A28" s="3">
        <v>45</v>
      </c>
      <c r="B28" s="3" t="s">
        <v>76</v>
      </c>
      <c r="C28" s="3" t="s">
        <v>33</v>
      </c>
      <c r="D28" s="6" t="s">
        <v>545</v>
      </c>
      <c r="E28" s="3" t="s">
        <v>67</v>
      </c>
      <c r="F28" s="3" t="s">
        <v>68</v>
      </c>
      <c r="G28" s="3" t="s">
        <v>68</v>
      </c>
      <c r="H28" s="3" t="s">
        <v>69</v>
      </c>
      <c r="I28" s="3">
        <f t="shared" si="2"/>
        <v>0.13500000000000001</v>
      </c>
      <c r="J28" s="3">
        <v>0.54</v>
      </c>
      <c r="K28" s="3">
        <v>2476.989981461646</v>
      </c>
      <c r="M28" s="3" t="s">
        <v>7</v>
      </c>
      <c r="N28" s="3">
        <v>1987</v>
      </c>
      <c r="O28" s="3">
        <v>2100</v>
      </c>
    </row>
    <row r="29" spans="1:16" ht="24" customHeight="1">
      <c r="A29" s="3">
        <v>288</v>
      </c>
      <c r="B29" s="3" t="s">
        <v>356</v>
      </c>
      <c r="C29" s="3" t="s">
        <v>3</v>
      </c>
      <c r="D29" s="3" t="str">
        <f>IF(C29="Oil",0,C29)</f>
        <v>Gas</v>
      </c>
      <c r="E29" s="3" t="s">
        <v>9</v>
      </c>
      <c r="F29" s="3" t="s">
        <v>349</v>
      </c>
      <c r="G29" s="3" t="str">
        <f>IF(H29="Abu Dhabi","WR_UAE",IF(H29="Dubai","NE_UAE",IF(H29="Sharjah","NE_UAE",IF(H29="Ras Al Khaimah","NE_UAE", IF(H29="Ajman","NE_UAE",IF(H29="Fujairah","NE_UAE"))))))</f>
        <v>NE_UAE</v>
      </c>
      <c r="H29" s="3" t="s">
        <v>373</v>
      </c>
      <c r="I29" s="3">
        <f t="shared" si="2"/>
        <v>11.25</v>
      </c>
      <c r="J29" s="3">
        <v>45</v>
      </c>
      <c r="K29" s="3">
        <v>3058.892810443203</v>
      </c>
      <c r="M29" s="3" t="s">
        <v>7</v>
      </c>
      <c r="N29" s="3">
        <v>2009</v>
      </c>
      <c r="O29" s="3">
        <v>2100</v>
      </c>
      <c r="P29" s="9" t="s">
        <v>552</v>
      </c>
    </row>
    <row r="30" spans="1:16" ht="24" hidden="1" customHeight="1">
      <c r="A30" s="3">
        <v>348</v>
      </c>
      <c r="B30" s="2" t="s">
        <v>438</v>
      </c>
      <c r="C30" s="2" t="s">
        <v>439</v>
      </c>
      <c r="D30" s="3" t="str">
        <f>IF(C30="Oil",0,C30)</f>
        <v>Hydro</v>
      </c>
      <c r="E30" s="3" t="s">
        <v>440</v>
      </c>
      <c r="F30" s="2" t="s">
        <v>349</v>
      </c>
      <c r="G30" s="3" t="str">
        <f>IF(H30="Abu Dhabi","WR_UAE",IF(H30="Dubai","NE_UAE",IF(H30="Sharjah","NE_UAE",IF(H30="Ras Al Khaimah","NE_UAE", IF(H30="Ajman","NE_UAE",IF(H30="Fujairah","NE_UAE"))))))</f>
        <v>NE_UAE</v>
      </c>
      <c r="H30" s="2" t="s">
        <v>361</v>
      </c>
      <c r="I30" s="3">
        <v>0</v>
      </c>
      <c r="J30" s="2">
        <v>250</v>
      </c>
      <c r="M30" s="2" t="s">
        <v>25</v>
      </c>
      <c r="N30" s="2">
        <v>2021</v>
      </c>
      <c r="O30" s="3">
        <v>2100</v>
      </c>
    </row>
    <row r="31" spans="1:16" ht="24" customHeight="1">
      <c r="A31" s="3">
        <v>2</v>
      </c>
      <c r="B31" s="3" t="s">
        <v>8</v>
      </c>
      <c r="C31" s="3" t="s">
        <v>3</v>
      </c>
      <c r="D31" s="3" t="str">
        <f>IF(C31="Oil",0,C31)</f>
        <v>Gas</v>
      </c>
      <c r="E31" s="3" t="s">
        <v>9</v>
      </c>
      <c r="F31" s="3" t="s">
        <v>5</v>
      </c>
      <c r="G31" s="3" t="s">
        <v>533</v>
      </c>
      <c r="H31" s="3" t="s">
        <v>10</v>
      </c>
      <c r="I31" s="3">
        <f t="shared" ref="I31:I41" si="3">0.25*J31</f>
        <v>68</v>
      </c>
      <c r="J31" s="3">
        <v>272</v>
      </c>
      <c r="K31" s="3">
        <v>3280.2479044785932</v>
      </c>
      <c r="M31" s="3" t="s">
        <v>7</v>
      </c>
      <c r="N31" s="3">
        <v>2000</v>
      </c>
      <c r="O31" s="3">
        <v>2100</v>
      </c>
    </row>
    <row r="32" spans="1:16" ht="24" customHeight="1">
      <c r="A32" s="3">
        <v>3</v>
      </c>
      <c r="B32" s="3" t="s">
        <v>11</v>
      </c>
      <c r="C32" s="3" t="s">
        <v>3</v>
      </c>
      <c r="D32" s="3" t="str">
        <f>IF(C32="Oil",0,C32)</f>
        <v>Gas</v>
      </c>
      <c r="E32" s="3" t="s">
        <v>4</v>
      </c>
      <c r="F32" s="3" t="s">
        <v>5</v>
      </c>
      <c r="G32" s="3" t="s">
        <v>533</v>
      </c>
      <c r="H32" s="3" t="s">
        <v>10</v>
      </c>
      <c r="I32" s="3">
        <f t="shared" si="3"/>
        <v>172.5</v>
      </c>
      <c r="J32" s="3">
        <v>690</v>
      </c>
      <c r="K32" s="3">
        <v>1860.8986970042222</v>
      </c>
      <c r="M32" s="3" t="s">
        <v>7</v>
      </c>
      <c r="N32" s="3">
        <v>2004</v>
      </c>
      <c r="O32" s="3">
        <v>2100</v>
      </c>
    </row>
    <row r="33" spans="1:16" ht="24" customHeight="1">
      <c r="A33" s="3">
        <v>181</v>
      </c>
      <c r="B33" s="3" t="s">
        <v>243</v>
      </c>
      <c r="C33" s="3" t="s">
        <v>33</v>
      </c>
      <c r="D33" s="7" t="s">
        <v>545</v>
      </c>
      <c r="E33" s="3" t="s">
        <v>9</v>
      </c>
      <c r="F33" s="3" t="s">
        <v>238</v>
      </c>
      <c r="G33" s="3" t="str">
        <f>IF(H33="Tabuk","NWOA_KSA",IF(H33="Eastern Province","EOA_KSA",IF(H33="Riyadh","Riyadh_KSA",IF(H33="Al Jawf","NEOA_KSA",IF(H33="Northern Borders","NEOA_KSA")))))</f>
        <v>NEOA_KSA</v>
      </c>
      <c r="H33" s="3" t="s">
        <v>300</v>
      </c>
      <c r="I33" s="3">
        <f t="shared" si="3"/>
        <v>19.5</v>
      </c>
      <c r="J33" s="3">
        <v>78</v>
      </c>
      <c r="K33" s="3">
        <v>3375.8564749807383</v>
      </c>
      <c r="M33" s="3" t="s">
        <v>7</v>
      </c>
      <c r="N33" s="3">
        <v>2000</v>
      </c>
      <c r="O33" s="3">
        <v>2100</v>
      </c>
    </row>
    <row r="34" spans="1:16" ht="24" customHeight="1">
      <c r="A34" s="3">
        <v>182</v>
      </c>
      <c r="B34" s="3" t="s">
        <v>244</v>
      </c>
      <c r="C34" s="3" t="s">
        <v>33</v>
      </c>
      <c r="D34" s="7" t="s">
        <v>546</v>
      </c>
      <c r="E34" s="3" t="s">
        <v>9</v>
      </c>
      <c r="F34" s="3" t="s">
        <v>238</v>
      </c>
      <c r="G34" s="3" t="str">
        <f>IF(H34="Tabuk","NWOA_KSA",IF(H34="Eastern Province","EOA_KSA",IF(H34="Riyadh","Riyadh_KSA",IF(H34="Al Jawf","NEOA_KSA",IF(H34="Northern Borders","NEOA_KSA")))))</f>
        <v>NEOA_KSA</v>
      </c>
      <c r="H34" s="3" t="s">
        <v>231</v>
      </c>
      <c r="I34" s="3">
        <f t="shared" si="3"/>
        <v>87</v>
      </c>
      <c r="J34" s="3">
        <v>348</v>
      </c>
      <c r="K34" s="3">
        <v>3361.2845073714971</v>
      </c>
      <c r="M34" s="3" t="s">
        <v>7</v>
      </c>
      <c r="N34" s="3">
        <v>1988</v>
      </c>
      <c r="O34" s="3">
        <v>2100</v>
      </c>
    </row>
    <row r="35" spans="1:16" ht="24" customHeight="1">
      <c r="A35" s="3">
        <v>46</v>
      </c>
      <c r="B35" s="3" t="s">
        <v>77</v>
      </c>
      <c r="C35" s="3" t="s">
        <v>33</v>
      </c>
      <c r="D35" s="6" t="s">
        <v>545</v>
      </c>
      <c r="E35" s="3" t="s">
        <v>67</v>
      </c>
      <c r="F35" s="3" t="s">
        <v>68</v>
      </c>
      <c r="G35" s="3" t="s">
        <v>68</v>
      </c>
      <c r="H35" s="3" t="s">
        <v>71</v>
      </c>
      <c r="I35" s="3">
        <f t="shared" si="3"/>
        <v>0.13500000000000001</v>
      </c>
      <c r="J35" s="3">
        <v>0.54</v>
      </c>
      <c r="K35" s="3">
        <v>2455.0073544586458</v>
      </c>
      <c r="M35" s="3" t="s">
        <v>7</v>
      </c>
      <c r="N35" s="3">
        <v>1998</v>
      </c>
      <c r="O35" s="3">
        <v>2100</v>
      </c>
    </row>
    <row r="36" spans="1:16" ht="24" customHeight="1">
      <c r="A36" s="3">
        <v>47</v>
      </c>
      <c r="B36" s="3" t="s">
        <v>78</v>
      </c>
      <c r="C36" s="3" t="s">
        <v>33</v>
      </c>
      <c r="D36" s="6" t="s">
        <v>545</v>
      </c>
      <c r="E36" s="3" t="s">
        <v>67</v>
      </c>
      <c r="F36" s="3" t="s">
        <v>68</v>
      </c>
      <c r="G36" s="3" t="s">
        <v>68</v>
      </c>
      <c r="H36" s="3" t="s">
        <v>79</v>
      </c>
      <c r="I36" s="3">
        <f t="shared" si="3"/>
        <v>2.7825000000000002</v>
      </c>
      <c r="J36" s="3">
        <v>11.13</v>
      </c>
      <c r="K36" s="3">
        <v>2476.989981461646</v>
      </c>
      <c r="M36" s="3" t="s">
        <v>7</v>
      </c>
      <c r="N36" s="3">
        <v>1980</v>
      </c>
      <c r="O36" s="3">
        <v>2100</v>
      </c>
    </row>
    <row r="37" spans="1:16" ht="24" customHeight="1">
      <c r="A37" s="3">
        <v>98</v>
      </c>
      <c r="B37" s="3" t="s">
        <v>139</v>
      </c>
      <c r="C37" s="3" t="s">
        <v>3</v>
      </c>
      <c r="D37" s="3" t="str">
        <f>IF(C37="Oil",0,C37)</f>
        <v>Gas</v>
      </c>
      <c r="E37" s="3" t="s">
        <v>9</v>
      </c>
      <c r="F37" s="3" t="s">
        <v>135</v>
      </c>
      <c r="G37" s="3" t="s">
        <v>68</v>
      </c>
      <c r="I37" s="3">
        <f t="shared" si="3"/>
        <v>70.575000000000003</v>
      </c>
      <c r="J37" s="3">
        <v>282.3</v>
      </c>
      <c r="K37" s="3">
        <v>3058.892810443203</v>
      </c>
      <c r="M37" s="3" t="s">
        <v>7</v>
      </c>
      <c r="N37" s="3">
        <v>2002</v>
      </c>
      <c r="O37" s="3">
        <v>2100</v>
      </c>
      <c r="P37" t="s">
        <v>553</v>
      </c>
    </row>
    <row r="38" spans="1:16" ht="24" customHeight="1">
      <c r="A38" s="3">
        <v>183</v>
      </c>
      <c r="B38" s="3" t="s">
        <v>245</v>
      </c>
      <c r="C38" s="3" t="s">
        <v>33</v>
      </c>
      <c r="D38" s="6" t="s">
        <v>546</v>
      </c>
      <c r="E38" s="3" t="s">
        <v>9</v>
      </c>
      <c r="F38" s="3" t="s">
        <v>238</v>
      </c>
      <c r="G38" s="3" t="str">
        <f>IF(H38="Tabuk","NWOA_KSA",IF(H38="Eastern Province","EOA_KSA",IF(H38="Riyadh","Riyadh_KSA",IF(H38="Al Jawf","NEOA_KSA",IF(H38="Northern Borders","NEOA_KSA")))))</f>
        <v>EOA_KSA</v>
      </c>
      <c r="H38" s="3" t="s">
        <v>199</v>
      </c>
      <c r="I38" s="3">
        <f t="shared" si="3"/>
        <v>50</v>
      </c>
      <c r="J38" s="3">
        <v>200</v>
      </c>
      <c r="K38" s="3">
        <v>3274.3288594179958</v>
      </c>
      <c r="M38" s="3" t="s">
        <v>7</v>
      </c>
      <c r="N38" s="3">
        <v>2000</v>
      </c>
      <c r="O38" s="3">
        <v>2100</v>
      </c>
    </row>
    <row r="39" spans="1:16" ht="24" customHeight="1">
      <c r="A39" s="3">
        <v>48</v>
      </c>
      <c r="B39" s="3" t="s">
        <v>80</v>
      </c>
      <c r="C39" s="3" t="s">
        <v>33</v>
      </c>
      <c r="D39" s="6" t="s">
        <v>545</v>
      </c>
      <c r="E39" s="3" t="s">
        <v>67</v>
      </c>
      <c r="F39" s="3" t="s">
        <v>68</v>
      </c>
      <c r="G39" s="3" t="s">
        <v>68</v>
      </c>
      <c r="H39" s="3" t="s">
        <v>71</v>
      </c>
      <c r="I39" s="3">
        <f t="shared" si="3"/>
        <v>0.185</v>
      </c>
      <c r="J39" s="3">
        <v>0.74</v>
      </c>
      <c r="K39" s="3">
        <v>2455.0073544586458</v>
      </c>
      <c r="M39" s="3" t="s">
        <v>7</v>
      </c>
      <c r="N39" s="3">
        <v>1998</v>
      </c>
      <c r="O39" s="3">
        <v>2100</v>
      </c>
    </row>
    <row r="40" spans="1:16" ht="24" customHeight="1">
      <c r="A40" s="3">
        <v>99</v>
      </c>
      <c r="B40" s="3" t="s">
        <v>140</v>
      </c>
      <c r="C40" s="3" t="s">
        <v>3</v>
      </c>
      <c r="D40" s="3" t="str">
        <f>IF(C40="Oil",0,C40)</f>
        <v>Gas</v>
      </c>
      <c r="E40" s="3" t="s">
        <v>9</v>
      </c>
      <c r="F40" s="3" t="s">
        <v>135</v>
      </c>
      <c r="G40" s="3" t="s">
        <v>68</v>
      </c>
      <c r="I40" s="3">
        <f t="shared" si="3"/>
        <v>67.5</v>
      </c>
      <c r="J40" s="3">
        <v>270</v>
      </c>
      <c r="K40" s="3">
        <v>3280.2479044785932</v>
      </c>
      <c r="M40" s="3" t="s">
        <v>7</v>
      </c>
      <c r="N40" s="3">
        <v>1996</v>
      </c>
      <c r="O40" s="3">
        <v>2100</v>
      </c>
    </row>
    <row r="41" spans="1:16" ht="24" customHeight="1">
      <c r="A41" s="3">
        <v>289</v>
      </c>
      <c r="B41" s="3" t="s">
        <v>357</v>
      </c>
      <c r="C41" s="3" t="s">
        <v>3</v>
      </c>
      <c r="D41" s="3" t="str">
        <f>IF(C41="Oil",0,C41)</f>
        <v>Gas</v>
      </c>
      <c r="E41" s="3" t="s">
        <v>54</v>
      </c>
      <c r="F41" s="3" t="s">
        <v>349</v>
      </c>
      <c r="G41" s="3" t="str">
        <f>IF(H41="Abu Dhabi","WR_UAE",IF(H41="Dubai","NE_UAE",IF(H41="Sharjah","NE_UAE",IF(H41="Ras Al Khaimah","NE_UAE", IF(H41="Ajman","NE_UAE",IF(H41="Fujairah","NE_UAE"))))))</f>
        <v>WR_UAE</v>
      </c>
      <c r="H41" s="3" t="s">
        <v>354</v>
      </c>
      <c r="I41" s="3">
        <f t="shared" si="3"/>
        <v>61</v>
      </c>
      <c r="J41" s="3">
        <v>244</v>
      </c>
      <c r="K41" s="3">
        <v>3280.2479044785932</v>
      </c>
      <c r="M41" s="3" t="s">
        <v>7</v>
      </c>
      <c r="N41" s="3">
        <v>1995</v>
      </c>
      <c r="O41" s="3">
        <v>2100</v>
      </c>
    </row>
    <row r="42" spans="1:16" ht="24" hidden="1" customHeight="1">
      <c r="A42" s="3">
        <v>400</v>
      </c>
      <c r="B42" s="2" t="s">
        <v>494</v>
      </c>
      <c r="C42" s="2" t="s">
        <v>504</v>
      </c>
      <c r="D42" s="3" t="str">
        <f>IF(C42="Oil",0,C42)</f>
        <v>Solar</v>
      </c>
      <c r="E42" s="2" t="s">
        <v>505</v>
      </c>
      <c r="F42" s="2" t="s">
        <v>349</v>
      </c>
      <c r="G42" s="3" t="str">
        <f>IF(H42="Abu Dhabi","WR_UAE",IF(H42="Dubai","NE_UAE",IF(H42="Sharjah","NE_UAE",IF(H42="Ras Al Khaimah","NE_UAE", IF(H42="Ajman","NE_UAE",IF(H42="Fujairah","NE_UAE"))))))</f>
        <v>NE_UAE</v>
      </c>
      <c r="H42" s="2" t="s">
        <v>361</v>
      </c>
      <c r="I42" s="3">
        <v>0</v>
      </c>
      <c r="J42" s="2">
        <v>6.8</v>
      </c>
      <c r="M42" s="2" t="s">
        <v>437</v>
      </c>
      <c r="N42" s="2">
        <v>2017</v>
      </c>
      <c r="O42" s="3">
        <v>2100</v>
      </c>
    </row>
    <row r="43" spans="1:16" ht="24" customHeight="1">
      <c r="A43" s="3">
        <v>290</v>
      </c>
      <c r="B43" s="3" t="s">
        <v>358</v>
      </c>
      <c r="C43" s="3" t="s">
        <v>3</v>
      </c>
      <c r="D43" s="3" t="str">
        <f>IF(C43="Oil",0,C43)</f>
        <v>Gas</v>
      </c>
      <c r="E43" s="3" t="s">
        <v>14</v>
      </c>
      <c r="F43" s="3" t="s">
        <v>349</v>
      </c>
      <c r="G43" s="3" t="str">
        <f>IF(H43="Abu Dhabi","WR_UAE",IF(H43="Dubai","NE_UAE",IF(H43="Sharjah","NE_UAE",IF(H43="Ras Al Khaimah","NE_UAE", IF(H43="Ajman","NE_UAE",IF(H43="Fujairah","NE_UAE"))))))</f>
        <v>NE_UAE</v>
      </c>
      <c r="H43" s="3" t="s">
        <v>373</v>
      </c>
      <c r="I43" s="3">
        <f>0.25*J43</f>
        <v>96.75</v>
      </c>
      <c r="J43" s="3">
        <v>387</v>
      </c>
      <c r="K43" s="3">
        <v>3280.2479044785932</v>
      </c>
      <c r="M43" s="3" t="s">
        <v>7</v>
      </c>
      <c r="N43" s="3">
        <v>1992</v>
      </c>
      <c r="O43" s="3">
        <v>2100</v>
      </c>
    </row>
    <row r="44" spans="1:16" ht="24" hidden="1" customHeight="1">
      <c r="A44" s="3">
        <v>184</v>
      </c>
      <c r="B44" s="3" t="s">
        <v>246</v>
      </c>
      <c r="C44" s="3" t="s">
        <v>33</v>
      </c>
      <c r="D44" s="7" t="s">
        <v>546</v>
      </c>
      <c r="E44" s="3" t="s">
        <v>9</v>
      </c>
      <c r="F44" s="3" t="s">
        <v>238</v>
      </c>
      <c r="G44" s="3" t="str">
        <f>IF(H44="Tabuk","NWOA_KSA",IF(H44="Eastern Province","EOA_KSA",IF(H44="Riyadh","Riyadh_KSA",IF(H44="Al Jawf","NEOA_KSA",IF(H44="Northern Borders","NEOA_KSA")))))</f>
        <v>NEOA_KSA</v>
      </c>
      <c r="H44" s="3" t="s">
        <v>231</v>
      </c>
      <c r="I44" s="3">
        <f>0.25*J44</f>
        <v>30</v>
      </c>
      <c r="J44" s="3">
        <v>120</v>
      </c>
      <c r="K44" s="3">
        <v>2855.7394428145212</v>
      </c>
      <c r="M44" s="3" t="s">
        <v>60</v>
      </c>
      <c r="N44" s="3">
        <v>2018</v>
      </c>
      <c r="O44" s="3">
        <v>2100</v>
      </c>
    </row>
    <row r="45" spans="1:16" ht="24" customHeight="1">
      <c r="A45" s="3">
        <v>346</v>
      </c>
      <c r="B45" s="2" t="s">
        <v>432</v>
      </c>
      <c r="C45" s="2" t="s">
        <v>434</v>
      </c>
      <c r="D45" s="3" t="str">
        <f>IF(C45="Oil",0,C45)</f>
        <v xml:space="preserve">Landfill Gas ; Municipal Solid Waste </v>
      </c>
      <c r="E45" s="3" t="s">
        <v>435</v>
      </c>
      <c r="F45" s="2" t="s">
        <v>349</v>
      </c>
      <c r="G45" s="3" t="str">
        <f>IF(H45="Abu Dhabi","WR_UAE",IF(H45="Dubai","NE_UAE",IF(H45="Sharjah","NE_UAE",IF(H45="Ras Al Khaimah","NE_UAE", IF(H45="Ajman","NE_UAE",IF(H45="Fujairah","NE_UAE"))))))</f>
        <v>NE_UAE</v>
      </c>
      <c r="H45" s="2" t="s">
        <v>361</v>
      </c>
      <c r="I45" s="3">
        <v>0</v>
      </c>
      <c r="J45" s="2">
        <v>1</v>
      </c>
      <c r="M45" s="2" t="s">
        <v>7</v>
      </c>
      <c r="N45" s="2">
        <v>2013</v>
      </c>
      <c r="O45" s="3">
        <v>2100</v>
      </c>
    </row>
    <row r="46" spans="1:16" ht="24" hidden="1" customHeight="1">
      <c r="A46" s="3">
        <v>347</v>
      </c>
      <c r="B46" s="2" t="s">
        <v>432</v>
      </c>
      <c r="C46" s="2" t="s">
        <v>434</v>
      </c>
      <c r="D46" s="3" t="str">
        <f>IF(C46="Oil",0,C46)</f>
        <v xml:space="preserve">Landfill Gas ; Municipal Solid Waste </v>
      </c>
      <c r="E46" s="3" t="s">
        <v>435</v>
      </c>
      <c r="F46" s="2" t="s">
        <v>349</v>
      </c>
      <c r="G46" s="3" t="str">
        <f>IF(H46="Abu Dhabi","WR_UAE",IF(H46="Dubai","NE_UAE",IF(H46="Sharjah","NE_UAE",IF(H46="Ras Al Khaimah","NE_UAE", IF(H46="Ajman","NE_UAE",IF(H46="Fujairah","NE_UAE"))))))</f>
        <v>NE_UAE</v>
      </c>
      <c r="H46" s="2" t="s">
        <v>361</v>
      </c>
      <c r="I46" s="3">
        <v>0</v>
      </c>
      <c r="J46" s="2">
        <v>11</v>
      </c>
      <c r="M46" s="2" t="s">
        <v>17</v>
      </c>
      <c r="N46" s="2">
        <v>2020</v>
      </c>
      <c r="O46" s="3">
        <v>2100</v>
      </c>
    </row>
    <row r="47" spans="1:16" ht="24" customHeight="1">
      <c r="A47" s="3">
        <v>185</v>
      </c>
      <c r="B47" s="3" t="s">
        <v>247</v>
      </c>
      <c r="C47" s="3" t="s">
        <v>33</v>
      </c>
      <c r="D47" s="7" t="s">
        <v>545</v>
      </c>
      <c r="E47" s="3" t="s">
        <v>9</v>
      </c>
      <c r="F47" s="3" t="s">
        <v>238</v>
      </c>
      <c r="G47" s="3" t="str">
        <f>IF(H47="Tabuk","NWOA_KSA",IF(H47="Eastern Province","EOA_KSA",IF(H47="Riyadh","Riyadh_KSA",IF(H47="Al Jawf","NEOA_KSA",IF(H47="Northern Borders","NEOA_KSA")))))</f>
        <v>NWOA_KSA</v>
      </c>
      <c r="H47" s="3" t="s">
        <v>233</v>
      </c>
      <c r="I47" s="3">
        <f>0.25*J47</f>
        <v>9</v>
      </c>
      <c r="J47" s="3">
        <v>36</v>
      </c>
      <c r="K47" s="3">
        <v>3002.9985059498822</v>
      </c>
      <c r="M47" s="3" t="s">
        <v>7</v>
      </c>
      <c r="N47" s="3">
        <v>2002</v>
      </c>
      <c r="O47" s="3">
        <v>2100</v>
      </c>
    </row>
    <row r="48" spans="1:16" ht="24" customHeight="1">
      <c r="A48" s="3">
        <v>143</v>
      </c>
      <c r="B48" s="3" t="s">
        <v>192</v>
      </c>
      <c r="C48" s="3" t="s">
        <v>33</v>
      </c>
      <c r="D48" s="7" t="s">
        <v>545</v>
      </c>
      <c r="E48" s="3" t="s">
        <v>67</v>
      </c>
      <c r="F48" s="3" t="s">
        <v>193</v>
      </c>
      <c r="G48" s="3" t="str">
        <f>IF(H48="Tabuk","NWOA_KSA",IF(H48="Eastern Province","EOA_KSA",IF(H48="Riyadh","Riyadh_KSA",IF(H48="Al Jawf","NEOA_KSA",IF(H48="Northern Borders","NEOA_KSA")))))</f>
        <v>NWOA_KSA</v>
      </c>
      <c r="H48" s="3" t="s">
        <v>233</v>
      </c>
      <c r="I48" s="3">
        <f>0.25*J48</f>
        <v>7.5</v>
      </c>
      <c r="J48" s="3">
        <v>30</v>
      </c>
      <c r="K48" s="3">
        <v>2476.989981461646</v>
      </c>
      <c r="M48" s="3" t="s">
        <v>7</v>
      </c>
      <c r="N48" s="3">
        <v>1977</v>
      </c>
      <c r="O48" s="3">
        <v>2100</v>
      </c>
    </row>
    <row r="49" spans="1:15" ht="24" hidden="1" customHeight="1">
      <c r="A49" s="3">
        <v>343</v>
      </c>
      <c r="B49" s="2" t="s">
        <v>429</v>
      </c>
      <c r="C49" s="2" t="s">
        <v>433</v>
      </c>
      <c r="D49" s="3" t="str">
        <f>IF(C49="Oil",0,C49)</f>
        <v xml:space="preserve">Municipal Solid Waste </v>
      </c>
      <c r="E49" s="3" t="s">
        <v>435</v>
      </c>
      <c r="F49" s="2" t="s">
        <v>349</v>
      </c>
      <c r="G49" s="3" t="str">
        <f>IF(H49="Abu Dhabi","WR_UAE",IF(H49="Dubai","NE_UAE",IF(H49="Sharjah","NE_UAE",IF(H49="Ras Al Khaimah","NE_UAE", IF(H49="Ajman","NE_UAE",IF(H49="Fujairah","NE_UAE"))))))</f>
        <v>NE_UAE</v>
      </c>
      <c r="H49" s="2" t="s">
        <v>361</v>
      </c>
      <c r="I49" s="3">
        <v>0</v>
      </c>
      <c r="J49" s="2">
        <v>60</v>
      </c>
      <c r="M49" s="2" t="s">
        <v>436</v>
      </c>
      <c r="N49" s="2">
        <v>2020</v>
      </c>
      <c r="O49" s="3">
        <v>2100</v>
      </c>
    </row>
    <row r="50" spans="1:15" ht="24" customHeight="1">
      <c r="A50" s="3">
        <v>291</v>
      </c>
      <c r="B50" s="3" t="s">
        <v>359</v>
      </c>
      <c r="C50" s="3" t="s">
        <v>3</v>
      </c>
      <c r="D50" s="3" t="str">
        <f>IF(C50="Oil",0,C50)</f>
        <v>Gas</v>
      </c>
      <c r="E50" s="3" t="s">
        <v>9</v>
      </c>
      <c r="F50" s="3" t="s">
        <v>349</v>
      </c>
      <c r="G50" s="3" t="str">
        <f>IF(H50="Abu Dhabi","WR_UAE",IF(H50="Dubai","NE_UAE",IF(H50="Sharjah","NE_UAE",IF(H50="Ras Al Khaimah","NE_UAE", IF(H50="Ajman","NE_UAE",IF(H50="Fujairah","NE_UAE"))))))</f>
        <v>NE_UAE</v>
      </c>
      <c r="H50" s="3" t="s">
        <v>352</v>
      </c>
      <c r="I50" s="3">
        <f>0.25*J50</f>
        <v>50</v>
      </c>
      <c r="J50" s="3">
        <v>200</v>
      </c>
      <c r="K50" s="3">
        <v>3058.892810443203</v>
      </c>
      <c r="M50" s="3" t="s">
        <v>7</v>
      </c>
      <c r="N50" s="3">
        <v>2008</v>
      </c>
      <c r="O50" s="3">
        <v>2100</v>
      </c>
    </row>
    <row r="51" spans="1:15" ht="24" hidden="1" customHeight="1">
      <c r="A51" s="3">
        <v>18</v>
      </c>
      <c r="B51" s="3" t="s">
        <v>37</v>
      </c>
      <c r="C51" s="3" t="s">
        <v>3</v>
      </c>
      <c r="D51" s="3" t="str">
        <f>IF(C51="Oil",0,C51)</f>
        <v>Gas</v>
      </c>
      <c r="E51" s="3" t="s">
        <v>4</v>
      </c>
      <c r="F51" s="3" t="s">
        <v>38</v>
      </c>
      <c r="G51" t="s">
        <v>534</v>
      </c>
      <c r="H51" s="3" t="s">
        <v>39</v>
      </c>
      <c r="I51" s="3">
        <f>0.25*J51</f>
        <v>55</v>
      </c>
      <c r="J51" s="3">
        <v>220</v>
      </c>
      <c r="K51" s="3">
        <v>1593.6931917855959</v>
      </c>
      <c r="M51" s="3" t="s">
        <v>17</v>
      </c>
      <c r="N51" s="3">
        <v>2022</v>
      </c>
      <c r="O51" s="3">
        <v>2100</v>
      </c>
    </row>
    <row r="52" spans="1:15" ht="24" hidden="1" customHeight="1">
      <c r="A52" s="3">
        <v>382</v>
      </c>
      <c r="B52" s="2" t="s">
        <v>476</v>
      </c>
      <c r="C52" s="2" t="s">
        <v>504</v>
      </c>
      <c r="D52" s="3" t="str">
        <f>IF(C52="Oil",0,C52)</f>
        <v>Solar</v>
      </c>
      <c r="E52" s="2" t="s">
        <v>505</v>
      </c>
      <c r="F52" s="2" t="s">
        <v>238</v>
      </c>
      <c r="G52" s="3" t="s">
        <v>543</v>
      </c>
      <c r="H52" s="2" t="s">
        <v>203</v>
      </c>
      <c r="I52" s="3">
        <v>0</v>
      </c>
      <c r="J52" s="2">
        <v>50</v>
      </c>
      <c r="M52" s="2" t="s">
        <v>437</v>
      </c>
      <c r="N52" s="2">
        <v>2020</v>
      </c>
      <c r="O52" s="3">
        <v>2100</v>
      </c>
    </row>
    <row r="53" spans="1:15" ht="24" hidden="1" customHeight="1">
      <c r="A53" s="3">
        <v>19</v>
      </c>
      <c r="B53" s="3" t="s">
        <v>40</v>
      </c>
      <c r="C53" s="3" t="s">
        <v>33</v>
      </c>
      <c r="D53" s="6" t="s">
        <v>546</v>
      </c>
      <c r="E53" s="3" t="s">
        <v>14</v>
      </c>
      <c r="F53" s="3" t="s">
        <v>38</v>
      </c>
      <c r="G53" t="s">
        <v>534</v>
      </c>
      <c r="I53" s="3">
        <f>0.25*J53</f>
        <v>60</v>
      </c>
      <c r="J53" s="3">
        <v>240</v>
      </c>
      <c r="K53" s="3">
        <v>2855.7394428145212</v>
      </c>
      <c r="M53" s="3" t="s">
        <v>17</v>
      </c>
      <c r="N53" s="3">
        <v>2025</v>
      </c>
      <c r="O53" s="3">
        <v>2100</v>
      </c>
    </row>
    <row r="54" spans="1:15" ht="24" hidden="1" customHeight="1">
      <c r="A54" s="3">
        <v>383</v>
      </c>
      <c r="B54" s="2" t="s">
        <v>477</v>
      </c>
      <c r="C54" s="2" t="s">
        <v>504</v>
      </c>
      <c r="D54" s="3" t="str">
        <f>IF(C54="Oil",0,C54)</f>
        <v>Solar</v>
      </c>
      <c r="E54" s="2" t="s">
        <v>505</v>
      </c>
      <c r="F54" s="2" t="s">
        <v>238</v>
      </c>
      <c r="G54" s="3" t="str">
        <f>IF(H54="Tabuk","NWOA_KSA",IF(H54="Eastern Province","EOA_KSA",IF(H54="Riyadh","Riyadh_KSA",IF(H54="Al Jawf","NEOA_KSA",IF(H54="Northern Borders","NEOA_KSA")))))</f>
        <v>NEOA_KSA</v>
      </c>
      <c r="H54" s="2" t="s">
        <v>231</v>
      </c>
      <c r="I54" s="3">
        <v>0</v>
      </c>
      <c r="J54" s="2">
        <v>50</v>
      </c>
      <c r="M54" s="2" t="s">
        <v>17</v>
      </c>
      <c r="N54" s="2">
        <v>2020</v>
      </c>
      <c r="O54" s="3">
        <v>2100</v>
      </c>
    </row>
    <row r="55" spans="1:15" ht="24" hidden="1" customHeight="1">
      <c r="A55" s="3">
        <v>384</v>
      </c>
      <c r="B55" s="2" t="s">
        <v>478</v>
      </c>
      <c r="C55" s="2" t="s">
        <v>504</v>
      </c>
      <c r="D55" s="3" t="str">
        <f>IF(C55="Oil",0,C55)</f>
        <v>Solar</v>
      </c>
      <c r="E55" s="2" t="s">
        <v>505</v>
      </c>
      <c r="F55" s="2" t="s">
        <v>238</v>
      </c>
      <c r="G55" s="3" t="str">
        <f>IF(H55="Tabuk","NWOA_KSA",IF(H55="Eastern Province","EOA_KSA",IF(H55="Riyadh","Riyadh_KSA",IF(H55="Al Jawf","NEOA_KSA",IF(H55="Northern Borders","NEOA_KSA")))))</f>
        <v>EOA_KSA</v>
      </c>
      <c r="H55" s="2" t="s">
        <v>199</v>
      </c>
      <c r="I55" s="3">
        <v>0</v>
      </c>
      <c r="J55" s="2">
        <v>15</v>
      </c>
      <c r="M55" s="2" t="s">
        <v>437</v>
      </c>
      <c r="N55" s="2">
        <v>2017</v>
      </c>
      <c r="O55" s="3">
        <v>2100</v>
      </c>
    </row>
    <row r="56" spans="1:15" ht="24" hidden="1" customHeight="1">
      <c r="A56" s="3">
        <v>20</v>
      </c>
      <c r="B56" s="3" t="s">
        <v>41</v>
      </c>
      <c r="C56" s="3" t="s">
        <v>33</v>
      </c>
      <c r="D56" s="7" t="s">
        <v>547</v>
      </c>
      <c r="E56" s="3" t="s">
        <v>28</v>
      </c>
      <c r="F56" s="3" t="s">
        <v>38</v>
      </c>
      <c r="G56" t="s">
        <v>534</v>
      </c>
      <c r="H56" s="3" t="s">
        <v>39</v>
      </c>
      <c r="I56" s="3">
        <f t="shared" ref="I56:I82" si="4">0.25*J56</f>
        <v>1125</v>
      </c>
      <c r="J56" s="3">
        <v>4500</v>
      </c>
      <c r="K56" s="3">
        <v>2236.426380087833</v>
      </c>
      <c r="M56" s="3" t="s">
        <v>17</v>
      </c>
      <c r="N56" s="3">
        <v>2021</v>
      </c>
      <c r="O56" s="3">
        <v>2100</v>
      </c>
    </row>
    <row r="57" spans="1:15" ht="24" customHeight="1">
      <c r="A57" s="3">
        <v>100</v>
      </c>
      <c r="B57" s="3" t="s">
        <v>141</v>
      </c>
      <c r="C57" s="3" t="s">
        <v>3</v>
      </c>
      <c r="D57" s="3" t="str">
        <f>IF(C57="Oil",0,C57)</f>
        <v>Gas</v>
      </c>
      <c r="E57" s="3" t="s">
        <v>9</v>
      </c>
      <c r="F57" s="3" t="s">
        <v>135</v>
      </c>
      <c r="G57" s="3" t="s">
        <v>68</v>
      </c>
      <c r="I57" s="3">
        <f t="shared" si="4"/>
        <v>166.25</v>
      </c>
      <c r="J57" s="3">
        <v>665</v>
      </c>
      <c r="K57" s="3">
        <v>3439.1022554410233</v>
      </c>
      <c r="M57" s="3" t="s">
        <v>7</v>
      </c>
      <c r="N57" s="3">
        <v>1984</v>
      </c>
      <c r="O57" s="3">
        <v>2100</v>
      </c>
    </row>
    <row r="58" spans="1:15" ht="24" customHeight="1">
      <c r="A58" s="3">
        <v>49</v>
      </c>
      <c r="B58" s="3" t="s">
        <v>81</v>
      </c>
      <c r="C58" s="3" t="s">
        <v>33</v>
      </c>
      <c r="D58" s="6" t="s">
        <v>545</v>
      </c>
      <c r="E58" s="3" t="s">
        <v>67</v>
      </c>
      <c r="F58" s="3" t="s">
        <v>68</v>
      </c>
      <c r="G58" s="3" t="s">
        <v>68</v>
      </c>
      <c r="H58" s="3" t="s">
        <v>82</v>
      </c>
      <c r="I58" s="3">
        <f t="shared" si="4"/>
        <v>0.1</v>
      </c>
      <c r="J58" s="3">
        <v>0.4</v>
      </c>
      <c r="K58" s="3">
        <v>2379.7471692257773</v>
      </c>
      <c r="M58" s="3" t="s">
        <v>7</v>
      </c>
      <c r="N58" s="3">
        <v>2003</v>
      </c>
      <c r="O58" s="3">
        <v>2100</v>
      </c>
    </row>
    <row r="59" spans="1:15" ht="24" customHeight="1">
      <c r="A59" s="3">
        <v>7</v>
      </c>
      <c r="B59" s="3" t="s">
        <v>19</v>
      </c>
      <c r="C59" s="3" t="s">
        <v>3</v>
      </c>
      <c r="D59" s="3" t="str">
        <f t="shared" ref="D59:D64" si="5">IF(C59="Oil",0,C59)</f>
        <v>Gas</v>
      </c>
      <c r="E59" s="3" t="s">
        <v>9</v>
      </c>
      <c r="F59" s="3" t="s">
        <v>15</v>
      </c>
      <c r="G59" s="3" t="s">
        <v>533</v>
      </c>
      <c r="H59" s="3" t="s">
        <v>20</v>
      </c>
      <c r="I59" s="3">
        <f t="shared" si="4"/>
        <v>74.75</v>
      </c>
      <c r="J59" s="3">
        <v>299</v>
      </c>
      <c r="K59" s="3">
        <v>3280.2479044785932</v>
      </c>
      <c r="M59" s="3" t="s">
        <v>7</v>
      </c>
      <c r="N59" s="3">
        <v>2000</v>
      </c>
      <c r="O59" s="3">
        <v>2100</v>
      </c>
    </row>
    <row r="60" spans="1:15" ht="24" customHeight="1">
      <c r="A60" s="3">
        <v>8</v>
      </c>
      <c r="B60" s="3" t="s">
        <v>21</v>
      </c>
      <c r="C60" s="3" t="s">
        <v>3</v>
      </c>
      <c r="D60" s="3" t="str">
        <f t="shared" si="5"/>
        <v>Gas</v>
      </c>
      <c r="E60" s="3" t="s">
        <v>4</v>
      </c>
      <c r="F60" s="3" t="s">
        <v>15</v>
      </c>
      <c r="G60" s="3" t="s">
        <v>533</v>
      </c>
      <c r="H60" s="3" t="s">
        <v>20</v>
      </c>
      <c r="I60" s="3">
        <f t="shared" si="4"/>
        <v>42</v>
      </c>
      <c r="J60" s="3">
        <v>168</v>
      </c>
      <c r="K60" s="3">
        <v>2128.1042022228485</v>
      </c>
      <c r="M60" s="3" t="s">
        <v>7</v>
      </c>
      <c r="N60" s="3">
        <v>2000</v>
      </c>
      <c r="O60" s="3">
        <v>2100</v>
      </c>
    </row>
    <row r="61" spans="1:15" ht="24" customHeight="1">
      <c r="A61" s="3">
        <v>9</v>
      </c>
      <c r="B61" s="3" t="s">
        <v>22</v>
      </c>
      <c r="C61" s="3" t="s">
        <v>3</v>
      </c>
      <c r="D61" s="3" t="str">
        <f t="shared" si="5"/>
        <v>Gas</v>
      </c>
      <c r="E61" s="3" t="s">
        <v>4</v>
      </c>
      <c r="F61" s="3" t="s">
        <v>15</v>
      </c>
      <c r="G61" s="2" t="s">
        <v>533</v>
      </c>
      <c r="H61" s="3" t="s">
        <v>20</v>
      </c>
      <c r="I61" s="3">
        <f t="shared" si="4"/>
        <v>207.5</v>
      </c>
      <c r="J61" s="3">
        <v>830</v>
      </c>
      <c r="K61" s="3">
        <v>2128.1042022228485</v>
      </c>
      <c r="M61" s="3" t="s">
        <v>7</v>
      </c>
      <c r="N61" s="3">
        <v>1992</v>
      </c>
      <c r="O61" s="3">
        <v>2100</v>
      </c>
    </row>
    <row r="62" spans="1:15" ht="24" customHeight="1">
      <c r="A62" s="3">
        <v>10</v>
      </c>
      <c r="B62" s="3" t="s">
        <v>23</v>
      </c>
      <c r="C62" s="3" t="s">
        <v>3</v>
      </c>
      <c r="D62" s="3" t="str">
        <f t="shared" si="5"/>
        <v>Gas</v>
      </c>
      <c r="E62" s="3" t="s">
        <v>4</v>
      </c>
      <c r="F62" s="3" t="s">
        <v>15</v>
      </c>
      <c r="G62" s="3" t="s">
        <v>533</v>
      </c>
      <c r="H62" s="3" t="s">
        <v>20</v>
      </c>
      <c r="I62" s="3">
        <f t="shared" si="4"/>
        <v>229.5</v>
      </c>
      <c r="J62" s="3">
        <v>918</v>
      </c>
      <c r="K62" s="3">
        <v>2128.1042022228485</v>
      </c>
      <c r="M62" s="3" t="s">
        <v>7</v>
      </c>
      <c r="N62" s="3">
        <v>2000</v>
      </c>
      <c r="O62" s="3">
        <v>2100</v>
      </c>
    </row>
    <row r="63" spans="1:15" ht="24" hidden="1" customHeight="1">
      <c r="A63" s="3">
        <v>11</v>
      </c>
      <c r="B63" s="3" t="s">
        <v>24</v>
      </c>
      <c r="C63" s="3" t="s">
        <v>3</v>
      </c>
      <c r="D63" s="3" t="str">
        <f t="shared" si="5"/>
        <v>Gas</v>
      </c>
      <c r="E63" s="3" t="s">
        <v>4</v>
      </c>
      <c r="F63" s="3" t="s">
        <v>15</v>
      </c>
      <c r="G63" s="3" t="s">
        <v>533</v>
      </c>
      <c r="H63" s="3" t="s">
        <v>20</v>
      </c>
      <c r="I63" s="3">
        <f t="shared" si="4"/>
        <v>448</v>
      </c>
      <c r="J63" s="3">
        <v>1792</v>
      </c>
      <c r="K63" s="3">
        <v>1593.6931917855959</v>
      </c>
      <c r="M63" s="3" t="s">
        <v>25</v>
      </c>
      <c r="N63" s="3">
        <v>2019</v>
      </c>
      <c r="O63" s="3">
        <v>2100</v>
      </c>
    </row>
    <row r="64" spans="1:15" ht="24" customHeight="1">
      <c r="A64" s="3">
        <v>101</v>
      </c>
      <c r="B64" s="3" t="s">
        <v>142</v>
      </c>
      <c r="C64" s="3" t="s">
        <v>3</v>
      </c>
      <c r="D64" s="3" t="str">
        <f t="shared" si="5"/>
        <v>Gas</v>
      </c>
      <c r="E64" s="3" t="s">
        <v>54</v>
      </c>
      <c r="F64" s="3" t="s">
        <v>135</v>
      </c>
      <c r="G64" s="3" t="s">
        <v>68</v>
      </c>
      <c r="I64" s="3">
        <f t="shared" si="4"/>
        <v>63</v>
      </c>
      <c r="J64" s="3">
        <v>252</v>
      </c>
      <c r="K64" s="3">
        <v>2491.3020927113248</v>
      </c>
      <c r="M64" s="3" t="s">
        <v>7</v>
      </c>
      <c r="N64" s="3">
        <v>2012</v>
      </c>
      <c r="O64" s="3">
        <v>2100</v>
      </c>
    </row>
    <row r="65" spans="1:15" ht="24" hidden="1" customHeight="1">
      <c r="A65" s="3">
        <v>186</v>
      </c>
      <c r="B65" s="3" t="s">
        <v>248</v>
      </c>
      <c r="C65" s="3" t="s">
        <v>33</v>
      </c>
      <c r="D65" s="7" t="s">
        <v>545</v>
      </c>
      <c r="E65" s="3" t="s">
        <v>67</v>
      </c>
      <c r="F65" s="3" t="s">
        <v>238</v>
      </c>
      <c r="G65" s="3" t="s">
        <v>539</v>
      </c>
      <c r="H65" s="3" t="s">
        <v>197</v>
      </c>
      <c r="I65" s="3">
        <f t="shared" si="4"/>
        <v>30</v>
      </c>
      <c r="J65" s="3">
        <v>120</v>
      </c>
      <c r="K65" s="3">
        <v>2379.7471692257773</v>
      </c>
      <c r="M65" s="3" t="s">
        <v>25</v>
      </c>
      <c r="N65" s="3">
        <v>2018</v>
      </c>
      <c r="O65" s="3">
        <v>2100</v>
      </c>
    </row>
    <row r="66" spans="1:15" ht="24" customHeight="1">
      <c r="A66" s="3">
        <v>187</v>
      </c>
      <c r="B66" s="3" t="s">
        <v>249</v>
      </c>
      <c r="C66" s="3" t="s">
        <v>33</v>
      </c>
      <c r="D66" s="7" t="s">
        <v>545</v>
      </c>
      <c r="E66" s="3" t="s">
        <v>9</v>
      </c>
      <c r="F66" s="3" t="s">
        <v>238</v>
      </c>
      <c r="G66" s="3" t="str">
        <f>IF(H66="Tabuk","NWOA_KSA",IF(H66="Eastern Province","EOA_KSA",IF(H66="Riyadh","Riyadh_KSA",IF(H66="Al Jawf","NEOA_KSA",IF(H66="Northern Borders","NEOA_KSA")))))</f>
        <v>NEOA_KSA</v>
      </c>
      <c r="H66" s="3" t="s">
        <v>300</v>
      </c>
      <c r="I66" s="3">
        <f t="shared" si="4"/>
        <v>61.55</v>
      </c>
      <c r="J66" s="3">
        <v>246.2</v>
      </c>
      <c r="K66" s="3">
        <v>3594.2585263830547</v>
      </c>
      <c r="M66" s="3" t="s">
        <v>7</v>
      </c>
      <c r="N66" s="3">
        <v>1985</v>
      </c>
      <c r="O66" s="3">
        <v>2100</v>
      </c>
    </row>
    <row r="67" spans="1:15" ht="24" customHeight="1">
      <c r="A67" s="3">
        <v>144</v>
      </c>
      <c r="B67" s="3" t="s">
        <v>194</v>
      </c>
      <c r="C67" s="3" t="s">
        <v>33</v>
      </c>
      <c r="D67" s="7" t="s">
        <v>545</v>
      </c>
      <c r="E67" s="3" t="s">
        <v>67</v>
      </c>
      <c r="F67" s="3" t="s">
        <v>193</v>
      </c>
      <c r="G67" s="3" t="s">
        <v>540</v>
      </c>
      <c r="H67" s="3" t="s">
        <v>195</v>
      </c>
      <c r="I67" s="3">
        <f t="shared" si="4"/>
        <v>19.125</v>
      </c>
      <c r="J67" s="3">
        <v>76.5</v>
      </c>
      <c r="K67" s="3">
        <v>2476.989981461646</v>
      </c>
      <c r="M67" s="3" t="s">
        <v>7</v>
      </c>
      <c r="N67" s="3">
        <v>1985</v>
      </c>
      <c r="O67" s="3">
        <v>2100</v>
      </c>
    </row>
    <row r="68" spans="1:15" ht="24" customHeight="1">
      <c r="A68" s="3">
        <v>188</v>
      </c>
      <c r="B68" s="3" t="s">
        <v>250</v>
      </c>
      <c r="C68" s="3" t="s">
        <v>33</v>
      </c>
      <c r="D68" s="7" t="s">
        <v>545</v>
      </c>
      <c r="E68" s="3" t="s">
        <v>9</v>
      </c>
      <c r="F68" s="3" t="s">
        <v>238</v>
      </c>
      <c r="G68" s="3" t="s">
        <v>540</v>
      </c>
      <c r="H68" s="3" t="s">
        <v>195</v>
      </c>
      <c r="I68" s="3">
        <f t="shared" si="4"/>
        <v>143.25</v>
      </c>
      <c r="J68" s="3">
        <v>573</v>
      </c>
      <c r="K68" s="3">
        <v>3594.2585263830547</v>
      </c>
      <c r="M68" s="3" t="s">
        <v>7</v>
      </c>
      <c r="N68" s="3">
        <v>1985</v>
      </c>
      <c r="O68" s="3">
        <v>2100</v>
      </c>
    </row>
    <row r="69" spans="1:15" ht="24" customHeight="1">
      <c r="A69" s="3">
        <v>292</v>
      </c>
      <c r="B69" s="3" t="s">
        <v>360</v>
      </c>
      <c r="C69" s="3" t="s">
        <v>3</v>
      </c>
      <c r="D69" s="3" t="str">
        <f>IF(C69="Oil",0,C69)</f>
        <v>Gas</v>
      </c>
      <c r="E69" s="3" t="s">
        <v>9</v>
      </c>
      <c r="F69" s="3" t="s">
        <v>349</v>
      </c>
      <c r="G69" s="3" t="str">
        <f>IF(H69="Abu Dhabi","WR_UAE",IF(H69="Dubai","NE_UAE",IF(H69="Sharjah","NE_UAE",IF(H69="Ras Al Khaimah","NE_UAE", IF(H69="Ajman","NE_UAE",IF(H69="Fujairah","NE_UAE"))))))</f>
        <v>NE_UAE</v>
      </c>
      <c r="H69" s="3" t="s">
        <v>361</v>
      </c>
      <c r="I69" s="3">
        <f t="shared" si="4"/>
        <v>455.25</v>
      </c>
      <c r="J69" s="3">
        <v>1821</v>
      </c>
      <c r="K69" s="3">
        <v>3058.892810443203</v>
      </c>
      <c r="M69" s="3" t="s">
        <v>7</v>
      </c>
      <c r="N69" s="3">
        <v>2008</v>
      </c>
      <c r="O69" s="3">
        <v>2100</v>
      </c>
    </row>
    <row r="70" spans="1:15" ht="24" hidden="1" customHeight="1">
      <c r="A70" s="3">
        <v>293</v>
      </c>
      <c r="B70" s="3" t="s">
        <v>362</v>
      </c>
      <c r="C70" s="3" t="s">
        <v>3</v>
      </c>
      <c r="D70" s="3" t="str">
        <f>IF(C70="Oil",0,C70)</f>
        <v>Gas</v>
      </c>
      <c r="E70" s="3" t="s">
        <v>9</v>
      </c>
      <c r="F70" s="3" t="s">
        <v>349</v>
      </c>
      <c r="G70" s="3" t="str">
        <f>IF(H70="Abu Dhabi","WR_UAE",IF(H70="Dubai","NE_UAE",IF(H70="Sharjah","NE_UAE",IF(H70="Ras Al Khaimah","NE_UAE", IF(H70="Ajman","NE_UAE",IF(H70="Fujairah","NE_UAE"))))))</f>
        <v>NE_UAE</v>
      </c>
      <c r="H70" s="3" t="s">
        <v>361</v>
      </c>
      <c r="I70" s="3">
        <f t="shared" si="4"/>
        <v>175</v>
      </c>
      <c r="J70" s="3">
        <v>700</v>
      </c>
      <c r="K70" s="3">
        <v>2491.3020927113248</v>
      </c>
      <c r="M70" s="3" t="s">
        <v>17</v>
      </c>
      <c r="N70" s="3">
        <v>2020</v>
      </c>
      <c r="O70" s="3">
        <v>2100</v>
      </c>
    </row>
    <row r="71" spans="1:15" ht="24" customHeight="1">
      <c r="A71" s="3">
        <v>50</v>
      </c>
      <c r="B71" s="3" t="s">
        <v>83</v>
      </c>
      <c r="C71" s="3" t="s">
        <v>33</v>
      </c>
      <c r="D71" s="6" t="s">
        <v>545</v>
      </c>
      <c r="E71" s="3" t="s">
        <v>67</v>
      </c>
      <c r="F71" s="3" t="s">
        <v>68</v>
      </c>
      <c r="G71" s="3" t="s">
        <v>68</v>
      </c>
      <c r="H71" s="3" t="s">
        <v>69</v>
      </c>
      <c r="I71" s="3">
        <f t="shared" si="4"/>
        <v>2.5000000000000001E-2</v>
      </c>
      <c r="J71" s="3">
        <v>0.1</v>
      </c>
      <c r="K71" s="3">
        <v>2379.7471692257773</v>
      </c>
      <c r="M71" s="3" t="s">
        <v>7</v>
      </c>
      <c r="N71" s="3">
        <v>2002</v>
      </c>
      <c r="O71" s="3">
        <v>2100</v>
      </c>
    </row>
    <row r="72" spans="1:15" ht="24" customHeight="1">
      <c r="A72" s="3">
        <v>21</v>
      </c>
      <c r="B72" s="3" t="s">
        <v>42</v>
      </c>
      <c r="C72" s="3" t="s">
        <v>43</v>
      </c>
      <c r="D72" s="7" t="s">
        <v>3</v>
      </c>
      <c r="E72" s="3" t="s">
        <v>4</v>
      </c>
      <c r="F72" s="3" t="s">
        <v>38</v>
      </c>
      <c r="G72" t="s">
        <v>534</v>
      </c>
      <c r="H72" s="3" t="s">
        <v>39</v>
      </c>
      <c r="I72" s="3">
        <f t="shared" si="4"/>
        <v>384.75</v>
      </c>
      <c r="J72" s="3">
        <v>1539</v>
      </c>
      <c r="K72" s="3">
        <v>1593.6931917855959</v>
      </c>
      <c r="M72" s="3" t="s">
        <v>7</v>
      </c>
      <c r="N72" s="3">
        <v>2015</v>
      </c>
      <c r="O72" s="3">
        <v>2100</v>
      </c>
    </row>
    <row r="73" spans="1:15" ht="24" hidden="1" customHeight="1">
      <c r="A73" s="3">
        <v>22</v>
      </c>
      <c r="B73" s="3" t="s">
        <v>44</v>
      </c>
      <c r="C73" s="3" t="s">
        <v>43</v>
      </c>
      <c r="D73" s="7" t="s">
        <v>3</v>
      </c>
      <c r="E73" s="3" t="s">
        <v>4</v>
      </c>
      <c r="F73" s="3" t="s">
        <v>38</v>
      </c>
      <c r="G73" t="s">
        <v>534</v>
      </c>
      <c r="H73" s="3" t="s">
        <v>39</v>
      </c>
      <c r="I73" s="3">
        <f t="shared" si="4"/>
        <v>375</v>
      </c>
      <c r="J73" s="3">
        <v>1500</v>
      </c>
      <c r="K73" s="3">
        <v>1593.6931917855959</v>
      </c>
      <c r="M73" s="3" t="s">
        <v>25</v>
      </c>
      <c r="N73" s="3">
        <v>2021</v>
      </c>
      <c r="O73" s="3">
        <v>2100</v>
      </c>
    </row>
    <row r="74" spans="1:15" ht="24" hidden="1" customHeight="1">
      <c r="A74" s="3">
        <v>23</v>
      </c>
      <c r="B74" s="3" t="s">
        <v>45</v>
      </c>
      <c r="C74" s="3" t="s">
        <v>3</v>
      </c>
      <c r="D74" s="3" t="str">
        <f t="shared" ref="D74:D79" si="6">IF(C74="Oil",0,C74)</f>
        <v>Gas</v>
      </c>
      <c r="E74" s="3" t="s">
        <v>46</v>
      </c>
      <c r="F74" s="3" t="s">
        <v>38</v>
      </c>
      <c r="G74" t="s">
        <v>534</v>
      </c>
      <c r="H74" s="3" t="s">
        <v>39</v>
      </c>
      <c r="I74" s="3">
        <f t="shared" si="4"/>
        <v>450</v>
      </c>
      <c r="J74" s="3">
        <v>1800</v>
      </c>
      <c r="K74" s="3">
        <v>1593.6931917855959</v>
      </c>
      <c r="M74" s="3" t="s">
        <v>17</v>
      </c>
      <c r="N74" s="3">
        <v>2025</v>
      </c>
      <c r="O74" s="3">
        <v>2100</v>
      </c>
    </row>
    <row r="75" spans="1:15" ht="24" customHeight="1">
      <c r="A75" s="3">
        <v>24</v>
      </c>
      <c r="B75" s="3" t="s">
        <v>47</v>
      </c>
      <c r="C75" s="3" t="s">
        <v>3</v>
      </c>
      <c r="D75" s="3" t="str">
        <f t="shared" si="6"/>
        <v>Gas</v>
      </c>
      <c r="E75" s="3" t="s">
        <v>9</v>
      </c>
      <c r="F75" s="3" t="s">
        <v>38</v>
      </c>
      <c r="G75" t="s">
        <v>534</v>
      </c>
      <c r="H75" s="3" t="s">
        <v>39</v>
      </c>
      <c r="I75" s="3">
        <f t="shared" si="4"/>
        <v>130.92500000000001</v>
      </c>
      <c r="J75" s="3">
        <v>523.70000000000005</v>
      </c>
      <c r="K75" s="3">
        <v>2491.3020927113248</v>
      </c>
      <c r="M75" s="3" t="s">
        <v>7</v>
      </c>
      <c r="N75" s="3">
        <v>2015</v>
      </c>
      <c r="O75" s="3">
        <v>2100</v>
      </c>
    </row>
    <row r="76" spans="1:15" ht="24" customHeight="1">
      <c r="A76" s="3">
        <v>25</v>
      </c>
      <c r="B76" s="3" t="s">
        <v>48</v>
      </c>
      <c r="C76" s="3" t="s">
        <v>3</v>
      </c>
      <c r="D76" s="3" t="str">
        <f t="shared" si="6"/>
        <v>Gas</v>
      </c>
      <c r="E76" s="3" t="s">
        <v>4</v>
      </c>
      <c r="F76" s="3" t="s">
        <v>38</v>
      </c>
      <c r="G76" t="s">
        <v>534</v>
      </c>
      <c r="H76" s="3" t="s">
        <v>39</v>
      </c>
      <c r="I76" s="3">
        <f t="shared" si="4"/>
        <v>206.25</v>
      </c>
      <c r="J76" s="3">
        <v>825</v>
      </c>
      <c r="K76" s="3">
        <v>1860.8986970042222</v>
      </c>
      <c r="M76" s="3" t="s">
        <v>7</v>
      </c>
      <c r="N76" s="3">
        <v>2008</v>
      </c>
      <c r="O76" s="3">
        <v>2100</v>
      </c>
    </row>
    <row r="77" spans="1:15" ht="24" hidden="1" customHeight="1">
      <c r="A77" s="3">
        <v>26</v>
      </c>
      <c r="B77" s="3" t="s">
        <v>49</v>
      </c>
      <c r="C77" s="3" t="s">
        <v>3</v>
      </c>
      <c r="D77" s="3" t="str">
        <f t="shared" si="6"/>
        <v>Gas</v>
      </c>
      <c r="E77" s="3" t="s">
        <v>4</v>
      </c>
      <c r="F77" s="3" t="s">
        <v>38</v>
      </c>
      <c r="G77" t="s">
        <v>534</v>
      </c>
      <c r="H77" s="3" t="s">
        <v>39</v>
      </c>
      <c r="I77" s="3">
        <f t="shared" si="4"/>
        <v>100</v>
      </c>
      <c r="J77" s="3">
        <v>400</v>
      </c>
      <c r="K77" s="3">
        <v>1593.6931917855959</v>
      </c>
      <c r="M77" s="3" t="s">
        <v>25</v>
      </c>
      <c r="N77" s="3">
        <v>2019</v>
      </c>
      <c r="O77" s="3">
        <v>2100</v>
      </c>
    </row>
    <row r="78" spans="1:15" ht="24" customHeight="1">
      <c r="A78" s="3">
        <v>14</v>
      </c>
      <c r="B78" s="3" t="s">
        <v>29</v>
      </c>
      <c r="C78" s="3" t="s">
        <v>3</v>
      </c>
      <c r="D78" s="3" t="str">
        <f t="shared" si="6"/>
        <v>Gas</v>
      </c>
      <c r="E78" s="3" t="s">
        <v>9</v>
      </c>
      <c r="F78" s="3" t="s">
        <v>30</v>
      </c>
      <c r="G78" t="s">
        <v>534</v>
      </c>
      <c r="H78" s="3" t="s">
        <v>31</v>
      </c>
      <c r="I78" s="3">
        <f t="shared" si="4"/>
        <v>27.75</v>
      </c>
      <c r="J78" s="3">
        <v>111</v>
      </c>
      <c r="K78" s="3">
        <v>3439.1022554410233</v>
      </c>
      <c r="M78" s="3" t="s">
        <v>7</v>
      </c>
      <c r="N78" s="3">
        <v>1987</v>
      </c>
      <c r="O78" s="3">
        <v>2100</v>
      </c>
    </row>
    <row r="79" spans="1:15" ht="24" customHeight="1">
      <c r="A79" s="3">
        <v>27</v>
      </c>
      <c r="B79" s="3" t="s">
        <v>50</v>
      </c>
      <c r="C79" s="3" t="s">
        <v>3</v>
      </c>
      <c r="D79" s="3" t="str">
        <f t="shared" si="6"/>
        <v>Gas</v>
      </c>
      <c r="E79" s="3" t="s">
        <v>4</v>
      </c>
      <c r="F79" s="3" t="s">
        <v>38</v>
      </c>
      <c r="G79" t="s">
        <v>534</v>
      </c>
      <c r="H79" s="3" t="s">
        <v>39</v>
      </c>
      <c r="I79" s="3">
        <f t="shared" si="4"/>
        <v>390</v>
      </c>
      <c r="J79" s="3">
        <v>1560</v>
      </c>
      <c r="K79" s="3">
        <v>1860.8986970042222</v>
      </c>
      <c r="M79" s="3" t="s">
        <v>7</v>
      </c>
      <c r="N79" s="3">
        <v>2008</v>
      </c>
      <c r="O79" s="3">
        <v>2100</v>
      </c>
    </row>
    <row r="80" spans="1:15" ht="24" customHeight="1">
      <c r="A80" s="3">
        <v>15</v>
      </c>
      <c r="B80" s="3" t="s">
        <v>32</v>
      </c>
      <c r="C80" s="3" t="s">
        <v>33</v>
      </c>
      <c r="D80" s="6" t="s">
        <v>547</v>
      </c>
      <c r="E80" s="3" t="s">
        <v>28</v>
      </c>
      <c r="F80" s="3" t="s">
        <v>30</v>
      </c>
      <c r="G80" t="s">
        <v>534</v>
      </c>
      <c r="H80" s="3" t="s">
        <v>31</v>
      </c>
      <c r="I80" s="3">
        <f t="shared" si="4"/>
        <v>600</v>
      </c>
      <c r="J80" s="3">
        <v>2400</v>
      </c>
      <c r="K80" s="3">
        <v>2457.1823166550912</v>
      </c>
      <c r="M80" s="3" t="s">
        <v>7</v>
      </c>
      <c r="N80" s="3">
        <v>1987</v>
      </c>
      <c r="O80" s="3">
        <v>2100</v>
      </c>
    </row>
    <row r="81" spans="1:15" ht="24" customHeight="1">
      <c r="A81" s="3">
        <v>189</v>
      </c>
      <c r="B81" s="3" t="s">
        <v>251</v>
      </c>
      <c r="C81" s="3" t="s">
        <v>33</v>
      </c>
      <c r="D81" s="7" t="s">
        <v>545</v>
      </c>
      <c r="E81" s="3" t="s">
        <v>9</v>
      </c>
      <c r="F81" s="3" t="s">
        <v>238</v>
      </c>
      <c r="G81" s="3" t="s">
        <v>539</v>
      </c>
      <c r="H81" s="3" t="s">
        <v>197</v>
      </c>
      <c r="I81" s="3">
        <f t="shared" si="4"/>
        <v>6</v>
      </c>
      <c r="J81" s="3">
        <v>24</v>
      </c>
      <c r="K81" s="3">
        <v>3594.2585263830547</v>
      </c>
      <c r="M81" s="3" t="s">
        <v>7</v>
      </c>
      <c r="N81" s="3">
        <v>1983</v>
      </c>
      <c r="O81" s="3">
        <v>2100</v>
      </c>
    </row>
    <row r="82" spans="1:15" ht="24" customHeight="1">
      <c r="A82" s="3">
        <v>145</v>
      </c>
      <c r="B82" s="3" t="s">
        <v>196</v>
      </c>
      <c r="C82" s="3" t="s">
        <v>33</v>
      </c>
      <c r="D82" s="7" t="s">
        <v>545</v>
      </c>
      <c r="E82" s="3" t="s">
        <v>67</v>
      </c>
      <c r="F82" s="3" t="s">
        <v>193</v>
      </c>
      <c r="G82" s="3" t="s">
        <v>539</v>
      </c>
      <c r="H82" s="3" t="s">
        <v>197</v>
      </c>
      <c r="I82" s="3">
        <f t="shared" si="4"/>
        <v>12.75</v>
      </c>
      <c r="J82" s="3">
        <v>51</v>
      </c>
      <c r="K82" s="3">
        <v>2476.989981461646</v>
      </c>
      <c r="M82" s="3" t="s">
        <v>7</v>
      </c>
      <c r="N82" s="3">
        <v>1980</v>
      </c>
      <c r="O82" s="3">
        <v>2100</v>
      </c>
    </row>
    <row r="83" spans="1:15" ht="24" customHeight="1">
      <c r="A83" s="3">
        <v>412</v>
      </c>
      <c r="B83" s="2" t="s">
        <v>512</v>
      </c>
      <c r="C83" s="2" t="s">
        <v>504</v>
      </c>
      <c r="D83" s="3" t="str">
        <f>IF(C83="Oil",0,C83)</f>
        <v>Solar</v>
      </c>
      <c r="E83" s="2" t="s">
        <v>518</v>
      </c>
      <c r="F83" s="2" t="s">
        <v>238</v>
      </c>
      <c r="G83" s="3" t="s">
        <v>539</v>
      </c>
      <c r="H83" s="2" t="s">
        <v>517</v>
      </c>
      <c r="I83" s="3">
        <v>0</v>
      </c>
      <c r="J83" s="2">
        <v>0.13</v>
      </c>
      <c r="M83" s="2" t="s">
        <v>7</v>
      </c>
      <c r="N83" s="2">
        <v>2011</v>
      </c>
      <c r="O83" s="3">
        <v>2100</v>
      </c>
    </row>
    <row r="84" spans="1:15" ht="24" customHeight="1">
      <c r="A84" s="3">
        <v>294</v>
      </c>
      <c r="B84" s="3" t="s">
        <v>363</v>
      </c>
      <c r="C84" s="3" t="s">
        <v>33</v>
      </c>
      <c r="D84" s="6" t="s">
        <v>546</v>
      </c>
      <c r="E84" s="3" t="s">
        <v>67</v>
      </c>
      <c r="F84" s="3" t="s">
        <v>349</v>
      </c>
      <c r="G84" s="3" t="str">
        <f>IF(H84="Abu Dhabi","WR_UAE",IF(H84="Dubai","NE_UAE",IF(H84="Sharjah","NE_UAE",IF(H84="Ras Al Khaimah","NE_UAE", IF(H84="Ajman","NE_UAE",IF(H84="Fujairah","NE_UAE"))))))</f>
        <v>NE_UAE</v>
      </c>
      <c r="H84" s="3" t="s">
        <v>373</v>
      </c>
      <c r="I84" s="3">
        <f t="shared" ref="I84:I95" si="7">0.25*J84</f>
        <v>2</v>
      </c>
      <c r="J84" s="3">
        <v>8</v>
      </c>
      <c r="K84" s="3">
        <v>2913.5863664773383</v>
      </c>
      <c r="M84" s="3" t="s">
        <v>7</v>
      </c>
      <c r="N84" s="3">
        <v>2009</v>
      </c>
      <c r="O84" s="3">
        <v>2100</v>
      </c>
    </row>
    <row r="85" spans="1:15" ht="24" hidden="1" customHeight="1">
      <c r="A85" s="3">
        <v>339</v>
      </c>
      <c r="B85" s="2" t="s">
        <v>423</v>
      </c>
      <c r="C85" s="3" t="s">
        <v>427</v>
      </c>
      <c r="D85" s="3" t="str">
        <f>IF(C85="Oil",0,C85)</f>
        <v>Nuclear</v>
      </c>
      <c r="E85" s="3" t="s">
        <v>428</v>
      </c>
      <c r="F85" s="3" t="s">
        <v>349</v>
      </c>
      <c r="G85" s="3" t="str">
        <f>IF(H85="Abu Dhabi","WR_UAE",IF(H85="Dubai","NE_UAE",IF(H85="Sharjah","NE_UAE",IF(H85="Ras Al Khaimah","NE_UAE", IF(H85="Ajman","NE_UAE",IF(H85="Fujairah","NE_UAE"))))))</f>
        <v>WR_UAE</v>
      </c>
      <c r="H85" s="2" t="s">
        <v>354</v>
      </c>
      <c r="I85" s="3">
        <f t="shared" si="7"/>
        <v>350</v>
      </c>
      <c r="J85" s="2">
        <v>1400</v>
      </c>
      <c r="K85" s="3">
        <v>2635.3716692535877</v>
      </c>
      <c r="M85" s="3" t="s">
        <v>60</v>
      </c>
      <c r="N85" s="2">
        <v>2017</v>
      </c>
      <c r="O85" s="3">
        <v>2100</v>
      </c>
    </row>
    <row r="86" spans="1:15" ht="24" hidden="1" customHeight="1">
      <c r="A86" s="3">
        <v>340</v>
      </c>
      <c r="B86" s="2" t="s">
        <v>424</v>
      </c>
      <c r="C86" s="3" t="s">
        <v>427</v>
      </c>
      <c r="D86" s="3" t="str">
        <f>IF(C86="Oil",0,C86)</f>
        <v>Nuclear</v>
      </c>
      <c r="E86" s="3" t="s">
        <v>428</v>
      </c>
      <c r="F86" s="3" t="s">
        <v>349</v>
      </c>
      <c r="G86" s="3" t="str">
        <f>IF(H86="Abu Dhabi","WR_UAE",IF(H86="Dubai","NE_UAE",IF(H86="Sharjah","NE_UAE",IF(H86="Ras Al Khaimah","NE_UAE", IF(H86="Ajman","NE_UAE",IF(H86="Fujairah","NE_UAE"))))))</f>
        <v>WR_UAE</v>
      </c>
      <c r="H86" s="2" t="s">
        <v>354</v>
      </c>
      <c r="I86" s="3">
        <f t="shared" si="7"/>
        <v>350</v>
      </c>
      <c r="J86" s="2">
        <v>1400</v>
      </c>
      <c r="K86" s="3">
        <v>2635.3716692535877</v>
      </c>
      <c r="M86" s="3" t="s">
        <v>60</v>
      </c>
      <c r="N86" s="2">
        <v>2018</v>
      </c>
      <c r="O86" s="3">
        <v>2100</v>
      </c>
    </row>
    <row r="87" spans="1:15" ht="24" hidden="1" customHeight="1">
      <c r="A87" s="3">
        <v>341</v>
      </c>
      <c r="B87" s="2" t="s">
        <v>425</v>
      </c>
      <c r="C87" s="3" t="s">
        <v>427</v>
      </c>
      <c r="D87" s="3" t="str">
        <f>IF(C87="Oil",0,C87)</f>
        <v>Nuclear</v>
      </c>
      <c r="E87" s="3" t="s">
        <v>428</v>
      </c>
      <c r="F87" s="3" t="s">
        <v>349</v>
      </c>
      <c r="G87" s="3" t="str">
        <f>IF(H87="Abu Dhabi","WR_UAE",IF(H87="Dubai","NE_UAE",IF(H87="Sharjah","NE_UAE",IF(H87="Ras Al Khaimah","NE_UAE", IF(H87="Ajman","NE_UAE",IF(H87="Fujairah","NE_UAE"))))))</f>
        <v>WR_UAE</v>
      </c>
      <c r="H87" s="2" t="s">
        <v>354</v>
      </c>
      <c r="I87" s="3">
        <f t="shared" si="7"/>
        <v>350</v>
      </c>
      <c r="J87" s="2">
        <v>1400</v>
      </c>
      <c r="K87" s="3">
        <v>2635.3716692535877</v>
      </c>
      <c r="M87" s="3" t="s">
        <v>60</v>
      </c>
      <c r="N87" s="2">
        <v>2019</v>
      </c>
      <c r="O87" s="3">
        <v>2100</v>
      </c>
    </row>
    <row r="88" spans="1:15" ht="24" hidden="1" customHeight="1">
      <c r="A88" s="3">
        <v>342</v>
      </c>
      <c r="B88" s="2" t="s">
        <v>426</v>
      </c>
      <c r="C88" s="3" t="s">
        <v>427</v>
      </c>
      <c r="D88" s="3" t="str">
        <f>IF(C88="Oil",0,C88)</f>
        <v>Nuclear</v>
      </c>
      <c r="E88" s="3" t="s">
        <v>428</v>
      </c>
      <c r="F88" s="3" t="s">
        <v>349</v>
      </c>
      <c r="G88" s="3" t="str">
        <f>IF(H88="Abu Dhabi","WR_UAE",IF(H88="Dubai","NE_UAE",IF(H88="Sharjah","NE_UAE",IF(H88="Ras Al Khaimah","NE_UAE", IF(H88="Ajman","NE_UAE",IF(H88="Fujairah","NE_UAE"))))))</f>
        <v>WR_UAE</v>
      </c>
      <c r="H88" s="2" t="s">
        <v>354</v>
      </c>
      <c r="I88" s="3">
        <f t="shared" si="7"/>
        <v>350</v>
      </c>
      <c r="J88" s="2">
        <v>1400</v>
      </c>
      <c r="K88" s="3">
        <v>2635.3716692535877</v>
      </c>
      <c r="M88" s="3" t="s">
        <v>60</v>
      </c>
      <c r="N88" s="2">
        <v>2020</v>
      </c>
      <c r="O88" s="3">
        <v>2100</v>
      </c>
    </row>
    <row r="89" spans="1:15" ht="24" customHeight="1">
      <c r="A89" s="3">
        <v>51</v>
      </c>
      <c r="B89" s="3" t="s">
        <v>84</v>
      </c>
      <c r="C89" s="3" t="s">
        <v>33</v>
      </c>
      <c r="D89" s="6" t="s">
        <v>545</v>
      </c>
      <c r="E89" s="3" t="s">
        <v>67</v>
      </c>
      <c r="F89" s="3" t="s">
        <v>68</v>
      </c>
      <c r="G89" s="3" t="s">
        <v>68</v>
      </c>
      <c r="H89" s="3" t="s">
        <v>69</v>
      </c>
      <c r="I89" s="3">
        <f t="shared" si="7"/>
        <v>9.5000000000000001E-2</v>
      </c>
      <c r="J89" s="3">
        <v>0.38</v>
      </c>
      <c r="K89" s="3">
        <v>2455.0073544586458</v>
      </c>
      <c r="M89" s="3" t="s">
        <v>7</v>
      </c>
      <c r="N89" s="3">
        <v>2000</v>
      </c>
      <c r="O89" s="3">
        <v>2100</v>
      </c>
    </row>
    <row r="90" spans="1:15" ht="24" customHeight="1">
      <c r="A90" s="3">
        <v>102</v>
      </c>
      <c r="B90" s="3" t="s">
        <v>143</v>
      </c>
      <c r="C90" s="3" t="s">
        <v>3</v>
      </c>
      <c r="D90" s="3" t="str">
        <f>IF(C90="Oil",0,C90)</f>
        <v>Gas</v>
      </c>
      <c r="E90" s="3" t="s">
        <v>4</v>
      </c>
      <c r="F90" s="3" t="s">
        <v>135</v>
      </c>
      <c r="G90" s="3" t="s">
        <v>68</v>
      </c>
      <c r="H90" s="3" t="s">
        <v>144</v>
      </c>
      <c r="I90" s="3">
        <f t="shared" si="7"/>
        <v>169.5</v>
      </c>
      <c r="J90" s="3">
        <v>678</v>
      </c>
      <c r="K90" s="3">
        <v>1860.8986970042222</v>
      </c>
      <c r="M90" s="3" t="s">
        <v>7</v>
      </c>
      <c r="N90" s="3">
        <v>2009</v>
      </c>
      <c r="O90" s="3">
        <v>2100</v>
      </c>
    </row>
    <row r="91" spans="1:15" ht="24" customHeight="1">
      <c r="A91" s="3">
        <v>103</v>
      </c>
      <c r="B91" s="3" t="s">
        <v>145</v>
      </c>
      <c r="C91" s="3" t="s">
        <v>3</v>
      </c>
      <c r="D91" s="3" t="str">
        <f>IF(C91="Oil",0,C91)</f>
        <v>Gas</v>
      </c>
      <c r="E91" s="3" t="s">
        <v>4</v>
      </c>
      <c r="F91" s="3" t="s">
        <v>135</v>
      </c>
      <c r="G91" s="3" t="s">
        <v>68</v>
      </c>
      <c r="H91" s="3" t="s">
        <v>144</v>
      </c>
      <c r="I91" s="3">
        <f t="shared" si="7"/>
        <v>187.5</v>
      </c>
      <c r="J91" s="3">
        <v>750</v>
      </c>
      <c r="K91" s="3">
        <v>1593.6931917855959</v>
      </c>
      <c r="M91" s="3" t="s">
        <v>7</v>
      </c>
      <c r="N91" s="3">
        <v>2013</v>
      </c>
      <c r="O91" s="3">
        <v>2100</v>
      </c>
    </row>
    <row r="92" spans="1:15" ht="24" customHeight="1">
      <c r="A92" s="3">
        <v>52</v>
      </c>
      <c r="B92" s="3" t="s">
        <v>85</v>
      </c>
      <c r="C92" s="3" t="s">
        <v>33</v>
      </c>
      <c r="D92" s="6" t="s">
        <v>545</v>
      </c>
      <c r="E92" s="3" t="s">
        <v>67</v>
      </c>
      <c r="F92" s="3" t="s">
        <v>68</v>
      </c>
      <c r="G92" s="3" t="s">
        <v>68</v>
      </c>
      <c r="H92" s="3" t="s">
        <v>86</v>
      </c>
      <c r="I92" s="3">
        <f t="shared" si="7"/>
        <v>11.99</v>
      </c>
      <c r="J92" s="3">
        <v>47.96</v>
      </c>
      <c r="K92" s="3">
        <v>2476.989981461646</v>
      </c>
      <c r="M92" s="3" t="s">
        <v>7</v>
      </c>
      <c r="N92" s="3">
        <v>1980</v>
      </c>
      <c r="O92" s="3">
        <v>2100</v>
      </c>
    </row>
    <row r="93" spans="1:15" ht="24" customHeight="1">
      <c r="A93" s="3">
        <v>190</v>
      </c>
      <c r="B93" s="3" t="s">
        <v>252</v>
      </c>
      <c r="C93" s="3" t="s">
        <v>3</v>
      </c>
      <c r="D93" s="8" t="str">
        <f>IF(C93="Oil",0,C93)</f>
        <v>Gas</v>
      </c>
      <c r="E93" s="3" t="s">
        <v>54</v>
      </c>
      <c r="F93" s="3" t="s">
        <v>238</v>
      </c>
      <c r="G93" s="3" t="str">
        <f>IF(H93="Tabuk","NWOA_KSA",IF(H93="Eastern Province","EOA_KSA",IF(H93="Riyadh","Riyadh_KSA",IF(H93="Al Jawf","NEOA_KSA",IF(H93="Northern Borders","NEOA_KSA")))))</f>
        <v>EOA_KSA</v>
      </c>
      <c r="H93" s="3" t="s">
        <v>199</v>
      </c>
      <c r="I93" s="3">
        <f t="shared" si="7"/>
        <v>75</v>
      </c>
      <c r="J93" s="3">
        <v>300</v>
      </c>
      <c r="K93" s="3">
        <v>3058.892810443203</v>
      </c>
      <c r="M93" s="3" t="s">
        <v>7</v>
      </c>
      <c r="N93" s="3">
        <v>2004</v>
      </c>
      <c r="O93" s="3">
        <v>2100</v>
      </c>
    </row>
    <row r="94" spans="1:15" ht="24" customHeight="1">
      <c r="A94" s="3">
        <v>146</v>
      </c>
      <c r="B94" s="3" t="s">
        <v>198</v>
      </c>
      <c r="C94" s="3" t="s">
        <v>3</v>
      </c>
      <c r="D94" s="8" t="str">
        <f>IF(C94="Oil",0,C94)</f>
        <v>Gas</v>
      </c>
      <c r="E94" s="3" t="s">
        <v>9</v>
      </c>
      <c r="F94" s="3" t="s">
        <v>193</v>
      </c>
      <c r="G94" s="3" t="str">
        <f>IF(H94="Tabuk","NWOA_KSA",IF(H94="Eastern Province","EOA_KSA",IF(H94="Riyadh","Riyadh_KSA",IF(H94="Al Jawf","NEOA_KSA",IF(H94="Northern Borders","NEOA_KSA")))))</f>
        <v>EOA_KSA</v>
      </c>
      <c r="H94" s="3" t="s">
        <v>199</v>
      </c>
      <c r="I94" s="3">
        <f t="shared" si="7"/>
        <v>52.35</v>
      </c>
      <c r="J94" s="3">
        <v>209.4</v>
      </c>
      <c r="K94" s="3">
        <v>4469.9384270457922</v>
      </c>
      <c r="M94" s="3" t="s">
        <v>7</v>
      </c>
      <c r="N94" s="3">
        <v>1977</v>
      </c>
      <c r="O94" s="3">
        <v>2100</v>
      </c>
    </row>
    <row r="95" spans="1:15" ht="24" customHeight="1">
      <c r="A95" s="3">
        <v>191</v>
      </c>
      <c r="B95" s="3" t="s">
        <v>253</v>
      </c>
      <c r="C95" s="3" t="s">
        <v>33</v>
      </c>
      <c r="D95" s="7" t="s">
        <v>545</v>
      </c>
      <c r="E95" s="3" t="s">
        <v>9</v>
      </c>
      <c r="F95" s="3" t="s">
        <v>238</v>
      </c>
      <c r="G95" s="3" t="s">
        <v>540</v>
      </c>
      <c r="H95" s="3" t="s">
        <v>195</v>
      </c>
      <c r="I95" s="3">
        <f t="shared" si="7"/>
        <v>88</v>
      </c>
      <c r="J95" s="3">
        <v>352</v>
      </c>
      <c r="K95" s="3">
        <v>3594.2585263830547</v>
      </c>
      <c r="M95" s="3" t="s">
        <v>7</v>
      </c>
      <c r="N95" s="3">
        <v>1984</v>
      </c>
      <c r="O95" s="3">
        <v>2100</v>
      </c>
    </row>
    <row r="96" spans="1:15" ht="24" customHeight="1">
      <c r="A96" s="3">
        <v>409</v>
      </c>
      <c r="B96" s="2" t="s">
        <v>503</v>
      </c>
      <c r="C96" s="2" t="s">
        <v>504</v>
      </c>
      <c r="D96" s="3" t="str">
        <f>IF(C96="Oil",0,C96)</f>
        <v>Solar</v>
      </c>
      <c r="E96" s="2" t="s">
        <v>505</v>
      </c>
      <c r="F96" s="2" t="s">
        <v>349</v>
      </c>
      <c r="G96" s="3" t="str">
        <f>IF(H96="Abu Dhabi","WR_UAE",IF(H96="Dubai","NE_UAE",IF(H96="Sharjah","NE_UAE",IF(H96="Ras Al Khaimah","NE_UAE", IF(H96="Ajman","NE_UAE",IF(H96="Fujairah","NE_UAE"))))))</f>
        <v>NE_UAE</v>
      </c>
      <c r="H96" s="2" t="s">
        <v>361</v>
      </c>
      <c r="I96" s="3">
        <v>0</v>
      </c>
      <c r="J96" s="2">
        <v>0.57199999999999995</v>
      </c>
      <c r="M96" s="2" t="s">
        <v>508</v>
      </c>
      <c r="N96" s="2">
        <v>2015</v>
      </c>
      <c r="O96" s="3">
        <v>2100</v>
      </c>
    </row>
    <row r="97" spans="1:15" ht="24" customHeight="1">
      <c r="A97" s="3">
        <v>147</v>
      </c>
      <c r="B97" s="3" t="s">
        <v>200</v>
      </c>
      <c r="C97" s="3" t="s">
        <v>33</v>
      </c>
      <c r="D97" s="7" t="s">
        <v>545</v>
      </c>
      <c r="E97" s="3" t="s">
        <v>9</v>
      </c>
      <c r="F97" s="3" t="s">
        <v>193</v>
      </c>
      <c r="G97" s="3" t="s">
        <v>542</v>
      </c>
      <c r="H97" s="3" t="s">
        <v>537</v>
      </c>
      <c r="I97" s="3">
        <f>0.25*J97</f>
        <v>26.125</v>
      </c>
      <c r="J97" s="3">
        <v>104.5</v>
      </c>
      <c r="K97" s="3">
        <v>3806.9205344356801</v>
      </c>
      <c r="M97" s="3" t="s">
        <v>7</v>
      </c>
      <c r="N97" s="3">
        <v>1977</v>
      </c>
      <c r="O97" s="3">
        <v>2100</v>
      </c>
    </row>
    <row r="98" spans="1:15" ht="24" customHeight="1">
      <c r="A98" s="3">
        <v>192</v>
      </c>
      <c r="B98" s="3" t="s">
        <v>254</v>
      </c>
      <c r="C98" s="3" t="s">
        <v>33</v>
      </c>
      <c r="D98" s="7" t="s">
        <v>545</v>
      </c>
      <c r="E98" s="3" t="s">
        <v>67</v>
      </c>
      <c r="F98" s="3" t="s">
        <v>238</v>
      </c>
      <c r="G98" s="3" t="s">
        <v>542</v>
      </c>
      <c r="H98" s="3" t="s">
        <v>537</v>
      </c>
      <c r="I98" s="3">
        <f>0.25*J98</f>
        <v>20</v>
      </c>
      <c r="J98" s="3">
        <v>80</v>
      </c>
      <c r="K98" s="3">
        <v>2455.0073544586458</v>
      </c>
      <c r="M98" s="3" t="s">
        <v>7</v>
      </c>
      <c r="N98" s="3">
        <v>2000</v>
      </c>
      <c r="O98" s="3">
        <v>2100</v>
      </c>
    </row>
    <row r="99" spans="1:15" ht="24" customHeight="1">
      <c r="A99" s="3">
        <v>53</v>
      </c>
      <c r="B99" s="3" t="s">
        <v>87</v>
      </c>
      <c r="C99" s="3" t="s">
        <v>33</v>
      </c>
      <c r="D99" s="6" t="s">
        <v>545</v>
      </c>
      <c r="E99" s="3" t="s">
        <v>67</v>
      </c>
      <c r="F99" s="3" t="s">
        <v>68</v>
      </c>
      <c r="G99" s="3" t="s">
        <v>68</v>
      </c>
      <c r="H99" s="3" t="s">
        <v>69</v>
      </c>
      <c r="I99" s="3">
        <f>0.25*J99</f>
        <v>0.40250000000000002</v>
      </c>
      <c r="J99" s="3">
        <v>1.61</v>
      </c>
      <c r="K99" s="3">
        <v>2455.0073544586458</v>
      </c>
      <c r="M99" s="3" t="s">
        <v>7</v>
      </c>
      <c r="N99" s="3">
        <v>1992</v>
      </c>
      <c r="O99" s="3">
        <v>2100</v>
      </c>
    </row>
    <row r="100" spans="1:15" ht="24" customHeight="1">
      <c r="A100" s="3">
        <v>193</v>
      </c>
      <c r="B100" s="3" t="s">
        <v>255</v>
      </c>
      <c r="C100" s="3" t="s">
        <v>3</v>
      </c>
      <c r="D100" s="8" t="str">
        <f>IF(C100="Oil",0,C100)</f>
        <v>Gas</v>
      </c>
      <c r="E100" s="3" t="s">
        <v>9</v>
      </c>
      <c r="F100" s="3" t="s">
        <v>238</v>
      </c>
      <c r="G100" s="3" t="str">
        <f>IF(H100="Tabuk","NWOA_KSA",IF(H100="Eastern Province","EOA_KSA",IF(H100="Riyadh","Riyadh_KSA",IF(H100="Al Jawf","NEOA_KSA",IF(H100="Northern Borders","NEOA_KSA")))))</f>
        <v>EOA_KSA</v>
      </c>
      <c r="H100" s="3" t="s">
        <v>199</v>
      </c>
      <c r="I100" s="3">
        <f>0.25*J100</f>
        <v>103.97499999999999</v>
      </c>
      <c r="J100" s="3">
        <v>415.9</v>
      </c>
      <c r="K100" s="3">
        <v>4469.9384270457922</v>
      </c>
      <c r="M100" s="3" t="s">
        <v>7</v>
      </c>
      <c r="N100" s="3">
        <v>1965</v>
      </c>
      <c r="O100" s="3">
        <v>2100</v>
      </c>
    </row>
    <row r="101" spans="1:15" ht="24" customHeight="1">
      <c r="A101" s="3">
        <v>407</v>
      </c>
      <c r="B101" s="2" t="s">
        <v>501</v>
      </c>
      <c r="C101" s="2" t="s">
        <v>504</v>
      </c>
      <c r="D101" s="3" t="str">
        <f>IF(C101="Oil",0,C101)</f>
        <v>Solar</v>
      </c>
      <c r="E101" s="2" t="s">
        <v>505</v>
      </c>
      <c r="F101" s="2" t="s">
        <v>349</v>
      </c>
      <c r="G101" s="3" t="str">
        <f>IF(H101="Abu Dhabi","WR_UAE",IF(H101="Dubai","NE_UAE",IF(H101="Sharjah","NE_UAE",IF(H101="Ras Al Khaimah","NE_UAE", IF(H101="Ajman","NE_UAE",IF(H101="Fujairah","NE_UAE"))))))</f>
        <v>NE_UAE</v>
      </c>
      <c r="H101" s="2" t="s">
        <v>361</v>
      </c>
      <c r="I101" s="3">
        <v>0</v>
      </c>
      <c r="J101" s="2">
        <v>0.69499999999999995</v>
      </c>
      <c r="M101" s="2" t="s">
        <v>508</v>
      </c>
      <c r="N101" s="2">
        <v>2013</v>
      </c>
      <c r="O101" s="3">
        <v>2100</v>
      </c>
    </row>
    <row r="102" spans="1:15" ht="24" customHeight="1">
      <c r="A102" s="3">
        <v>406</v>
      </c>
      <c r="B102" s="2" t="s">
        <v>500</v>
      </c>
      <c r="C102" s="2" t="s">
        <v>504</v>
      </c>
      <c r="D102" s="3" t="str">
        <f>IF(C102="Oil",0,C102)</f>
        <v>Solar</v>
      </c>
      <c r="E102" s="2" t="s">
        <v>505</v>
      </c>
      <c r="F102" s="2" t="s">
        <v>349</v>
      </c>
      <c r="G102" s="3" t="str">
        <f>IF(H102="Abu Dhabi","WR_UAE",IF(H102="Dubai","NE_UAE",IF(H102="Sharjah","NE_UAE",IF(H102="Ras Al Khaimah","NE_UAE", IF(H102="Ajman","NE_UAE",IF(H102="Fujairah","NE_UAE"))))))</f>
        <v>NE_UAE</v>
      </c>
      <c r="H102" s="2" t="s">
        <v>361</v>
      </c>
      <c r="I102" s="3">
        <v>0</v>
      </c>
      <c r="J102" s="2">
        <v>1</v>
      </c>
      <c r="M102" s="2" t="s">
        <v>508</v>
      </c>
      <c r="N102" s="2">
        <v>2016</v>
      </c>
      <c r="O102" s="3">
        <v>2100</v>
      </c>
    </row>
    <row r="103" spans="1:15" ht="24" customHeight="1">
      <c r="A103" s="3">
        <v>424</v>
      </c>
      <c r="B103" s="2" t="s">
        <v>526</v>
      </c>
      <c r="C103" s="2" t="s">
        <v>504</v>
      </c>
      <c r="D103" s="3" t="str">
        <f>IF(C103="Oil",0,C103)</f>
        <v>Solar</v>
      </c>
      <c r="E103" s="2" t="s">
        <v>531</v>
      </c>
      <c r="F103" s="2" t="s">
        <v>349</v>
      </c>
      <c r="G103" s="3" t="str">
        <f>IF(H103="Abu Dhabi","WR_UAE",IF(H103="Dubai","NE_UAE",IF(H103="Sharjah","NE_UAE",IF(H103="Ras Al Khaimah","NE_UAE", IF(H103="Ajman","NE_UAE",IF(H103="Fujairah","NE_UAE"))))))</f>
        <v>NE_UAE</v>
      </c>
      <c r="H103" s="2" t="s">
        <v>361</v>
      </c>
      <c r="I103" s="3">
        <v>0</v>
      </c>
      <c r="J103" s="2">
        <v>0.11</v>
      </c>
      <c r="M103" s="2" t="s">
        <v>508</v>
      </c>
      <c r="N103" s="2">
        <v>2015</v>
      </c>
      <c r="O103" s="3">
        <v>2100</v>
      </c>
    </row>
    <row r="104" spans="1:15" ht="24" customHeight="1">
      <c r="A104" s="3">
        <v>54</v>
      </c>
      <c r="B104" s="3" t="s">
        <v>88</v>
      </c>
      <c r="C104" s="3" t="s">
        <v>33</v>
      </c>
      <c r="D104" s="6" t="s">
        <v>545</v>
      </c>
      <c r="E104" s="3" t="s">
        <v>67</v>
      </c>
      <c r="F104" s="3" t="s">
        <v>68</v>
      </c>
      <c r="G104" s="3" t="s">
        <v>68</v>
      </c>
      <c r="H104" s="3" t="s">
        <v>69</v>
      </c>
      <c r="I104" s="3">
        <f>0.25*J104</f>
        <v>0.11749999999999999</v>
      </c>
      <c r="J104" s="3">
        <v>0.47</v>
      </c>
      <c r="K104" s="3">
        <v>2455.0073544586458</v>
      </c>
      <c r="M104" s="3" t="s">
        <v>7</v>
      </c>
      <c r="N104" s="3">
        <v>2000</v>
      </c>
      <c r="O104" s="3">
        <v>2100</v>
      </c>
    </row>
    <row r="105" spans="1:15" ht="24" customHeight="1">
      <c r="A105" s="3">
        <v>295</v>
      </c>
      <c r="B105" s="3" t="s">
        <v>364</v>
      </c>
      <c r="C105" s="3" t="s">
        <v>3</v>
      </c>
      <c r="D105" s="3" t="str">
        <f>IF(C105="Oil",0,C105)</f>
        <v>Gas</v>
      </c>
      <c r="E105" s="3" t="s">
        <v>9</v>
      </c>
      <c r="F105" s="3" t="s">
        <v>349</v>
      </c>
      <c r="G105" s="3" t="str">
        <f>IF(H105="Abu Dhabi","WR_UAE",IF(H105="Dubai","NE_UAE",IF(H105="Sharjah","NE_UAE",IF(H105="Ras Al Khaimah","NE_UAE", IF(H105="Ajman","NE_UAE",IF(H105="Fujairah","NE_UAE"))))))</f>
        <v>NE_UAE</v>
      </c>
      <c r="H105" s="3" t="s">
        <v>350</v>
      </c>
      <c r="I105" s="3">
        <f>0.25*J105</f>
        <v>25.75</v>
      </c>
      <c r="J105" s="3">
        <v>103</v>
      </c>
      <c r="K105" s="3">
        <v>3439.1022554410233</v>
      </c>
      <c r="M105" s="3" t="s">
        <v>7</v>
      </c>
      <c r="N105" s="3">
        <v>1982</v>
      </c>
      <c r="O105" s="3">
        <v>2100</v>
      </c>
    </row>
    <row r="106" spans="1:15" ht="24" hidden="1" customHeight="1">
      <c r="A106" s="3">
        <v>353</v>
      </c>
      <c r="B106" s="2" t="s">
        <v>445</v>
      </c>
      <c r="C106" s="2" t="s">
        <v>452</v>
      </c>
      <c r="D106" s="3" t="str">
        <f>IF(C106="Oil",0,C106)</f>
        <v>Wind</v>
      </c>
      <c r="E106" s="2" t="s">
        <v>451</v>
      </c>
      <c r="F106" s="2" t="s">
        <v>135</v>
      </c>
      <c r="G106" s="3" t="s">
        <v>68</v>
      </c>
      <c r="H106" s="2" t="s">
        <v>69</v>
      </c>
      <c r="I106" s="3">
        <v>0</v>
      </c>
      <c r="J106" s="2">
        <v>50</v>
      </c>
      <c r="M106" s="2" t="s">
        <v>25</v>
      </c>
      <c r="N106" s="2">
        <v>2017</v>
      </c>
      <c r="O106" s="3">
        <v>2100</v>
      </c>
    </row>
    <row r="107" spans="1:15" ht="24" hidden="1" customHeight="1">
      <c r="A107" s="3">
        <v>194</v>
      </c>
      <c r="B107" s="3" t="s">
        <v>256</v>
      </c>
      <c r="C107" s="3" t="s">
        <v>33</v>
      </c>
      <c r="D107" s="6" t="s">
        <v>546</v>
      </c>
      <c r="E107" s="3" t="s">
        <v>28</v>
      </c>
      <c r="F107" s="3" t="s">
        <v>238</v>
      </c>
      <c r="G107" s="3" t="str">
        <f>IF(H107="Tabuk","NWOA_KSA",IF(H107="Eastern Province","EOA_KSA",IF(H107="Riyadh","Riyadh_KSA",IF(H107="Al Jawf","NEOA_KSA",IF(H107="Northern Borders","NEOA_KSA")))))</f>
        <v>NWOA_KSA</v>
      </c>
      <c r="H107" s="3" t="s">
        <v>233</v>
      </c>
      <c r="I107" s="3">
        <f>0.25*J107</f>
        <v>450</v>
      </c>
      <c r="J107" s="3">
        <v>1800</v>
      </c>
      <c r="K107" s="3">
        <v>2726.4038781928557</v>
      </c>
      <c r="M107" s="3" t="s">
        <v>17</v>
      </c>
      <c r="N107" s="3">
        <v>2018</v>
      </c>
      <c r="O107" s="3">
        <v>2100</v>
      </c>
    </row>
    <row r="108" spans="1:15" ht="24" customHeight="1">
      <c r="A108" s="3">
        <v>55</v>
      </c>
      <c r="B108" s="3" t="s">
        <v>89</v>
      </c>
      <c r="C108" s="3" t="s">
        <v>33</v>
      </c>
      <c r="D108" s="6" t="s">
        <v>545</v>
      </c>
      <c r="E108" s="3" t="s">
        <v>67</v>
      </c>
      <c r="F108" s="3" t="s">
        <v>68</v>
      </c>
      <c r="G108" s="3" t="s">
        <v>68</v>
      </c>
      <c r="H108" s="3" t="s">
        <v>86</v>
      </c>
      <c r="I108" s="3">
        <f>0.25*J108</f>
        <v>2.8574999999999999</v>
      </c>
      <c r="J108" s="3">
        <v>11.43</v>
      </c>
      <c r="K108" s="3">
        <v>2476.989981461646</v>
      </c>
      <c r="M108" s="3" t="s">
        <v>7</v>
      </c>
      <c r="N108" s="3">
        <v>1978</v>
      </c>
      <c r="O108" s="3">
        <v>2100</v>
      </c>
    </row>
    <row r="109" spans="1:15" ht="24" customHeight="1">
      <c r="A109" s="3">
        <v>16</v>
      </c>
      <c r="B109" s="3" t="s">
        <v>34</v>
      </c>
      <c r="C109" s="3" t="s">
        <v>33</v>
      </c>
      <c r="D109" s="7" t="s">
        <v>547</v>
      </c>
      <c r="E109" s="3" t="s">
        <v>28</v>
      </c>
      <c r="F109" s="3" t="s">
        <v>30</v>
      </c>
      <c r="G109" t="s">
        <v>534</v>
      </c>
      <c r="H109" s="3" t="s">
        <v>35</v>
      </c>
      <c r="I109" s="3">
        <f>0.25*J109</f>
        <v>262.5</v>
      </c>
      <c r="J109" s="3">
        <v>1050</v>
      </c>
      <c r="K109" s="3">
        <v>2457.1823166550912</v>
      </c>
      <c r="M109" s="3" t="s">
        <v>7</v>
      </c>
      <c r="N109" s="3">
        <v>1977</v>
      </c>
      <c r="O109" s="3">
        <v>2100</v>
      </c>
    </row>
    <row r="110" spans="1:15" ht="24" customHeight="1">
      <c r="A110" s="3">
        <v>28</v>
      </c>
      <c r="B110" s="3" t="s">
        <v>51</v>
      </c>
      <c r="C110" s="3" t="s">
        <v>33</v>
      </c>
      <c r="D110" s="7" t="s">
        <v>547</v>
      </c>
      <c r="E110" s="3" t="s">
        <v>28</v>
      </c>
      <c r="F110" s="3" t="s">
        <v>38</v>
      </c>
      <c r="G110" t="s">
        <v>534</v>
      </c>
      <c r="I110" s="3">
        <f>0.25*J110</f>
        <v>600</v>
      </c>
      <c r="J110" s="3">
        <v>2400</v>
      </c>
      <c r="K110" s="3">
        <v>2457.1823166550912</v>
      </c>
      <c r="M110" s="3" t="s">
        <v>7</v>
      </c>
      <c r="N110" s="3">
        <v>1982</v>
      </c>
      <c r="O110" s="3">
        <v>2100</v>
      </c>
    </row>
    <row r="111" spans="1:15" ht="24" customHeight="1">
      <c r="A111" s="3">
        <v>29</v>
      </c>
      <c r="B111" s="3" t="s">
        <v>52</v>
      </c>
      <c r="C111" s="3" t="s">
        <v>3</v>
      </c>
      <c r="D111" s="3" t="str">
        <f>IF(C111="Oil",0,C111)</f>
        <v>Gas</v>
      </c>
      <c r="E111" s="3" t="s">
        <v>9</v>
      </c>
      <c r="F111" s="3" t="s">
        <v>38</v>
      </c>
      <c r="G111" t="s">
        <v>534</v>
      </c>
      <c r="I111" s="3">
        <f>0.25*J111</f>
        <v>21.15</v>
      </c>
      <c r="J111" s="3">
        <v>84.6</v>
      </c>
      <c r="K111" s="3">
        <v>3058.892810443203</v>
      </c>
      <c r="M111" s="3" t="s">
        <v>7</v>
      </c>
      <c r="N111" s="3">
        <v>2008</v>
      </c>
      <c r="O111" s="3">
        <v>2100</v>
      </c>
    </row>
    <row r="112" spans="1:15" ht="24" hidden="1" customHeight="1">
      <c r="A112" s="3">
        <v>421</v>
      </c>
      <c r="B112" s="2" t="s">
        <v>523</v>
      </c>
      <c r="C112" s="2" t="s">
        <v>504</v>
      </c>
      <c r="D112" s="3" t="str">
        <f>IF(C112="Oil",0,C112)</f>
        <v>Solar</v>
      </c>
      <c r="E112" s="2" t="s">
        <v>531</v>
      </c>
      <c r="F112" s="2" t="s">
        <v>238</v>
      </c>
      <c r="G112" s="3" t="str">
        <f>IF(H112="Tabuk","NWOA_KSA",IF(H112="Eastern Province","EOA_KSA",IF(H112="Riyadh","Riyadh_KSA",IF(H112="Al Jawf","NEOA_KSA",IF(H112="Northern Borders","NEOA_KSA")))))</f>
        <v>NWOA_KSA</v>
      </c>
      <c r="H112" s="2" t="s">
        <v>233</v>
      </c>
      <c r="I112" s="3">
        <v>0</v>
      </c>
      <c r="J112" s="2">
        <v>50</v>
      </c>
      <c r="M112" s="2" t="s">
        <v>509</v>
      </c>
      <c r="N112" s="2">
        <v>2017</v>
      </c>
      <c r="O112" s="3">
        <v>2100</v>
      </c>
    </row>
    <row r="113" spans="1:16" ht="24" customHeight="1">
      <c r="A113" s="3">
        <v>195</v>
      </c>
      <c r="B113" s="3" t="s">
        <v>257</v>
      </c>
      <c r="C113" s="3" t="s">
        <v>33</v>
      </c>
      <c r="D113" s="7" t="s">
        <v>546</v>
      </c>
      <c r="E113" s="3" t="s">
        <v>9</v>
      </c>
      <c r="F113" s="3" t="s">
        <v>238</v>
      </c>
      <c r="G113" s="3" t="str">
        <f>IF(H113="Tabuk","NWOA_KSA",IF(H113="Eastern Province","EOA_KSA",IF(H113="Riyadh","Riyadh_KSA",IF(H113="Al Jawf","NEOA_KSA",IF(H113="Northern Borders","NEOA_KSA")))))</f>
        <v>NWOA_KSA</v>
      </c>
      <c r="H113" s="3" t="s">
        <v>233</v>
      </c>
      <c r="I113" s="3">
        <f>0.25*J113</f>
        <v>40.5</v>
      </c>
      <c r="J113" s="3">
        <v>162</v>
      </c>
      <c r="K113" s="3">
        <v>3361.2845073714971</v>
      </c>
      <c r="M113" s="3" t="s">
        <v>7</v>
      </c>
      <c r="N113" s="3">
        <v>1989</v>
      </c>
      <c r="O113" s="3">
        <v>2100</v>
      </c>
    </row>
    <row r="114" spans="1:16" ht="24" customHeight="1">
      <c r="A114" s="3">
        <v>408</v>
      </c>
      <c r="B114" s="2" t="s">
        <v>502</v>
      </c>
      <c r="C114" s="2" t="s">
        <v>504</v>
      </c>
      <c r="D114" s="3" t="str">
        <f>IF(C114="Oil",0,C114)</f>
        <v>Solar</v>
      </c>
      <c r="E114" s="2" t="s">
        <v>505</v>
      </c>
      <c r="F114" s="2" t="s">
        <v>349</v>
      </c>
      <c r="G114" s="3" t="str">
        <f>IF(H114="Abu Dhabi","WR_UAE",IF(H114="Dubai","NE_UAE",IF(H114="Sharjah","NE_UAE",IF(H114="Ras Al Khaimah","NE_UAE", IF(H114="Ajman","NE_UAE",IF(H114="Fujairah","NE_UAE"))))))</f>
        <v>NE_UAE</v>
      </c>
      <c r="H114" s="2" t="s">
        <v>361</v>
      </c>
      <c r="I114" s="3">
        <v>0</v>
      </c>
      <c r="J114" s="2">
        <v>0.63500000000000001</v>
      </c>
      <c r="M114" s="2" t="s">
        <v>7</v>
      </c>
      <c r="N114" s="2">
        <v>2015</v>
      </c>
      <c r="O114" s="3">
        <v>2100</v>
      </c>
    </row>
    <row r="115" spans="1:16" ht="24" customHeight="1">
      <c r="A115" s="3">
        <v>296</v>
      </c>
      <c r="B115" s="3" t="s">
        <v>365</v>
      </c>
      <c r="C115" s="3" t="s">
        <v>3</v>
      </c>
      <c r="D115" s="3" t="str">
        <f>IF(C115="Oil",0,C115)</f>
        <v>Gas</v>
      </c>
      <c r="E115" s="3" t="s">
        <v>4</v>
      </c>
      <c r="F115" s="3" t="s">
        <v>349</v>
      </c>
      <c r="G115" s="3" t="str">
        <f>IF(H115="Abu Dhabi","WR_UAE",IF(H115="Dubai","NE_UAE",IF(H115="Sharjah","NE_UAE",IF(H115="Ras Al Khaimah","NE_UAE", IF(H115="Ajman","NE_UAE",IF(H115="Fujairah","NE_UAE"))))))</f>
        <v>NE_UAE</v>
      </c>
      <c r="H115" s="3" t="s">
        <v>361</v>
      </c>
      <c r="I115" s="3">
        <f>0.25*J115</f>
        <v>587.5</v>
      </c>
      <c r="J115" s="3">
        <v>2350</v>
      </c>
      <c r="K115" s="3">
        <v>2128.1042022228485</v>
      </c>
      <c r="M115" s="3" t="s">
        <v>7</v>
      </c>
      <c r="N115" s="3">
        <v>1979</v>
      </c>
      <c r="O115" s="3">
        <v>2100</v>
      </c>
      <c r="P115" t="s">
        <v>554</v>
      </c>
    </row>
    <row r="116" spans="1:16" ht="24" customHeight="1">
      <c r="A116" s="3">
        <v>104</v>
      </c>
      <c r="B116" s="3" t="s">
        <v>146</v>
      </c>
      <c r="C116" s="3" t="s">
        <v>33</v>
      </c>
      <c r="D116" s="7" t="s">
        <v>545</v>
      </c>
      <c r="E116" s="3" t="s">
        <v>14</v>
      </c>
      <c r="F116" s="3" t="s">
        <v>135</v>
      </c>
      <c r="G116" s="3" t="s">
        <v>68</v>
      </c>
      <c r="H116" s="3" t="s">
        <v>71</v>
      </c>
      <c r="I116" s="3">
        <f>0.25*J116</f>
        <v>16.75</v>
      </c>
      <c r="J116" s="3">
        <v>67</v>
      </c>
      <c r="K116" s="3">
        <v>2379.7471692257773</v>
      </c>
      <c r="M116" s="3" t="s">
        <v>7</v>
      </c>
      <c r="N116" s="3">
        <v>2011</v>
      </c>
      <c r="O116" s="3">
        <v>2100</v>
      </c>
    </row>
    <row r="117" spans="1:16" ht="24" hidden="1" customHeight="1">
      <c r="A117" s="3">
        <v>105</v>
      </c>
      <c r="B117" s="3" t="s">
        <v>147</v>
      </c>
      <c r="C117" s="3" t="s">
        <v>33</v>
      </c>
      <c r="D117" s="7" t="s">
        <v>545</v>
      </c>
      <c r="E117" s="3" t="s">
        <v>14</v>
      </c>
      <c r="F117" s="3" t="s">
        <v>135</v>
      </c>
      <c r="G117" s="3" t="s">
        <v>68</v>
      </c>
      <c r="H117" s="3" t="s">
        <v>71</v>
      </c>
      <c r="I117" s="3">
        <f>0.25*J117</f>
        <v>20</v>
      </c>
      <c r="J117" s="3">
        <v>80</v>
      </c>
      <c r="K117" s="3">
        <v>2379.7471692257773</v>
      </c>
      <c r="M117" s="3" t="s">
        <v>17</v>
      </c>
      <c r="N117" s="3">
        <v>2018</v>
      </c>
      <c r="O117" s="3">
        <v>2100</v>
      </c>
    </row>
    <row r="118" spans="1:16" ht="24" hidden="1" customHeight="1">
      <c r="A118" s="3">
        <v>106</v>
      </c>
      <c r="B118" s="3" t="s">
        <v>148</v>
      </c>
      <c r="C118" s="3" t="s">
        <v>3</v>
      </c>
      <c r="D118" s="3" t="str">
        <f t="shared" ref="D118:D126" si="8">IF(C118="Oil",0,C118)</f>
        <v>Gas</v>
      </c>
      <c r="E118" s="3" t="s">
        <v>14</v>
      </c>
      <c r="F118" s="3" t="s">
        <v>135</v>
      </c>
      <c r="G118" s="3" t="s">
        <v>68</v>
      </c>
      <c r="H118" s="3" t="s">
        <v>71</v>
      </c>
      <c r="I118" s="3">
        <f>0.25*J118</f>
        <v>100</v>
      </c>
      <c r="J118" s="3">
        <v>400</v>
      </c>
      <c r="K118" s="3">
        <v>2491.3020927113248</v>
      </c>
      <c r="M118" s="3" t="s">
        <v>17</v>
      </c>
      <c r="N118" s="3">
        <v>2019</v>
      </c>
      <c r="O118" s="3">
        <v>2100</v>
      </c>
    </row>
    <row r="119" spans="1:16" ht="24" hidden="1" customHeight="1">
      <c r="A119" s="3">
        <v>367</v>
      </c>
      <c r="B119" s="2" t="s">
        <v>461</v>
      </c>
      <c r="C119" s="2" t="s">
        <v>504</v>
      </c>
      <c r="D119" s="3" t="str">
        <f t="shared" si="8"/>
        <v>Solar</v>
      </c>
      <c r="E119" s="2" t="s">
        <v>505</v>
      </c>
      <c r="F119" s="2" t="s">
        <v>135</v>
      </c>
      <c r="G119" s="3" t="s">
        <v>68</v>
      </c>
      <c r="H119" s="2" t="s">
        <v>71</v>
      </c>
      <c r="I119" s="3">
        <v>0</v>
      </c>
      <c r="J119" s="2">
        <v>1000</v>
      </c>
      <c r="M119" s="2" t="s">
        <v>436</v>
      </c>
      <c r="N119" s="2">
        <v>2025</v>
      </c>
      <c r="O119" s="3">
        <v>2100</v>
      </c>
    </row>
    <row r="120" spans="1:16" ht="24" customHeight="1">
      <c r="A120" s="3">
        <v>362</v>
      </c>
      <c r="B120" s="2" t="s">
        <v>456</v>
      </c>
      <c r="C120" s="2" t="s">
        <v>504</v>
      </c>
      <c r="D120" s="3" t="str">
        <f t="shared" si="8"/>
        <v>Solar</v>
      </c>
      <c r="E120" s="2" t="s">
        <v>505</v>
      </c>
      <c r="F120" s="2" t="s">
        <v>30</v>
      </c>
      <c r="G120" t="s">
        <v>534</v>
      </c>
      <c r="H120" s="2" t="s">
        <v>507</v>
      </c>
      <c r="I120" s="3">
        <v>0</v>
      </c>
      <c r="J120" s="2">
        <v>2</v>
      </c>
      <c r="M120" s="2" t="s">
        <v>7</v>
      </c>
      <c r="N120" s="2">
        <v>2013</v>
      </c>
      <c r="O120" s="3">
        <v>2100</v>
      </c>
    </row>
    <row r="121" spans="1:16" ht="24" customHeight="1">
      <c r="A121" s="3">
        <v>297</v>
      </c>
      <c r="B121" s="3" t="s">
        <v>366</v>
      </c>
      <c r="C121" s="3" t="s">
        <v>3</v>
      </c>
      <c r="D121" s="3" t="str">
        <f t="shared" si="8"/>
        <v>Gas</v>
      </c>
      <c r="E121" s="3" t="s">
        <v>4</v>
      </c>
      <c r="F121" s="3" t="s">
        <v>349</v>
      </c>
      <c r="G121" s="3" t="str">
        <f>IF(H121="Abu Dhabi","WR_UAE",IF(H121="Dubai","NE_UAE",IF(H121="Sharjah","NE_UAE",IF(H121="Ras Al Khaimah","NE_UAE", IF(H121="Ajman","NE_UAE",IF(H121="Fujairah","NE_UAE"))))))</f>
        <v>WR_UAE</v>
      </c>
      <c r="H121" s="3" t="s">
        <v>354</v>
      </c>
      <c r="I121" s="3">
        <f>0.25*J121</f>
        <v>425</v>
      </c>
      <c r="J121" s="3">
        <v>1700</v>
      </c>
      <c r="K121" s="3">
        <v>1860.8986970042222</v>
      </c>
      <c r="M121" s="3" t="s">
        <v>7</v>
      </c>
      <c r="N121" s="3">
        <v>2010</v>
      </c>
      <c r="O121" s="3">
        <v>2100</v>
      </c>
    </row>
    <row r="122" spans="1:16" ht="24" customHeight="1">
      <c r="A122" s="3">
        <v>298</v>
      </c>
      <c r="B122" s="3" t="s">
        <v>367</v>
      </c>
      <c r="C122" s="3" t="s">
        <v>3</v>
      </c>
      <c r="D122" s="3" t="str">
        <f t="shared" si="8"/>
        <v>Gas</v>
      </c>
      <c r="E122" s="3" t="s">
        <v>9</v>
      </c>
      <c r="F122" s="3" t="s">
        <v>349</v>
      </c>
      <c r="G122" s="3" t="str">
        <f>IF(H122="Abu Dhabi","WR_UAE",IF(H122="Dubai","NE_UAE",IF(H122="Sharjah","NE_UAE",IF(H122="Ras Al Khaimah","NE_UAE", IF(H122="Ajman","NE_UAE",IF(H122="Fujairah","NE_UAE"))))))</f>
        <v>WR_UAE</v>
      </c>
      <c r="H122" s="3" t="s">
        <v>354</v>
      </c>
      <c r="I122" s="3">
        <f>0.25*J122</f>
        <v>125</v>
      </c>
      <c r="J122" s="3">
        <v>500</v>
      </c>
      <c r="K122" s="3">
        <v>3058.892810443203</v>
      </c>
      <c r="M122" s="3" t="s">
        <v>7</v>
      </c>
      <c r="N122" s="3">
        <v>2010</v>
      </c>
      <c r="O122" s="3">
        <v>2100</v>
      </c>
    </row>
    <row r="123" spans="1:16" ht="24" customHeight="1">
      <c r="A123" s="3">
        <v>405</v>
      </c>
      <c r="B123" s="2" t="s">
        <v>499</v>
      </c>
      <c r="C123" s="2" t="s">
        <v>504</v>
      </c>
      <c r="D123" s="3" t="str">
        <f t="shared" si="8"/>
        <v>Solar</v>
      </c>
      <c r="E123" s="2" t="s">
        <v>505</v>
      </c>
      <c r="F123" s="2" t="s">
        <v>349</v>
      </c>
      <c r="G123" s="3" t="str">
        <f>IF(H123="Abu Dhabi","WR_UAE",IF(H123="Dubai","NE_UAE",IF(H123="Sharjah","NE_UAE",IF(H123="Ras Al Khaimah","NE_UAE", IF(H123="Ajman","NE_UAE",IF(H123="Fujairah","NE_UAE"))))))</f>
        <v>NE_UAE</v>
      </c>
      <c r="H123" s="2" t="s">
        <v>361</v>
      </c>
      <c r="I123" s="3">
        <v>0</v>
      </c>
      <c r="J123" s="2">
        <v>1</v>
      </c>
      <c r="M123" s="2" t="s">
        <v>508</v>
      </c>
      <c r="N123" s="2">
        <v>2016</v>
      </c>
      <c r="O123" s="3">
        <v>2100</v>
      </c>
    </row>
    <row r="124" spans="1:16" ht="24" hidden="1" customHeight="1">
      <c r="A124" s="3">
        <v>196</v>
      </c>
      <c r="B124" s="3" t="s">
        <v>258</v>
      </c>
      <c r="C124" s="3" t="s">
        <v>3</v>
      </c>
      <c r="D124" s="8" t="str">
        <f t="shared" si="8"/>
        <v>Gas</v>
      </c>
      <c r="E124" s="3" t="s">
        <v>46</v>
      </c>
      <c r="F124" s="3" t="s">
        <v>238</v>
      </c>
      <c r="G124" s="3" t="str">
        <f>IF(H124="Tabuk","NWOA_KSA",IF(H124="Eastern Province","EOA_KSA",IF(H124="Riyadh","Riyadh_KSA",IF(H124="Al Jawf","NEOA_KSA",IF(H124="Northern Borders","NEOA_KSA")))))</f>
        <v>EOA_KSA</v>
      </c>
      <c r="H124" s="3" t="s">
        <v>199</v>
      </c>
      <c r="I124" s="3">
        <f>0.25*J124</f>
        <v>376.75</v>
      </c>
      <c r="J124" s="3">
        <v>1507</v>
      </c>
      <c r="K124" s="3">
        <v>1593.6931917855959</v>
      </c>
      <c r="M124" s="3" t="s">
        <v>239</v>
      </c>
      <c r="N124" s="3">
        <v>2019</v>
      </c>
      <c r="O124" s="3">
        <v>2100</v>
      </c>
    </row>
    <row r="125" spans="1:16" ht="24" customHeight="1">
      <c r="A125" s="3">
        <v>197</v>
      </c>
      <c r="B125" s="3" t="s">
        <v>259</v>
      </c>
      <c r="C125" s="3" t="s">
        <v>3</v>
      </c>
      <c r="D125" s="8" t="str">
        <f t="shared" si="8"/>
        <v>Gas</v>
      </c>
      <c r="E125" s="3" t="s">
        <v>9</v>
      </c>
      <c r="F125" s="3" t="s">
        <v>238</v>
      </c>
      <c r="G125" s="3" t="str">
        <f>IF(H125="Tabuk","NWOA_KSA",IF(H125="Eastern Province","EOA_KSA",IF(H125="Riyadh","Riyadh_KSA",IF(H125="Al Jawf","NEOA_KSA",IF(H125="Northern Borders","NEOA_KSA")))))</f>
        <v>EOA_KSA</v>
      </c>
      <c r="H125" s="3" t="s">
        <v>199</v>
      </c>
      <c r="I125" s="3">
        <f>0.25*J125</f>
        <v>332.45</v>
      </c>
      <c r="J125" s="3">
        <v>1329.8</v>
      </c>
      <c r="K125" s="3">
        <v>4469.9384270457922</v>
      </c>
      <c r="M125" s="3" t="s">
        <v>7</v>
      </c>
      <c r="N125" s="3">
        <v>1979</v>
      </c>
      <c r="O125" s="3">
        <v>2100</v>
      </c>
      <c r="P125" t="s">
        <v>555</v>
      </c>
    </row>
    <row r="126" spans="1:16" ht="24" customHeight="1">
      <c r="A126" s="3">
        <v>385</v>
      </c>
      <c r="B126" s="2" t="s">
        <v>479</v>
      </c>
      <c r="C126" s="2" t="s">
        <v>504</v>
      </c>
      <c r="D126" s="3" t="str">
        <f t="shared" si="8"/>
        <v>Solar</v>
      </c>
      <c r="E126" s="2" t="s">
        <v>505</v>
      </c>
      <c r="F126" s="2" t="s">
        <v>238</v>
      </c>
      <c r="G126" s="3" t="s">
        <v>540</v>
      </c>
      <c r="H126" s="2" t="s">
        <v>228</v>
      </c>
      <c r="I126" s="3">
        <v>0</v>
      </c>
      <c r="J126" s="2">
        <v>0.5</v>
      </c>
      <c r="M126" s="2" t="s">
        <v>508</v>
      </c>
      <c r="N126" s="2">
        <v>2011</v>
      </c>
      <c r="O126" s="3">
        <v>2100</v>
      </c>
    </row>
    <row r="127" spans="1:16" ht="24" customHeight="1">
      <c r="A127" s="3">
        <v>56</v>
      </c>
      <c r="B127" s="3" t="s">
        <v>90</v>
      </c>
      <c r="C127" s="3" t="s">
        <v>33</v>
      </c>
      <c r="D127" s="6" t="s">
        <v>545</v>
      </c>
      <c r="E127" s="3" t="s">
        <v>67</v>
      </c>
      <c r="F127" s="3" t="s">
        <v>68</v>
      </c>
      <c r="G127" s="3" t="s">
        <v>68</v>
      </c>
      <c r="H127" s="3" t="s">
        <v>69</v>
      </c>
      <c r="I127" s="3">
        <f>0.25*J127</f>
        <v>0.03</v>
      </c>
      <c r="J127" s="3">
        <v>0.12</v>
      </c>
      <c r="K127" s="3">
        <v>2379.7471692257773</v>
      </c>
      <c r="M127" s="3" t="s">
        <v>7</v>
      </c>
      <c r="N127" s="3">
        <v>2002</v>
      </c>
      <c r="O127" s="3">
        <v>2100</v>
      </c>
    </row>
    <row r="128" spans="1:16" ht="24" hidden="1" customHeight="1">
      <c r="A128" s="3">
        <v>372</v>
      </c>
      <c r="B128" s="2" t="s">
        <v>466</v>
      </c>
      <c r="C128" s="2" t="s">
        <v>504</v>
      </c>
      <c r="D128" s="3" t="str">
        <f t="shared" ref="D128:D135" si="9">IF(C128="Oil",0,C128)</f>
        <v>Solar</v>
      </c>
      <c r="E128" s="2" t="s">
        <v>505</v>
      </c>
      <c r="F128" s="2" t="s">
        <v>135</v>
      </c>
      <c r="G128" s="3" t="s">
        <v>68</v>
      </c>
      <c r="H128" s="2" t="s">
        <v>69</v>
      </c>
      <c r="I128" s="3">
        <v>0</v>
      </c>
      <c r="J128" s="2">
        <v>0.5</v>
      </c>
      <c r="M128" s="2" t="s">
        <v>17</v>
      </c>
      <c r="N128" s="2">
        <v>2020</v>
      </c>
      <c r="O128" s="3">
        <v>2100</v>
      </c>
    </row>
    <row r="129" spans="1:15" ht="24" customHeight="1">
      <c r="A129" s="3">
        <v>299</v>
      </c>
      <c r="B129" s="3" t="s">
        <v>368</v>
      </c>
      <c r="C129" s="3" t="s">
        <v>3</v>
      </c>
      <c r="D129" s="3" t="str">
        <f t="shared" si="9"/>
        <v>Gas</v>
      </c>
      <c r="E129" s="3" t="s">
        <v>54</v>
      </c>
      <c r="F129" s="3" t="s">
        <v>349</v>
      </c>
      <c r="G129" s="3" t="str">
        <f>IF(H129="Abu Dhabi","WR_UAE",IF(H129="Dubai","NE_UAE",IF(H129="Sharjah","NE_UAE",IF(H129="Ras Al Khaimah","NE_UAE", IF(H129="Ajman","NE_UAE",IF(H129="Fujairah","NE_UAE"))))))</f>
        <v>NE_UAE</v>
      </c>
      <c r="H129" s="3" t="s">
        <v>369</v>
      </c>
      <c r="I129" s="3">
        <f t="shared" ref="I129:I134" si="10">0.25*J129</f>
        <v>55</v>
      </c>
      <c r="J129" s="3">
        <v>220</v>
      </c>
      <c r="K129" s="3">
        <v>3058.892810443203</v>
      </c>
      <c r="M129" s="3" t="s">
        <v>7</v>
      </c>
      <c r="N129" s="3">
        <v>2009</v>
      </c>
      <c r="O129" s="3">
        <v>2100</v>
      </c>
    </row>
    <row r="130" spans="1:15" ht="24" customHeight="1">
      <c r="A130" s="3">
        <v>300</v>
      </c>
      <c r="B130" s="3" t="s">
        <v>370</v>
      </c>
      <c r="C130" s="3" t="s">
        <v>3</v>
      </c>
      <c r="D130" s="3" t="str">
        <f t="shared" si="9"/>
        <v>Gas</v>
      </c>
      <c r="E130" s="3" t="s">
        <v>4</v>
      </c>
      <c r="F130" s="3" t="s">
        <v>349</v>
      </c>
      <c r="G130" s="3" t="str">
        <f>IF(H130="Abu Dhabi","WR_UAE",IF(H130="Dubai","NE_UAE",IF(H130="Sharjah","NE_UAE",IF(H130="Ras Al Khaimah","NE_UAE", IF(H130="Ajman","NE_UAE",IF(H130="Fujairah","NE_UAE"))))))</f>
        <v>NE_UAE</v>
      </c>
      <c r="H130" s="3" t="s">
        <v>369</v>
      </c>
      <c r="I130" s="3">
        <f t="shared" si="10"/>
        <v>165.6</v>
      </c>
      <c r="J130" s="3">
        <v>662.4</v>
      </c>
      <c r="K130" s="3">
        <v>1860.8986970042222</v>
      </c>
      <c r="M130" s="3" t="s">
        <v>7</v>
      </c>
      <c r="N130" s="3">
        <v>2004</v>
      </c>
      <c r="O130" s="3">
        <v>2100</v>
      </c>
    </row>
    <row r="131" spans="1:15" ht="24" customHeight="1">
      <c r="A131" s="3">
        <v>301</v>
      </c>
      <c r="B131" s="3" t="s">
        <v>371</v>
      </c>
      <c r="C131" s="3" t="s">
        <v>3</v>
      </c>
      <c r="D131" s="3" t="str">
        <f t="shared" si="9"/>
        <v>Gas</v>
      </c>
      <c r="E131" s="3" t="s">
        <v>4</v>
      </c>
      <c r="F131" s="3" t="s">
        <v>349</v>
      </c>
      <c r="G131" s="3" t="str">
        <f>IF(H131="Abu Dhabi","WR_UAE",IF(H131="Dubai","NE_UAE",IF(H131="Sharjah","NE_UAE",IF(H131="Ras Al Khaimah","NE_UAE", IF(H131="Ajman","NE_UAE",IF(H131="Fujairah","NE_UAE"))))))</f>
        <v>NE_UAE</v>
      </c>
      <c r="H131" s="3" t="s">
        <v>369</v>
      </c>
      <c r="I131" s="3">
        <f t="shared" si="10"/>
        <v>525</v>
      </c>
      <c r="J131" s="3">
        <v>2100</v>
      </c>
      <c r="K131" s="3">
        <v>1593.6931917855959</v>
      </c>
      <c r="M131" s="3" t="s">
        <v>7</v>
      </c>
      <c r="N131" s="3">
        <v>2011</v>
      </c>
      <c r="O131" s="3">
        <v>2100</v>
      </c>
    </row>
    <row r="132" spans="1:15" ht="24" customHeight="1">
      <c r="A132" s="3">
        <v>302</v>
      </c>
      <c r="B132" s="3" t="s">
        <v>372</v>
      </c>
      <c r="C132" s="3" t="s">
        <v>3</v>
      </c>
      <c r="D132" s="3" t="str">
        <f t="shared" si="9"/>
        <v>Gas</v>
      </c>
      <c r="E132" s="3" t="s">
        <v>14</v>
      </c>
      <c r="F132" s="3" t="s">
        <v>349</v>
      </c>
      <c r="G132" s="3" t="str">
        <f>IF(H132="Abu Dhabi","WR_UAE",IF(H132="Dubai","NE_UAE",IF(H132="Sharjah","NE_UAE",IF(H132="Ras Al Khaimah","NE_UAE", IF(H132="Ajman","NE_UAE",IF(H132="Fujairah","NE_UAE"))))))</f>
        <v>NE_UAE</v>
      </c>
      <c r="H132" s="3" t="s">
        <v>373</v>
      </c>
      <c r="I132" s="3">
        <f t="shared" si="10"/>
        <v>23.25</v>
      </c>
      <c r="J132" s="3">
        <v>93</v>
      </c>
      <c r="K132" s="3">
        <v>3439.1022554410233</v>
      </c>
      <c r="M132" s="4" t="s">
        <v>7</v>
      </c>
      <c r="N132" s="3">
        <v>1982</v>
      </c>
      <c r="O132" s="3">
        <v>2100</v>
      </c>
    </row>
    <row r="133" spans="1:15" ht="24" customHeight="1">
      <c r="A133" s="3">
        <v>198</v>
      </c>
      <c r="B133" s="3" t="s">
        <v>260</v>
      </c>
      <c r="C133" s="3" t="s">
        <v>3</v>
      </c>
      <c r="D133" s="8" t="str">
        <f t="shared" si="9"/>
        <v>Gas</v>
      </c>
      <c r="E133" s="3" t="s">
        <v>28</v>
      </c>
      <c r="F133" s="3" t="s">
        <v>238</v>
      </c>
      <c r="G133" s="3" t="str">
        <f>IF(H133="Tabuk","NWOA_KSA",IF(H133="Eastern Province","EOA_KSA",IF(H133="Riyadh","Riyadh_KSA",IF(H133="Al Jawf","NEOA_KSA",IF(H133="Northern Borders","NEOA_KSA")))))</f>
        <v>EOA_KSA</v>
      </c>
      <c r="H133" s="3" t="s">
        <v>199</v>
      </c>
      <c r="I133" s="3">
        <f t="shared" si="10"/>
        <v>1032</v>
      </c>
      <c r="J133" s="3">
        <v>4128</v>
      </c>
      <c r="K133" s="3">
        <v>2571.0689186565128</v>
      </c>
      <c r="M133" s="3" t="s">
        <v>7</v>
      </c>
      <c r="N133" s="3">
        <v>1980</v>
      </c>
      <c r="O133" s="3">
        <v>2100</v>
      </c>
    </row>
    <row r="134" spans="1:15" ht="24" hidden="1" customHeight="1">
      <c r="A134" s="3">
        <v>199</v>
      </c>
      <c r="B134" s="3" t="s">
        <v>261</v>
      </c>
      <c r="C134" s="3" t="s">
        <v>3</v>
      </c>
      <c r="D134" s="8" t="str">
        <f t="shared" si="9"/>
        <v>Gas</v>
      </c>
      <c r="E134" s="3" t="s">
        <v>4</v>
      </c>
      <c r="F134" s="3" t="s">
        <v>238</v>
      </c>
      <c r="G134" s="3" t="str">
        <f>IF(H134="Tabuk","NWOA_KSA",IF(H134="Eastern Province","EOA_KSA",IF(H134="Riyadh","Riyadh_KSA",IF(H134="Al Jawf","NEOA_KSA",IF(H134="Northern Borders","NEOA_KSA")))))</f>
        <v>NWOA_KSA</v>
      </c>
      <c r="H134" s="3" t="s">
        <v>233</v>
      </c>
      <c r="I134" s="3">
        <f t="shared" si="10"/>
        <v>138.75</v>
      </c>
      <c r="J134" s="3">
        <v>555</v>
      </c>
      <c r="K134" s="3">
        <v>1593.6931917855959</v>
      </c>
      <c r="M134" s="3" t="s">
        <v>25</v>
      </c>
      <c r="N134" s="3">
        <v>2018</v>
      </c>
      <c r="O134" s="3">
        <v>2100</v>
      </c>
    </row>
    <row r="135" spans="1:15" ht="24" customHeight="1">
      <c r="A135" s="3">
        <v>414</v>
      </c>
      <c r="B135" s="2" t="s">
        <v>514</v>
      </c>
      <c r="C135" s="2" t="s">
        <v>504</v>
      </c>
      <c r="D135" s="3" t="str">
        <f t="shared" si="9"/>
        <v>Solar</v>
      </c>
      <c r="E135" s="2" t="s">
        <v>518</v>
      </c>
      <c r="F135" s="2" t="s">
        <v>349</v>
      </c>
      <c r="G135" s="3" t="str">
        <f>IF(H135="Abu Dhabi","WR_UAE",IF(H135="Dubai","NE_UAE",IF(H135="Sharjah","NE_UAE",IF(H135="Ras Al Khaimah","NE_UAE", IF(H135="Ajman","NE_UAE",IF(H135="Fujairah","NE_UAE"))))))</f>
        <v>NE_UAE</v>
      </c>
      <c r="H135" s="2" t="s">
        <v>361</v>
      </c>
      <c r="I135" s="3">
        <v>0</v>
      </c>
      <c r="J135" s="2">
        <v>0.06</v>
      </c>
      <c r="M135" s="2" t="s">
        <v>7</v>
      </c>
      <c r="N135" s="2">
        <v>2000</v>
      </c>
      <c r="O135" s="3">
        <v>2100</v>
      </c>
    </row>
    <row r="136" spans="1:15" ht="24" customHeight="1">
      <c r="A136" s="3">
        <v>200</v>
      </c>
      <c r="B136" s="3" t="s">
        <v>262</v>
      </c>
      <c r="C136" s="3" t="s">
        <v>33</v>
      </c>
      <c r="D136" s="7" t="s">
        <v>546</v>
      </c>
      <c r="E136" s="3" t="s">
        <v>9</v>
      </c>
      <c r="F136" s="3" t="s">
        <v>238</v>
      </c>
      <c r="G136" s="3" t="s">
        <v>541</v>
      </c>
      <c r="H136" s="3" t="s">
        <v>538</v>
      </c>
      <c r="I136" s="3">
        <f t="shared" ref="I136:I141" si="11">0.25*J136</f>
        <v>193.46250000000001</v>
      </c>
      <c r="J136" s="3">
        <v>773.85</v>
      </c>
      <c r="K136" s="3">
        <v>3361.2845073714971</v>
      </c>
      <c r="M136" s="3" t="s">
        <v>7</v>
      </c>
      <c r="N136" s="3">
        <v>1985</v>
      </c>
      <c r="O136" s="3">
        <v>2100</v>
      </c>
    </row>
    <row r="137" spans="1:15" ht="24" hidden="1" customHeight="1">
      <c r="A137" s="3">
        <v>201</v>
      </c>
      <c r="B137" s="3" t="s">
        <v>263</v>
      </c>
      <c r="C137" s="3" t="s">
        <v>33</v>
      </c>
      <c r="D137" s="6" t="s">
        <v>546</v>
      </c>
      <c r="E137" s="3" t="s">
        <v>225</v>
      </c>
      <c r="F137" s="3" t="s">
        <v>238</v>
      </c>
      <c r="G137" s="3" t="s">
        <v>541</v>
      </c>
      <c r="H137" s="3" t="s">
        <v>538</v>
      </c>
      <c r="I137" s="3">
        <f t="shared" si="11"/>
        <v>36.75</v>
      </c>
      <c r="J137" s="3">
        <v>147</v>
      </c>
      <c r="K137" s="3">
        <v>2726.4038781928557</v>
      </c>
      <c r="M137" s="3" t="s">
        <v>25</v>
      </c>
      <c r="N137" s="3">
        <v>2017</v>
      </c>
      <c r="O137" s="3">
        <v>2100</v>
      </c>
    </row>
    <row r="138" spans="1:15" ht="24" customHeight="1">
      <c r="A138" s="3">
        <v>57</v>
      </c>
      <c r="B138" s="3" t="s">
        <v>91</v>
      </c>
      <c r="C138" s="3" t="s">
        <v>33</v>
      </c>
      <c r="D138" s="6" t="s">
        <v>545</v>
      </c>
      <c r="E138" s="3" t="s">
        <v>67</v>
      </c>
      <c r="F138" s="3" t="s">
        <v>68</v>
      </c>
      <c r="G138" s="3" t="s">
        <v>68</v>
      </c>
      <c r="H138" s="3" t="s">
        <v>86</v>
      </c>
      <c r="I138" s="3">
        <f t="shared" si="11"/>
        <v>2.5000000000000001E-2</v>
      </c>
      <c r="J138" s="3">
        <v>0.1</v>
      </c>
      <c r="K138" s="3">
        <v>2455.0073544586458</v>
      </c>
      <c r="M138" s="3" t="s">
        <v>7</v>
      </c>
      <c r="N138" s="3">
        <v>1994</v>
      </c>
      <c r="O138" s="3">
        <v>2100</v>
      </c>
    </row>
    <row r="139" spans="1:15" ht="24" customHeight="1">
      <c r="A139" s="3">
        <v>303</v>
      </c>
      <c r="B139" s="3" t="s">
        <v>374</v>
      </c>
      <c r="C139" s="3" t="s">
        <v>3</v>
      </c>
      <c r="D139" s="3" t="str">
        <f>IF(C139="Oil",0,C139)</f>
        <v>Gas</v>
      </c>
      <c r="E139" s="3" t="s">
        <v>9</v>
      </c>
      <c r="F139" s="3" t="s">
        <v>349</v>
      </c>
      <c r="G139" s="3" t="str">
        <f>IF(H139="Abu Dhabi","WR_UAE",IF(H139="Dubai","NE_UAE",IF(H139="Sharjah","NE_UAE",IF(H139="Ras Al Khaimah","NE_UAE", IF(H139="Ajman","NE_UAE",IF(H139="Fujairah","NE_UAE"))))))</f>
        <v>NE_UAE</v>
      </c>
      <c r="H139" s="3" t="s">
        <v>350</v>
      </c>
      <c r="I139" s="3">
        <f t="shared" si="11"/>
        <v>110</v>
      </c>
      <c r="J139" s="3">
        <v>440</v>
      </c>
      <c r="K139" s="3">
        <v>3058.892810443203</v>
      </c>
      <c r="M139" s="3" t="s">
        <v>7</v>
      </c>
      <c r="N139" s="3">
        <v>2006</v>
      </c>
      <c r="O139" s="3">
        <v>2100</v>
      </c>
    </row>
    <row r="140" spans="1:15" ht="24" customHeight="1">
      <c r="A140" s="3">
        <v>304</v>
      </c>
      <c r="B140" s="3" t="s">
        <v>375</v>
      </c>
      <c r="C140" s="3" t="s">
        <v>33</v>
      </c>
      <c r="D140" s="6" t="s">
        <v>546</v>
      </c>
      <c r="E140" s="3" t="s">
        <v>14</v>
      </c>
      <c r="F140" s="3" t="s">
        <v>349</v>
      </c>
      <c r="G140" s="3" t="str">
        <f>IF(H140="Abu Dhabi","WR_UAE",IF(H140="Dubai","NE_UAE",IF(H140="Sharjah","NE_UAE",IF(H140="Ras Al Khaimah","NE_UAE", IF(H140="Ajman","NE_UAE",IF(H140="Fujairah","NE_UAE"))))))</f>
        <v>NE_UAE</v>
      </c>
      <c r="H140" s="3" t="s">
        <v>350</v>
      </c>
      <c r="I140" s="3">
        <f t="shared" si="11"/>
        <v>5</v>
      </c>
      <c r="J140" s="3">
        <v>20</v>
      </c>
      <c r="K140" s="3">
        <v>2913.5863664773383</v>
      </c>
      <c r="M140" s="3" t="s">
        <v>7</v>
      </c>
      <c r="N140" s="3">
        <v>2007</v>
      </c>
      <c r="O140" s="3">
        <v>2100</v>
      </c>
    </row>
    <row r="141" spans="1:15" ht="24" customHeight="1">
      <c r="A141" s="3">
        <v>58</v>
      </c>
      <c r="B141" s="3" t="s">
        <v>92</v>
      </c>
      <c r="C141" s="3" t="s">
        <v>33</v>
      </c>
      <c r="D141" s="6" t="s">
        <v>545</v>
      </c>
      <c r="E141" s="3" t="s">
        <v>67</v>
      </c>
      <c r="F141" s="3" t="s">
        <v>68</v>
      </c>
      <c r="G141" s="3" t="s">
        <v>68</v>
      </c>
      <c r="H141" s="3" t="s">
        <v>69</v>
      </c>
      <c r="I141" s="3">
        <f t="shared" si="11"/>
        <v>9.5000000000000001E-2</v>
      </c>
      <c r="J141" s="3">
        <v>0.38</v>
      </c>
      <c r="K141" s="3">
        <v>2455.0073544586458</v>
      </c>
      <c r="M141" s="3" t="s">
        <v>7</v>
      </c>
      <c r="N141" s="3">
        <v>2000</v>
      </c>
      <c r="O141" s="3">
        <v>2100</v>
      </c>
    </row>
    <row r="142" spans="1:15" ht="24" hidden="1" customHeight="1">
      <c r="A142" s="3">
        <v>373</v>
      </c>
      <c r="B142" s="2" t="s">
        <v>467</v>
      </c>
      <c r="C142" s="2" t="s">
        <v>504</v>
      </c>
      <c r="D142" s="3" t="str">
        <f>IF(C142="Oil",0,C142)</f>
        <v>Solar</v>
      </c>
      <c r="E142" s="2" t="s">
        <v>505</v>
      </c>
      <c r="F142" s="2" t="s">
        <v>135</v>
      </c>
      <c r="G142" s="3" t="s">
        <v>68</v>
      </c>
      <c r="H142" s="2" t="s">
        <v>69</v>
      </c>
      <c r="I142" s="3">
        <v>0</v>
      </c>
      <c r="J142" s="2">
        <v>0.5</v>
      </c>
      <c r="M142" s="2" t="s">
        <v>17</v>
      </c>
      <c r="N142" s="2">
        <v>2020</v>
      </c>
      <c r="O142" s="3">
        <v>2100</v>
      </c>
    </row>
    <row r="143" spans="1:15" ht="24" customHeight="1">
      <c r="A143" s="3">
        <v>59</v>
      </c>
      <c r="B143" s="3" t="s">
        <v>93</v>
      </c>
      <c r="C143" s="3" t="s">
        <v>33</v>
      </c>
      <c r="D143" s="6" t="s">
        <v>545</v>
      </c>
      <c r="E143" s="3" t="s">
        <v>67</v>
      </c>
      <c r="F143" s="3" t="s">
        <v>68</v>
      </c>
      <c r="G143" s="3" t="s">
        <v>68</v>
      </c>
      <c r="H143" s="3" t="s">
        <v>69</v>
      </c>
      <c r="I143" s="3">
        <f t="shared" ref="I143:I152" si="12">0.25*J143</f>
        <v>0.17</v>
      </c>
      <c r="J143" s="3">
        <v>0.68</v>
      </c>
      <c r="K143" s="3">
        <v>2455.0073544586458</v>
      </c>
      <c r="M143" s="3" t="s">
        <v>7</v>
      </c>
      <c r="N143" s="3">
        <v>1992</v>
      </c>
      <c r="O143" s="3">
        <v>2100</v>
      </c>
    </row>
    <row r="144" spans="1:15" ht="24" hidden="1" customHeight="1">
      <c r="A144" s="3">
        <v>305</v>
      </c>
      <c r="B144" s="3" t="s">
        <v>376</v>
      </c>
      <c r="C144" s="3" t="s">
        <v>43</v>
      </c>
      <c r="D144" s="3" t="s">
        <v>378</v>
      </c>
      <c r="E144" s="3" t="s">
        <v>28</v>
      </c>
      <c r="F144" s="3" t="s">
        <v>349</v>
      </c>
      <c r="G144" s="3" t="str">
        <f>IF(H144="Abu Dhabi","WR_UAE",IF(H144="Dubai","NE_UAE",IF(H144="Sharjah","NE_UAE",IF(H144="Ras Al Khaimah","NE_UAE", IF(H144="Ajman","NE_UAE",IF(H144="Fujairah","NE_UAE"))))))</f>
        <v>NE_UAE</v>
      </c>
      <c r="H144" s="3" t="s">
        <v>361</v>
      </c>
      <c r="I144" s="3">
        <f t="shared" si="12"/>
        <v>300</v>
      </c>
      <c r="J144" s="3">
        <v>1200</v>
      </c>
      <c r="K144" s="3">
        <v>2534.8253610000002</v>
      </c>
      <c r="M144" s="3" t="s">
        <v>60</v>
      </c>
      <c r="N144" s="3">
        <v>2020</v>
      </c>
      <c r="O144" s="3">
        <v>2100</v>
      </c>
    </row>
    <row r="145" spans="1:15" ht="24" hidden="1" customHeight="1">
      <c r="A145" s="3">
        <v>306</v>
      </c>
      <c r="B145" s="3" t="s">
        <v>377</v>
      </c>
      <c r="C145" s="3" t="s">
        <v>378</v>
      </c>
      <c r="D145" s="3" t="str">
        <f>IF(C145="Oil",0,C145)</f>
        <v>Coal</v>
      </c>
      <c r="E145" s="3" t="s">
        <v>28</v>
      </c>
      <c r="F145" s="3" t="s">
        <v>349</v>
      </c>
      <c r="G145" s="3" t="str">
        <f>IF(H145="Abu Dhabi","WR_UAE",IF(H145="Dubai","NE_UAE",IF(H145="Sharjah","NE_UAE",IF(H145="Ras Al Khaimah","NE_UAE", IF(H145="Ajman","NE_UAE",IF(H145="Fujairah","NE_UAE"))))))</f>
        <v>NE_UAE</v>
      </c>
      <c r="H145" s="3" t="s">
        <v>361</v>
      </c>
      <c r="I145" s="3">
        <f t="shared" si="12"/>
        <v>300</v>
      </c>
      <c r="J145" s="3">
        <v>1200</v>
      </c>
      <c r="K145" s="3">
        <v>2534.8253610000002</v>
      </c>
      <c r="M145" s="3" t="s">
        <v>60</v>
      </c>
      <c r="N145" s="3">
        <v>2022</v>
      </c>
      <c r="O145" s="3">
        <v>2100</v>
      </c>
    </row>
    <row r="146" spans="1:15" ht="24" hidden="1" customHeight="1">
      <c r="A146" s="3">
        <v>307</v>
      </c>
      <c r="B146" s="3" t="s">
        <v>379</v>
      </c>
      <c r="C146" s="3" t="s">
        <v>378</v>
      </c>
      <c r="D146" s="3" t="str">
        <f>IF(C146="Oil",0,C146)</f>
        <v>Coal</v>
      </c>
      <c r="E146" s="3" t="s">
        <v>28</v>
      </c>
      <c r="F146" s="3" t="s">
        <v>349</v>
      </c>
      <c r="G146" s="3" t="str">
        <f>IF(H146="Abu Dhabi","WR_UAE",IF(H146="Dubai","NE_UAE",IF(H146="Sharjah","NE_UAE",IF(H146="Ras Al Khaimah","NE_UAE", IF(H146="Ajman","NE_UAE",IF(H146="Fujairah","NE_UAE"))))))</f>
        <v>NE_UAE</v>
      </c>
      <c r="H146" s="3" t="s">
        <v>361</v>
      </c>
      <c r="I146" s="3">
        <f t="shared" si="12"/>
        <v>300</v>
      </c>
      <c r="J146" s="3">
        <v>1200</v>
      </c>
      <c r="K146" s="3">
        <v>2534.8253610000002</v>
      </c>
      <c r="M146" s="3" t="s">
        <v>17</v>
      </c>
      <c r="N146" s="3">
        <v>2023</v>
      </c>
      <c r="O146" s="3">
        <v>2100</v>
      </c>
    </row>
    <row r="147" spans="1:15" ht="24" customHeight="1">
      <c r="A147" s="3">
        <v>60</v>
      </c>
      <c r="B147" s="3" t="s">
        <v>94</v>
      </c>
      <c r="C147" s="3" t="s">
        <v>33</v>
      </c>
      <c r="D147" s="6" t="s">
        <v>545</v>
      </c>
      <c r="E147" s="3" t="s">
        <v>67</v>
      </c>
      <c r="F147" s="3" t="s">
        <v>68</v>
      </c>
      <c r="G147" s="3" t="s">
        <v>68</v>
      </c>
      <c r="H147" s="3" t="s">
        <v>69</v>
      </c>
      <c r="I147" s="3">
        <f t="shared" si="12"/>
        <v>5.2499999999999998E-2</v>
      </c>
      <c r="J147" s="3">
        <v>0.21</v>
      </c>
      <c r="K147" s="3">
        <v>2379.7471692257773</v>
      </c>
      <c r="M147" s="3" t="s">
        <v>7</v>
      </c>
      <c r="N147" s="3">
        <v>2002</v>
      </c>
      <c r="O147" s="3">
        <v>2100</v>
      </c>
    </row>
    <row r="148" spans="1:15" ht="24" hidden="1" customHeight="1">
      <c r="A148" s="3">
        <v>202</v>
      </c>
      <c r="B148" s="3" t="s">
        <v>264</v>
      </c>
      <c r="C148" s="3" t="s">
        <v>3</v>
      </c>
      <c r="D148" s="8" t="str">
        <f>IF(C148="Oil",0,C148)</f>
        <v>Gas</v>
      </c>
      <c r="E148" s="3" t="s">
        <v>54</v>
      </c>
      <c r="F148" s="3" t="s">
        <v>238</v>
      </c>
      <c r="G148" s="3" t="s">
        <v>539</v>
      </c>
      <c r="H148" s="3" t="s">
        <v>197</v>
      </c>
      <c r="I148" s="3">
        <f t="shared" si="12"/>
        <v>32.5</v>
      </c>
      <c r="J148" s="3">
        <v>130</v>
      </c>
      <c r="K148" s="3">
        <v>2491.3020927113248</v>
      </c>
      <c r="M148" s="3" t="s">
        <v>239</v>
      </c>
      <c r="N148" s="3">
        <v>2017</v>
      </c>
      <c r="O148" s="3">
        <v>2100</v>
      </c>
    </row>
    <row r="149" spans="1:15" ht="24" customHeight="1">
      <c r="A149" s="3">
        <v>61</v>
      </c>
      <c r="B149" s="3" t="s">
        <v>95</v>
      </c>
      <c r="C149" s="3" t="s">
        <v>33</v>
      </c>
      <c r="D149" s="6" t="s">
        <v>545</v>
      </c>
      <c r="E149" s="3" t="s">
        <v>67</v>
      </c>
      <c r="F149" s="3" t="s">
        <v>68</v>
      </c>
      <c r="G149" s="3" t="s">
        <v>68</v>
      </c>
      <c r="H149" s="3" t="s">
        <v>71</v>
      </c>
      <c r="I149" s="3">
        <f t="shared" si="12"/>
        <v>0.6</v>
      </c>
      <c r="J149" s="3">
        <v>2.4</v>
      </c>
      <c r="K149" s="3">
        <v>2455.0073544586458</v>
      </c>
      <c r="M149" s="3" t="s">
        <v>7</v>
      </c>
      <c r="N149" s="3">
        <v>1999</v>
      </c>
      <c r="O149" s="3">
        <v>2100</v>
      </c>
    </row>
    <row r="150" spans="1:15" ht="24" customHeight="1">
      <c r="A150" s="3">
        <v>203</v>
      </c>
      <c r="B150" s="3" t="s">
        <v>265</v>
      </c>
      <c r="C150" s="3" t="s">
        <v>3</v>
      </c>
      <c r="D150" s="8" t="str">
        <f>IF(C150="Oil",0,C150)</f>
        <v>Gas</v>
      </c>
      <c r="E150" s="3" t="s">
        <v>9</v>
      </c>
      <c r="F150" s="3" t="s">
        <v>238</v>
      </c>
      <c r="G150" s="3" t="str">
        <f>IF(H150="Tabuk","NWOA_KSA",IF(H150="Eastern Province","EOA_KSA",IF(H150="Riyadh","Riyadh_KSA",IF(H150="Al Jawf","NEOA_KSA",IF(H150="Northern Borders","NEOA_KSA")))))</f>
        <v>EOA_KSA</v>
      </c>
      <c r="H150" s="3" t="s">
        <v>199</v>
      </c>
      <c r="I150" s="3">
        <f t="shared" si="12"/>
        <v>20.25</v>
      </c>
      <c r="J150" s="3">
        <v>81</v>
      </c>
      <c r="K150" s="3">
        <v>4469.9384270457922</v>
      </c>
      <c r="M150" s="3" t="s">
        <v>7</v>
      </c>
      <c r="N150" s="3">
        <v>1976</v>
      </c>
      <c r="O150" s="3">
        <v>2100</v>
      </c>
    </row>
    <row r="151" spans="1:15" ht="24" customHeight="1">
      <c r="A151" s="3">
        <v>204</v>
      </c>
      <c r="B151" s="3" t="s">
        <v>266</v>
      </c>
      <c r="C151" s="3" t="s">
        <v>33</v>
      </c>
      <c r="D151" s="7" t="s">
        <v>546</v>
      </c>
      <c r="E151" s="3" t="s">
        <v>9</v>
      </c>
      <c r="F151" s="3" t="s">
        <v>238</v>
      </c>
      <c r="G151" s="3" t="str">
        <f>IF(H151="Tabuk","NWOA_KSA",IF(H151="Eastern Province","EOA_KSA",IF(H151="Riyadh","Riyadh_KSA",IF(H151="Al Jawf","NEOA_KSA",IF(H151="Northern Borders","NEOA_KSA")))))</f>
        <v>EOA_KSA</v>
      </c>
      <c r="H151" s="3" t="s">
        <v>199</v>
      </c>
      <c r="I151" s="3">
        <f t="shared" si="12"/>
        <v>27</v>
      </c>
      <c r="J151" s="3">
        <v>108</v>
      </c>
      <c r="K151" s="3">
        <v>2913.5863664773383</v>
      </c>
      <c r="M151" s="3" t="s">
        <v>7</v>
      </c>
      <c r="N151" s="3">
        <v>2010</v>
      </c>
      <c r="O151" s="3">
        <v>2100</v>
      </c>
    </row>
    <row r="152" spans="1:15" ht="24" customHeight="1">
      <c r="A152" s="3">
        <v>62</v>
      </c>
      <c r="B152" s="3" t="s">
        <v>96</v>
      </c>
      <c r="C152" s="3" t="s">
        <v>3</v>
      </c>
      <c r="D152" s="3" t="str">
        <f t="shared" ref="D152:D163" si="13">IF(C152="Oil",0,C152)</f>
        <v>Gas</v>
      </c>
      <c r="E152" s="3" t="s">
        <v>9</v>
      </c>
      <c r="F152" s="3" t="s">
        <v>68</v>
      </c>
      <c r="G152" s="3" t="s">
        <v>68</v>
      </c>
      <c r="H152" s="3" t="s">
        <v>97</v>
      </c>
      <c r="I152" s="3">
        <f t="shared" si="12"/>
        <v>22.5</v>
      </c>
      <c r="J152" s="3">
        <v>90</v>
      </c>
      <c r="K152" s="3">
        <v>3280.2479044785932</v>
      </c>
      <c r="M152" s="3" t="s">
        <v>7</v>
      </c>
      <c r="N152" s="3">
        <v>1998</v>
      </c>
      <c r="O152" s="3">
        <v>2100</v>
      </c>
    </row>
    <row r="153" spans="1:15" ht="24" hidden="1" customHeight="1">
      <c r="A153" s="3">
        <v>356</v>
      </c>
      <c r="B153" s="2" t="s">
        <v>448</v>
      </c>
      <c r="C153" s="2" t="s">
        <v>452</v>
      </c>
      <c r="D153" s="3" t="str">
        <f t="shared" si="13"/>
        <v>Wind</v>
      </c>
      <c r="E153" s="2" t="s">
        <v>451</v>
      </c>
      <c r="F153" s="2" t="s">
        <v>238</v>
      </c>
      <c r="G153" s="3" t="s">
        <v>543</v>
      </c>
      <c r="H153" s="2" t="s">
        <v>203</v>
      </c>
      <c r="I153" s="3">
        <v>0</v>
      </c>
      <c r="J153" s="2">
        <v>2.75</v>
      </c>
      <c r="M153" s="2" t="s">
        <v>7</v>
      </c>
      <c r="N153" s="2">
        <v>2017</v>
      </c>
      <c r="O153" s="3">
        <v>2100</v>
      </c>
    </row>
    <row r="154" spans="1:15" ht="24" hidden="1" customHeight="1">
      <c r="A154" s="3">
        <v>107</v>
      </c>
      <c r="B154" s="3" t="s">
        <v>149</v>
      </c>
      <c r="C154" s="3" t="s">
        <v>3</v>
      </c>
      <c r="D154" s="3" t="str">
        <f t="shared" si="13"/>
        <v>Gas</v>
      </c>
      <c r="E154" s="3" t="s">
        <v>4</v>
      </c>
      <c r="F154" s="3" t="s">
        <v>135</v>
      </c>
      <c r="G154" s="3" t="s">
        <v>68</v>
      </c>
      <c r="H154" s="3" t="s">
        <v>150</v>
      </c>
      <c r="I154" s="3">
        <f>0.25*J154</f>
        <v>377.25</v>
      </c>
      <c r="J154" s="3">
        <v>1509</v>
      </c>
      <c r="K154" s="3">
        <v>1593.6931917855959</v>
      </c>
      <c r="M154" s="3" t="s">
        <v>60</v>
      </c>
      <c r="N154" s="3">
        <v>2019</v>
      </c>
      <c r="O154" s="3">
        <v>2100</v>
      </c>
    </row>
    <row r="155" spans="1:15" ht="24" hidden="1" customHeight="1">
      <c r="A155" s="3">
        <v>369</v>
      </c>
      <c r="B155" s="2" t="s">
        <v>463</v>
      </c>
      <c r="C155" s="2" t="s">
        <v>504</v>
      </c>
      <c r="D155" s="3" t="str">
        <f t="shared" si="13"/>
        <v>Solar</v>
      </c>
      <c r="E155" s="2" t="s">
        <v>505</v>
      </c>
      <c r="F155" s="2" t="s">
        <v>135</v>
      </c>
      <c r="G155" s="3" t="s">
        <v>68</v>
      </c>
      <c r="H155" s="2" t="s">
        <v>150</v>
      </c>
      <c r="I155" s="3">
        <v>0</v>
      </c>
      <c r="J155" s="2">
        <v>2</v>
      </c>
      <c r="M155" s="2" t="s">
        <v>17</v>
      </c>
      <c r="N155" s="2">
        <v>2020</v>
      </c>
      <c r="O155" s="3">
        <v>2100</v>
      </c>
    </row>
    <row r="156" spans="1:15" ht="24" customHeight="1">
      <c r="A156" s="3">
        <v>308</v>
      </c>
      <c r="B156" s="3" t="s">
        <v>380</v>
      </c>
      <c r="C156" s="3" t="s">
        <v>3</v>
      </c>
      <c r="D156" s="3" t="str">
        <f t="shared" si="13"/>
        <v>Gas</v>
      </c>
      <c r="E156" s="3" t="s">
        <v>4</v>
      </c>
      <c r="F156" s="3" t="s">
        <v>349</v>
      </c>
      <c r="G156" s="3" t="str">
        <f t="shared" ref="G156:G163" si="14">IF(H156="Abu Dhabi","WR_UAE",IF(H156="Dubai","NE_UAE",IF(H156="Sharjah","NE_UAE",IF(H156="Ras Al Khaimah","NE_UAE", IF(H156="Ajman","NE_UAE",IF(H156="Fujairah","NE_UAE"))))))</f>
        <v>NE_UAE</v>
      </c>
      <c r="H156" s="3" t="s">
        <v>361</v>
      </c>
      <c r="I156" s="3">
        <f t="shared" ref="I156:I162" si="15">0.25*J156</f>
        <v>256.75</v>
      </c>
      <c r="J156" s="3">
        <v>1027</v>
      </c>
      <c r="K156" s="3">
        <v>2128.1042022228485</v>
      </c>
      <c r="M156" s="3" t="s">
        <v>7</v>
      </c>
      <c r="N156" s="3">
        <v>1980</v>
      </c>
      <c r="O156" s="3">
        <v>2100</v>
      </c>
    </row>
    <row r="157" spans="1:15" ht="24" customHeight="1">
      <c r="A157" s="3">
        <v>309</v>
      </c>
      <c r="B157" s="3" t="s">
        <v>381</v>
      </c>
      <c r="C157" s="3" t="s">
        <v>3</v>
      </c>
      <c r="D157" s="3" t="str">
        <f t="shared" si="13"/>
        <v>Gas</v>
      </c>
      <c r="E157" s="3" t="s">
        <v>4</v>
      </c>
      <c r="F157" s="3" t="s">
        <v>349</v>
      </c>
      <c r="G157" s="3" t="str">
        <f t="shared" si="14"/>
        <v>NE_UAE</v>
      </c>
      <c r="H157" s="3" t="s">
        <v>361</v>
      </c>
      <c r="I157" s="3">
        <f t="shared" si="15"/>
        <v>154</v>
      </c>
      <c r="J157" s="3">
        <v>616</v>
      </c>
      <c r="K157" s="3">
        <v>2128.1042022228485</v>
      </c>
      <c r="M157" s="3" t="s">
        <v>7</v>
      </c>
      <c r="N157" s="3">
        <v>1990</v>
      </c>
      <c r="O157" s="3">
        <v>2100</v>
      </c>
    </row>
    <row r="158" spans="1:15" ht="24" customHeight="1">
      <c r="A158" s="3">
        <v>310</v>
      </c>
      <c r="B158" s="3" t="s">
        <v>382</v>
      </c>
      <c r="C158" s="3" t="s">
        <v>3</v>
      </c>
      <c r="D158" s="3" t="str">
        <f t="shared" si="13"/>
        <v>Gas</v>
      </c>
      <c r="E158" s="3" t="s">
        <v>4</v>
      </c>
      <c r="F158" s="3" t="s">
        <v>349</v>
      </c>
      <c r="G158" s="3" t="str">
        <f t="shared" si="14"/>
        <v>NE_UAE</v>
      </c>
      <c r="H158" s="3" t="s">
        <v>361</v>
      </c>
      <c r="I158" s="3">
        <f t="shared" si="15"/>
        <v>204.5</v>
      </c>
      <c r="J158" s="3">
        <v>818</v>
      </c>
      <c r="K158" s="3">
        <v>2128.1042022228485</v>
      </c>
      <c r="M158" s="3" t="s">
        <v>7</v>
      </c>
      <c r="N158" s="3">
        <v>1993</v>
      </c>
      <c r="O158" s="3">
        <v>2100</v>
      </c>
    </row>
    <row r="159" spans="1:15" ht="24" customHeight="1">
      <c r="A159" s="3">
        <v>311</v>
      </c>
      <c r="B159" s="3" t="s">
        <v>383</v>
      </c>
      <c r="C159" s="3" t="s">
        <v>3</v>
      </c>
      <c r="D159" s="3" t="str">
        <f t="shared" si="13"/>
        <v>Gas</v>
      </c>
      <c r="E159" s="3" t="s">
        <v>46</v>
      </c>
      <c r="F159" s="3" t="s">
        <v>349</v>
      </c>
      <c r="G159" s="3" t="str">
        <f t="shared" si="14"/>
        <v>NE_UAE</v>
      </c>
      <c r="H159" s="3" t="s">
        <v>361</v>
      </c>
      <c r="I159" s="3">
        <f t="shared" si="15"/>
        <v>229.5</v>
      </c>
      <c r="J159" s="3">
        <v>918</v>
      </c>
      <c r="K159" s="3">
        <v>1860.8986970042222</v>
      </c>
      <c r="M159" s="3" t="s">
        <v>7</v>
      </c>
      <c r="N159" s="3">
        <v>2003</v>
      </c>
      <c r="O159" s="3">
        <v>2100</v>
      </c>
    </row>
    <row r="160" spans="1:15" ht="24" customHeight="1">
      <c r="A160" s="3">
        <v>312</v>
      </c>
      <c r="B160" s="3" t="s">
        <v>384</v>
      </c>
      <c r="C160" s="3" t="s">
        <v>3</v>
      </c>
      <c r="D160" s="3" t="str">
        <f t="shared" si="13"/>
        <v>Gas</v>
      </c>
      <c r="E160" s="3" t="s">
        <v>46</v>
      </c>
      <c r="F160" s="3" t="s">
        <v>349</v>
      </c>
      <c r="G160" s="3" t="str">
        <f t="shared" si="14"/>
        <v>NE_UAE</v>
      </c>
      <c r="H160" s="3" t="s">
        <v>361</v>
      </c>
      <c r="I160" s="3">
        <f t="shared" si="15"/>
        <v>590.5</v>
      </c>
      <c r="J160" s="3">
        <v>2362</v>
      </c>
      <c r="K160" s="3">
        <v>1860.8986970042222</v>
      </c>
      <c r="M160" s="3" t="s">
        <v>7</v>
      </c>
      <c r="N160" s="3">
        <v>2005</v>
      </c>
      <c r="O160" s="3">
        <v>2100</v>
      </c>
    </row>
    <row r="161" spans="1:15" ht="24" customHeight="1">
      <c r="A161" s="3">
        <v>313</v>
      </c>
      <c r="B161" s="3" t="s">
        <v>385</v>
      </c>
      <c r="C161" s="3" t="s">
        <v>3</v>
      </c>
      <c r="D161" s="3" t="str">
        <f t="shared" si="13"/>
        <v>Gas</v>
      </c>
      <c r="E161" s="3" t="s">
        <v>46</v>
      </c>
      <c r="F161" s="3" t="s">
        <v>349</v>
      </c>
      <c r="G161" s="3" t="str">
        <f t="shared" si="14"/>
        <v>NE_UAE</v>
      </c>
      <c r="H161" s="3" t="s">
        <v>361</v>
      </c>
      <c r="I161" s="3">
        <f t="shared" si="15"/>
        <v>514.5</v>
      </c>
      <c r="J161" s="3">
        <v>2058</v>
      </c>
      <c r="K161" s="3">
        <v>1593.6931917855959</v>
      </c>
      <c r="M161" s="3" t="s">
        <v>7</v>
      </c>
      <c r="N161" s="3">
        <v>2012</v>
      </c>
      <c r="O161" s="3">
        <v>2100</v>
      </c>
    </row>
    <row r="162" spans="1:15" ht="24" hidden="1" customHeight="1">
      <c r="A162" s="3">
        <v>314</v>
      </c>
      <c r="B162" s="3" t="s">
        <v>386</v>
      </c>
      <c r="C162" s="3" t="s">
        <v>3</v>
      </c>
      <c r="D162" s="3" t="str">
        <f t="shared" si="13"/>
        <v>Gas</v>
      </c>
      <c r="E162" s="3" t="s">
        <v>4</v>
      </c>
      <c r="F162" s="3" t="s">
        <v>349</v>
      </c>
      <c r="G162" s="3" t="str">
        <f t="shared" si="14"/>
        <v>NE_UAE</v>
      </c>
      <c r="H162" s="3" t="s">
        <v>361</v>
      </c>
      <c r="I162" s="3">
        <f t="shared" si="15"/>
        <v>175</v>
      </c>
      <c r="J162" s="3">
        <v>700</v>
      </c>
      <c r="K162" s="3">
        <v>1593.6931917855959</v>
      </c>
      <c r="M162" s="3" t="s">
        <v>60</v>
      </c>
      <c r="N162" s="3">
        <v>2018</v>
      </c>
      <c r="O162" s="3">
        <v>2100</v>
      </c>
    </row>
    <row r="163" spans="1:15" ht="24" customHeight="1">
      <c r="A163" s="3">
        <v>402</v>
      </c>
      <c r="B163" s="2" t="s">
        <v>496</v>
      </c>
      <c r="C163" s="2" t="s">
        <v>504</v>
      </c>
      <c r="D163" s="3" t="str">
        <f t="shared" si="13"/>
        <v>Solar</v>
      </c>
      <c r="E163" s="2" t="s">
        <v>505</v>
      </c>
      <c r="F163" s="2" t="s">
        <v>349</v>
      </c>
      <c r="G163" s="3" t="str">
        <f t="shared" si="14"/>
        <v>NE_UAE</v>
      </c>
      <c r="H163" s="2" t="s">
        <v>361</v>
      </c>
      <c r="I163" s="3">
        <v>0</v>
      </c>
      <c r="J163" s="2">
        <v>1.5</v>
      </c>
      <c r="M163" s="2" t="s">
        <v>508</v>
      </c>
      <c r="N163" s="2">
        <v>2016</v>
      </c>
      <c r="O163" s="3">
        <v>2100</v>
      </c>
    </row>
    <row r="164" spans="1:15" ht="24" customHeight="1">
      <c r="A164" s="3">
        <v>205</v>
      </c>
      <c r="B164" s="3" t="s">
        <v>267</v>
      </c>
      <c r="C164" s="3" t="s">
        <v>33</v>
      </c>
      <c r="D164" s="7" t="s">
        <v>546</v>
      </c>
      <c r="E164" s="3" t="s">
        <v>9</v>
      </c>
      <c r="F164" s="3" t="s">
        <v>238</v>
      </c>
      <c r="G164" s="3" t="s">
        <v>539</v>
      </c>
      <c r="H164" s="3" t="s">
        <v>197</v>
      </c>
      <c r="I164" s="3">
        <f t="shared" ref="I164:I173" si="16">0.25*J164</f>
        <v>449.45</v>
      </c>
      <c r="J164" s="3">
        <v>1797.8</v>
      </c>
      <c r="K164" s="3">
        <v>3378.979660696376</v>
      </c>
      <c r="M164" s="3" t="s">
        <v>7</v>
      </c>
      <c r="N164" s="3">
        <v>1976</v>
      </c>
      <c r="O164" s="3">
        <v>2100</v>
      </c>
    </row>
    <row r="165" spans="1:15" ht="24" hidden="1" customHeight="1">
      <c r="A165" s="3">
        <v>206</v>
      </c>
      <c r="B165" s="3" t="s">
        <v>268</v>
      </c>
      <c r="C165" s="3" t="s">
        <v>33</v>
      </c>
      <c r="D165" s="7" t="s">
        <v>547</v>
      </c>
      <c r="E165" s="3" t="s">
        <v>28</v>
      </c>
      <c r="F165" s="3" t="s">
        <v>238</v>
      </c>
      <c r="G165" s="3" t="s">
        <v>539</v>
      </c>
      <c r="H165" s="3" t="s">
        <v>197</v>
      </c>
      <c r="I165" s="3">
        <f t="shared" si="16"/>
        <v>497</v>
      </c>
      <c r="J165" s="3">
        <v>1988</v>
      </c>
      <c r="K165" s="3">
        <v>2236.426380087833</v>
      </c>
      <c r="M165" s="3" t="s">
        <v>60</v>
      </c>
      <c r="N165" s="3">
        <v>2017</v>
      </c>
      <c r="O165" s="3">
        <v>2100</v>
      </c>
    </row>
    <row r="166" spans="1:15" ht="24" customHeight="1">
      <c r="A166" s="3">
        <v>207</v>
      </c>
      <c r="B166" s="3" t="s">
        <v>268</v>
      </c>
      <c r="C166" s="3" t="s">
        <v>33</v>
      </c>
      <c r="D166" s="7" t="s">
        <v>547</v>
      </c>
      <c r="E166" s="3" t="s">
        <v>28</v>
      </c>
      <c r="F166" s="3" t="s">
        <v>238</v>
      </c>
      <c r="G166" s="3" t="s">
        <v>539</v>
      </c>
      <c r="H166" s="3" t="s">
        <v>197</v>
      </c>
      <c r="I166" s="3">
        <f t="shared" si="16"/>
        <v>165</v>
      </c>
      <c r="J166" s="3">
        <v>660</v>
      </c>
      <c r="K166" s="3">
        <v>2236.426380087833</v>
      </c>
      <c r="M166" s="3" t="s">
        <v>7</v>
      </c>
      <c r="N166" s="3">
        <v>2016</v>
      </c>
      <c r="O166" s="3">
        <v>2100</v>
      </c>
    </row>
    <row r="167" spans="1:15" ht="24" customHeight="1">
      <c r="A167" s="3">
        <v>208</v>
      </c>
      <c r="B167" s="3" t="s">
        <v>269</v>
      </c>
      <c r="C167" s="3" t="s">
        <v>33</v>
      </c>
      <c r="D167" s="7" t="s">
        <v>545</v>
      </c>
      <c r="E167" s="3" t="s">
        <v>9</v>
      </c>
      <c r="F167" s="3" t="s">
        <v>238</v>
      </c>
      <c r="G167" s="3" t="s">
        <v>540</v>
      </c>
      <c r="H167" s="3" t="s">
        <v>228</v>
      </c>
      <c r="I167" s="3">
        <f t="shared" si="16"/>
        <v>334.75</v>
      </c>
      <c r="J167" s="3">
        <v>1339</v>
      </c>
      <c r="K167" s="3">
        <v>3806.9205344356801</v>
      </c>
      <c r="M167" s="3" t="s">
        <v>7</v>
      </c>
      <c r="N167" s="3">
        <v>1980</v>
      </c>
      <c r="O167" s="3">
        <v>2100</v>
      </c>
    </row>
    <row r="168" spans="1:15" ht="24" hidden="1" customHeight="1">
      <c r="A168" s="3">
        <v>209</v>
      </c>
      <c r="B168" s="3" t="s">
        <v>270</v>
      </c>
      <c r="C168" s="3" t="s">
        <v>33</v>
      </c>
      <c r="D168" s="6" t="s">
        <v>546</v>
      </c>
      <c r="E168" s="3" t="s">
        <v>271</v>
      </c>
      <c r="F168" s="3" t="s">
        <v>238</v>
      </c>
      <c r="G168" s="3" t="s">
        <v>540</v>
      </c>
      <c r="H168" s="3" t="s">
        <v>228</v>
      </c>
      <c r="I168" s="3">
        <f t="shared" si="16"/>
        <v>600</v>
      </c>
      <c r="J168" s="3">
        <v>2400</v>
      </c>
      <c r="K168" s="3">
        <v>2597.0683135711902</v>
      </c>
      <c r="M168" s="3" t="s">
        <v>25</v>
      </c>
      <c r="N168" s="3">
        <v>2018</v>
      </c>
      <c r="O168" s="3">
        <v>2100</v>
      </c>
    </row>
    <row r="169" spans="1:15" ht="24" customHeight="1">
      <c r="A169" s="3">
        <v>210</v>
      </c>
      <c r="B169" s="3" t="s">
        <v>272</v>
      </c>
      <c r="C169" s="3" t="s">
        <v>3</v>
      </c>
      <c r="D169" s="8" t="str">
        <f>IF(C169="Oil",0,C169)</f>
        <v>Gas</v>
      </c>
      <c r="E169" s="3" t="s">
        <v>54</v>
      </c>
      <c r="F169" s="3" t="s">
        <v>238</v>
      </c>
      <c r="G169" s="3" t="str">
        <f>IF(H169="Tabuk","NWOA_KSA",IF(H169="Eastern Province","EOA_KSA",IF(H169="Riyadh","Riyadh_KSA",IF(H169="Al Jawf","NEOA_KSA",IF(H169="Northern Borders","NEOA_KSA")))))</f>
        <v>EOA_KSA</v>
      </c>
      <c r="H169" s="3" t="s">
        <v>199</v>
      </c>
      <c r="I169" s="3">
        <f t="shared" si="16"/>
        <v>77.5</v>
      </c>
      <c r="J169" s="3">
        <v>310</v>
      </c>
      <c r="K169" s="3">
        <v>3058.892810443203</v>
      </c>
      <c r="M169" s="3" t="s">
        <v>7</v>
      </c>
      <c r="N169" s="3">
        <v>2006</v>
      </c>
      <c r="O169" s="3">
        <v>2100</v>
      </c>
    </row>
    <row r="170" spans="1:15" ht="24" hidden="1" customHeight="1">
      <c r="A170" s="3">
        <v>211</v>
      </c>
      <c r="B170" s="3" t="s">
        <v>272</v>
      </c>
      <c r="C170" s="3" t="s">
        <v>3</v>
      </c>
      <c r="D170" s="8" t="str">
        <f>IF(C170="Oil",0,C170)</f>
        <v>Gas</v>
      </c>
      <c r="E170" s="3" t="s">
        <v>54</v>
      </c>
      <c r="F170" s="3" t="s">
        <v>238</v>
      </c>
      <c r="G170" s="3" t="str">
        <f>IF(H170="Tabuk","NWOA_KSA",IF(H170="Eastern Province","EOA_KSA",IF(H170="Riyadh","Riyadh_KSA",IF(H170="Al Jawf","NEOA_KSA",IF(H170="Northern Borders","NEOA_KSA")))))</f>
        <v>EOA_KSA</v>
      </c>
      <c r="H170" s="3" t="s">
        <v>199</v>
      </c>
      <c r="I170" s="3">
        <f t="shared" si="16"/>
        <v>44.25</v>
      </c>
      <c r="J170" s="3">
        <v>177</v>
      </c>
      <c r="K170" s="3">
        <v>2491.3020927113248</v>
      </c>
      <c r="M170" s="3" t="s">
        <v>60</v>
      </c>
      <c r="N170" s="3">
        <v>2017</v>
      </c>
      <c r="O170" s="3">
        <v>2100</v>
      </c>
    </row>
    <row r="171" spans="1:15" ht="24" customHeight="1">
      <c r="A171" s="3">
        <v>148</v>
      </c>
      <c r="B171" s="3" t="s">
        <v>201</v>
      </c>
      <c r="C171" s="3" t="s">
        <v>3</v>
      </c>
      <c r="D171" s="8" t="str">
        <f>IF(C171="Oil",0,C171)</f>
        <v>Gas</v>
      </c>
      <c r="E171" s="3" t="s">
        <v>9</v>
      </c>
      <c r="F171" s="3" t="s">
        <v>193</v>
      </c>
      <c r="G171" s="3" t="str">
        <f>IF(H171="Tabuk","NWOA_KSA",IF(H171="Eastern Province","EOA_KSA",IF(H171="Riyadh","Riyadh_KSA",IF(H171="Al Jawf","NEOA_KSA",IF(H171="Northern Borders","NEOA_KSA")))))</f>
        <v>EOA_KSA</v>
      </c>
      <c r="H171" s="3" t="s">
        <v>199</v>
      </c>
      <c r="I171" s="3">
        <f t="shared" si="16"/>
        <v>27.6</v>
      </c>
      <c r="J171" s="3">
        <v>110.4</v>
      </c>
      <c r="K171" s="3">
        <v>4469.9384270457922</v>
      </c>
      <c r="M171" s="3" t="s">
        <v>7</v>
      </c>
      <c r="N171" s="3">
        <v>1974</v>
      </c>
      <c r="O171" s="3">
        <v>2100</v>
      </c>
    </row>
    <row r="172" spans="1:15" ht="24" customHeight="1">
      <c r="A172" s="3">
        <v>149</v>
      </c>
      <c r="B172" s="3" t="s">
        <v>202</v>
      </c>
      <c r="C172" s="3" t="s">
        <v>33</v>
      </c>
      <c r="D172" s="7" t="s">
        <v>546</v>
      </c>
      <c r="E172" s="3" t="s">
        <v>9</v>
      </c>
      <c r="F172" s="3" t="s">
        <v>193</v>
      </c>
      <c r="G172" s="3" t="s">
        <v>543</v>
      </c>
      <c r="H172" s="3" t="s">
        <v>203</v>
      </c>
      <c r="I172" s="3">
        <f t="shared" si="16"/>
        <v>79.607500000000002</v>
      </c>
      <c r="J172" s="3">
        <v>318.43</v>
      </c>
      <c r="K172" s="3">
        <v>3361.2845073714971</v>
      </c>
      <c r="M172" s="3" t="s">
        <v>7</v>
      </c>
      <c r="N172" s="3">
        <v>1988</v>
      </c>
      <c r="O172" s="3">
        <v>2100</v>
      </c>
    </row>
    <row r="173" spans="1:15" ht="24" customHeight="1">
      <c r="A173" s="3">
        <v>212</v>
      </c>
      <c r="B173" s="3" t="s">
        <v>273</v>
      </c>
      <c r="C173" s="3" t="s">
        <v>3</v>
      </c>
      <c r="D173" s="8" t="str">
        <f>IF(C173="Oil",0,C173)</f>
        <v>Gas</v>
      </c>
      <c r="E173" s="3" t="s">
        <v>54</v>
      </c>
      <c r="F173" s="3" t="s">
        <v>238</v>
      </c>
      <c r="G173" s="3" t="str">
        <f>IF(H173="Tabuk","NWOA_KSA",IF(H173="Eastern Province","EOA_KSA",IF(H173="Riyadh","Riyadh_KSA",IF(H173="Al Jawf","NEOA_KSA",IF(H173="Northern Borders","NEOA_KSA")))))</f>
        <v>EOA_KSA</v>
      </c>
      <c r="H173" s="3" t="s">
        <v>199</v>
      </c>
      <c r="I173" s="3">
        <f t="shared" si="16"/>
        <v>62.5</v>
      </c>
      <c r="J173" s="3">
        <v>250</v>
      </c>
      <c r="K173" s="3">
        <v>3058.892810443203</v>
      </c>
      <c r="M173" s="3" t="s">
        <v>7</v>
      </c>
      <c r="N173" s="3">
        <v>2005</v>
      </c>
      <c r="O173" s="3">
        <v>2100</v>
      </c>
    </row>
    <row r="174" spans="1:15" ht="24" hidden="1" customHeight="1">
      <c r="A174" s="3">
        <v>375</v>
      </c>
      <c r="B174" s="2" t="s">
        <v>469</v>
      </c>
      <c r="C174" s="2" t="s">
        <v>504</v>
      </c>
      <c r="D174" s="3" t="str">
        <f>IF(C174="Oil",0,C174)</f>
        <v>Solar</v>
      </c>
      <c r="E174" s="2" t="s">
        <v>505</v>
      </c>
      <c r="F174" s="2" t="s">
        <v>177</v>
      </c>
      <c r="G174" s="3" t="s">
        <v>535</v>
      </c>
      <c r="H174" s="2" t="s">
        <v>191</v>
      </c>
      <c r="I174" s="3">
        <v>0</v>
      </c>
      <c r="J174" s="2">
        <v>230</v>
      </c>
      <c r="M174" s="2" t="s">
        <v>437</v>
      </c>
      <c r="N174" s="2">
        <v>2022</v>
      </c>
      <c r="O174" s="3">
        <v>2100</v>
      </c>
    </row>
    <row r="175" spans="1:15" ht="24" customHeight="1">
      <c r="A175" s="3">
        <v>315</v>
      </c>
      <c r="B175" s="3" t="s">
        <v>387</v>
      </c>
      <c r="C175" s="3" t="s">
        <v>3</v>
      </c>
      <c r="D175" s="3" t="str">
        <f>IF(C175="Oil",0,C175)</f>
        <v>Gas</v>
      </c>
      <c r="E175" s="3" t="s">
        <v>9</v>
      </c>
      <c r="F175" s="3" t="s">
        <v>349</v>
      </c>
      <c r="G175" s="3" t="str">
        <f>IF(H175="Abu Dhabi","WR_UAE",IF(H175="Dubai","NE_UAE",IF(H175="Sharjah","NE_UAE",IF(H175="Ras Al Khaimah","NE_UAE", IF(H175="Ajman","NE_UAE",IF(H175="Fujairah","NE_UAE"))))))</f>
        <v>NE_UAE</v>
      </c>
      <c r="H175" s="3" t="s">
        <v>350</v>
      </c>
      <c r="I175" s="3">
        <f t="shared" ref="I175:I181" si="17">0.25*J175</f>
        <v>26.75</v>
      </c>
      <c r="J175" s="3">
        <v>107</v>
      </c>
      <c r="K175" s="3">
        <v>3058.892810443203</v>
      </c>
      <c r="M175" s="3" t="s">
        <v>7</v>
      </c>
      <c r="N175" s="3">
        <v>2002</v>
      </c>
      <c r="O175" s="3">
        <v>2100</v>
      </c>
    </row>
    <row r="176" spans="1:15" ht="24" customHeight="1">
      <c r="A176" s="3">
        <v>213</v>
      </c>
      <c r="B176" s="3" t="s">
        <v>274</v>
      </c>
      <c r="C176" s="3" t="s">
        <v>3</v>
      </c>
      <c r="D176" s="8" t="str">
        <f>IF(C176="Oil",0,C176)</f>
        <v>Gas</v>
      </c>
      <c r="E176" s="3" t="s">
        <v>9</v>
      </c>
      <c r="F176" s="3" t="s">
        <v>238</v>
      </c>
      <c r="G176" s="3" t="str">
        <f>IF(H176="Tabuk","NWOA_KSA",IF(H176="Eastern Province","EOA_KSA",IF(H176="Riyadh","Riyadh_KSA",IF(H176="Al Jawf","NEOA_KSA",IF(H176="Northern Borders","NEOA_KSA")))))</f>
        <v>EOA_KSA</v>
      </c>
      <c r="H176" s="3" t="s">
        <v>199</v>
      </c>
      <c r="I176" s="3">
        <f t="shared" si="17"/>
        <v>22.5</v>
      </c>
      <c r="J176" s="3">
        <v>90</v>
      </c>
      <c r="K176" s="3">
        <v>3058.892810443203</v>
      </c>
      <c r="M176" s="3" t="s">
        <v>7</v>
      </c>
      <c r="N176" s="3">
        <v>2004</v>
      </c>
      <c r="O176" s="3">
        <v>2100</v>
      </c>
    </row>
    <row r="177" spans="1:15" ht="24" customHeight="1">
      <c r="A177" s="3">
        <v>214</v>
      </c>
      <c r="B177" s="3" t="s">
        <v>275</v>
      </c>
      <c r="C177" s="3" t="s">
        <v>33</v>
      </c>
      <c r="D177" s="6" t="s">
        <v>546</v>
      </c>
      <c r="E177" s="3" t="s">
        <v>9</v>
      </c>
      <c r="F177" s="3" t="s">
        <v>238</v>
      </c>
      <c r="G177" s="3" t="str">
        <f>IF(H177="Tabuk","NWOA_KSA",IF(H177="Eastern Province","EOA_KSA",IF(H177="Riyadh","Riyadh_KSA",IF(H177="Al Jawf","NEOA_KSA",IF(H177="Northern Borders","NEOA_KSA")))))</f>
        <v>EOA_KSA</v>
      </c>
      <c r="H177" s="3" t="s">
        <v>199</v>
      </c>
      <c r="I177" s="3">
        <f t="shared" si="17"/>
        <v>2.5</v>
      </c>
      <c r="J177" s="3">
        <v>10</v>
      </c>
      <c r="K177" s="3">
        <v>3274.3288594179958</v>
      </c>
      <c r="M177" s="3" t="s">
        <v>7</v>
      </c>
      <c r="N177" s="3">
        <v>2000</v>
      </c>
      <c r="O177" s="3">
        <v>2100</v>
      </c>
    </row>
    <row r="178" spans="1:15" ht="24" hidden="1" customHeight="1">
      <c r="A178" s="3">
        <v>108</v>
      </c>
      <c r="B178" s="3" t="s">
        <v>151</v>
      </c>
      <c r="C178" s="3" t="s">
        <v>33</v>
      </c>
      <c r="D178" s="6" t="s">
        <v>545</v>
      </c>
      <c r="E178" s="3" t="s">
        <v>67</v>
      </c>
      <c r="F178" s="3" t="s">
        <v>135</v>
      </c>
      <c r="G178" s="3" t="s">
        <v>68</v>
      </c>
      <c r="H178" s="3" t="s">
        <v>86</v>
      </c>
      <c r="I178" s="3">
        <f t="shared" si="17"/>
        <v>2</v>
      </c>
      <c r="J178" s="3">
        <v>8</v>
      </c>
      <c r="K178" s="3">
        <v>2379.7471692257773</v>
      </c>
      <c r="M178" s="3" t="s">
        <v>60</v>
      </c>
      <c r="N178" s="3">
        <v>2021</v>
      </c>
      <c r="O178" s="3">
        <v>2100</v>
      </c>
    </row>
    <row r="179" spans="1:15" ht="24" customHeight="1">
      <c r="A179" s="3">
        <v>316</v>
      </c>
      <c r="B179" s="3" t="s">
        <v>388</v>
      </c>
      <c r="C179" s="3" t="s">
        <v>33</v>
      </c>
      <c r="D179" s="6" t="s">
        <v>546</v>
      </c>
      <c r="E179" s="3" t="s">
        <v>67</v>
      </c>
      <c r="F179" s="3" t="s">
        <v>349</v>
      </c>
      <c r="G179" s="3" t="str">
        <f>IF(H179="Abu Dhabi","WR_UAE",IF(H179="Dubai","NE_UAE",IF(H179="Sharjah","NE_UAE",IF(H179="Ras Al Khaimah","NE_UAE", IF(H179="Ajman","NE_UAE",IF(H179="Fujairah","NE_UAE"))))))</f>
        <v>NE_UAE</v>
      </c>
      <c r="H179" s="3" t="s">
        <v>350</v>
      </c>
      <c r="I179" s="3">
        <f t="shared" si="17"/>
        <v>1.5</v>
      </c>
      <c r="J179" s="3">
        <v>6</v>
      </c>
      <c r="K179" s="3">
        <v>2913.5863664773383</v>
      </c>
      <c r="M179" s="3" t="s">
        <v>7</v>
      </c>
      <c r="N179" s="3">
        <v>2008</v>
      </c>
      <c r="O179" s="3">
        <v>2100</v>
      </c>
    </row>
    <row r="180" spans="1:15" ht="24" customHeight="1">
      <c r="A180" s="3">
        <v>317</v>
      </c>
      <c r="B180" s="3" t="s">
        <v>389</v>
      </c>
      <c r="C180" s="3" t="s">
        <v>3</v>
      </c>
      <c r="D180" s="3" t="str">
        <f t="shared" ref="D180:D187" si="18">IF(C180="Oil",0,C180)</f>
        <v>Gas</v>
      </c>
      <c r="E180" s="3" t="s">
        <v>9</v>
      </c>
      <c r="F180" s="3" t="s">
        <v>349</v>
      </c>
      <c r="G180" s="3" t="str">
        <f>IF(H180="Abu Dhabi","WR_UAE",IF(H180="Dubai","NE_UAE",IF(H180="Sharjah","NE_UAE",IF(H180="Ras Al Khaimah","NE_UAE", IF(H180="Ajman","NE_UAE",IF(H180="Fujairah","NE_UAE"))))))</f>
        <v>NE_UAE</v>
      </c>
      <c r="H180" s="3" t="s">
        <v>350</v>
      </c>
      <c r="I180" s="3">
        <f t="shared" si="17"/>
        <v>36.5</v>
      </c>
      <c r="J180" s="3">
        <v>146</v>
      </c>
      <c r="K180" s="3">
        <v>3058.892810443203</v>
      </c>
      <c r="M180" s="3" t="s">
        <v>7</v>
      </c>
      <c r="N180" s="3">
        <v>2008</v>
      </c>
      <c r="O180" s="3">
        <v>2100</v>
      </c>
    </row>
    <row r="181" spans="1:15" ht="24" customHeight="1">
      <c r="A181" s="3">
        <v>215</v>
      </c>
      <c r="B181" s="3" t="s">
        <v>276</v>
      </c>
      <c r="C181" s="3" t="s">
        <v>3</v>
      </c>
      <c r="D181" s="8" t="str">
        <f t="shared" si="18"/>
        <v>Gas</v>
      </c>
      <c r="E181" s="3" t="s">
        <v>9</v>
      </c>
      <c r="F181" s="3" t="s">
        <v>238</v>
      </c>
      <c r="G181" s="3" t="str">
        <f>IF(H181="Tabuk","NWOA_KSA",IF(H181="Eastern Province","EOA_KSA",IF(H181="Riyadh","Riyadh_KSA",IF(H181="Al Jawf","NEOA_KSA",IF(H181="Northern Borders","NEOA_KSA")))))</f>
        <v>EOA_KSA</v>
      </c>
      <c r="H181" s="3" t="s">
        <v>199</v>
      </c>
      <c r="I181" s="3">
        <f t="shared" si="17"/>
        <v>111.75</v>
      </c>
      <c r="J181" s="3">
        <v>447</v>
      </c>
      <c r="K181" s="3">
        <v>3058.892810443203</v>
      </c>
      <c r="M181" s="3" t="s">
        <v>7</v>
      </c>
      <c r="N181" s="3">
        <v>2008</v>
      </c>
      <c r="O181" s="3">
        <v>2100</v>
      </c>
    </row>
    <row r="182" spans="1:15" ht="24" customHeight="1">
      <c r="A182" s="3">
        <v>386</v>
      </c>
      <c r="B182" s="2" t="s">
        <v>480</v>
      </c>
      <c r="C182" s="2" t="s">
        <v>504</v>
      </c>
      <c r="D182" s="3" t="str">
        <f t="shared" si="18"/>
        <v>Solar</v>
      </c>
      <c r="E182" s="2" t="s">
        <v>505</v>
      </c>
      <c r="F182" s="2" t="s">
        <v>238</v>
      </c>
      <c r="G182" s="3" t="s">
        <v>539</v>
      </c>
      <c r="H182" s="2" t="s">
        <v>197</v>
      </c>
      <c r="I182" s="3">
        <v>0</v>
      </c>
      <c r="J182" s="2">
        <v>5.4</v>
      </c>
      <c r="M182" s="2" t="s">
        <v>508</v>
      </c>
      <c r="N182" s="2">
        <v>2013</v>
      </c>
      <c r="O182" s="3">
        <v>2100</v>
      </c>
    </row>
    <row r="183" spans="1:15" ht="24" customHeight="1">
      <c r="A183" s="3">
        <v>387</v>
      </c>
      <c r="B183" s="2" t="s">
        <v>481</v>
      </c>
      <c r="C183" s="2" t="s">
        <v>504</v>
      </c>
      <c r="D183" s="3" t="str">
        <f t="shared" si="18"/>
        <v>Solar</v>
      </c>
      <c r="E183" s="2" t="s">
        <v>505</v>
      </c>
      <c r="F183" s="2" t="s">
        <v>238</v>
      </c>
      <c r="G183" s="3" t="s">
        <v>543</v>
      </c>
      <c r="H183" s="2" t="s">
        <v>203</v>
      </c>
      <c r="I183" s="3">
        <v>0</v>
      </c>
      <c r="J183" s="2">
        <v>5.3319999999999999</v>
      </c>
      <c r="M183" s="2" t="s">
        <v>508</v>
      </c>
      <c r="N183" s="2">
        <v>2013</v>
      </c>
      <c r="O183" s="3">
        <v>2100</v>
      </c>
    </row>
    <row r="184" spans="1:15" ht="24" customHeight="1">
      <c r="A184" s="3">
        <v>388</v>
      </c>
      <c r="B184" s="2" t="s">
        <v>482</v>
      </c>
      <c r="C184" s="2" t="s">
        <v>504</v>
      </c>
      <c r="D184" s="3" t="str">
        <f t="shared" si="18"/>
        <v>Solar</v>
      </c>
      <c r="E184" s="2" t="s">
        <v>505</v>
      </c>
      <c r="F184" s="2" t="s">
        <v>238</v>
      </c>
      <c r="G184" s="3" t="s">
        <v>539</v>
      </c>
      <c r="H184" s="2" t="s">
        <v>197</v>
      </c>
      <c r="I184" s="3">
        <v>0</v>
      </c>
      <c r="J184" s="2">
        <v>2</v>
      </c>
      <c r="M184" s="2" t="s">
        <v>508</v>
      </c>
      <c r="N184" s="2">
        <v>2010</v>
      </c>
      <c r="O184" s="3">
        <v>2100</v>
      </c>
    </row>
    <row r="185" spans="1:15" ht="24" hidden="1" customHeight="1">
      <c r="A185" s="3">
        <v>418</v>
      </c>
      <c r="B185" s="2" t="s">
        <v>520</v>
      </c>
      <c r="C185" s="2" t="s">
        <v>504</v>
      </c>
      <c r="D185" s="3" t="str">
        <f t="shared" si="18"/>
        <v>Solar</v>
      </c>
      <c r="E185" s="2" t="s">
        <v>531</v>
      </c>
      <c r="F185" s="2" t="s">
        <v>38</v>
      </c>
      <c r="G185" t="s">
        <v>534</v>
      </c>
      <c r="H185" s="2"/>
      <c r="I185" s="3">
        <v>0</v>
      </c>
      <c r="J185" s="2">
        <v>50</v>
      </c>
      <c r="M185" s="2" t="s">
        <v>509</v>
      </c>
      <c r="N185" s="2">
        <v>2017</v>
      </c>
      <c r="O185" s="3">
        <v>2100</v>
      </c>
    </row>
    <row r="186" spans="1:15" ht="24" hidden="1" customHeight="1">
      <c r="A186" s="3">
        <v>419</v>
      </c>
      <c r="B186" s="2" t="s">
        <v>521</v>
      </c>
      <c r="C186" s="2" t="s">
        <v>504</v>
      </c>
      <c r="D186" s="3" t="str">
        <f t="shared" si="18"/>
        <v>Solar</v>
      </c>
      <c r="E186" s="2" t="s">
        <v>531</v>
      </c>
      <c r="F186" s="2" t="s">
        <v>38</v>
      </c>
      <c r="G186" t="s">
        <v>534</v>
      </c>
      <c r="H186" s="2"/>
      <c r="I186" s="3">
        <v>0</v>
      </c>
      <c r="J186" s="2">
        <v>500</v>
      </c>
      <c r="M186" s="2" t="s">
        <v>436</v>
      </c>
      <c r="N186" s="2">
        <v>2020</v>
      </c>
      <c r="O186" s="3">
        <v>2100</v>
      </c>
    </row>
    <row r="187" spans="1:15" ht="24" hidden="1" customHeight="1">
      <c r="A187" s="3">
        <v>420</v>
      </c>
      <c r="B187" s="2" t="s">
        <v>522</v>
      </c>
      <c r="C187" s="2" t="s">
        <v>504</v>
      </c>
      <c r="D187" s="3" t="str">
        <f t="shared" si="18"/>
        <v>Solar</v>
      </c>
      <c r="E187" s="2" t="s">
        <v>531</v>
      </c>
      <c r="F187" s="2" t="s">
        <v>38</v>
      </c>
      <c r="G187" t="s">
        <v>534</v>
      </c>
      <c r="H187" s="2"/>
      <c r="I187" s="3">
        <v>0</v>
      </c>
      <c r="J187" s="2">
        <v>600</v>
      </c>
      <c r="M187" s="2" t="s">
        <v>436</v>
      </c>
      <c r="N187" s="2">
        <v>2030</v>
      </c>
      <c r="O187" s="3">
        <v>2100</v>
      </c>
    </row>
    <row r="188" spans="1:15" ht="24" customHeight="1">
      <c r="A188" s="3">
        <v>63</v>
      </c>
      <c r="B188" s="3" t="s">
        <v>98</v>
      </c>
      <c r="C188" s="3" t="s">
        <v>33</v>
      </c>
      <c r="D188" s="6" t="s">
        <v>545</v>
      </c>
      <c r="E188" s="3" t="s">
        <v>67</v>
      </c>
      <c r="F188" s="3" t="s">
        <v>68</v>
      </c>
      <c r="G188" s="3" t="s">
        <v>68</v>
      </c>
      <c r="H188" s="3" t="s">
        <v>86</v>
      </c>
      <c r="I188" s="3">
        <f t="shared" ref="I188:I208" si="19">0.25*J188</f>
        <v>0.28000000000000003</v>
      </c>
      <c r="J188" s="3">
        <v>1.1200000000000001</v>
      </c>
      <c r="K188" s="3">
        <v>2476.989981461646</v>
      </c>
      <c r="M188" s="3" t="s">
        <v>7</v>
      </c>
      <c r="N188" s="3">
        <v>1984</v>
      </c>
      <c r="O188" s="3">
        <v>2100</v>
      </c>
    </row>
    <row r="189" spans="1:15" ht="24" hidden="1" customHeight="1">
      <c r="A189" s="3">
        <v>30</v>
      </c>
      <c r="B189" s="3" t="s">
        <v>53</v>
      </c>
      <c r="C189" s="3" t="s">
        <v>33</v>
      </c>
      <c r="D189" s="7" t="s">
        <v>545</v>
      </c>
      <c r="E189" s="3" t="s">
        <v>54</v>
      </c>
      <c r="F189" s="3" t="s">
        <v>38</v>
      </c>
      <c r="G189" t="s">
        <v>534</v>
      </c>
      <c r="H189" s="3" t="s">
        <v>39</v>
      </c>
      <c r="I189" s="3">
        <f t="shared" si="19"/>
        <v>0.25</v>
      </c>
      <c r="J189" s="3">
        <v>1</v>
      </c>
      <c r="K189" s="3">
        <v>2999.431722546195</v>
      </c>
      <c r="M189" s="3" t="s">
        <v>25</v>
      </c>
      <c r="N189" s="3">
        <v>2017</v>
      </c>
      <c r="O189" s="3">
        <v>2100</v>
      </c>
    </row>
    <row r="190" spans="1:15" ht="24" hidden="1" customHeight="1">
      <c r="A190" s="3">
        <v>31</v>
      </c>
      <c r="B190" s="3" t="s">
        <v>55</v>
      </c>
      <c r="C190" s="3" t="s">
        <v>3</v>
      </c>
      <c r="D190" s="3" t="str">
        <f>IF(C190="Oil",0,C190)</f>
        <v>Gas</v>
      </c>
      <c r="E190" s="3" t="s">
        <v>54</v>
      </c>
      <c r="F190" s="3" t="s">
        <v>38</v>
      </c>
      <c r="G190" t="s">
        <v>534</v>
      </c>
      <c r="H190" s="3" t="s">
        <v>39</v>
      </c>
      <c r="I190" s="3">
        <f t="shared" si="19"/>
        <v>0.25</v>
      </c>
      <c r="J190" s="3">
        <v>1</v>
      </c>
      <c r="K190" s="3">
        <v>2491.3020927113248</v>
      </c>
      <c r="M190" s="3" t="s">
        <v>25</v>
      </c>
      <c r="N190" s="3">
        <v>2017</v>
      </c>
      <c r="O190" s="3">
        <v>2100</v>
      </c>
    </row>
    <row r="191" spans="1:15" ht="24" customHeight="1">
      <c r="A191" s="3">
        <v>150</v>
      </c>
      <c r="B191" s="3" t="s">
        <v>204</v>
      </c>
      <c r="C191" s="3" t="s">
        <v>33</v>
      </c>
      <c r="D191" s="7" t="s">
        <v>545</v>
      </c>
      <c r="E191" s="3" t="s">
        <v>9</v>
      </c>
      <c r="F191" s="3" t="s">
        <v>193</v>
      </c>
      <c r="G191" s="3" t="s">
        <v>543</v>
      </c>
      <c r="H191" s="3" t="s">
        <v>203</v>
      </c>
      <c r="I191" s="3">
        <f t="shared" si="19"/>
        <v>25.5</v>
      </c>
      <c r="J191" s="3">
        <v>102</v>
      </c>
      <c r="K191" s="3">
        <v>3594.2585263830547</v>
      </c>
      <c r="M191" s="3" t="s">
        <v>7</v>
      </c>
      <c r="N191" s="3">
        <v>1987</v>
      </c>
      <c r="O191" s="3">
        <v>2100</v>
      </c>
    </row>
    <row r="192" spans="1:15" ht="24" customHeight="1">
      <c r="A192" s="3">
        <v>318</v>
      </c>
      <c r="B192" s="3" t="s">
        <v>390</v>
      </c>
      <c r="C192" s="3" t="s">
        <v>3</v>
      </c>
      <c r="D192" s="3" t="str">
        <f>IF(C192="Oil",0,C192)</f>
        <v>Gas</v>
      </c>
      <c r="E192" s="3" t="s">
        <v>46</v>
      </c>
      <c r="F192" s="3" t="s">
        <v>349</v>
      </c>
      <c r="G192" s="3" t="str">
        <f>IF(H192="Abu Dhabi","WR_UAE",IF(H192="Dubai","NE_UAE",IF(H192="Sharjah","NE_UAE",IF(H192="Ras Al Khaimah","NE_UAE", IF(H192="Ajman","NE_UAE",IF(H192="Fujairah","NE_UAE"))))))</f>
        <v>NE_UAE</v>
      </c>
      <c r="H192" s="3" t="s">
        <v>350</v>
      </c>
      <c r="I192" s="3">
        <f t="shared" si="19"/>
        <v>225.5</v>
      </c>
      <c r="J192" s="3">
        <v>902</v>
      </c>
      <c r="K192" s="3">
        <v>2128.1042022228485</v>
      </c>
      <c r="M192" s="3" t="s">
        <v>7</v>
      </c>
      <c r="N192" s="3">
        <v>1977</v>
      </c>
      <c r="O192" s="3">
        <v>2100</v>
      </c>
    </row>
    <row r="193" spans="1:15" ht="24" customHeight="1">
      <c r="A193" s="3">
        <v>64</v>
      </c>
      <c r="B193" s="3" t="s">
        <v>99</v>
      </c>
      <c r="C193" s="3" t="s">
        <v>33</v>
      </c>
      <c r="D193" s="6" t="s">
        <v>545</v>
      </c>
      <c r="E193" s="3" t="s">
        <v>67</v>
      </c>
      <c r="F193" s="3" t="s">
        <v>68</v>
      </c>
      <c r="G193" s="3" t="s">
        <v>68</v>
      </c>
      <c r="H193" s="3" t="s">
        <v>86</v>
      </c>
      <c r="I193" s="3">
        <f t="shared" si="19"/>
        <v>0.98499999999999999</v>
      </c>
      <c r="J193" s="3">
        <v>3.94</v>
      </c>
      <c r="K193" s="3">
        <v>2476.989981461646</v>
      </c>
      <c r="M193" s="3" t="s">
        <v>7</v>
      </c>
      <c r="N193" s="3">
        <v>1982</v>
      </c>
      <c r="O193" s="3">
        <v>2100</v>
      </c>
    </row>
    <row r="194" spans="1:15" ht="24" customHeight="1">
      <c r="A194" s="3">
        <v>151</v>
      </c>
      <c r="B194" s="3" t="s">
        <v>205</v>
      </c>
      <c r="C194" s="3" t="s">
        <v>33</v>
      </c>
      <c r="D194" s="7" t="s">
        <v>545</v>
      </c>
      <c r="E194" s="3" t="s">
        <v>9</v>
      </c>
      <c r="F194" s="3" t="s">
        <v>193</v>
      </c>
      <c r="G194" s="3" t="s">
        <v>539</v>
      </c>
      <c r="H194" s="3" t="s">
        <v>206</v>
      </c>
      <c r="I194" s="3">
        <f t="shared" si="19"/>
        <v>4.5</v>
      </c>
      <c r="J194" s="3">
        <v>18</v>
      </c>
      <c r="K194" s="3">
        <v>3806.9205344356801</v>
      </c>
      <c r="M194" s="3" t="s">
        <v>7</v>
      </c>
      <c r="N194" s="3">
        <v>1976</v>
      </c>
      <c r="O194" s="3">
        <v>2100</v>
      </c>
    </row>
    <row r="195" spans="1:15" ht="24" customHeight="1">
      <c r="A195" s="3">
        <v>152</v>
      </c>
      <c r="B195" s="3" t="s">
        <v>207</v>
      </c>
      <c r="C195" s="3" t="s">
        <v>33</v>
      </c>
      <c r="D195" s="7" t="s">
        <v>545</v>
      </c>
      <c r="E195" s="3" t="s">
        <v>9</v>
      </c>
      <c r="F195" s="3" t="s">
        <v>193</v>
      </c>
      <c r="G195" s="3" t="s">
        <v>539</v>
      </c>
      <c r="H195" s="3" t="s">
        <v>206</v>
      </c>
      <c r="I195" s="3">
        <f t="shared" si="19"/>
        <v>71</v>
      </c>
      <c r="J195" s="3">
        <v>284</v>
      </c>
      <c r="K195" s="3">
        <v>3806.9205344356801</v>
      </c>
      <c r="M195" s="3" t="s">
        <v>7</v>
      </c>
      <c r="N195" s="3">
        <v>1977</v>
      </c>
      <c r="O195" s="3">
        <v>2100</v>
      </c>
    </row>
    <row r="196" spans="1:15" ht="24" customHeight="1">
      <c r="A196" s="3">
        <v>319</v>
      </c>
      <c r="B196" s="3" t="s">
        <v>391</v>
      </c>
      <c r="C196" s="3" t="s">
        <v>3</v>
      </c>
      <c r="D196" s="3" t="str">
        <f>IF(C196="Oil",0,C196)</f>
        <v>Gas</v>
      </c>
      <c r="E196" s="3" t="s">
        <v>9</v>
      </c>
      <c r="F196" s="3" t="s">
        <v>349</v>
      </c>
      <c r="G196" s="3" t="str">
        <f>IF(H196="Abu Dhabi","WR_UAE",IF(H196="Dubai","NE_UAE",IF(H196="Sharjah","NE_UAE",IF(H196="Ras Al Khaimah","NE_UAE", IF(H196="Ajman","NE_UAE",IF(H196="Fujairah","NE_UAE"))))))</f>
        <v>WR_UAE</v>
      </c>
      <c r="H196" s="3" t="s">
        <v>354</v>
      </c>
      <c r="I196" s="3">
        <f t="shared" si="19"/>
        <v>29.5</v>
      </c>
      <c r="J196" s="3">
        <v>118</v>
      </c>
      <c r="K196" s="3">
        <v>3280.2479044785932</v>
      </c>
      <c r="M196" s="3" t="s">
        <v>7</v>
      </c>
      <c r="N196" s="3">
        <v>1991</v>
      </c>
      <c r="O196" s="3">
        <v>2100</v>
      </c>
    </row>
    <row r="197" spans="1:15" ht="24" customHeight="1">
      <c r="A197" s="3">
        <v>65</v>
      </c>
      <c r="B197" s="3" t="s">
        <v>100</v>
      </c>
      <c r="C197" s="3" t="s">
        <v>33</v>
      </c>
      <c r="D197" s="6" t="s">
        <v>545</v>
      </c>
      <c r="E197" s="3" t="s">
        <v>67</v>
      </c>
      <c r="F197" s="3" t="s">
        <v>68</v>
      </c>
      <c r="G197" s="3" t="s">
        <v>68</v>
      </c>
      <c r="I197" s="3">
        <f t="shared" si="19"/>
        <v>3.7499999999999999E-2</v>
      </c>
      <c r="J197" s="3">
        <v>0.15</v>
      </c>
      <c r="K197" s="3">
        <v>2379.7471692257773</v>
      </c>
      <c r="M197" s="3" t="s">
        <v>7</v>
      </c>
      <c r="N197" s="3">
        <v>2002</v>
      </c>
      <c r="O197" s="3">
        <v>2100</v>
      </c>
    </row>
    <row r="198" spans="1:15" ht="24" customHeight="1">
      <c r="A198" s="3">
        <v>153</v>
      </c>
      <c r="B198" s="3" t="s">
        <v>208</v>
      </c>
      <c r="C198" s="3" t="s">
        <v>33</v>
      </c>
      <c r="D198" s="7" t="s">
        <v>545</v>
      </c>
      <c r="E198" s="3" t="s">
        <v>9</v>
      </c>
      <c r="F198" s="3" t="s">
        <v>193</v>
      </c>
      <c r="G198" s="3" t="s">
        <v>539</v>
      </c>
      <c r="H198" s="3" t="s">
        <v>197</v>
      </c>
      <c r="I198" s="3">
        <f t="shared" si="19"/>
        <v>15.5</v>
      </c>
      <c r="J198" s="3">
        <v>62</v>
      </c>
      <c r="K198" s="3">
        <v>3806.9205344356801</v>
      </c>
      <c r="M198" s="3" t="s">
        <v>7</v>
      </c>
      <c r="N198" s="3">
        <v>1975</v>
      </c>
      <c r="O198" s="3">
        <v>2100</v>
      </c>
    </row>
    <row r="199" spans="1:15" ht="24" customHeight="1">
      <c r="A199" s="3">
        <v>154</v>
      </c>
      <c r="B199" s="3" t="s">
        <v>209</v>
      </c>
      <c r="C199" s="3" t="s">
        <v>33</v>
      </c>
      <c r="D199" s="7" t="s">
        <v>545</v>
      </c>
      <c r="E199" s="3" t="s">
        <v>9</v>
      </c>
      <c r="F199" s="3" t="s">
        <v>193</v>
      </c>
      <c r="G199" s="3" t="s">
        <v>539</v>
      </c>
      <c r="H199" s="3" t="s">
        <v>197</v>
      </c>
      <c r="I199" s="3">
        <f t="shared" si="19"/>
        <v>40.299999999999997</v>
      </c>
      <c r="J199" s="3">
        <v>161.19999999999999</v>
      </c>
      <c r="K199" s="3">
        <v>3806.9205344356801</v>
      </c>
      <c r="M199" s="3" t="s">
        <v>7</v>
      </c>
      <c r="N199" s="3">
        <v>1978</v>
      </c>
      <c r="O199" s="3">
        <v>2100</v>
      </c>
    </row>
    <row r="200" spans="1:15" ht="24" customHeight="1">
      <c r="A200" s="3">
        <v>155</v>
      </c>
      <c r="B200" s="3" t="s">
        <v>210</v>
      </c>
      <c r="C200" s="3" t="s">
        <v>33</v>
      </c>
      <c r="D200" s="7" t="s">
        <v>545</v>
      </c>
      <c r="E200" s="3" t="s">
        <v>9</v>
      </c>
      <c r="F200" s="3" t="s">
        <v>193</v>
      </c>
      <c r="G200" s="3" t="s">
        <v>539</v>
      </c>
      <c r="H200" s="3" t="s">
        <v>197</v>
      </c>
      <c r="I200" s="3">
        <f t="shared" si="19"/>
        <v>138.77500000000001</v>
      </c>
      <c r="J200" s="3">
        <v>555.1</v>
      </c>
      <c r="K200" s="3">
        <v>3806.9205344356801</v>
      </c>
      <c r="M200" s="3" t="s">
        <v>7</v>
      </c>
      <c r="N200" s="3">
        <v>1980</v>
      </c>
      <c r="O200" s="3">
        <v>2100</v>
      </c>
    </row>
    <row r="201" spans="1:15" ht="24" customHeight="1">
      <c r="A201" s="3">
        <v>156</v>
      </c>
      <c r="B201" s="3" t="s">
        <v>211</v>
      </c>
      <c r="C201" s="3" t="s">
        <v>33</v>
      </c>
      <c r="D201" s="7" t="s">
        <v>545</v>
      </c>
      <c r="E201" s="3" t="s">
        <v>67</v>
      </c>
      <c r="F201" s="3" t="s">
        <v>193</v>
      </c>
      <c r="G201" s="3" t="s">
        <v>539</v>
      </c>
      <c r="H201" s="3" t="s">
        <v>197</v>
      </c>
      <c r="I201" s="3">
        <f t="shared" si="19"/>
        <v>10.875</v>
      </c>
      <c r="J201" s="3">
        <v>43.5</v>
      </c>
      <c r="K201" s="3">
        <v>2476.989981461646</v>
      </c>
      <c r="M201" s="3" t="s">
        <v>7</v>
      </c>
      <c r="N201" s="3">
        <v>1968</v>
      </c>
      <c r="O201" s="3">
        <v>2100</v>
      </c>
    </row>
    <row r="202" spans="1:15" ht="24" customHeight="1">
      <c r="A202" s="3">
        <v>216</v>
      </c>
      <c r="B202" s="3" t="s">
        <v>277</v>
      </c>
      <c r="C202" s="3" t="s">
        <v>33</v>
      </c>
      <c r="D202" s="10" t="s">
        <v>547</v>
      </c>
      <c r="E202" s="3" t="s">
        <v>28</v>
      </c>
      <c r="F202" s="3" t="s">
        <v>238</v>
      </c>
      <c r="G202" s="3" t="s">
        <v>539</v>
      </c>
      <c r="H202" s="3" t="s">
        <v>197</v>
      </c>
      <c r="I202" s="3">
        <f t="shared" si="19"/>
        <v>81.25</v>
      </c>
      <c r="J202" s="3">
        <v>325</v>
      </c>
      <c r="K202" s="3">
        <v>2476.989981461646</v>
      </c>
      <c r="M202" s="3" t="s">
        <v>7</v>
      </c>
      <c r="N202" s="3">
        <v>1988</v>
      </c>
      <c r="O202" s="3">
        <v>2100</v>
      </c>
    </row>
    <row r="203" spans="1:15" ht="24" customHeight="1">
      <c r="A203" s="3">
        <v>217</v>
      </c>
      <c r="B203" s="3" t="s">
        <v>278</v>
      </c>
      <c r="C203" s="3" t="s">
        <v>3</v>
      </c>
      <c r="D203" s="8" t="str">
        <f>IF(C203="Oil",0,C203)</f>
        <v>Gas</v>
      </c>
      <c r="E203" s="3" t="s">
        <v>46</v>
      </c>
      <c r="F203" s="3" t="s">
        <v>238</v>
      </c>
      <c r="G203" s="3" t="str">
        <f>IF(H203="Tabuk","NWOA_KSA",IF(H203="Eastern Province","EOA_KSA",IF(H203="Riyadh","Riyadh_KSA",IF(H203="Al Jawf","NEOA_KSA",IF(H203="Northern Borders","NEOA_KSA")))))</f>
        <v>EOA_KSA</v>
      </c>
      <c r="H203" s="3" t="s">
        <v>199</v>
      </c>
      <c r="I203" s="3">
        <f t="shared" si="19"/>
        <v>104.5</v>
      </c>
      <c r="J203" s="3">
        <v>418</v>
      </c>
      <c r="K203" s="3">
        <v>1593.6931917855959</v>
      </c>
      <c r="M203" s="3" t="s">
        <v>7</v>
      </c>
      <c r="N203" s="3">
        <v>2013</v>
      </c>
      <c r="O203" s="3">
        <v>2100</v>
      </c>
    </row>
    <row r="204" spans="1:15" ht="24" customHeight="1">
      <c r="A204" s="3">
        <v>218</v>
      </c>
      <c r="B204" s="3" t="s">
        <v>279</v>
      </c>
      <c r="C204" s="3" t="s">
        <v>3</v>
      </c>
      <c r="D204" s="8" t="str">
        <f>IF(C204="Oil",0,C204)</f>
        <v>Gas</v>
      </c>
      <c r="E204" s="3" t="s">
        <v>4</v>
      </c>
      <c r="F204" s="3" t="s">
        <v>238</v>
      </c>
      <c r="G204" s="3" t="str">
        <f>IF(H204="Tabuk","NWOA_KSA",IF(H204="Eastern Province","EOA_KSA",IF(H204="Riyadh","Riyadh_KSA",IF(H204="Al Jawf","NEOA_KSA",IF(H204="Northern Borders","NEOA_KSA")))))</f>
        <v>EOA_KSA</v>
      </c>
      <c r="H204" s="3" t="s">
        <v>199</v>
      </c>
      <c r="I204" s="3">
        <f t="shared" si="19"/>
        <v>686.25</v>
      </c>
      <c r="J204" s="3">
        <v>2745</v>
      </c>
      <c r="K204" s="3">
        <v>1860.8986970042222</v>
      </c>
      <c r="M204" s="3" t="s">
        <v>7</v>
      </c>
      <c r="N204" s="3">
        <v>2009</v>
      </c>
      <c r="O204" s="3">
        <v>2100</v>
      </c>
    </row>
    <row r="205" spans="1:15" ht="24" customHeight="1">
      <c r="A205" s="3">
        <v>157</v>
      </c>
      <c r="B205" s="3" t="s">
        <v>212</v>
      </c>
      <c r="C205" s="3" t="s">
        <v>33</v>
      </c>
      <c r="D205" s="7" t="s">
        <v>545</v>
      </c>
      <c r="E205" s="3" t="s">
        <v>67</v>
      </c>
      <c r="F205" s="3" t="s">
        <v>193</v>
      </c>
      <c r="G205" s="3" t="s">
        <v>539</v>
      </c>
      <c r="H205" s="3" t="s">
        <v>206</v>
      </c>
      <c r="I205" s="3">
        <f t="shared" si="19"/>
        <v>2.1</v>
      </c>
      <c r="J205" s="3">
        <v>8.4</v>
      </c>
      <c r="K205" s="3">
        <v>2476.989981461646</v>
      </c>
      <c r="M205" s="3" t="s">
        <v>7</v>
      </c>
      <c r="N205" s="3">
        <v>1984</v>
      </c>
      <c r="O205" s="3">
        <v>2100</v>
      </c>
    </row>
    <row r="206" spans="1:15" ht="24" customHeight="1">
      <c r="A206" s="3">
        <v>219</v>
      </c>
      <c r="B206" s="3" t="s">
        <v>280</v>
      </c>
      <c r="C206" s="3" t="s">
        <v>3</v>
      </c>
      <c r="D206" s="8" t="str">
        <f>IF(C206="Oil",0,C206)</f>
        <v>Gas</v>
      </c>
      <c r="E206" s="3" t="s">
        <v>54</v>
      </c>
      <c r="F206" s="3" t="s">
        <v>238</v>
      </c>
      <c r="G206" s="3" t="s">
        <v>539</v>
      </c>
      <c r="H206" s="3" t="s">
        <v>206</v>
      </c>
      <c r="I206" s="3">
        <f t="shared" si="19"/>
        <v>129.4</v>
      </c>
      <c r="J206" s="3">
        <v>517.6</v>
      </c>
      <c r="K206" s="3">
        <v>3439.1022554410233</v>
      </c>
      <c r="M206" s="3" t="s">
        <v>7</v>
      </c>
      <c r="N206" s="3">
        <v>1984</v>
      </c>
      <c r="O206" s="3">
        <v>2100</v>
      </c>
    </row>
    <row r="207" spans="1:15" ht="24" customHeight="1">
      <c r="A207" s="3">
        <v>220</v>
      </c>
      <c r="B207" s="3" t="s">
        <v>281</v>
      </c>
      <c r="C207" s="3" t="s">
        <v>33</v>
      </c>
      <c r="D207" s="7" t="s">
        <v>547</v>
      </c>
      <c r="E207" s="3" t="s">
        <v>28</v>
      </c>
      <c r="F207" s="3" t="s">
        <v>238</v>
      </c>
      <c r="G207" s="3" t="s">
        <v>539</v>
      </c>
      <c r="H207" s="3" t="s">
        <v>206</v>
      </c>
      <c r="I207" s="3">
        <f t="shared" si="19"/>
        <v>128.125</v>
      </c>
      <c r="J207" s="3">
        <v>512.5</v>
      </c>
      <c r="K207" s="3">
        <v>2457.1823166550912</v>
      </c>
      <c r="M207" s="3" t="s">
        <v>7</v>
      </c>
      <c r="N207" s="3">
        <v>1984</v>
      </c>
      <c r="O207" s="3">
        <v>2100</v>
      </c>
    </row>
    <row r="208" spans="1:15" ht="24" hidden="1" customHeight="1">
      <c r="A208" s="3">
        <v>221</v>
      </c>
      <c r="B208" s="3" t="s">
        <v>282</v>
      </c>
      <c r="C208" s="3" t="s">
        <v>33</v>
      </c>
      <c r="D208" s="7" t="s">
        <v>547</v>
      </c>
      <c r="E208" s="3" t="s">
        <v>28</v>
      </c>
      <c r="F208" s="3" t="s">
        <v>238</v>
      </c>
      <c r="G208" s="3" t="s">
        <v>539</v>
      </c>
      <c r="H208" s="3" t="s">
        <v>206</v>
      </c>
      <c r="I208" s="3">
        <f t="shared" si="19"/>
        <v>200.25</v>
      </c>
      <c r="J208" s="3">
        <v>801</v>
      </c>
      <c r="K208" s="3">
        <v>2236.426380087833</v>
      </c>
      <c r="M208" s="3" t="s">
        <v>60</v>
      </c>
      <c r="N208" s="3">
        <v>2017</v>
      </c>
      <c r="O208" s="3">
        <v>2100</v>
      </c>
    </row>
    <row r="209" spans="1:15" ht="24" customHeight="1">
      <c r="A209" s="3">
        <v>399</v>
      </c>
      <c r="B209" s="2" t="s">
        <v>493</v>
      </c>
      <c r="C209" s="2" t="s">
        <v>504</v>
      </c>
      <c r="D209" s="3" t="str">
        <f>IF(C209="Oil",0,C209)</f>
        <v>Solar</v>
      </c>
      <c r="E209" s="2" t="s">
        <v>505</v>
      </c>
      <c r="F209" s="2" t="s">
        <v>349</v>
      </c>
      <c r="G209" s="3" t="str">
        <f>IF(H209="Abu Dhabi","WR_UAE",IF(H209="Dubai","NE_UAE",IF(H209="Sharjah","NE_UAE",IF(H209="Ras Al Khaimah","NE_UAE", IF(H209="Ajman","NE_UAE",IF(H209="Fujairah","NE_UAE"))))))</f>
        <v>WR_UAE</v>
      </c>
      <c r="H209" s="2" t="s">
        <v>354</v>
      </c>
      <c r="I209" s="3">
        <v>0</v>
      </c>
      <c r="J209" s="2">
        <v>10</v>
      </c>
      <c r="M209" s="2" t="s">
        <v>508</v>
      </c>
      <c r="N209" s="2">
        <v>2009</v>
      </c>
      <c r="O209" s="3">
        <v>2100</v>
      </c>
    </row>
    <row r="210" spans="1:15" ht="24" customHeight="1">
      <c r="A210" s="3">
        <v>413</v>
      </c>
      <c r="B210" s="2" t="s">
        <v>513</v>
      </c>
      <c r="C210" s="2" t="s">
        <v>504</v>
      </c>
      <c r="D210" s="3" t="str">
        <f>IF(C210="Oil",0,C210)</f>
        <v>Solar</v>
      </c>
      <c r="E210" s="2" t="s">
        <v>518</v>
      </c>
      <c r="F210" s="2" t="s">
        <v>349</v>
      </c>
      <c r="G210" s="3" t="str">
        <f>IF(H210="Abu Dhabi","WR_UAE",IF(H210="Dubai","NE_UAE",IF(H210="Sharjah","NE_UAE",IF(H210="Ras Al Khaimah","NE_UAE", IF(H210="Ajman","NE_UAE",IF(H210="Fujairah","NE_UAE"))))))</f>
        <v>WR_UAE</v>
      </c>
      <c r="H210" s="2" t="s">
        <v>354</v>
      </c>
      <c r="I210" s="3">
        <v>0</v>
      </c>
      <c r="J210" s="2">
        <v>0.1</v>
      </c>
      <c r="M210" s="2" t="s">
        <v>7</v>
      </c>
      <c r="N210" s="2">
        <v>2012</v>
      </c>
      <c r="O210" s="3">
        <v>2100</v>
      </c>
    </row>
    <row r="211" spans="1:15" ht="24" customHeight="1">
      <c r="A211" s="3">
        <v>404</v>
      </c>
      <c r="B211" s="2" t="s">
        <v>498</v>
      </c>
      <c r="C211" s="2" t="s">
        <v>504</v>
      </c>
      <c r="D211" s="3" t="str">
        <f>IF(C211="Oil",0,C211)</f>
        <v>Solar</v>
      </c>
      <c r="E211" s="2" t="s">
        <v>505</v>
      </c>
      <c r="F211" s="2" t="s">
        <v>349</v>
      </c>
      <c r="G211" s="3" t="str">
        <f>IF(H211="Abu Dhabi","WR_UAE",IF(H211="Dubai","NE_UAE",IF(H211="Sharjah","NE_UAE",IF(H211="Ras Al Khaimah","NE_UAE", IF(H211="Ajman","NE_UAE",IF(H211="Fujairah","NE_UAE"))))))</f>
        <v>WR_UAE</v>
      </c>
      <c r="H211" s="2" t="s">
        <v>354</v>
      </c>
      <c r="I211" s="3">
        <v>0</v>
      </c>
      <c r="J211" s="2">
        <v>1</v>
      </c>
      <c r="M211" s="2" t="s">
        <v>508</v>
      </c>
      <c r="N211" s="2">
        <v>2011</v>
      </c>
      <c r="O211" s="3">
        <v>2100</v>
      </c>
    </row>
    <row r="212" spans="1:15" ht="24" customHeight="1">
      <c r="A212" s="3">
        <v>66</v>
      </c>
      <c r="B212" s="3" t="s">
        <v>101</v>
      </c>
      <c r="C212" s="3" t="s">
        <v>33</v>
      </c>
      <c r="D212" s="6" t="s">
        <v>545</v>
      </c>
      <c r="E212" s="3" t="s">
        <v>67</v>
      </c>
      <c r="F212" s="3" t="s">
        <v>68</v>
      </c>
      <c r="G212" s="3" t="s">
        <v>68</v>
      </c>
      <c r="H212" s="3" t="s">
        <v>102</v>
      </c>
      <c r="I212" s="3">
        <f t="shared" ref="I212:I218" si="20">0.25*J212</f>
        <v>1.865</v>
      </c>
      <c r="J212" s="3">
        <v>7.46</v>
      </c>
      <c r="K212" s="3">
        <v>2476.989981461646</v>
      </c>
      <c r="M212" s="3" t="s">
        <v>7</v>
      </c>
      <c r="N212" s="3">
        <v>1976</v>
      </c>
      <c r="O212" s="3">
        <v>2100</v>
      </c>
    </row>
    <row r="213" spans="1:15" ht="24" hidden="1" customHeight="1">
      <c r="A213" s="3">
        <v>109</v>
      </c>
      <c r="B213" s="3" t="s">
        <v>152</v>
      </c>
      <c r="C213" s="3" t="s">
        <v>33</v>
      </c>
      <c r="D213" s="6" t="s">
        <v>545</v>
      </c>
      <c r="E213" s="3" t="s">
        <v>67</v>
      </c>
      <c r="F213" s="3" t="s">
        <v>135</v>
      </c>
      <c r="G213" s="3" t="s">
        <v>68</v>
      </c>
      <c r="H213" s="3" t="s">
        <v>153</v>
      </c>
      <c r="I213" s="3">
        <f t="shared" si="20"/>
        <v>14</v>
      </c>
      <c r="J213" s="3">
        <v>56</v>
      </c>
      <c r="K213" s="3">
        <v>2379.7471692257773</v>
      </c>
      <c r="M213" s="3" t="s">
        <v>25</v>
      </c>
      <c r="N213" s="3">
        <v>2017</v>
      </c>
      <c r="O213" s="3">
        <v>2100</v>
      </c>
    </row>
    <row r="214" spans="1:15" ht="24" customHeight="1">
      <c r="A214" s="3">
        <v>67</v>
      </c>
      <c r="B214" s="3" t="s">
        <v>103</v>
      </c>
      <c r="C214" s="3" t="s">
        <v>33</v>
      </c>
      <c r="D214" s="6" t="s">
        <v>545</v>
      </c>
      <c r="E214" s="3" t="s">
        <v>67</v>
      </c>
      <c r="F214" s="3" t="s">
        <v>68</v>
      </c>
      <c r="G214" s="3" t="s">
        <v>68</v>
      </c>
      <c r="H214" s="3" t="s">
        <v>82</v>
      </c>
      <c r="I214" s="3">
        <f t="shared" si="20"/>
        <v>0.17749999999999999</v>
      </c>
      <c r="J214" s="3">
        <v>0.71</v>
      </c>
      <c r="K214" s="3">
        <v>2455.0073544586458</v>
      </c>
      <c r="M214" s="3" t="s">
        <v>7</v>
      </c>
      <c r="N214" s="3">
        <v>1994</v>
      </c>
      <c r="O214" s="3">
        <v>2100</v>
      </c>
    </row>
    <row r="215" spans="1:15" ht="24" customHeight="1">
      <c r="A215" s="3">
        <v>68</v>
      </c>
      <c r="B215" s="3" t="s">
        <v>104</v>
      </c>
      <c r="C215" s="3" t="s">
        <v>33</v>
      </c>
      <c r="D215" s="6" t="s">
        <v>545</v>
      </c>
      <c r="E215" s="3" t="s">
        <v>67</v>
      </c>
      <c r="F215" s="3" t="s">
        <v>68</v>
      </c>
      <c r="G215" s="3" t="s">
        <v>68</v>
      </c>
      <c r="H215" s="3" t="s">
        <v>69</v>
      </c>
      <c r="I215" s="3">
        <f t="shared" si="20"/>
        <v>1.4999999999999999E-2</v>
      </c>
      <c r="J215" s="3">
        <v>0.06</v>
      </c>
      <c r="K215" s="3">
        <v>2379.7471692257773</v>
      </c>
      <c r="M215" s="3" t="s">
        <v>7</v>
      </c>
      <c r="N215" s="3">
        <v>2002</v>
      </c>
      <c r="O215" s="3">
        <v>2100</v>
      </c>
    </row>
    <row r="216" spans="1:15" ht="24" customHeight="1">
      <c r="A216" s="3">
        <v>69</v>
      </c>
      <c r="B216" s="3" t="s">
        <v>105</v>
      </c>
      <c r="C216" s="3" t="s">
        <v>33</v>
      </c>
      <c r="D216" s="6" t="s">
        <v>545</v>
      </c>
      <c r="E216" s="3" t="s">
        <v>67</v>
      </c>
      <c r="F216" s="3" t="s">
        <v>68</v>
      </c>
      <c r="G216" s="3" t="s">
        <v>68</v>
      </c>
      <c r="H216" s="3" t="s">
        <v>69</v>
      </c>
      <c r="I216" s="3">
        <f t="shared" si="20"/>
        <v>0.375</v>
      </c>
      <c r="J216" s="3">
        <v>1.5</v>
      </c>
      <c r="K216" s="3">
        <v>2455.0073544586458</v>
      </c>
      <c r="M216" s="3" t="s">
        <v>7</v>
      </c>
      <c r="N216" s="3">
        <v>1999</v>
      </c>
      <c r="O216" s="3">
        <v>2100</v>
      </c>
    </row>
    <row r="217" spans="1:15" ht="24" customHeight="1">
      <c r="A217" s="3">
        <v>131</v>
      </c>
      <c r="B217" s="3" t="s">
        <v>176</v>
      </c>
      <c r="C217" s="3" t="s">
        <v>3</v>
      </c>
      <c r="D217" s="3" t="str">
        <f>IF(C217="Oil",0,C217)</f>
        <v>Gas</v>
      </c>
      <c r="E217" s="3" t="s">
        <v>4</v>
      </c>
      <c r="F217" s="3" t="s">
        <v>177</v>
      </c>
      <c r="G217" s="3" t="s">
        <v>535</v>
      </c>
      <c r="H217" s="3" t="s">
        <v>178</v>
      </c>
      <c r="I217" s="3">
        <f t="shared" si="20"/>
        <v>502.5</v>
      </c>
      <c r="J217" s="3">
        <v>2010</v>
      </c>
      <c r="K217" s="3">
        <v>1860.8986970042222</v>
      </c>
      <c r="M217" s="3" t="s">
        <v>7</v>
      </c>
      <c r="N217" s="3">
        <v>2009</v>
      </c>
      <c r="O217" s="3">
        <v>2100</v>
      </c>
    </row>
    <row r="218" spans="1:15" ht="24" customHeight="1">
      <c r="A218" s="3">
        <v>132</v>
      </c>
      <c r="B218" s="3" t="s">
        <v>179</v>
      </c>
      <c r="C218" s="3" t="s">
        <v>33</v>
      </c>
      <c r="D218" s="6" t="s">
        <v>546</v>
      </c>
      <c r="E218" s="3" t="s">
        <v>9</v>
      </c>
      <c r="F218" s="3" t="s">
        <v>177</v>
      </c>
      <c r="G218" s="3" t="s">
        <v>535</v>
      </c>
      <c r="H218" s="3" t="s">
        <v>178</v>
      </c>
      <c r="I218" s="3">
        <f t="shared" si="20"/>
        <v>16</v>
      </c>
      <c r="J218" s="3">
        <v>64</v>
      </c>
      <c r="K218" s="3">
        <v>3274.3288594179958</v>
      </c>
      <c r="M218" s="3" t="s">
        <v>7</v>
      </c>
      <c r="N218" s="3">
        <v>2000</v>
      </c>
      <c r="O218" s="3">
        <v>2100</v>
      </c>
    </row>
    <row r="219" spans="1:15" ht="24" hidden="1" customHeight="1">
      <c r="A219" s="3">
        <v>349</v>
      </c>
      <c r="B219" s="2" t="s">
        <v>441</v>
      </c>
      <c r="C219" s="2" t="s">
        <v>452</v>
      </c>
      <c r="D219" s="3" t="str">
        <f>IF(C219="Oil",0,C219)</f>
        <v>Wind</v>
      </c>
      <c r="E219" s="2" t="s">
        <v>451</v>
      </c>
      <c r="F219" s="2" t="s">
        <v>238</v>
      </c>
      <c r="G219" s="3" t="str">
        <f>IF(H219="Tabuk","NWOA_KSA",IF(H219="Eastern Province","EOA_KSA",IF(H219="Riyadh","Riyadh_KSA",IF(H219="Al Jawf","NEOA_KSA",IF(H219="Northern Borders","NEOA_KSA")))))</f>
        <v>NWOA_KSA</v>
      </c>
      <c r="H219" s="2" t="s">
        <v>233</v>
      </c>
      <c r="I219" s="3">
        <v>0</v>
      </c>
      <c r="J219" s="2">
        <v>400</v>
      </c>
      <c r="M219" s="2" t="s">
        <v>17</v>
      </c>
      <c r="N219" s="2">
        <v>2023</v>
      </c>
      <c r="O219" s="3">
        <v>2100</v>
      </c>
    </row>
    <row r="220" spans="1:15" ht="24" customHeight="1">
      <c r="A220" s="3">
        <v>110</v>
      </c>
      <c r="B220" s="3" t="s">
        <v>154</v>
      </c>
      <c r="C220" s="3" t="s">
        <v>3</v>
      </c>
      <c r="D220" s="3" t="str">
        <f>IF(C220="Oil",0,C220)</f>
        <v>Gas</v>
      </c>
      <c r="E220" s="3" t="s">
        <v>54</v>
      </c>
      <c r="F220" s="3" t="s">
        <v>135</v>
      </c>
      <c r="G220" s="3" t="s">
        <v>68</v>
      </c>
      <c r="I220" s="3">
        <f t="shared" ref="I220:I225" si="21">0.25*J220</f>
        <v>12.5</v>
      </c>
      <c r="J220" s="3">
        <v>50</v>
      </c>
      <c r="K220" s="3">
        <v>3280.2479044785932</v>
      </c>
      <c r="M220" s="3" t="s">
        <v>7</v>
      </c>
      <c r="N220" s="3">
        <v>2000</v>
      </c>
      <c r="O220" s="3">
        <v>2100</v>
      </c>
    </row>
    <row r="221" spans="1:15" ht="24" customHeight="1">
      <c r="A221" s="3">
        <v>70</v>
      </c>
      <c r="B221" s="3" t="s">
        <v>106</v>
      </c>
      <c r="C221" s="3" t="s">
        <v>33</v>
      </c>
      <c r="D221" s="6" t="s">
        <v>545</v>
      </c>
      <c r="E221" s="3" t="s">
        <v>67</v>
      </c>
      <c r="F221" s="3" t="s">
        <v>68</v>
      </c>
      <c r="G221" s="3" t="s">
        <v>68</v>
      </c>
      <c r="I221" s="3">
        <f t="shared" si="21"/>
        <v>1.0349999999999999</v>
      </c>
      <c r="J221" s="3">
        <v>4.1399999999999997</v>
      </c>
      <c r="K221" s="3">
        <v>2476.989981461646</v>
      </c>
      <c r="M221" s="3" t="s">
        <v>7</v>
      </c>
      <c r="N221" s="3">
        <v>1975</v>
      </c>
      <c r="O221" s="3">
        <v>2100</v>
      </c>
    </row>
    <row r="222" spans="1:15" ht="24" hidden="1" customHeight="1">
      <c r="A222" s="3">
        <v>320</v>
      </c>
      <c r="B222" s="3" t="s">
        <v>392</v>
      </c>
      <c r="C222" s="3" t="s">
        <v>3</v>
      </c>
      <c r="D222" s="3" t="str">
        <f>IF(C222="Oil",0,C222)</f>
        <v>Gas</v>
      </c>
      <c r="E222" s="3" t="s">
        <v>4</v>
      </c>
      <c r="F222" s="3" t="s">
        <v>349</v>
      </c>
      <c r="G222" s="3" t="str">
        <f>IF(H222="Abu Dhabi","WR_UAE",IF(H222="Dubai","NE_UAE",IF(H222="Sharjah","NE_UAE",IF(H222="Ras Al Khaimah","NE_UAE", IF(H222="Ajman","NE_UAE",IF(H222="Fujairah","NE_UAE"))))))</f>
        <v>WR_UAE</v>
      </c>
      <c r="H222" s="3" t="s">
        <v>354</v>
      </c>
      <c r="I222" s="3">
        <f t="shared" si="21"/>
        <v>334.75</v>
      </c>
      <c r="J222" s="3">
        <v>1339</v>
      </c>
      <c r="K222" s="3">
        <v>1593.6931917855959</v>
      </c>
      <c r="M222" s="3" t="s">
        <v>60</v>
      </c>
      <c r="N222" s="3">
        <v>2017</v>
      </c>
      <c r="O222" s="3">
        <v>2100</v>
      </c>
    </row>
    <row r="223" spans="1:15" ht="24" customHeight="1">
      <c r="A223" s="3">
        <v>321</v>
      </c>
      <c r="B223" s="3" t="s">
        <v>393</v>
      </c>
      <c r="C223" s="3" t="s">
        <v>3</v>
      </c>
      <c r="D223" s="3" t="str">
        <f>IF(C223="Oil",0,C223)</f>
        <v>Gas</v>
      </c>
      <c r="E223" s="3" t="s">
        <v>9</v>
      </c>
      <c r="F223" s="3" t="s">
        <v>349</v>
      </c>
      <c r="G223" s="3" t="str">
        <f>IF(H223="Abu Dhabi","WR_UAE",IF(H223="Dubai","NE_UAE",IF(H223="Sharjah","NE_UAE",IF(H223="Ras Al Khaimah","NE_UAE", IF(H223="Ajman","NE_UAE",IF(H223="Fujairah","NE_UAE"))))))</f>
        <v>WR_UAE</v>
      </c>
      <c r="H223" s="3" t="s">
        <v>354</v>
      </c>
      <c r="I223" s="3">
        <f t="shared" si="21"/>
        <v>90</v>
      </c>
      <c r="J223" s="3">
        <v>360</v>
      </c>
      <c r="K223" s="3">
        <v>2491.3020927113248</v>
      </c>
      <c r="M223" s="3" t="s">
        <v>60</v>
      </c>
      <c r="N223" s="3">
        <v>2016</v>
      </c>
      <c r="O223" s="3">
        <v>2100</v>
      </c>
    </row>
    <row r="224" spans="1:15" ht="24" hidden="1" customHeight="1">
      <c r="A224" s="3">
        <v>111</v>
      </c>
      <c r="B224" s="3" t="s">
        <v>155</v>
      </c>
      <c r="C224" s="3" t="s">
        <v>3</v>
      </c>
      <c r="D224" s="3" t="str">
        <f>IF(C224="Oil",0,C224)</f>
        <v>Gas</v>
      </c>
      <c r="E224" s="3" t="s">
        <v>14</v>
      </c>
      <c r="F224" s="3" t="s">
        <v>135</v>
      </c>
      <c r="G224" s="3" t="s">
        <v>68</v>
      </c>
      <c r="H224" s="3" t="s">
        <v>82</v>
      </c>
      <c r="I224" s="3">
        <f t="shared" si="21"/>
        <v>187.5</v>
      </c>
      <c r="J224" s="3">
        <v>750</v>
      </c>
      <c r="K224" s="3">
        <v>2491.3020927113248</v>
      </c>
      <c r="M224" s="3" t="s">
        <v>17</v>
      </c>
      <c r="N224" s="3">
        <v>2021</v>
      </c>
      <c r="O224" s="3">
        <v>2100</v>
      </c>
    </row>
    <row r="225" spans="1:15" ht="24" customHeight="1">
      <c r="A225" s="3">
        <v>71</v>
      </c>
      <c r="B225" s="3" t="s">
        <v>107</v>
      </c>
      <c r="C225" s="3" t="s">
        <v>33</v>
      </c>
      <c r="D225" s="6" t="s">
        <v>545</v>
      </c>
      <c r="E225" s="3" t="s">
        <v>67</v>
      </c>
      <c r="F225" s="3" t="s">
        <v>68</v>
      </c>
      <c r="G225" s="3" t="s">
        <v>68</v>
      </c>
      <c r="H225" s="3" t="s">
        <v>69</v>
      </c>
      <c r="I225" s="3">
        <f t="shared" si="21"/>
        <v>0.1125</v>
      </c>
      <c r="J225" s="3">
        <v>0.45</v>
      </c>
      <c r="K225" s="3">
        <v>2455.0073544586458</v>
      </c>
      <c r="M225" s="3" t="s">
        <v>7</v>
      </c>
      <c r="N225" s="3">
        <v>2000</v>
      </c>
      <c r="O225" s="3">
        <v>2100</v>
      </c>
    </row>
    <row r="226" spans="1:15" ht="24" customHeight="1">
      <c r="A226" s="3">
        <v>393</v>
      </c>
      <c r="B226" s="2" t="s">
        <v>487</v>
      </c>
      <c r="C226" s="2" t="s">
        <v>504</v>
      </c>
      <c r="D226" s="3" t="str">
        <f t="shared" ref="D226:D233" si="22">IF(C226="Oil",0,C226)</f>
        <v>Solar</v>
      </c>
      <c r="E226" s="2" t="s">
        <v>505</v>
      </c>
      <c r="F226" s="2" t="s">
        <v>349</v>
      </c>
      <c r="G226" s="3" t="str">
        <f t="shared" ref="G226:G233" si="23">IF(H226="Abu Dhabi","WR_UAE",IF(H226="Dubai","NE_UAE",IF(H226="Sharjah","NE_UAE",IF(H226="Ras Al Khaimah","NE_UAE", IF(H226="Ajman","NE_UAE",IF(H226="Fujairah","NE_UAE"))))))</f>
        <v>NE_UAE</v>
      </c>
      <c r="H226" s="2" t="s">
        <v>361</v>
      </c>
      <c r="I226" s="3">
        <v>0</v>
      </c>
      <c r="J226" s="2">
        <v>13</v>
      </c>
      <c r="M226" s="2" t="s">
        <v>7</v>
      </c>
      <c r="N226" s="2">
        <v>2013</v>
      </c>
      <c r="O226" s="3">
        <v>2100</v>
      </c>
    </row>
    <row r="227" spans="1:15" ht="24" hidden="1" customHeight="1">
      <c r="A227" s="3">
        <v>394</v>
      </c>
      <c r="B227" s="2" t="s">
        <v>488</v>
      </c>
      <c r="C227" s="2" t="s">
        <v>504</v>
      </c>
      <c r="D227" s="3" t="str">
        <f t="shared" si="22"/>
        <v>Solar</v>
      </c>
      <c r="E227" s="2" t="s">
        <v>505</v>
      </c>
      <c r="F227" s="2" t="s">
        <v>349</v>
      </c>
      <c r="G227" s="3" t="str">
        <f t="shared" si="23"/>
        <v>NE_UAE</v>
      </c>
      <c r="H227" s="2" t="s">
        <v>361</v>
      </c>
      <c r="I227" s="3">
        <v>0</v>
      </c>
      <c r="J227" s="2">
        <v>200</v>
      </c>
      <c r="M227" s="2" t="s">
        <v>7</v>
      </c>
      <c r="N227" s="2">
        <v>2017</v>
      </c>
      <c r="O227" s="3">
        <v>2100</v>
      </c>
    </row>
    <row r="228" spans="1:15" ht="24" hidden="1" customHeight="1">
      <c r="A228" s="3">
        <v>395</v>
      </c>
      <c r="B228" s="2" t="s">
        <v>489</v>
      </c>
      <c r="C228" s="2" t="s">
        <v>504</v>
      </c>
      <c r="D228" s="3" t="str">
        <f t="shared" si="22"/>
        <v>Solar</v>
      </c>
      <c r="E228" s="2" t="s">
        <v>505</v>
      </c>
      <c r="F228" s="2" t="s">
        <v>349</v>
      </c>
      <c r="G228" s="3" t="str">
        <f t="shared" si="23"/>
        <v>NE_UAE</v>
      </c>
      <c r="H228" s="2" t="s">
        <v>361</v>
      </c>
      <c r="I228" s="3">
        <v>0</v>
      </c>
      <c r="J228" s="2">
        <v>200</v>
      </c>
      <c r="M228" s="2" t="s">
        <v>60</v>
      </c>
      <c r="N228" s="2">
        <v>2018</v>
      </c>
      <c r="O228" s="3">
        <v>2100</v>
      </c>
    </row>
    <row r="229" spans="1:15" ht="24" hidden="1" customHeight="1">
      <c r="A229" s="3">
        <v>396</v>
      </c>
      <c r="B229" s="2" t="s">
        <v>490</v>
      </c>
      <c r="C229" s="2" t="s">
        <v>504</v>
      </c>
      <c r="D229" s="3" t="str">
        <f t="shared" si="22"/>
        <v>Solar</v>
      </c>
      <c r="E229" s="2" t="s">
        <v>505</v>
      </c>
      <c r="F229" s="2" t="s">
        <v>349</v>
      </c>
      <c r="G229" s="3" t="str">
        <f t="shared" si="23"/>
        <v>NE_UAE</v>
      </c>
      <c r="H229" s="2" t="s">
        <v>361</v>
      </c>
      <c r="I229" s="3">
        <v>0</v>
      </c>
      <c r="J229" s="2">
        <v>300</v>
      </c>
      <c r="M229" s="2" t="s">
        <v>60</v>
      </c>
      <c r="N229" s="2">
        <v>2019</v>
      </c>
      <c r="O229" s="3">
        <v>2100</v>
      </c>
    </row>
    <row r="230" spans="1:15" ht="24" hidden="1" customHeight="1">
      <c r="A230" s="3">
        <v>397</v>
      </c>
      <c r="B230" s="2" t="s">
        <v>491</v>
      </c>
      <c r="C230" s="2" t="s">
        <v>504</v>
      </c>
      <c r="D230" s="3" t="str">
        <f t="shared" si="22"/>
        <v>Solar</v>
      </c>
      <c r="E230" s="2" t="s">
        <v>505</v>
      </c>
      <c r="F230" s="2" t="s">
        <v>349</v>
      </c>
      <c r="G230" s="3" t="str">
        <f t="shared" si="23"/>
        <v>NE_UAE</v>
      </c>
      <c r="H230" s="2" t="s">
        <v>361</v>
      </c>
      <c r="I230" s="3">
        <v>0</v>
      </c>
      <c r="J230" s="2">
        <v>300</v>
      </c>
      <c r="M230" s="2" t="s">
        <v>60</v>
      </c>
      <c r="N230" s="2">
        <v>2020</v>
      </c>
      <c r="O230" s="3">
        <v>2100</v>
      </c>
    </row>
    <row r="231" spans="1:15" ht="24" hidden="1" customHeight="1">
      <c r="A231" s="3">
        <v>425</v>
      </c>
      <c r="B231" s="2" t="s">
        <v>527</v>
      </c>
      <c r="C231" s="2" t="s">
        <v>504</v>
      </c>
      <c r="D231" s="3" t="str">
        <f t="shared" si="22"/>
        <v>Solar</v>
      </c>
      <c r="E231" s="2" t="s">
        <v>531</v>
      </c>
      <c r="F231" s="2" t="s">
        <v>349</v>
      </c>
      <c r="G231" s="3" t="str">
        <f t="shared" si="23"/>
        <v>NE_UAE</v>
      </c>
      <c r="H231" s="2" t="s">
        <v>361</v>
      </c>
      <c r="I231" s="3">
        <v>0</v>
      </c>
      <c r="J231" s="2">
        <v>1000</v>
      </c>
      <c r="M231" s="2" t="s">
        <v>437</v>
      </c>
      <c r="N231" s="2">
        <v>2021</v>
      </c>
      <c r="O231" s="3">
        <v>2100</v>
      </c>
    </row>
    <row r="232" spans="1:15" ht="24" hidden="1" customHeight="1">
      <c r="A232" s="3">
        <v>426</v>
      </c>
      <c r="B232" s="2" t="s">
        <v>528</v>
      </c>
      <c r="C232" s="2" t="s">
        <v>504</v>
      </c>
      <c r="D232" s="3" t="str">
        <f t="shared" si="22"/>
        <v>Solar</v>
      </c>
      <c r="E232" s="2" t="s">
        <v>531</v>
      </c>
      <c r="F232" s="2" t="s">
        <v>349</v>
      </c>
      <c r="G232" s="3" t="str">
        <f t="shared" si="23"/>
        <v>NE_UAE</v>
      </c>
      <c r="H232" s="2" t="s">
        <v>361</v>
      </c>
      <c r="I232" s="3">
        <v>0</v>
      </c>
      <c r="J232" s="2">
        <v>200</v>
      </c>
      <c r="M232" s="2" t="s">
        <v>25</v>
      </c>
      <c r="N232" s="2">
        <v>2021</v>
      </c>
      <c r="O232" s="3">
        <v>2100</v>
      </c>
    </row>
    <row r="233" spans="1:15" ht="24" hidden="1" customHeight="1">
      <c r="A233" s="3">
        <v>427</v>
      </c>
      <c r="B233" s="2" t="s">
        <v>529</v>
      </c>
      <c r="C233" s="2" t="s">
        <v>504</v>
      </c>
      <c r="D233" s="3" t="str">
        <f t="shared" si="22"/>
        <v>Solar</v>
      </c>
      <c r="E233" s="2" t="s">
        <v>531</v>
      </c>
      <c r="F233" s="2" t="s">
        <v>349</v>
      </c>
      <c r="G233" s="3" t="str">
        <f t="shared" si="23"/>
        <v>NE_UAE</v>
      </c>
      <c r="H233" s="2" t="s">
        <v>361</v>
      </c>
      <c r="I233" s="3">
        <v>0</v>
      </c>
      <c r="J233" s="2">
        <v>800</v>
      </c>
      <c r="M233" s="2" t="s">
        <v>17</v>
      </c>
      <c r="N233" s="2">
        <v>2030</v>
      </c>
      <c r="O233" s="3">
        <v>2100</v>
      </c>
    </row>
    <row r="234" spans="1:15" ht="24" customHeight="1">
      <c r="A234" s="3">
        <v>72</v>
      </c>
      <c r="B234" s="3" t="s">
        <v>108</v>
      </c>
      <c r="C234" s="3" t="s">
        <v>33</v>
      </c>
      <c r="D234" s="6" t="s">
        <v>545</v>
      </c>
      <c r="E234" s="3" t="s">
        <v>67</v>
      </c>
      <c r="F234" s="3" t="s">
        <v>68</v>
      </c>
      <c r="G234" s="3" t="s">
        <v>68</v>
      </c>
      <c r="H234" s="3" t="s">
        <v>79</v>
      </c>
      <c r="I234" s="3">
        <f>0.25*J234</f>
        <v>8.7774999999999999</v>
      </c>
      <c r="J234" s="3">
        <v>35.11</v>
      </c>
      <c r="K234" s="3">
        <v>2476.989981461646</v>
      </c>
      <c r="M234" s="3" t="s">
        <v>7</v>
      </c>
      <c r="N234" s="3">
        <v>1980</v>
      </c>
      <c r="O234" s="3">
        <v>2100</v>
      </c>
    </row>
    <row r="235" spans="1:15" ht="24" customHeight="1">
      <c r="A235" s="3">
        <v>73</v>
      </c>
      <c r="B235" s="3" t="s">
        <v>109</v>
      </c>
      <c r="C235" s="3" t="s">
        <v>33</v>
      </c>
      <c r="D235" s="6" t="s">
        <v>545</v>
      </c>
      <c r="E235" s="3" t="s">
        <v>67</v>
      </c>
      <c r="F235" s="3" t="s">
        <v>68</v>
      </c>
      <c r="G235" s="3" t="s">
        <v>68</v>
      </c>
      <c r="H235" s="3" t="s">
        <v>110</v>
      </c>
      <c r="I235" s="3">
        <f>0.25*J235</f>
        <v>12.5525</v>
      </c>
      <c r="J235" s="3">
        <v>50.21</v>
      </c>
      <c r="K235" s="3">
        <v>2476.989981461646</v>
      </c>
      <c r="M235" s="3" t="s">
        <v>7</v>
      </c>
      <c r="N235" s="3">
        <v>1980</v>
      </c>
      <c r="O235" s="3">
        <v>2100</v>
      </c>
    </row>
    <row r="236" spans="1:15" ht="24" hidden="1" customHeight="1">
      <c r="A236" s="3">
        <v>371</v>
      </c>
      <c r="B236" s="2" t="s">
        <v>465</v>
      </c>
      <c r="C236" s="2" t="s">
        <v>504</v>
      </c>
      <c r="D236" s="3" t="str">
        <f>IF(C236="Oil",0,C236)</f>
        <v>Solar</v>
      </c>
      <c r="E236" s="2" t="s">
        <v>505</v>
      </c>
      <c r="F236" s="2" t="s">
        <v>135</v>
      </c>
      <c r="G236" s="3" t="s">
        <v>68</v>
      </c>
      <c r="H236" s="2" t="s">
        <v>69</v>
      </c>
      <c r="I236" s="3">
        <v>0</v>
      </c>
      <c r="J236" s="2">
        <v>2</v>
      </c>
      <c r="M236" s="2" t="s">
        <v>436</v>
      </c>
      <c r="N236" s="2">
        <v>2020</v>
      </c>
      <c r="O236" s="3">
        <v>2100</v>
      </c>
    </row>
    <row r="237" spans="1:15" ht="24" customHeight="1">
      <c r="A237" s="3">
        <v>112</v>
      </c>
      <c r="B237" s="3" t="s">
        <v>156</v>
      </c>
      <c r="C237" s="3" t="s">
        <v>33</v>
      </c>
      <c r="D237" s="6" t="s">
        <v>545</v>
      </c>
      <c r="E237" s="3" t="s">
        <v>67</v>
      </c>
      <c r="F237" s="3" t="s">
        <v>135</v>
      </c>
      <c r="G237" s="3" t="s">
        <v>68</v>
      </c>
      <c r="H237" s="3" t="s">
        <v>69</v>
      </c>
      <c r="I237" s="3">
        <f t="shared" ref="I237:I244" si="24">0.25*J237</f>
        <v>0.95</v>
      </c>
      <c r="J237" s="3">
        <v>3.8</v>
      </c>
      <c r="K237" s="3">
        <v>2379.7471692257773</v>
      </c>
      <c r="M237" s="3" t="s">
        <v>7</v>
      </c>
      <c r="N237" s="3">
        <v>2014</v>
      </c>
      <c r="O237" s="3">
        <v>2100</v>
      </c>
    </row>
    <row r="238" spans="1:15" ht="24" customHeight="1">
      <c r="A238" s="3">
        <v>74</v>
      </c>
      <c r="B238" s="3" t="s">
        <v>111</v>
      </c>
      <c r="C238" s="3" t="s">
        <v>33</v>
      </c>
      <c r="D238" s="6" t="s">
        <v>545</v>
      </c>
      <c r="E238" s="3" t="s">
        <v>67</v>
      </c>
      <c r="F238" s="3" t="s">
        <v>68</v>
      </c>
      <c r="G238" s="3" t="s">
        <v>68</v>
      </c>
      <c r="H238" s="3" t="s">
        <v>69</v>
      </c>
      <c r="I238" s="3">
        <f t="shared" si="24"/>
        <v>0.19750000000000001</v>
      </c>
      <c r="J238" s="3">
        <v>0.79</v>
      </c>
      <c r="K238" s="3">
        <v>2455.0073544586458</v>
      </c>
      <c r="M238" s="3" t="s">
        <v>7</v>
      </c>
      <c r="N238" s="3">
        <v>1998</v>
      </c>
      <c r="O238" s="3">
        <v>2100</v>
      </c>
    </row>
    <row r="239" spans="1:15" ht="24" customHeight="1">
      <c r="A239" s="3">
        <v>75</v>
      </c>
      <c r="B239" s="3" t="s">
        <v>112</v>
      </c>
      <c r="C239" s="3" t="s">
        <v>33</v>
      </c>
      <c r="D239" s="6" t="s">
        <v>545</v>
      </c>
      <c r="E239" s="3" t="s">
        <v>67</v>
      </c>
      <c r="F239" s="3" t="s">
        <v>68</v>
      </c>
      <c r="G239" s="3" t="s">
        <v>68</v>
      </c>
      <c r="I239" s="3">
        <f t="shared" si="24"/>
        <v>0.19750000000000001</v>
      </c>
      <c r="J239" s="3">
        <v>0.79</v>
      </c>
      <c r="K239" s="3">
        <v>2455.0073544586458</v>
      </c>
      <c r="M239" s="3" t="s">
        <v>7</v>
      </c>
      <c r="N239" s="3">
        <v>2000</v>
      </c>
      <c r="O239" s="3">
        <v>2100</v>
      </c>
    </row>
    <row r="240" spans="1:15" ht="24" customHeight="1">
      <c r="A240" s="3">
        <v>113</v>
      </c>
      <c r="B240" s="3" t="s">
        <v>157</v>
      </c>
      <c r="C240" s="3" t="s">
        <v>3</v>
      </c>
      <c r="D240" s="3" t="str">
        <f>IF(C240="Oil",0,C240)</f>
        <v>Gas</v>
      </c>
      <c r="E240" s="3" t="s">
        <v>54</v>
      </c>
      <c r="F240" s="3" t="s">
        <v>135</v>
      </c>
      <c r="G240" s="3" t="s">
        <v>68</v>
      </c>
      <c r="I240" s="3">
        <f t="shared" si="24"/>
        <v>60</v>
      </c>
      <c r="J240" s="3">
        <v>240</v>
      </c>
      <c r="K240" s="3">
        <v>3058.892810443203</v>
      </c>
      <c r="M240" s="3" t="s">
        <v>7</v>
      </c>
      <c r="N240" s="3">
        <v>2008</v>
      </c>
      <c r="O240" s="3">
        <v>2100</v>
      </c>
    </row>
    <row r="241" spans="1:15" ht="24" hidden="1" customHeight="1">
      <c r="A241" s="3">
        <v>114</v>
      </c>
      <c r="B241" s="3" t="s">
        <v>158</v>
      </c>
      <c r="C241" s="3" t="s">
        <v>43</v>
      </c>
      <c r="D241" s="7" t="s">
        <v>3</v>
      </c>
      <c r="E241" s="3" t="s">
        <v>67</v>
      </c>
      <c r="F241" s="3" t="s">
        <v>135</v>
      </c>
      <c r="G241" s="3" t="s">
        <v>68</v>
      </c>
      <c r="H241" s="3" t="s">
        <v>86</v>
      </c>
      <c r="I241" s="3">
        <f t="shared" si="24"/>
        <v>30</v>
      </c>
      <c r="J241" s="3">
        <v>120</v>
      </c>
      <c r="K241" s="3">
        <v>2491.3020927113248</v>
      </c>
      <c r="M241" s="3" t="s">
        <v>60</v>
      </c>
      <c r="N241" s="3">
        <v>2017</v>
      </c>
      <c r="O241" s="3">
        <v>2100</v>
      </c>
    </row>
    <row r="242" spans="1:15" ht="24" customHeight="1">
      <c r="A242" s="3">
        <v>158</v>
      </c>
      <c r="B242" s="3" t="s">
        <v>213</v>
      </c>
      <c r="C242" s="3" t="s">
        <v>33</v>
      </c>
      <c r="D242" s="7" t="s">
        <v>546</v>
      </c>
      <c r="E242" s="3" t="s">
        <v>9</v>
      </c>
      <c r="F242" s="3" t="s">
        <v>193</v>
      </c>
      <c r="G242" s="3" t="s">
        <v>540</v>
      </c>
      <c r="H242" s="3" t="s">
        <v>214</v>
      </c>
      <c r="I242" s="3">
        <f t="shared" si="24"/>
        <v>92.5</v>
      </c>
      <c r="J242" s="3">
        <v>370</v>
      </c>
      <c r="K242" s="3">
        <v>3361.2845073714971</v>
      </c>
      <c r="M242" s="3" t="s">
        <v>7</v>
      </c>
      <c r="N242" s="3">
        <v>1985</v>
      </c>
      <c r="O242" s="3">
        <v>2100</v>
      </c>
    </row>
    <row r="243" spans="1:15" ht="24" hidden="1" customHeight="1">
      <c r="A243" s="3">
        <v>322</v>
      </c>
      <c r="B243" s="3" t="s">
        <v>394</v>
      </c>
      <c r="C243" s="3" t="s">
        <v>3</v>
      </c>
      <c r="D243" s="3" t="str">
        <f>IF(C243="Oil",0,C243)</f>
        <v>Gas</v>
      </c>
      <c r="E243" s="3" t="s">
        <v>14</v>
      </c>
      <c r="F243" s="3" t="s">
        <v>349</v>
      </c>
      <c r="G243" s="3" t="str">
        <f>IF(H243="Abu Dhabi","WR_UAE",IF(H243="Dubai","NE_UAE",IF(H243="Sharjah","NE_UAE",IF(H243="Ras Al Khaimah","NE_UAE", IF(H243="Ajman","NE_UAE",IF(H243="Fujairah","NE_UAE"))))))</f>
        <v>NE_UAE</v>
      </c>
      <c r="H243" s="3" t="s">
        <v>369</v>
      </c>
      <c r="I243" s="3">
        <f t="shared" si="24"/>
        <v>550</v>
      </c>
      <c r="J243" s="3">
        <v>2200</v>
      </c>
      <c r="K243" s="3">
        <v>2491.3020927113248</v>
      </c>
      <c r="M243" s="3" t="s">
        <v>25</v>
      </c>
      <c r="N243" s="3">
        <v>2020</v>
      </c>
      <c r="O243" s="3">
        <v>2100</v>
      </c>
    </row>
    <row r="244" spans="1:15" ht="24" customHeight="1">
      <c r="A244" s="3">
        <v>115</v>
      </c>
      <c r="B244" s="3" t="s">
        <v>159</v>
      </c>
      <c r="C244" s="3" t="s">
        <v>3</v>
      </c>
      <c r="D244" s="3" t="str">
        <f>IF(C244="Oil",0,C244)</f>
        <v>Gas</v>
      </c>
      <c r="E244" s="3" t="s">
        <v>9</v>
      </c>
      <c r="F244" s="3" t="s">
        <v>135</v>
      </c>
      <c r="G244" s="3" t="s">
        <v>68</v>
      </c>
      <c r="I244" s="3">
        <f t="shared" si="24"/>
        <v>7.5</v>
      </c>
      <c r="J244" s="3">
        <v>30</v>
      </c>
      <c r="K244" s="3">
        <v>3280.2479044785932</v>
      </c>
      <c r="M244" s="3" t="s">
        <v>7</v>
      </c>
      <c r="N244" s="3">
        <v>2000</v>
      </c>
      <c r="O244" s="3">
        <v>2100</v>
      </c>
    </row>
    <row r="245" spans="1:15" ht="24" hidden="1" customHeight="1">
      <c r="A245" s="3">
        <v>368</v>
      </c>
      <c r="B245" s="2" t="s">
        <v>462</v>
      </c>
      <c r="C245" s="2" t="s">
        <v>504</v>
      </c>
      <c r="D245" s="3" t="str">
        <f>IF(C245="Oil",0,C245)</f>
        <v>Solar</v>
      </c>
      <c r="E245" s="2" t="s">
        <v>505</v>
      </c>
      <c r="F245" s="2" t="s">
        <v>135</v>
      </c>
      <c r="G245" s="3" t="s">
        <v>68</v>
      </c>
      <c r="H245" s="2"/>
      <c r="I245" s="3">
        <v>0</v>
      </c>
      <c r="J245" s="2">
        <v>200</v>
      </c>
      <c r="M245" s="2" t="s">
        <v>436</v>
      </c>
      <c r="N245" s="2">
        <v>2020</v>
      </c>
      <c r="O245" s="3">
        <v>2100</v>
      </c>
    </row>
    <row r="246" spans="1:15" ht="24" customHeight="1">
      <c r="A246" s="3">
        <v>359</v>
      </c>
      <c r="B246" s="2" t="s">
        <v>453</v>
      </c>
      <c r="C246" s="2" t="s">
        <v>504</v>
      </c>
      <c r="D246" s="3" t="str">
        <f>IF(C246="Oil",0,C246)</f>
        <v>Solar</v>
      </c>
      <c r="E246" s="2" t="s">
        <v>505</v>
      </c>
      <c r="F246" s="2" t="s">
        <v>5</v>
      </c>
      <c r="G246" s="2" t="s">
        <v>533</v>
      </c>
      <c r="H246" s="2" t="s">
        <v>506</v>
      </c>
      <c r="I246" s="3">
        <v>0</v>
      </c>
      <c r="J246" s="2">
        <v>5</v>
      </c>
      <c r="M246" s="2" t="s">
        <v>7</v>
      </c>
      <c r="N246" s="2">
        <v>2014</v>
      </c>
      <c r="O246" s="3">
        <v>2100</v>
      </c>
    </row>
    <row r="247" spans="1:15" ht="24" hidden="1" customHeight="1">
      <c r="A247" s="3">
        <v>374</v>
      </c>
      <c r="B247" s="2" t="s">
        <v>468</v>
      </c>
      <c r="C247" s="2" t="s">
        <v>504</v>
      </c>
      <c r="D247" s="3" t="str">
        <f>IF(C247="Oil",0,C247)</f>
        <v>Solar</v>
      </c>
      <c r="E247" s="2" t="s">
        <v>505</v>
      </c>
      <c r="F247" s="2" t="s">
        <v>135</v>
      </c>
      <c r="G247" s="3" t="s">
        <v>68</v>
      </c>
      <c r="H247" s="2" t="s">
        <v>82</v>
      </c>
      <c r="I247" s="3">
        <v>0</v>
      </c>
      <c r="J247" s="2">
        <v>5.92</v>
      </c>
      <c r="M247" s="2" t="s">
        <v>509</v>
      </c>
      <c r="N247" s="2">
        <v>2017</v>
      </c>
      <c r="O247" s="3">
        <v>2100</v>
      </c>
    </row>
    <row r="248" spans="1:15" ht="24" customHeight="1">
      <c r="A248" s="3">
        <v>159</v>
      </c>
      <c r="B248" s="3" t="s">
        <v>215</v>
      </c>
      <c r="C248" s="3" t="s">
        <v>33</v>
      </c>
      <c r="D248" s="7" t="s">
        <v>545</v>
      </c>
      <c r="E248" s="3" t="s">
        <v>9</v>
      </c>
      <c r="F248" s="3" t="s">
        <v>193</v>
      </c>
      <c r="G248" s="3" t="str">
        <f>IF(H248="Tabuk","NWOA_KSA",IF(H248="Eastern Province","EOA_KSA",IF(H248="Riyadh","Riyadh_KSA",IF(H248="Al Jawf","NEOA_KSA",IF(H248="Northern Borders","NEOA_KSA")))))</f>
        <v>EOA_KSA</v>
      </c>
      <c r="H248" s="3" t="s">
        <v>199</v>
      </c>
      <c r="I248" s="3">
        <f t="shared" ref="I248:I256" si="25">0.25*J248</f>
        <v>35.950000000000003</v>
      </c>
      <c r="J248" s="3">
        <v>143.80000000000001</v>
      </c>
      <c r="K248" s="3">
        <v>3806.9205344356801</v>
      </c>
      <c r="M248" s="3" t="s">
        <v>7</v>
      </c>
      <c r="N248" s="3">
        <v>1977</v>
      </c>
      <c r="O248" s="3">
        <v>2100</v>
      </c>
    </row>
    <row r="249" spans="1:15" ht="24" customHeight="1">
      <c r="A249" s="3">
        <v>76</v>
      </c>
      <c r="B249" s="3" t="s">
        <v>113</v>
      </c>
      <c r="C249" s="3" t="s">
        <v>3</v>
      </c>
      <c r="D249" s="3" t="str">
        <f>IF(C249="Oil",0,C249)</f>
        <v>Gas</v>
      </c>
      <c r="E249" s="3" t="s">
        <v>9</v>
      </c>
      <c r="F249" s="3" t="s">
        <v>68</v>
      </c>
      <c r="G249" s="3" t="s">
        <v>68</v>
      </c>
      <c r="H249" s="3" t="s">
        <v>114</v>
      </c>
      <c r="I249" s="3">
        <f t="shared" si="25"/>
        <v>35</v>
      </c>
      <c r="J249" s="3">
        <v>140</v>
      </c>
      <c r="K249" s="3">
        <v>3058.892810443203</v>
      </c>
      <c r="M249" s="3" t="s">
        <v>7</v>
      </c>
      <c r="N249" s="3">
        <v>2002</v>
      </c>
      <c r="O249" s="3">
        <v>2100</v>
      </c>
    </row>
    <row r="250" spans="1:15" ht="24" customHeight="1">
      <c r="A250" s="3">
        <v>116</v>
      </c>
      <c r="B250" s="3" t="s">
        <v>160</v>
      </c>
      <c r="C250" s="3" t="s">
        <v>3</v>
      </c>
      <c r="D250" s="3" t="str">
        <f>IF(C250="Oil",0,C250)</f>
        <v>Gas</v>
      </c>
      <c r="E250" s="3" t="s">
        <v>9</v>
      </c>
      <c r="F250" s="3" t="s">
        <v>135</v>
      </c>
      <c r="G250" s="3" t="s">
        <v>68</v>
      </c>
      <c r="I250" s="3">
        <f t="shared" si="25"/>
        <v>30</v>
      </c>
      <c r="J250" s="3">
        <v>120</v>
      </c>
      <c r="K250" s="3">
        <v>3058.892810443203</v>
      </c>
      <c r="M250" s="3" t="s">
        <v>7</v>
      </c>
      <c r="N250" s="3">
        <v>2008</v>
      </c>
      <c r="O250" s="3">
        <v>2100</v>
      </c>
    </row>
    <row r="251" spans="1:15" ht="24" customHeight="1">
      <c r="A251" s="3">
        <v>117</v>
      </c>
      <c r="B251" s="3" t="s">
        <v>161</v>
      </c>
      <c r="C251" s="3" t="s">
        <v>3</v>
      </c>
      <c r="D251" s="3" t="str">
        <f>IF(C251="Oil",0,C251)</f>
        <v>Gas</v>
      </c>
      <c r="E251" s="3" t="s">
        <v>54</v>
      </c>
      <c r="F251" s="3" t="s">
        <v>135</v>
      </c>
      <c r="G251" s="3" t="s">
        <v>68</v>
      </c>
      <c r="I251" s="3">
        <f t="shared" si="25"/>
        <v>31.5</v>
      </c>
      <c r="J251" s="3">
        <v>126</v>
      </c>
      <c r="K251" s="3">
        <v>2491.3020927113248</v>
      </c>
      <c r="M251" s="3" t="s">
        <v>7</v>
      </c>
      <c r="N251" s="3">
        <v>2014</v>
      </c>
      <c r="O251" s="3">
        <v>2100</v>
      </c>
    </row>
    <row r="252" spans="1:15" ht="24" customHeight="1">
      <c r="A252" s="3">
        <v>222</v>
      </c>
      <c r="B252" s="3" t="s">
        <v>283</v>
      </c>
      <c r="C252" s="3" t="s">
        <v>33</v>
      </c>
      <c r="D252" s="7" t="s">
        <v>546</v>
      </c>
      <c r="E252" s="3" t="s">
        <v>9</v>
      </c>
      <c r="F252" s="3" t="s">
        <v>238</v>
      </c>
      <c r="G252" s="3" t="s">
        <v>542</v>
      </c>
      <c r="H252" s="3" t="s">
        <v>537</v>
      </c>
      <c r="I252" s="3">
        <f t="shared" si="25"/>
        <v>228.75</v>
      </c>
      <c r="J252" s="3">
        <v>915</v>
      </c>
      <c r="K252" s="3">
        <v>3274.3288594179958</v>
      </c>
      <c r="M252" s="3" t="s">
        <v>7</v>
      </c>
      <c r="N252" s="3">
        <v>2000</v>
      </c>
      <c r="O252" s="3">
        <v>2100</v>
      </c>
    </row>
    <row r="253" spans="1:15" ht="24" hidden="1" customHeight="1">
      <c r="A253" s="3">
        <v>223</v>
      </c>
      <c r="B253" s="3" t="s">
        <v>284</v>
      </c>
      <c r="C253" s="3" t="s">
        <v>33</v>
      </c>
      <c r="D253" s="6" t="s">
        <v>546</v>
      </c>
      <c r="E253" s="3" t="s">
        <v>285</v>
      </c>
      <c r="F253" s="3" t="s">
        <v>238</v>
      </c>
      <c r="G253" s="3" t="s">
        <v>542</v>
      </c>
      <c r="H253" s="3" t="s">
        <v>537</v>
      </c>
      <c r="I253" s="3">
        <f t="shared" si="25"/>
        <v>90</v>
      </c>
      <c r="J253" s="3">
        <v>360</v>
      </c>
      <c r="K253" s="3">
        <v>2597.0683135711902</v>
      </c>
      <c r="M253" s="3" t="s">
        <v>60</v>
      </c>
      <c r="N253" s="3">
        <v>2018</v>
      </c>
      <c r="O253" s="3">
        <v>2100</v>
      </c>
    </row>
    <row r="254" spans="1:15" ht="24" customHeight="1">
      <c r="A254" s="3">
        <v>224</v>
      </c>
      <c r="B254" s="3" t="s">
        <v>286</v>
      </c>
      <c r="C254" s="3" t="s">
        <v>33</v>
      </c>
      <c r="D254" s="7" t="s">
        <v>546</v>
      </c>
      <c r="E254" s="3" t="s">
        <v>285</v>
      </c>
      <c r="F254" s="3" t="s">
        <v>238</v>
      </c>
      <c r="G254" s="3" t="s">
        <v>542</v>
      </c>
      <c r="H254" s="3" t="s">
        <v>537</v>
      </c>
      <c r="I254" s="3">
        <f t="shared" si="25"/>
        <v>180</v>
      </c>
      <c r="J254" s="3">
        <v>720</v>
      </c>
      <c r="K254" s="3">
        <v>2597.0683135711902</v>
      </c>
      <c r="M254" s="3" t="s">
        <v>7</v>
      </c>
      <c r="N254" s="3">
        <v>2012</v>
      </c>
      <c r="O254" s="3">
        <v>2100</v>
      </c>
    </row>
    <row r="255" spans="1:15" ht="24" customHeight="1">
      <c r="A255" s="3">
        <v>133</v>
      </c>
      <c r="B255" s="3" t="s">
        <v>180</v>
      </c>
      <c r="C255" s="3" t="s">
        <v>3</v>
      </c>
      <c r="D255" s="3" t="str">
        <f>IF(C255="Oil",0,C255)</f>
        <v>Gas</v>
      </c>
      <c r="E255" s="3" t="s">
        <v>4</v>
      </c>
      <c r="F255" s="3" t="s">
        <v>177</v>
      </c>
      <c r="G255" s="3" t="s">
        <v>535</v>
      </c>
      <c r="H255" s="3" t="s">
        <v>178</v>
      </c>
      <c r="I255" s="3">
        <f t="shared" si="25"/>
        <v>337.5</v>
      </c>
      <c r="J255" s="3">
        <v>1350</v>
      </c>
      <c r="K255" s="3">
        <v>1593.6931917855959</v>
      </c>
      <c r="M255" s="3" t="s">
        <v>7</v>
      </c>
      <c r="N255" s="3">
        <v>2011</v>
      </c>
      <c r="O255" s="3">
        <v>2100</v>
      </c>
    </row>
    <row r="256" spans="1:15" ht="24" customHeight="1">
      <c r="A256" s="3">
        <v>134</v>
      </c>
      <c r="B256" s="3" t="s">
        <v>181</v>
      </c>
      <c r="C256" s="3" t="s">
        <v>33</v>
      </c>
      <c r="D256" s="6" t="s">
        <v>546</v>
      </c>
      <c r="E256" s="3" t="s">
        <v>67</v>
      </c>
      <c r="F256" s="3" t="s">
        <v>177</v>
      </c>
      <c r="G256" s="3" t="s">
        <v>535</v>
      </c>
      <c r="H256" s="3" t="s">
        <v>178</v>
      </c>
      <c r="I256" s="3">
        <f t="shared" si="25"/>
        <v>3.3250000000000002</v>
      </c>
      <c r="J256" s="3">
        <v>13.3</v>
      </c>
      <c r="K256" s="3">
        <v>2913.5863664773383</v>
      </c>
      <c r="M256" s="3" t="s">
        <v>7</v>
      </c>
      <c r="N256" s="3">
        <v>2007</v>
      </c>
      <c r="O256" s="3">
        <v>2100</v>
      </c>
    </row>
    <row r="257" spans="1:15" ht="24" customHeight="1">
      <c r="A257" s="3">
        <v>377</v>
      </c>
      <c r="B257" s="2" t="s">
        <v>471</v>
      </c>
      <c r="C257" s="2" t="s">
        <v>504</v>
      </c>
      <c r="D257" s="3" t="str">
        <f t="shared" ref="D257:D263" si="26">IF(C257="Oil",0,C257)</f>
        <v>Solar</v>
      </c>
      <c r="E257" s="2" t="s">
        <v>505</v>
      </c>
      <c r="F257" s="2" t="s">
        <v>177</v>
      </c>
      <c r="G257" s="3" t="s">
        <v>535</v>
      </c>
      <c r="H257" s="2" t="s">
        <v>191</v>
      </c>
      <c r="I257" s="3">
        <v>0</v>
      </c>
      <c r="J257" s="2">
        <v>1.6819999999999999</v>
      </c>
      <c r="M257" s="2" t="s">
        <v>508</v>
      </c>
      <c r="N257" s="2">
        <v>2014</v>
      </c>
      <c r="O257" s="3">
        <v>2100</v>
      </c>
    </row>
    <row r="258" spans="1:15" ht="24" customHeight="1">
      <c r="A258" s="3">
        <v>381</v>
      </c>
      <c r="B258" s="2" t="s">
        <v>475</v>
      </c>
      <c r="C258" s="2" t="s">
        <v>504</v>
      </c>
      <c r="D258" s="3" t="str">
        <f t="shared" si="26"/>
        <v>Solar</v>
      </c>
      <c r="E258" s="2" t="s">
        <v>505</v>
      </c>
      <c r="F258" s="2" t="s">
        <v>177</v>
      </c>
      <c r="G258" s="3" t="s">
        <v>535</v>
      </c>
      <c r="H258" s="2" t="s">
        <v>191</v>
      </c>
      <c r="I258" s="3">
        <v>0</v>
      </c>
      <c r="J258" s="2">
        <v>0.66700000000000004</v>
      </c>
      <c r="M258" s="2" t="s">
        <v>508</v>
      </c>
      <c r="N258" s="2">
        <v>2011</v>
      </c>
      <c r="O258" s="3">
        <v>2100</v>
      </c>
    </row>
    <row r="259" spans="1:15" ht="24" hidden="1" customHeight="1">
      <c r="A259" s="3">
        <v>379</v>
      </c>
      <c r="B259" s="2" t="s">
        <v>473</v>
      </c>
      <c r="C259" s="2" t="s">
        <v>504</v>
      </c>
      <c r="D259" s="3" t="str">
        <f t="shared" si="26"/>
        <v>Solar</v>
      </c>
      <c r="E259" s="2" t="s">
        <v>505</v>
      </c>
      <c r="F259" s="2" t="s">
        <v>177</v>
      </c>
      <c r="G259" s="3" t="s">
        <v>535</v>
      </c>
      <c r="H259" s="2" t="s">
        <v>191</v>
      </c>
      <c r="I259" s="3">
        <v>0</v>
      </c>
      <c r="J259" s="2">
        <v>1</v>
      </c>
      <c r="M259" s="2" t="s">
        <v>25</v>
      </c>
      <c r="N259" s="2">
        <v>2018</v>
      </c>
      <c r="O259" s="3">
        <v>2100</v>
      </c>
    </row>
    <row r="260" spans="1:15" ht="24" customHeight="1">
      <c r="A260" s="3">
        <v>380</v>
      </c>
      <c r="B260" s="2" t="s">
        <v>474</v>
      </c>
      <c r="C260" s="2" t="s">
        <v>504</v>
      </c>
      <c r="D260" s="3" t="str">
        <f t="shared" si="26"/>
        <v>Solar</v>
      </c>
      <c r="E260" s="2" t="s">
        <v>505</v>
      </c>
      <c r="F260" s="2" t="s">
        <v>177</v>
      </c>
      <c r="G260" s="3" t="s">
        <v>535</v>
      </c>
      <c r="H260" s="2" t="s">
        <v>191</v>
      </c>
      <c r="I260" s="3">
        <v>0</v>
      </c>
      <c r="J260" s="2">
        <v>0.73699999999999999</v>
      </c>
      <c r="M260" s="2" t="s">
        <v>508</v>
      </c>
      <c r="N260" s="2">
        <v>2000</v>
      </c>
      <c r="O260" s="3">
        <v>2100</v>
      </c>
    </row>
    <row r="261" spans="1:15" ht="24" customHeight="1">
      <c r="A261" s="3">
        <v>225</v>
      </c>
      <c r="B261" s="3" t="s">
        <v>287</v>
      </c>
      <c r="C261" s="3" t="s">
        <v>3</v>
      </c>
      <c r="D261" s="8" t="str">
        <f t="shared" si="26"/>
        <v>Gas</v>
      </c>
      <c r="E261" s="3" t="s">
        <v>54</v>
      </c>
      <c r="F261" s="3" t="s">
        <v>238</v>
      </c>
      <c r="G261" s="3" t="str">
        <f>IF(H261="Tabuk","NWOA_KSA",IF(H261="Eastern Province","EOA_KSA",IF(H261="Riyadh","Riyadh_KSA",IF(H261="Al Jawf","NEOA_KSA",IF(H261="Northern Borders","NEOA_KSA")))))</f>
        <v>EOA_KSA</v>
      </c>
      <c r="H261" s="3" t="s">
        <v>199</v>
      </c>
      <c r="I261" s="3">
        <f>0.25*J261</f>
        <v>36</v>
      </c>
      <c r="J261" s="3">
        <v>144</v>
      </c>
      <c r="K261" s="3">
        <v>3058.892810443203</v>
      </c>
      <c r="M261" s="3" t="s">
        <v>7</v>
      </c>
      <c r="N261" s="3">
        <v>2004</v>
      </c>
      <c r="O261" s="3">
        <v>2100</v>
      </c>
    </row>
    <row r="262" spans="1:15" ht="24" customHeight="1">
      <c r="A262" s="3">
        <v>378</v>
      </c>
      <c r="B262" s="2" t="s">
        <v>472</v>
      </c>
      <c r="C262" s="2" t="s">
        <v>504</v>
      </c>
      <c r="D262" s="3" t="str">
        <f t="shared" si="26"/>
        <v>Solar</v>
      </c>
      <c r="E262" s="2" t="s">
        <v>505</v>
      </c>
      <c r="F262" s="2" t="s">
        <v>177</v>
      </c>
      <c r="G262" s="3" t="s">
        <v>535</v>
      </c>
      <c r="H262" s="2" t="s">
        <v>187</v>
      </c>
      <c r="I262" s="3">
        <v>0</v>
      </c>
      <c r="J262" s="2">
        <v>1.1000000000000001</v>
      </c>
      <c r="M262" s="2" t="s">
        <v>508</v>
      </c>
      <c r="N262" s="2">
        <v>2015</v>
      </c>
      <c r="O262" s="3">
        <v>2100</v>
      </c>
    </row>
    <row r="263" spans="1:15" ht="24" customHeight="1">
      <c r="A263" s="3">
        <v>226</v>
      </c>
      <c r="B263" s="3" t="s">
        <v>288</v>
      </c>
      <c r="C263" s="3" t="s">
        <v>3</v>
      </c>
      <c r="D263" s="8" t="str">
        <f t="shared" si="26"/>
        <v>Gas</v>
      </c>
      <c r="E263" s="3" t="s">
        <v>4</v>
      </c>
      <c r="F263" s="3" t="s">
        <v>238</v>
      </c>
      <c r="G263" s="3" t="str">
        <f>IF(H263="Tabuk","NWOA_KSA",IF(H263="Eastern Province","EOA_KSA",IF(H263="Riyadh","Riyadh_KSA",IF(H263="Al Jawf","NEOA_KSA",IF(H263="Northern Borders","NEOA_KSA")))))</f>
        <v>EOA_KSA</v>
      </c>
      <c r="H263" s="3" t="s">
        <v>199</v>
      </c>
      <c r="I263" s="3">
        <f t="shared" ref="I263:I279" si="27">0.25*J263</f>
        <v>807.5</v>
      </c>
      <c r="J263" s="3">
        <v>3230</v>
      </c>
      <c r="K263" s="3">
        <v>1593.6931917855959</v>
      </c>
      <c r="M263" s="3" t="s">
        <v>7</v>
      </c>
      <c r="N263" s="3">
        <v>2013</v>
      </c>
      <c r="O263" s="3">
        <v>2100</v>
      </c>
    </row>
    <row r="264" spans="1:15" ht="24" customHeight="1">
      <c r="A264" s="3">
        <v>227</v>
      </c>
      <c r="B264" s="3" t="s">
        <v>289</v>
      </c>
      <c r="C264" s="3" t="s">
        <v>43</v>
      </c>
      <c r="D264" s="7" t="s">
        <v>3</v>
      </c>
      <c r="E264" s="3" t="s">
        <v>4</v>
      </c>
      <c r="F264" s="3" t="s">
        <v>238</v>
      </c>
      <c r="G264" s="3" t="str">
        <f>IF(H264="Tabuk","NWOA_KSA",IF(H264="Eastern Province","EOA_KSA",IF(H264="Riyadh","Riyadh_KSA",IF(H264="Al Jawf","NEOA_KSA",IF(H264="Northern Borders","NEOA_KSA")))))</f>
        <v>EOA_KSA</v>
      </c>
      <c r="H264" s="3" t="s">
        <v>199</v>
      </c>
      <c r="I264" s="3">
        <f t="shared" si="27"/>
        <v>981.75</v>
      </c>
      <c r="J264" s="3">
        <v>3927</v>
      </c>
      <c r="K264" s="3">
        <v>1593.6931917855959</v>
      </c>
      <c r="M264" s="3" t="s">
        <v>7</v>
      </c>
      <c r="N264" s="3">
        <v>2014</v>
      </c>
      <c r="O264" s="3">
        <v>2100</v>
      </c>
    </row>
    <row r="265" spans="1:15" ht="24" customHeight="1">
      <c r="A265" s="3">
        <v>160</v>
      </c>
      <c r="B265" s="3" t="s">
        <v>216</v>
      </c>
      <c r="C265" s="3" t="s">
        <v>3</v>
      </c>
      <c r="D265" s="8" t="str">
        <f>IF(C265="Oil",0,C265)</f>
        <v>Gas</v>
      </c>
      <c r="E265" s="3" t="s">
        <v>28</v>
      </c>
      <c r="F265" s="3" t="s">
        <v>193</v>
      </c>
      <c r="G265" s="3" t="str">
        <f>IF(H265="Tabuk","NWOA_KSA",IF(H265="Eastern Province","EOA_KSA",IF(H265="Riyadh","Riyadh_KSA",IF(H265="Al Jawf","NEOA_KSA",IF(H265="Northern Borders","NEOA_KSA")))))</f>
        <v>EOA_KSA</v>
      </c>
      <c r="H265" s="3" t="s">
        <v>199</v>
      </c>
      <c r="I265" s="3">
        <f t="shared" si="27"/>
        <v>625</v>
      </c>
      <c r="J265" s="3">
        <v>2500</v>
      </c>
      <c r="K265" s="3">
        <v>2571.0689186565128</v>
      </c>
      <c r="M265" s="3" t="s">
        <v>7</v>
      </c>
      <c r="N265" s="3">
        <v>1988</v>
      </c>
      <c r="O265" s="3">
        <v>2100</v>
      </c>
    </row>
    <row r="266" spans="1:15" ht="24" customHeight="1">
      <c r="A266" s="3">
        <v>228</v>
      </c>
      <c r="B266" s="3" t="s">
        <v>290</v>
      </c>
      <c r="C266" s="3" t="s">
        <v>33</v>
      </c>
      <c r="D266" s="7" t="s">
        <v>545</v>
      </c>
      <c r="E266" s="3" t="s">
        <v>9</v>
      </c>
      <c r="F266" s="3" t="s">
        <v>238</v>
      </c>
      <c r="G266" s="3" t="str">
        <f>IF(H266="Tabuk","NWOA_KSA",IF(H266="Eastern Province","EOA_KSA",IF(H266="Riyadh","Riyadh_KSA",IF(H266="Al Jawf","NEOA_KSA",IF(H266="Northern Borders","NEOA_KSA")))))</f>
        <v>NEOA_KSA</v>
      </c>
      <c r="H266" s="3" t="s">
        <v>231</v>
      </c>
      <c r="I266" s="3">
        <f t="shared" si="27"/>
        <v>60.725000000000001</v>
      </c>
      <c r="J266" s="3">
        <v>242.9</v>
      </c>
      <c r="K266" s="3">
        <v>3375.8564749807383</v>
      </c>
      <c r="M266" s="3" t="s">
        <v>7</v>
      </c>
      <c r="N266" s="3">
        <v>1993</v>
      </c>
      <c r="O266" s="3">
        <v>2100</v>
      </c>
    </row>
    <row r="267" spans="1:15" ht="24" hidden="1" customHeight="1">
      <c r="A267" s="3">
        <v>118</v>
      </c>
      <c r="B267" s="3" t="s">
        <v>162</v>
      </c>
      <c r="C267" s="3" t="s">
        <v>3</v>
      </c>
      <c r="D267" s="3" t="str">
        <f>IF(C267="Oil",0,C267)</f>
        <v>Gas</v>
      </c>
      <c r="E267" s="3" t="s">
        <v>54</v>
      </c>
      <c r="F267" s="3" t="s">
        <v>135</v>
      </c>
      <c r="G267" s="3" t="s">
        <v>68</v>
      </c>
      <c r="I267" s="3">
        <f t="shared" si="27"/>
        <v>38.6</v>
      </c>
      <c r="J267" s="3">
        <v>154.4</v>
      </c>
      <c r="K267" s="3">
        <v>2491.3020927113248</v>
      </c>
      <c r="M267" s="3" t="s">
        <v>25</v>
      </c>
      <c r="N267" s="3">
        <v>2018</v>
      </c>
      <c r="O267" s="3">
        <v>2100</v>
      </c>
    </row>
    <row r="268" spans="1:15" ht="24" hidden="1" customHeight="1">
      <c r="A268" s="3">
        <v>229</v>
      </c>
      <c r="B268" s="3" t="s">
        <v>291</v>
      </c>
      <c r="C268" s="3" t="s">
        <v>3</v>
      </c>
      <c r="D268" s="8" t="str">
        <f>IF(C268="Oil",0,C268)</f>
        <v>Gas</v>
      </c>
      <c r="E268" s="3" t="s">
        <v>4</v>
      </c>
      <c r="F268" s="3" t="s">
        <v>238</v>
      </c>
      <c r="G268" s="3" t="s">
        <v>539</v>
      </c>
      <c r="H268" s="3" t="s">
        <v>197</v>
      </c>
      <c r="I268" s="3">
        <f t="shared" si="27"/>
        <v>514.875</v>
      </c>
      <c r="J268" s="3">
        <v>2059.5</v>
      </c>
      <c r="K268" s="3">
        <v>1593.6931917855959</v>
      </c>
      <c r="M268" s="3" t="s">
        <v>60</v>
      </c>
      <c r="N268" s="3">
        <v>2017</v>
      </c>
      <c r="O268" s="3">
        <v>2100</v>
      </c>
    </row>
    <row r="269" spans="1:15" ht="24" customHeight="1">
      <c r="A269" s="3">
        <v>230</v>
      </c>
      <c r="B269" s="3" t="s">
        <v>292</v>
      </c>
      <c r="C269" s="3" t="s">
        <v>33</v>
      </c>
      <c r="D269" s="7" t="s">
        <v>547</v>
      </c>
      <c r="E269" s="3" t="s">
        <v>28</v>
      </c>
      <c r="F269" s="3" t="s">
        <v>238</v>
      </c>
      <c r="G269" s="3" t="s">
        <v>539</v>
      </c>
      <c r="H269" s="3" t="s">
        <v>197</v>
      </c>
      <c r="I269" s="3">
        <f t="shared" si="27"/>
        <v>700</v>
      </c>
      <c r="J269" s="3">
        <v>2800</v>
      </c>
      <c r="K269" s="3">
        <v>2236.426380087833</v>
      </c>
      <c r="M269" s="3" t="s">
        <v>7</v>
      </c>
      <c r="N269" s="3">
        <v>2014</v>
      </c>
      <c r="O269" s="3">
        <v>2100</v>
      </c>
    </row>
    <row r="270" spans="1:15" ht="24" customHeight="1">
      <c r="A270" s="3">
        <v>161</v>
      </c>
      <c r="B270" s="3" t="s">
        <v>217</v>
      </c>
      <c r="C270" s="3" t="s">
        <v>33</v>
      </c>
      <c r="D270" s="7" t="s">
        <v>546</v>
      </c>
      <c r="E270" s="3" t="s">
        <v>4</v>
      </c>
      <c r="F270" s="3" t="s">
        <v>193</v>
      </c>
      <c r="G270" s="3" t="s">
        <v>539</v>
      </c>
      <c r="H270" s="3" t="s">
        <v>197</v>
      </c>
      <c r="I270" s="3">
        <f t="shared" si="27"/>
        <v>97.995000000000005</v>
      </c>
      <c r="J270" s="3">
        <v>391.98</v>
      </c>
      <c r="K270" s="3">
        <v>2597.0683135711902</v>
      </c>
      <c r="M270" s="3" t="s">
        <v>7</v>
      </c>
      <c r="N270" s="3">
        <v>1994</v>
      </c>
      <c r="O270" s="3">
        <v>2100</v>
      </c>
    </row>
    <row r="271" spans="1:15" ht="24" customHeight="1">
      <c r="A271" s="3">
        <v>231</v>
      </c>
      <c r="B271" s="3" t="s">
        <v>293</v>
      </c>
      <c r="C271" s="3" t="s">
        <v>33</v>
      </c>
      <c r="D271" s="7" t="s">
        <v>546</v>
      </c>
      <c r="E271" s="3" t="s">
        <v>4</v>
      </c>
      <c r="F271" s="3" t="s">
        <v>238</v>
      </c>
      <c r="G271" s="3" t="s">
        <v>539</v>
      </c>
      <c r="H271" s="3" t="s">
        <v>197</v>
      </c>
      <c r="I271" s="3">
        <f t="shared" si="27"/>
        <v>182.11500000000001</v>
      </c>
      <c r="J271" s="3">
        <v>728.46</v>
      </c>
      <c r="K271" s="3">
        <v>2597.0683135711902</v>
      </c>
      <c r="M271" s="3" t="s">
        <v>7</v>
      </c>
      <c r="N271" s="3">
        <v>1994</v>
      </c>
      <c r="O271" s="3">
        <v>2100</v>
      </c>
    </row>
    <row r="272" spans="1:15" ht="24" customHeight="1">
      <c r="A272" s="3">
        <v>232</v>
      </c>
      <c r="B272" s="3" t="s">
        <v>294</v>
      </c>
      <c r="C272" s="3" t="s">
        <v>33</v>
      </c>
      <c r="D272" s="7" t="s">
        <v>546</v>
      </c>
      <c r="E272" s="3" t="s">
        <v>9</v>
      </c>
      <c r="F272" s="3" t="s">
        <v>238</v>
      </c>
      <c r="G272" s="3" t="s">
        <v>539</v>
      </c>
      <c r="H272" s="3" t="s">
        <v>197</v>
      </c>
      <c r="I272" s="3">
        <f t="shared" si="27"/>
        <v>420</v>
      </c>
      <c r="J272" s="3">
        <v>1680</v>
      </c>
      <c r="K272" s="3">
        <v>3274.3288594179958</v>
      </c>
      <c r="M272" s="3" t="s">
        <v>7</v>
      </c>
      <c r="N272" s="3">
        <v>2000</v>
      </c>
      <c r="O272" s="3">
        <v>2100</v>
      </c>
    </row>
    <row r="273" spans="1:16" ht="24" customHeight="1">
      <c r="A273" s="3">
        <v>233</v>
      </c>
      <c r="B273" s="3" t="s">
        <v>295</v>
      </c>
      <c r="C273" s="3" t="s">
        <v>33</v>
      </c>
      <c r="D273" s="7" t="s">
        <v>547</v>
      </c>
      <c r="E273" s="3" t="s">
        <v>28</v>
      </c>
      <c r="F273" s="3" t="s">
        <v>238</v>
      </c>
      <c r="G273" s="3" t="s">
        <v>539</v>
      </c>
      <c r="H273" s="3" t="s">
        <v>197</v>
      </c>
      <c r="I273" s="3">
        <f t="shared" si="27"/>
        <v>301</v>
      </c>
      <c r="J273" s="3">
        <v>1204</v>
      </c>
      <c r="K273" s="3">
        <v>2236.426380087833</v>
      </c>
      <c r="M273" s="3" t="s">
        <v>7</v>
      </c>
      <c r="N273" s="3">
        <v>2012</v>
      </c>
      <c r="O273" s="3">
        <v>2100</v>
      </c>
    </row>
    <row r="274" spans="1:16" ht="24" customHeight="1">
      <c r="A274" s="3">
        <v>234</v>
      </c>
      <c r="B274" s="3" t="s">
        <v>296</v>
      </c>
      <c r="C274" s="3" t="s">
        <v>33</v>
      </c>
      <c r="D274" s="7" t="s">
        <v>547</v>
      </c>
      <c r="E274" s="3" t="s">
        <v>225</v>
      </c>
      <c r="F274" s="3" t="s">
        <v>238</v>
      </c>
      <c r="G274" s="3" t="s">
        <v>539</v>
      </c>
      <c r="H274" s="3" t="s">
        <v>197</v>
      </c>
      <c r="I274" s="3">
        <f t="shared" si="27"/>
        <v>147.5</v>
      </c>
      <c r="J274" s="3">
        <v>590</v>
      </c>
      <c r="K274" s="3">
        <v>2299.1635065772057</v>
      </c>
      <c r="M274" s="3" t="s">
        <v>7</v>
      </c>
      <c r="N274" s="3">
        <v>2008</v>
      </c>
      <c r="O274" s="3">
        <v>2100</v>
      </c>
    </row>
    <row r="275" spans="1:16" ht="24" hidden="1" customHeight="1">
      <c r="A275" s="3">
        <v>235</v>
      </c>
      <c r="B275" s="3" t="s">
        <v>297</v>
      </c>
      <c r="C275" s="3" t="s">
        <v>33</v>
      </c>
      <c r="D275" s="6" t="s">
        <v>546</v>
      </c>
      <c r="E275" s="3" t="s">
        <v>9</v>
      </c>
      <c r="F275" s="3" t="s">
        <v>238</v>
      </c>
      <c r="G275" s="3" t="s">
        <v>539</v>
      </c>
      <c r="H275" s="3" t="s">
        <v>197</v>
      </c>
      <c r="I275" s="3">
        <f t="shared" si="27"/>
        <v>180</v>
      </c>
      <c r="J275" s="3">
        <v>720</v>
      </c>
      <c r="K275" s="3">
        <v>2855.7394428145212</v>
      </c>
      <c r="M275" s="3" t="s">
        <v>25</v>
      </c>
      <c r="N275" s="3">
        <v>2017</v>
      </c>
      <c r="O275" s="3">
        <v>2100</v>
      </c>
    </row>
    <row r="276" spans="1:16" ht="24" customHeight="1">
      <c r="A276" s="3">
        <v>236</v>
      </c>
      <c r="B276" s="3" t="s">
        <v>298</v>
      </c>
      <c r="C276" s="3" t="s">
        <v>33</v>
      </c>
      <c r="D276" s="7" t="s">
        <v>547</v>
      </c>
      <c r="E276" s="3" t="s">
        <v>28</v>
      </c>
      <c r="F276" s="3" t="s">
        <v>238</v>
      </c>
      <c r="G276" s="3" t="s">
        <v>539</v>
      </c>
      <c r="H276" s="3" t="s">
        <v>197</v>
      </c>
      <c r="I276" s="3">
        <f t="shared" si="27"/>
        <v>390</v>
      </c>
      <c r="J276" s="3">
        <v>1560</v>
      </c>
      <c r="K276" s="3">
        <v>2457.1823166550912</v>
      </c>
      <c r="M276" s="3" t="s">
        <v>7</v>
      </c>
      <c r="N276" s="3">
        <v>1985</v>
      </c>
      <c r="O276" s="3">
        <v>2100</v>
      </c>
    </row>
    <row r="277" spans="1:16" ht="24" customHeight="1">
      <c r="A277" s="3">
        <v>77</v>
      </c>
      <c r="B277" s="3" t="s">
        <v>115</v>
      </c>
      <c r="C277" s="3" t="s">
        <v>33</v>
      </c>
      <c r="D277" s="6" t="s">
        <v>545</v>
      </c>
      <c r="E277" s="3" t="s">
        <v>67</v>
      </c>
      <c r="F277" s="3" t="s">
        <v>68</v>
      </c>
      <c r="G277" s="3" t="s">
        <v>68</v>
      </c>
      <c r="H277" s="3" t="s">
        <v>69</v>
      </c>
      <c r="I277" s="3">
        <f t="shared" si="27"/>
        <v>0.13250000000000001</v>
      </c>
      <c r="J277" s="3">
        <v>0.53</v>
      </c>
      <c r="K277" s="3">
        <v>2455.0073544586458</v>
      </c>
      <c r="M277" s="3" t="s">
        <v>7</v>
      </c>
      <c r="N277" s="3">
        <v>2000</v>
      </c>
      <c r="O277" s="3">
        <v>2100</v>
      </c>
    </row>
    <row r="278" spans="1:16" ht="24" customHeight="1">
      <c r="A278" s="3">
        <v>237</v>
      </c>
      <c r="B278" s="3" t="s">
        <v>299</v>
      </c>
      <c r="C278" s="3" t="s">
        <v>33</v>
      </c>
      <c r="D278" s="7" t="s">
        <v>545</v>
      </c>
      <c r="E278" s="3" t="s">
        <v>9</v>
      </c>
      <c r="F278" s="3" t="s">
        <v>238</v>
      </c>
      <c r="G278" s="3" t="str">
        <f>IF(H278="Tabuk","NWOA_KSA",IF(H278="Eastern Province","EOA_KSA",IF(H278="Riyadh","Riyadh_KSA",IF(H278="Al Jawf","NEOA_KSA",IF(H278="Northern Borders","NEOA_KSA")))))</f>
        <v>NEOA_KSA</v>
      </c>
      <c r="H278" s="3" t="s">
        <v>300</v>
      </c>
      <c r="I278" s="3">
        <f t="shared" si="27"/>
        <v>44</v>
      </c>
      <c r="J278" s="3">
        <v>176</v>
      </c>
      <c r="K278" s="3">
        <v>3002.9985059498822</v>
      </c>
      <c r="M278" s="3" t="s">
        <v>7</v>
      </c>
      <c r="N278" s="3">
        <v>2006</v>
      </c>
      <c r="O278" s="3">
        <v>2100</v>
      </c>
    </row>
    <row r="279" spans="1:16" ht="24" customHeight="1">
      <c r="A279" s="3">
        <v>162</v>
      </c>
      <c r="B279" s="3" t="s">
        <v>218</v>
      </c>
      <c r="C279" s="3" t="s">
        <v>33</v>
      </c>
      <c r="D279" s="7" t="s">
        <v>545</v>
      </c>
      <c r="E279" s="3" t="s">
        <v>67</v>
      </c>
      <c r="F279" s="3" t="s">
        <v>193</v>
      </c>
      <c r="G279" s="3" t="str">
        <f>IF(H279="Tabuk","NWOA_KSA",IF(H279="Eastern Province","EOA_KSA",IF(H279="Riyadh","Riyadh_KSA",IF(H279="Al Jawf","NEOA_KSA",IF(H279="Northern Borders","NEOA_KSA")))))</f>
        <v>NEOA_KSA</v>
      </c>
      <c r="H279" s="3" t="s">
        <v>300</v>
      </c>
      <c r="I279" s="3">
        <f t="shared" si="27"/>
        <v>14.725</v>
      </c>
      <c r="J279" s="3">
        <v>58.9</v>
      </c>
      <c r="K279" s="3">
        <v>2476.989981461646</v>
      </c>
      <c r="M279" s="3" t="s">
        <v>7</v>
      </c>
      <c r="N279" s="3">
        <v>1981</v>
      </c>
      <c r="O279" s="3">
        <v>2100</v>
      </c>
    </row>
    <row r="280" spans="1:16" ht="24" hidden="1" customHeight="1">
      <c r="A280" s="3">
        <v>389</v>
      </c>
      <c r="B280" s="2" t="s">
        <v>483</v>
      </c>
      <c r="C280" s="2" t="s">
        <v>504</v>
      </c>
      <c r="D280" s="3" t="str">
        <f>IF(C280="Oil",0,C280)</f>
        <v>Solar</v>
      </c>
      <c r="E280" s="2" t="s">
        <v>505</v>
      </c>
      <c r="F280" s="2" t="s">
        <v>238</v>
      </c>
      <c r="G280" s="3" t="str">
        <f>IF(H280="Tabuk","NWOA_KSA",IF(H280="Eastern Province","EOA_KSA",IF(H280="Riyadh","Riyadh_KSA",IF(H280="Al Jawf","NEOA_KSA",IF(H280="Northern Borders","NEOA_KSA")))))</f>
        <v>NEOA_KSA</v>
      </c>
      <c r="H280" s="2" t="s">
        <v>300</v>
      </c>
      <c r="I280" s="3">
        <v>0</v>
      </c>
      <c r="J280" s="2">
        <v>50</v>
      </c>
      <c r="M280" s="2" t="s">
        <v>17</v>
      </c>
      <c r="N280" s="2">
        <v>2020</v>
      </c>
      <c r="O280" s="3">
        <v>2100</v>
      </c>
    </row>
    <row r="281" spans="1:16" ht="24" customHeight="1">
      <c r="A281" s="3">
        <v>78</v>
      </c>
      <c r="B281" s="3" t="s">
        <v>116</v>
      </c>
      <c r="C281" s="3" t="s">
        <v>33</v>
      </c>
      <c r="D281" s="6" t="s">
        <v>545</v>
      </c>
      <c r="E281" s="3" t="s">
        <v>67</v>
      </c>
      <c r="F281" s="3" t="s">
        <v>68</v>
      </c>
      <c r="G281" s="3" t="s">
        <v>68</v>
      </c>
      <c r="I281" s="3">
        <f t="shared" ref="I281:I311" si="28">0.25*J281</f>
        <v>0.125</v>
      </c>
      <c r="J281" s="3">
        <v>0.5</v>
      </c>
      <c r="K281" s="3">
        <v>2455.0073544586458</v>
      </c>
      <c r="M281" s="3" t="s">
        <v>7</v>
      </c>
      <c r="N281" s="3">
        <v>1992</v>
      </c>
      <c r="O281" s="3">
        <v>2100</v>
      </c>
    </row>
    <row r="282" spans="1:16" ht="24" customHeight="1">
      <c r="A282" s="3">
        <v>135</v>
      </c>
      <c r="B282" s="3" t="s">
        <v>182</v>
      </c>
      <c r="C282" s="3" t="s">
        <v>3</v>
      </c>
      <c r="D282" s="3" t="str">
        <f t="shared" ref="D282:D289" si="29">IF(C282="Oil",0,C282)</f>
        <v>Gas</v>
      </c>
      <c r="E282" s="3" t="s">
        <v>46</v>
      </c>
      <c r="F282" s="3" t="s">
        <v>177</v>
      </c>
      <c r="G282" s="3" t="s">
        <v>535</v>
      </c>
      <c r="H282" s="3" t="s">
        <v>178</v>
      </c>
      <c r="I282" s="3">
        <f t="shared" si="28"/>
        <v>124.25</v>
      </c>
      <c r="J282" s="3">
        <v>497</v>
      </c>
      <c r="K282" s="3">
        <v>2128.1042022228485</v>
      </c>
      <c r="M282" s="3" t="s">
        <v>7</v>
      </c>
      <c r="N282" s="3">
        <v>1980</v>
      </c>
      <c r="O282" s="3">
        <v>2100</v>
      </c>
    </row>
    <row r="283" spans="1:16" ht="24" customHeight="1">
      <c r="A283" s="3">
        <v>136</v>
      </c>
      <c r="B283" s="3" t="s">
        <v>183</v>
      </c>
      <c r="C283" s="3" t="s">
        <v>3</v>
      </c>
      <c r="D283" s="3" t="str">
        <f t="shared" si="29"/>
        <v>Gas</v>
      </c>
      <c r="E283" s="3" t="s">
        <v>46</v>
      </c>
      <c r="F283" s="3" t="s">
        <v>177</v>
      </c>
      <c r="G283" s="3" t="s">
        <v>535</v>
      </c>
      <c r="H283" s="3" t="s">
        <v>178</v>
      </c>
      <c r="I283" s="3">
        <f t="shared" si="28"/>
        <v>152.25</v>
      </c>
      <c r="J283" s="3">
        <v>609</v>
      </c>
      <c r="K283" s="3">
        <v>2128.1042022228485</v>
      </c>
      <c r="M283" s="3" t="s">
        <v>7</v>
      </c>
      <c r="N283" s="3">
        <v>1995</v>
      </c>
      <c r="O283" s="3">
        <v>2100</v>
      </c>
    </row>
    <row r="284" spans="1:16" ht="24" customHeight="1">
      <c r="A284" s="3">
        <v>137</v>
      </c>
      <c r="B284" s="3" t="s">
        <v>184</v>
      </c>
      <c r="C284" s="3" t="s">
        <v>3</v>
      </c>
      <c r="D284" s="3" t="str">
        <f t="shared" si="29"/>
        <v>Gas</v>
      </c>
      <c r="E284" s="3" t="s">
        <v>9</v>
      </c>
      <c r="F284" s="3" t="s">
        <v>177</v>
      </c>
      <c r="G284" s="3" t="s">
        <v>535</v>
      </c>
      <c r="H284" s="3" t="s">
        <v>178</v>
      </c>
      <c r="I284" s="3">
        <f t="shared" si="28"/>
        <v>94.125</v>
      </c>
      <c r="J284" s="3">
        <v>376.5</v>
      </c>
      <c r="K284" s="3">
        <v>3058.892810443203</v>
      </c>
      <c r="M284" s="3" t="s">
        <v>7</v>
      </c>
      <c r="N284" s="3">
        <v>2002</v>
      </c>
      <c r="O284" s="3">
        <v>2100</v>
      </c>
    </row>
    <row r="285" spans="1:16" ht="24" customHeight="1">
      <c r="A285" s="3">
        <v>138</v>
      </c>
      <c r="B285" s="3" t="s">
        <v>185</v>
      </c>
      <c r="C285" s="3" t="s">
        <v>3</v>
      </c>
      <c r="D285" s="3" t="str">
        <f t="shared" si="29"/>
        <v>Gas</v>
      </c>
      <c r="E285" s="3" t="s">
        <v>46</v>
      </c>
      <c r="F285" s="3" t="s">
        <v>177</v>
      </c>
      <c r="G285" s="3" t="s">
        <v>535</v>
      </c>
      <c r="H285" s="3" t="s">
        <v>178</v>
      </c>
      <c r="I285" s="3">
        <f t="shared" si="28"/>
        <v>141.75</v>
      </c>
      <c r="J285" s="3">
        <v>567</v>
      </c>
      <c r="K285" s="3">
        <v>1860.8986970042222</v>
      </c>
      <c r="M285" s="3" t="s">
        <v>7</v>
      </c>
      <c r="N285" s="3">
        <v>2007</v>
      </c>
      <c r="O285" s="3">
        <v>2100</v>
      </c>
      <c r="P285" t="s">
        <v>556</v>
      </c>
    </row>
    <row r="286" spans="1:16" ht="24" customHeight="1">
      <c r="A286" s="3">
        <v>238</v>
      </c>
      <c r="B286" s="3" t="s">
        <v>301</v>
      </c>
      <c r="C286" s="3" t="s">
        <v>3</v>
      </c>
      <c r="D286" s="8" t="str">
        <f t="shared" si="29"/>
        <v>Gas</v>
      </c>
      <c r="E286" s="3" t="s">
        <v>4</v>
      </c>
      <c r="F286" s="3" t="s">
        <v>238</v>
      </c>
      <c r="G286" s="3" t="str">
        <f>IF(H286="Tabuk","NWOA_KSA",IF(H286="Eastern Province","EOA_KSA",IF(H286="Riyadh","Riyadh_KSA",IF(H286="Al Jawf","NEOA_KSA",IF(H286="Northern Borders","NEOA_KSA")))))</f>
        <v>EOA_KSA</v>
      </c>
      <c r="H286" s="3" t="s">
        <v>199</v>
      </c>
      <c r="I286" s="3">
        <f t="shared" si="28"/>
        <v>662.5</v>
      </c>
      <c r="J286" s="3">
        <v>2650</v>
      </c>
      <c r="K286" s="3">
        <v>1593.6931917855959</v>
      </c>
      <c r="M286" s="3" t="s">
        <v>7</v>
      </c>
      <c r="N286" s="3">
        <v>2014</v>
      </c>
      <c r="O286" s="3">
        <v>2100</v>
      </c>
    </row>
    <row r="287" spans="1:16" ht="24" customHeight="1">
      <c r="A287" s="3">
        <v>139</v>
      </c>
      <c r="B287" s="3" t="s">
        <v>186</v>
      </c>
      <c r="C287" s="3" t="s">
        <v>3</v>
      </c>
      <c r="D287" s="3" t="str">
        <f t="shared" si="29"/>
        <v>Gas</v>
      </c>
      <c r="E287" s="3" t="s">
        <v>4</v>
      </c>
      <c r="F287" s="3" t="s">
        <v>177</v>
      </c>
      <c r="G287" s="3" t="s">
        <v>535</v>
      </c>
      <c r="H287" s="3" t="s">
        <v>187</v>
      </c>
      <c r="I287" s="3">
        <f t="shared" si="28"/>
        <v>189</v>
      </c>
      <c r="J287" s="3">
        <v>756</v>
      </c>
      <c r="K287" s="3">
        <v>1860.8986970042222</v>
      </c>
      <c r="M287" s="3" t="s">
        <v>7</v>
      </c>
      <c r="N287" s="3">
        <v>2003</v>
      </c>
      <c r="O287" s="3">
        <v>2100</v>
      </c>
    </row>
    <row r="288" spans="1:16" ht="24" customHeight="1">
      <c r="A288" s="3">
        <v>140</v>
      </c>
      <c r="B288" s="3" t="s">
        <v>188</v>
      </c>
      <c r="C288" s="3" t="s">
        <v>3</v>
      </c>
      <c r="D288" s="3" t="str">
        <f t="shared" si="29"/>
        <v>Gas</v>
      </c>
      <c r="E288" s="3" t="s">
        <v>4</v>
      </c>
      <c r="F288" s="3" t="s">
        <v>177</v>
      </c>
      <c r="G288" s="3" t="s">
        <v>535</v>
      </c>
      <c r="H288" s="3" t="s">
        <v>187</v>
      </c>
      <c r="I288" s="3">
        <f t="shared" si="28"/>
        <v>256.25</v>
      </c>
      <c r="J288" s="3">
        <v>1025</v>
      </c>
      <c r="K288" s="3">
        <v>1860.8986970042222</v>
      </c>
      <c r="M288" s="3" t="s">
        <v>7</v>
      </c>
      <c r="N288" s="3">
        <v>2006</v>
      </c>
      <c r="O288" s="3">
        <v>2100</v>
      </c>
    </row>
    <row r="289" spans="1:15" ht="24" customHeight="1">
      <c r="A289" s="3">
        <v>141</v>
      </c>
      <c r="B289" s="3" t="s">
        <v>189</v>
      </c>
      <c r="C289" s="3" t="s">
        <v>3</v>
      </c>
      <c r="D289" s="3" t="str">
        <f t="shared" si="29"/>
        <v>Gas</v>
      </c>
      <c r="E289" s="3" t="s">
        <v>4</v>
      </c>
      <c r="F289" s="3" t="s">
        <v>177</v>
      </c>
      <c r="G289" s="3" t="s">
        <v>535</v>
      </c>
      <c r="H289" s="3" t="s">
        <v>187</v>
      </c>
      <c r="I289" s="3">
        <f t="shared" si="28"/>
        <v>682.5</v>
      </c>
      <c r="J289" s="3">
        <v>2730</v>
      </c>
      <c r="K289" s="3">
        <v>1593.6931917855959</v>
      </c>
      <c r="M289" s="3" t="s">
        <v>7</v>
      </c>
      <c r="N289" s="3">
        <v>2011</v>
      </c>
      <c r="O289" s="3">
        <v>2100</v>
      </c>
    </row>
    <row r="290" spans="1:15" ht="24" customHeight="1">
      <c r="A290" s="3">
        <v>79</v>
      </c>
      <c r="B290" s="3" t="s">
        <v>117</v>
      </c>
      <c r="C290" s="3" t="s">
        <v>33</v>
      </c>
      <c r="D290" s="6" t="s">
        <v>545</v>
      </c>
      <c r="E290" s="3" t="s">
        <v>67</v>
      </c>
      <c r="F290" s="3" t="s">
        <v>68</v>
      </c>
      <c r="G290" s="3" t="s">
        <v>68</v>
      </c>
      <c r="H290" s="3" t="s">
        <v>71</v>
      </c>
      <c r="I290" s="3">
        <f t="shared" si="28"/>
        <v>0.14000000000000001</v>
      </c>
      <c r="J290" s="3">
        <v>0.56000000000000005</v>
      </c>
      <c r="K290" s="3">
        <v>2455.0073544586458</v>
      </c>
      <c r="M290" s="3" t="s">
        <v>7</v>
      </c>
      <c r="N290" s="3">
        <v>1998</v>
      </c>
      <c r="O290" s="3">
        <v>2100</v>
      </c>
    </row>
    <row r="291" spans="1:15" ht="24" hidden="1" customHeight="1">
      <c r="A291" s="3">
        <v>239</v>
      </c>
      <c r="B291" s="3" t="s">
        <v>302</v>
      </c>
      <c r="C291" s="3" t="s">
        <v>3</v>
      </c>
      <c r="D291" s="8" t="str">
        <f>IF(C291="Oil",0,C291)</f>
        <v>Gas</v>
      </c>
      <c r="E291" s="3" t="s">
        <v>54</v>
      </c>
      <c r="F291" s="3" t="s">
        <v>238</v>
      </c>
      <c r="G291" s="3" t="str">
        <f>IF(H291="Tabuk","NWOA_KSA",IF(H291="Eastern Province","EOA_KSA",IF(H291="Riyadh","Riyadh_KSA",IF(H291="Al Jawf","NEOA_KSA",IF(H291="Northern Borders","NEOA_KSA")))))</f>
        <v>EOA_KSA</v>
      </c>
      <c r="H291" s="3" t="s">
        <v>199</v>
      </c>
      <c r="I291" s="3">
        <f t="shared" si="28"/>
        <v>80</v>
      </c>
      <c r="J291" s="3">
        <v>320</v>
      </c>
      <c r="K291" s="3">
        <v>2491.3020927113248</v>
      </c>
      <c r="M291" s="3" t="s">
        <v>239</v>
      </c>
      <c r="N291" s="3">
        <v>2017</v>
      </c>
      <c r="O291" s="3">
        <v>2100</v>
      </c>
    </row>
    <row r="292" spans="1:15" ht="24" customHeight="1">
      <c r="A292" s="3">
        <v>240</v>
      </c>
      <c r="B292" s="3" t="s">
        <v>303</v>
      </c>
      <c r="C292" s="3" t="s">
        <v>3</v>
      </c>
      <c r="D292" s="8" t="str">
        <f>IF(C292="Oil",0,C292)</f>
        <v>Gas</v>
      </c>
      <c r="E292" s="3" t="s">
        <v>54</v>
      </c>
      <c r="F292" s="3" t="s">
        <v>238</v>
      </c>
      <c r="G292" s="3" t="str">
        <f>IF(H292="Tabuk","NWOA_KSA",IF(H292="Eastern Province","EOA_KSA",IF(H292="Riyadh","Riyadh_KSA",IF(H292="Al Jawf","NEOA_KSA",IF(H292="Northern Borders","NEOA_KSA")))))</f>
        <v>EOA_KSA</v>
      </c>
      <c r="H292" s="3" t="s">
        <v>199</v>
      </c>
      <c r="I292" s="3">
        <f t="shared" si="28"/>
        <v>37</v>
      </c>
      <c r="J292" s="3">
        <v>148</v>
      </c>
      <c r="K292" s="3">
        <v>3058.892810443203</v>
      </c>
      <c r="M292" s="3" t="s">
        <v>7</v>
      </c>
      <c r="N292" s="3">
        <v>2006</v>
      </c>
      <c r="O292" s="3">
        <v>2100</v>
      </c>
    </row>
    <row r="293" spans="1:15" ht="24" customHeight="1">
      <c r="A293" s="3">
        <v>80</v>
      </c>
      <c r="B293" s="3" t="s">
        <v>118</v>
      </c>
      <c r="C293" s="3" t="s">
        <v>33</v>
      </c>
      <c r="D293" s="6" t="s">
        <v>545</v>
      </c>
      <c r="E293" s="3" t="s">
        <v>67</v>
      </c>
      <c r="F293" s="3" t="s">
        <v>68</v>
      </c>
      <c r="G293" s="3" t="s">
        <v>68</v>
      </c>
      <c r="I293" s="3">
        <f t="shared" si="28"/>
        <v>7.0000000000000007E-2</v>
      </c>
      <c r="J293" s="3">
        <v>0.28000000000000003</v>
      </c>
      <c r="K293" s="3">
        <v>2455.0073544586458</v>
      </c>
      <c r="M293" s="3" t="s">
        <v>7</v>
      </c>
      <c r="N293" s="3">
        <v>1996</v>
      </c>
      <c r="O293" s="3">
        <v>2100</v>
      </c>
    </row>
    <row r="294" spans="1:15" ht="24" customHeight="1">
      <c r="A294" s="3">
        <v>12</v>
      </c>
      <c r="B294" s="3" t="s">
        <v>26</v>
      </c>
      <c r="C294" s="3" t="s">
        <v>3</v>
      </c>
      <c r="D294" s="3" t="str">
        <f t="shared" ref="D294:D299" si="30">IF(C294="Oil",0,C294)</f>
        <v>Gas</v>
      </c>
      <c r="E294" s="3" t="s">
        <v>9</v>
      </c>
      <c r="F294" s="3" t="s">
        <v>15</v>
      </c>
      <c r="G294" s="3" t="s">
        <v>533</v>
      </c>
      <c r="I294" s="3">
        <f t="shared" si="28"/>
        <v>175</v>
      </c>
      <c r="J294" s="3">
        <v>700</v>
      </c>
      <c r="K294" s="3">
        <v>4469.9384270457922</v>
      </c>
      <c r="M294" s="3" t="s">
        <v>7</v>
      </c>
      <c r="N294" s="3">
        <v>1978</v>
      </c>
      <c r="O294" s="3">
        <v>2100</v>
      </c>
    </row>
    <row r="295" spans="1:15" ht="24" customHeight="1">
      <c r="A295" s="3">
        <v>241</v>
      </c>
      <c r="B295" s="3" t="s">
        <v>304</v>
      </c>
      <c r="C295" s="3" t="s">
        <v>3</v>
      </c>
      <c r="D295" s="8" t="str">
        <f t="shared" si="30"/>
        <v>Gas</v>
      </c>
      <c r="E295" s="3" t="s">
        <v>67</v>
      </c>
      <c r="F295" s="3" t="s">
        <v>238</v>
      </c>
      <c r="G295" s="3" t="s">
        <v>543</v>
      </c>
      <c r="H295" s="3" t="s">
        <v>203</v>
      </c>
      <c r="I295" s="3">
        <f t="shared" si="28"/>
        <v>24.25</v>
      </c>
      <c r="J295" s="3">
        <v>97</v>
      </c>
      <c r="K295" s="3">
        <v>3280.2479044785932</v>
      </c>
      <c r="M295" s="3" t="s">
        <v>7</v>
      </c>
      <c r="N295" s="3">
        <v>2000</v>
      </c>
      <c r="O295" s="3">
        <v>2100</v>
      </c>
    </row>
    <row r="296" spans="1:15" ht="24" customHeight="1">
      <c r="A296" s="3">
        <v>242</v>
      </c>
      <c r="B296" s="3" t="s">
        <v>305</v>
      </c>
      <c r="C296" s="3" t="s">
        <v>3</v>
      </c>
      <c r="D296" s="8" t="str">
        <f t="shared" si="30"/>
        <v>Gas</v>
      </c>
      <c r="E296" s="3" t="s">
        <v>4</v>
      </c>
      <c r="F296" s="3" t="s">
        <v>238</v>
      </c>
      <c r="G296" s="3" t="s">
        <v>543</v>
      </c>
      <c r="H296" s="3" t="s">
        <v>203</v>
      </c>
      <c r="I296" s="3">
        <f t="shared" si="28"/>
        <v>542.5</v>
      </c>
      <c r="J296" s="3">
        <v>2170</v>
      </c>
      <c r="K296" s="3">
        <v>1593.6931917855959</v>
      </c>
      <c r="M296" s="3" t="s">
        <v>60</v>
      </c>
      <c r="N296" s="3">
        <v>2015</v>
      </c>
      <c r="O296" s="3">
        <v>2100</v>
      </c>
    </row>
    <row r="297" spans="1:15" ht="24" hidden="1" customHeight="1">
      <c r="A297" s="3">
        <v>243</v>
      </c>
      <c r="B297" s="3" t="s">
        <v>306</v>
      </c>
      <c r="C297" s="3" t="s">
        <v>3</v>
      </c>
      <c r="D297" s="8" t="str">
        <f t="shared" si="30"/>
        <v>Gas</v>
      </c>
      <c r="E297" s="3" t="s">
        <v>4</v>
      </c>
      <c r="F297" s="3" t="s">
        <v>238</v>
      </c>
      <c r="G297" s="3" t="s">
        <v>543</v>
      </c>
      <c r="H297" s="3" t="s">
        <v>203</v>
      </c>
      <c r="I297" s="3">
        <f t="shared" si="28"/>
        <v>500</v>
      </c>
      <c r="J297" s="3">
        <v>2000</v>
      </c>
      <c r="K297" s="3">
        <v>1593.6931917855959</v>
      </c>
      <c r="M297" s="3" t="s">
        <v>60</v>
      </c>
      <c r="N297" s="3">
        <v>2017</v>
      </c>
      <c r="O297" s="3">
        <v>2100</v>
      </c>
    </row>
    <row r="298" spans="1:15" ht="24" hidden="1" customHeight="1">
      <c r="A298" s="3">
        <v>244</v>
      </c>
      <c r="B298" s="3" t="s">
        <v>307</v>
      </c>
      <c r="C298" s="3" t="s">
        <v>3</v>
      </c>
      <c r="D298" s="8" t="str">
        <f t="shared" si="30"/>
        <v>Gas</v>
      </c>
      <c r="E298" s="3" t="s">
        <v>4</v>
      </c>
      <c r="F298" s="3" t="s">
        <v>238</v>
      </c>
      <c r="G298" s="3" t="s">
        <v>543</v>
      </c>
      <c r="H298" s="3" t="s">
        <v>203</v>
      </c>
      <c r="I298" s="3">
        <f t="shared" si="28"/>
        <v>438.75</v>
      </c>
      <c r="J298" s="3">
        <v>1755</v>
      </c>
      <c r="K298" s="3">
        <v>1593.6931917855959</v>
      </c>
      <c r="M298" s="3" t="s">
        <v>60</v>
      </c>
      <c r="N298" s="3">
        <v>2017</v>
      </c>
      <c r="O298" s="3">
        <v>2100</v>
      </c>
    </row>
    <row r="299" spans="1:15" ht="24" hidden="1" customHeight="1">
      <c r="A299" s="3">
        <v>245</v>
      </c>
      <c r="B299" s="3" t="s">
        <v>308</v>
      </c>
      <c r="C299" s="3" t="s">
        <v>3</v>
      </c>
      <c r="D299" s="8" t="str">
        <f t="shared" si="30"/>
        <v>Gas</v>
      </c>
      <c r="E299" s="3" t="s">
        <v>4</v>
      </c>
      <c r="F299" s="3" t="s">
        <v>238</v>
      </c>
      <c r="G299" s="3" t="s">
        <v>543</v>
      </c>
      <c r="H299" s="3" t="s">
        <v>203</v>
      </c>
      <c r="I299" s="3">
        <f t="shared" si="28"/>
        <v>1350</v>
      </c>
      <c r="J299" s="3">
        <v>5400</v>
      </c>
      <c r="K299" s="3">
        <v>1593.6931917855959</v>
      </c>
      <c r="M299" s="3" t="s">
        <v>17</v>
      </c>
      <c r="N299" s="3">
        <v>2022</v>
      </c>
      <c r="O299" s="3">
        <v>2100</v>
      </c>
    </row>
    <row r="300" spans="1:15" ht="24" customHeight="1">
      <c r="A300" s="3">
        <v>246</v>
      </c>
      <c r="B300" s="3" t="s">
        <v>309</v>
      </c>
      <c r="C300" s="3" t="s">
        <v>33</v>
      </c>
      <c r="D300" s="7" t="s">
        <v>546</v>
      </c>
      <c r="E300" s="3" t="s">
        <v>9</v>
      </c>
      <c r="F300" s="3" t="s">
        <v>238</v>
      </c>
      <c r="G300" s="3" t="s">
        <v>543</v>
      </c>
      <c r="H300" s="3" t="s">
        <v>203</v>
      </c>
      <c r="I300" s="3">
        <f t="shared" si="28"/>
        <v>559.1</v>
      </c>
      <c r="J300" s="3">
        <v>2236.4</v>
      </c>
      <c r="K300" s="3">
        <v>2855.7394428145212</v>
      </c>
      <c r="M300" s="3" t="s">
        <v>7</v>
      </c>
      <c r="N300" s="3">
        <v>2011</v>
      </c>
      <c r="O300" s="3">
        <v>2100</v>
      </c>
    </row>
    <row r="301" spans="1:15" ht="24" customHeight="1">
      <c r="A301" s="3">
        <v>247</v>
      </c>
      <c r="B301" s="3" t="s">
        <v>310</v>
      </c>
      <c r="C301" s="3" t="s">
        <v>33</v>
      </c>
      <c r="D301" s="7" t="s">
        <v>546</v>
      </c>
      <c r="E301" s="3" t="s">
        <v>9</v>
      </c>
      <c r="F301" s="3" t="s">
        <v>238</v>
      </c>
      <c r="G301" s="3" t="s">
        <v>543</v>
      </c>
      <c r="H301" s="3" t="s">
        <v>203</v>
      </c>
      <c r="I301" s="3">
        <f t="shared" si="28"/>
        <v>170</v>
      </c>
      <c r="J301" s="3">
        <v>680</v>
      </c>
      <c r="K301" s="3">
        <v>2855.7394428145212</v>
      </c>
      <c r="M301" s="3" t="s">
        <v>7</v>
      </c>
      <c r="N301" s="3">
        <v>2012</v>
      </c>
      <c r="O301" s="3">
        <v>2100</v>
      </c>
    </row>
    <row r="302" spans="1:15" ht="24" customHeight="1">
      <c r="A302" s="3">
        <v>248</v>
      </c>
      <c r="B302" s="3" t="s">
        <v>311</v>
      </c>
      <c r="C302" s="3" t="s">
        <v>3</v>
      </c>
      <c r="D302" s="8" t="str">
        <f>IF(C302="Oil",0,C302)</f>
        <v>Gas</v>
      </c>
      <c r="E302" s="3" t="s">
        <v>4</v>
      </c>
      <c r="F302" s="3" t="s">
        <v>238</v>
      </c>
      <c r="G302" s="3" t="s">
        <v>543</v>
      </c>
      <c r="H302" s="3" t="s">
        <v>203</v>
      </c>
      <c r="I302" s="3">
        <f t="shared" si="28"/>
        <v>451.25</v>
      </c>
      <c r="J302" s="3">
        <v>1805</v>
      </c>
      <c r="K302" s="3">
        <v>1593.6931917855959</v>
      </c>
      <c r="M302" s="3" t="s">
        <v>7</v>
      </c>
      <c r="N302" s="3">
        <v>2013</v>
      </c>
      <c r="O302" s="3">
        <v>2100</v>
      </c>
    </row>
    <row r="303" spans="1:15" ht="24" customHeight="1">
      <c r="A303" s="3">
        <v>163</v>
      </c>
      <c r="B303" s="3" t="s">
        <v>219</v>
      </c>
      <c r="C303" s="3" t="s">
        <v>33</v>
      </c>
      <c r="D303" s="7" t="s">
        <v>545</v>
      </c>
      <c r="E303" s="3" t="s">
        <v>9</v>
      </c>
      <c r="F303" s="3" t="s">
        <v>193</v>
      </c>
      <c r="G303" s="3" t="s">
        <v>543</v>
      </c>
      <c r="H303" s="3" t="s">
        <v>203</v>
      </c>
      <c r="I303" s="3">
        <f t="shared" si="28"/>
        <v>84.112499999999997</v>
      </c>
      <c r="J303" s="3">
        <v>336.45</v>
      </c>
      <c r="K303" s="3">
        <v>3806.9205344356801</v>
      </c>
      <c r="M303" s="3" t="s">
        <v>7</v>
      </c>
      <c r="N303" s="3">
        <v>1975</v>
      </c>
      <c r="O303" s="3">
        <v>2100</v>
      </c>
    </row>
    <row r="304" spans="1:15" ht="24" customHeight="1">
      <c r="A304" s="3">
        <v>164</v>
      </c>
      <c r="B304" s="3" t="s">
        <v>220</v>
      </c>
      <c r="C304" s="3" t="s">
        <v>33</v>
      </c>
      <c r="D304" s="7" t="s">
        <v>546</v>
      </c>
      <c r="E304" s="3" t="s">
        <v>9</v>
      </c>
      <c r="F304" s="3" t="s">
        <v>193</v>
      </c>
      <c r="G304" s="3" t="s">
        <v>543</v>
      </c>
      <c r="H304" s="3" t="s">
        <v>203</v>
      </c>
      <c r="I304" s="3">
        <f t="shared" si="28"/>
        <v>152</v>
      </c>
      <c r="J304" s="3">
        <v>608</v>
      </c>
      <c r="K304" s="3">
        <v>3378.979660696376</v>
      </c>
      <c r="M304" s="3" t="s">
        <v>7</v>
      </c>
      <c r="N304" s="3">
        <v>1979</v>
      </c>
      <c r="O304" s="3">
        <v>2100</v>
      </c>
    </row>
    <row r="305" spans="1:15" ht="24" customHeight="1">
      <c r="A305" s="3">
        <v>249</v>
      </c>
      <c r="B305" s="3" t="s">
        <v>312</v>
      </c>
      <c r="C305" s="3" t="s">
        <v>3</v>
      </c>
      <c r="D305" s="8" t="str">
        <f>IF(C305="Oil",0,C305)</f>
        <v>Gas</v>
      </c>
      <c r="E305" s="3" t="s">
        <v>9</v>
      </c>
      <c r="F305" s="3" t="s">
        <v>238</v>
      </c>
      <c r="G305" s="3" t="s">
        <v>543</v>
      </c>
      <c r="H305" s="3" t="s">
        <v>203</v>
      </c>
      <c r="I305" s="3">
        <f t="shared" si="28"/>
        <v>328.9</v>
      </c>
      <c r="J305" s="3">
        <v>1315.6</v>
      </c>
      <c r="K305" s="3">
        <v>4469.9384270457922</v>
      </c>
      <c r="M305" s="3" t="s">
        <v>7</v>
      </c>
      <c r="N305" s="3">
        <v>1980</v>
      </c>
      <c r="O305" s="3">
        <v>2100</v>
      </c>
    </row>
    <row r="306" spans="1:15" ht="24" customHeight="1">
      <c r="A306" s="3">
        <v>250</v>
      </c>
      <c r="B306" s="3" t="s">
        <v>313</v>
      </c>
      <c r="C306" s="3" t="s">
        <v>3</v>
      </c>
      <c r="D306" s="8" t="str">
        <f>IF(C306="Oil",0,C306)</f>
        <v>Gas</v>
      </c>
      <c r="E306" s="3" t="s">
        <v>9</v>
      </c>
      <c r="F306" s="3" t="s">
        <v>238</v>
      </c>
      <c r="G306" s="3" t="s">
        <v>543</v>
      </c>
      <c r="H306" s="3" t="s">
        <v>203</v>
      </c>
      <c r="I306" s="3">
        <f t="shared" si="28"/>
        <v>516.25</v>
      </c>
      <c r="J306" s="3">
        <v>2065</v>
      </c>
      <c r="K306" s="3">
        <v>3439.1022554410233</v>
      </c>
      <c r="M306" s="3" t="s">
        <v>7</v>
      </c>
      <c r="N306" s="3">
        <v>1983</v>
      </c>
      <c r="O306" s="3">
        <v>2100</v>
      </c>
    </row>
    <row r="307" spans="1:15" ht="24" customHeight="1">
      <c r="A307" s="3">
        <v>251</v>
      </c>
      <c r="B307" s="3" t="s">
        <v>314</v>
      </c>
      <c r="C307" s="3" t="s">
        <v>3</v>
      </c>
      <c r="D307" s="8" t="str">
        <f>IF(C307="Oil",0,C307)</f>
        <v>Gas</v>
      </c>
      <c r="E307" s="3" t="s">
        <v>4</v>
      </c>
      <c r="F307" s="3" t="s">
        <v>238</v>
      </c>
      <c r="G307" s="3" t="s">
        <v>543</v>
      </c>
      <c r="H307" s="3" t="s">
        <v>203</v>
      </c>
      <c r="I307" s="3">
        <f t="shared" si="28"/>
        <v>300</v>
      </c>
      <c r="J307" s="3">
        <v>1200</v>
      </c>
      <c r="K307" s="3">
        <v>2128.1042022228485</v>
      </c>
      <c r="M307" s="3" t="s">
        <v>7</v>
      </c>
      <c r="N307" s="3">
        <v>1997</v>
      </c>
      <c r="O307" s="3">
        <v>2100</v>
      </c>
    </row>
    <row r="308" spans="1:15" ht="24" customHeight="1">
      <c r="A308" s="3">
        <v>252</v>
      </c>
      <c r="B308" s="3" t="s">
        <v>315</v>
      </c>
      <c r="C308" s="3" t="s">
        <v>33</v>
      </c>
      <c r="D308" s="7" t="s">
        <v>546</v>
      </c>
      <c r="E308" s="3" t="s">
        <v>9</v>
      </c>
      <c r="F308" s="3" t="s">
        <v>238</v>
      </c>
      <c r="G308" s="3" t="s">
        <v>543</v>
      </c>
      <c r="H308" s="3" t="s">
        <v>203</v>
      </c>
      <c r="I308" s="3">
        <f t="shared" si="28"/>
        <v>277.5</v>
      </c>
      <c r="J308" s="3">
        <v>1110</v>
      </c>
      <c r="K308" s="3">
        <v>2913.5863664773383</v>
      </c>
      <c r="M308" s="3" t="s">
        <v>7</v>
      </c>
      <c r="N308" s="3">
        <v>2007</v>
      </c>
      <c r="O308" s="3">
        <v>2100</v>
      </c>
    </row>
    <row r="309" spans="1:15" ht="24" customHeight="1">
      <c r="A309" s="3">
        <v>253</v>
      </c>
      <c r="B309" s="3" t="s">
        <v>316</v>
      </c>
      <c r="C309" s="3" t="s">
        <v>3</v>
      </c>
      <c r="D309" s="8" t="str">
        <f>IF(C309="Oil",0,C309)</f>
        <v>Gas</v>
      </c>
      <c r="E309" s="3" t="s">
        <v>9</v>
      </c>
      <c r="F309" s="3" t="s">
        <v>238</v>
      </c>
      <c r="G309" s="3" t="s">
        <v>543</v>
      </c>
      <c r="H309" s="3" t="s">
        <v>203</v>
      </c>
      <c r="I309" s="3">
        <f t="shared" si="28"/>
        <v>120</v>
      </c>
      <c r="J309" s="3">
        <v>480</v>
      </c>
      <c r="K309" s="3">
        <v>3058.892810443203</v>
      </c>
      <c r="M309" s="3" t="s">
        <v>7</v>
      </c>
      <c r="N309" s="3">
        <v>2004</v>
      </c>
      <c r="O309" s="3">
        <v>2100</v>
      </c>
    </row>
    <row r="310" spans="1:15" ht="24" customHeight="1">
      <c r="A310" s="3">
        <v>254</v>
      </c>
      <c r="B310" s="3" t="s">
        <v>317</v>
      </c>
      <c r="C310" s="3" t="s">
        <v>33</v>
      </c>
      <c r="D310" s="7" t="s">
        <v>546</v>
      </c>
      <c r="E310" s="3" t="s">
        <v>9</v>
      </c>
      <c r="F310" s="3" t="s">
        <v>238</v>
      </c>
      <c r="G310" s="3" t="s">
        <v>543</v>
      </c>
      <c r="H310" s="3" t="s">
        <v>203</v>
      </c>
      <c r="I310" s="3">
        <f t="shared" si="28"/>
        <v>166.5</v>
      </c>
      <c r="J310" s="3">
        <v>666</v>
      </c>
      <c r="K310" s="3">
        <v>2913.5863664773383</v>
      </c>
      <c r="M310" s="3" t="s">
        <v>7</v>
      </c>
      <c r="N310" s="3">
        <v>2008</v>
      </c>
      <c r="O310" s="3">
        <v>2100</v>
      </c>
    </row>
    <row r="311" spans="1:15" ht="24" customHeight="1">
      <c r="A311" s="3">
        <v>255</v>
      </c>
      <c r="B311" s="3" t="s">
        <v>318</v>
      </c>
      <c r="C311" s="3" t="s">
        <v>3</v>
      </c>
      <c r="D311" s="8" t="str">
        <f>IF(C311="Oil",0,C311)</f>
        <v>Gas</v>
      </c>
      <c r="E311" s="3" t="s">
        <v>225</v>
      </c>
      <c r="F311" s="3" t="s">
        <v>238</v>
      </c>
      <c r="G311" s="3" t="s">
        <v>543</v>
      </c>
      <c r="H311" s="3" t="s">
        <v>203</v>
      </c>
      <c r="I311" s="3">
        <f t="shared" si="28"/>
        <v>337.5</v>
      </c>
      <c r="J311" s="3">
        <v>1350</v>
      </c>
      <c r="K311" s="3">
        <v>2264.1339917616187</v>
      </c>
      <c r="M311" s="3" t="s">
        <v>60</v>
      </c>
      <c r="N311" s="3">
        <v>2015</v>
      </c>
      <c r="O311" s="3">
        <v>2100</v>
      </c>
    </row>
    <row r="312" spans="1:15" ht="24" hidden="1" customHeight="1">
      <c r="A312" s="3">
        <v>403</v>
      </c>
      <c r="B312" s="2" t="s">
        <v>497</v>
      </c>
      <c r="C312" s="2" t="s">
        <v>504</v>
      </c>
      <c r="D312" s="3" t="str">
        <f>IF(C312="Oil",0,C312)</f>
        <v>Solar</v>
      </c>
      <c r="E312" s="2" t="s">
        <v>505</v>
      </c>
      <c r="F312" s="2" t="s">
        <v>349</v>
      </c>
      <c r="G312" s="3" t="str">
        <f>IF(H312="Abu Dhabi","WR_UAE",IF(H312="Dubai","NE_UAE",IF(H312="Sharjah","NE_UAE",IF(H312="Ras Al Khaimah","NE_UAE", IF(H312="Ajman","NE_UAE",IF(H312="Fujairah","NE_UAE"))))))</f>
        <v>NE_UAE</v>
      </c>
      <c r="H312" s="2" t="s">
        <v>361</v>
      </c>
      <c r="I312" s="3">
        <v>0</v>
      </c>
      <c r="J312" s="2">
        <v>1.1000000000000001</v>
      </c>
      <c r="M312" s="2" t="s">
        <v>437</v>
      </c>
      <c r="N312" s="2">
        <v>2018</v>
      </c>
      <c r="O312" s="3">
        <v>2100</v>
      </c>
    </row>
    <row r="313" spans="1:15" ht="24" customHeight="1">
      <c r="A313" s="3">
        <v>323</v>
      </c>
      <c r="B313" s="3" t="s">
        <v>395</v>
      </c>
      <c r="C313" s="3" t="s">
        <v>3</v>
      </c>
      <c r="D313" s="3" t="str">
        <f>IF(C313="Oil",0,C313)</f>
        <v>Gas</v>
      </c>
      <c r="E313" s="3" t="s">
        <v>54</v>
      </c>
      <c r="F313" s="3" t="s">
        <v>349</v>
      </c>
      <c r="G313" s="3" t="str">
        <f>IF(H313="Abu Dhabi","WR_UAE",IF(H313="Dubai","NE_UAE",IF(H313="Sharjah","NE_UAE",IF(H313="Ras Al Khaimah","NE_UAE", IF(H313="Ajman","NE_UAE",IF(H313="Fujairah","NE_UAE"))))))</f>
        <v>WR_UAE</v>
      </c>
      <c r="H313" s="3" t="s">
        <v>354</v>
      </c>
      <c r="I313" s="3">
        <f t="shared" ref="I313:I327" si="31">0.25*J313</f>
        <v>125</v>
      </c>
      <c r="J313" s="3">
        <v>500</v>
      </c>
      <c r="K313" s="3">
        <v>3280.2479044785932</v>
      </c>
      <c r="M313" s="3" t="s">
        <v>7</v>
      </c>
      <c r="N313" s="3">
        <v>1999</v>
      </c>
      <c r="O313" s="3">
        <v>2100</v>
      </c>
    </row>
    <row r="314" spans="1:15" ht="24" customHeight="1">
      <c r="A314" s="3">
        <v>81</v>
      </c>
      <c r="B314" s="3" t="s">
        <v>119</v>
      </c>
      <c r="C314" s="3" t="s">
        <v>33</v>
      </c>
      <c r="D314" s="6" t="s">
        <v>545</v>
      </c>
      <c r="E314" s="3" t="s">
        <v>67</v>
      </c>
      <c r="F314" s="3" t="s">
        <v>68</v>
      </c>
      <c r="G314" s="3" t="s">
        <v>68</v>
      </c>
      <c r="H314" s="3" t="s">
        <v>69</v>
      </c>
      <c r="I314" s="3">
        <f t="shared" si="31"/>
        <v>9</v>
      </c>
      <c r="J314" s="3">
        <v>36</v>
      </c>
      <c r="K314" s="3">
        <v>2476.989981461646</v>
      </c>
      <c r="M314" s="3" t="s">
        <v>7</v>
      </c>
      <c r="N314" s="3">
        <v>1983</v>
      </c>
      <c r="O314" s="3">
        <v>2100</v>
      </c>
    </row>
    <row r="315" spans="1:15" ht="24" customHeight="1">
      <c r="A315" s="3">
        <v>82</v>
      </c>
      <c r="B315" s="3" t="s">
        <v>120</v>
      </c>
      <c r="C315" s="3" t="s">
        <v>33</v>
      </c>
      <c r="D315" s="6" t="s">
        <v>545</v>
      </c>
      <c r="E315" s="3" t="s">
        <v>67</v>
      </c>
      <c r="F315" s="3" t="s">
        <v>68</v>
      </c>
      <c r="G315" s="3" t="s">
        <v>68</v>
      </c>
      <c r="H315" s="3" t="s">
        <v>69</v>
      </c>
      <c r="I315" s="3">
        <f t="shared" si="31"/>
        <v>13.25</v>
      </c>
      <c r="J315" s="3">
        <v>53</v>
      </c>
      <c r="K315" s="3">
        <v>2476.989981461646</v>
      </c>
      <c r="M315" s="3" t="s">
        <v>7</v>
      </c>
      <c r="N315" s="3">
        <v>1988</v>
      </c>
      <c r="O315" s="3">
        <v>2100</v>
      </c>
    </row>
    <row r="316" spans="1:15" ht="24" customHeight="1">
      <c r="A316" s="3">
        <v>83</v>
      </c>
      <c r="B316" s="3" t="s">
        <v>121</v>
      </c>
      <c r="C316" s="3" t="s">
        <v>3</v>
      </c>
      <c r="D316" s="3" t="str">
        <f>IF(C316="Oil",0,C316)</f>
        <v>Gas</v>
      </c>
      <c r="E316" s="3" t="s">
        <v>9</v>
      </c>
      <c r="F316" s="3" t="s">
        <v>68</v>
      </c>
      <c r="G316" s="3" t="s">
        <v>68</v>
      </c>
      <c r="H316" s="3" t="s">
        <v>69</v>
      </c>
      <c r="I316" s="3">
        <f t="shared" si="31"/>
        <v>7.5</v>
      </c>
      <c r="J316" s="3">
        <v>30</v>
      </c>
      <c r="K316" s="3">
        <v>3280.2479044785932</v>
      </c>
      <c r="M316" s="3" t="s">
        <v>7</v>
      </c>
      <c r="N316" s="3">
        <v>1999</v>
      </c>
      <c r="O316" s="3">
        <v>2100</v>
      </c>
    </row>
    <row r="317" spans="1:15" ht="24" customHeight="1">
      <c r="A317" s="3">
        <v>32</v>
      </c>
      <c r="B317" s="3" t="s">
        <v>56</v>
      </c>
      <c r="C317" s="3" t="s">
        <v>3</v>
      </c>
      <c r="D317" s="3" t="str">
        <f>IF(C317="Oil",0,C317)</f>
        <v>Gas</v>
      </c>
      <c r="E317" s="3" t="s">
        <v>4</v>
      </c>
      <c r="F317" s="3" t="s">
        <v>38</v>
      </c>
      <c r="G317" t="s">
        <v>534</v>
      </c>
      <c r="H317" s="3" t="s">
        <v>57</v>
      </c>
      <c r="I317" s="3">
        <f t="shared" si="31"/>
        <v>524.25</v>
      </c>
      <c r="J317" s="3">
        <v>2097</v>
      </c>
      <c r="K317" s="3">
        <v>1593.6931917855959</v>
      </c>
      <c r="M317" s="3" t="s">
        <v>7</v>
      </c>
      <c r="N317" s="3">
        <v>2011</v>
      </c>
      <c r="O317" s="3">
        <v>2100</v>
      </c>
    </row>
    <row r="318" spans="1:15" ht="24" customHeight="1">
      <c r="A318" s="3">
        <v>33</v>
      </c>
      <c r="B318" s="3" t="s">
        <v>58</v>
      </c>
      <c r="C318" s="3" t="s">
        <v>3</v>
      </c>
      <c r="D318" s="3" t="str">
        <f>IF(C318="Oil",0,C318)</f>
        <v>Gas</v>
      </c>
      <c r="E318" s="3" t="s">
        <v>4</v>
      </c>
      <c r="F318" s="3" t="s">
        <v>38</v>
      </c>
      <c r="G318" t="s">
        <v>534</v>
      </c>
      <c r="H318" s="3" t="s">
        <v>57</v>
      </c>
      <c r="I318" s="3">
        <f t="shared" si="31"/>
        <v>130.92500000000001</v>
      </c>
      <c r="J318" s="3">
        <v>523.70000000000005</v>
      </c>
      <c r="K318" s="3">
        <v>1593.6931917855959</v>
      </c>
      <c r="M318" s="3" t="s">
        <v>7</v>
      </c>
      <c r="N318" s="3">
        <v>2015</v>
      </c>
      <c r="O318" s="3">
        <v>2100</v>
      </c>
    </row>
    <row r="319" spans="1:15" ht="24" hidden="1" customHeight="1">
      <c r="A319" s="3">
        <v>34</v>
      </c>
      <c r="B319" s="3" t="s">
        <v>59</v>
      </c>
      <c r="C319" s="3" t="s">
        <v>3</v>
      </c>
      <c r="D319" s="3" t="str">
        <f>IF(C319="Oil",0,C319)</f>
        <v>Gas</v>
      </c>
      <c r="E319" s="3" t="s">
        <v>4</v>
      </c>
      <c r="F319" s="3" t="s">
        <v>38</v>
      </c>
      <c r="G319" t="s">
        <v>534</v>
      </c>
      <c r="H319" s="3" t="s">
        <v>57</v>
      </c>
      <c r="I319" s="3">
        <f t="shared" si="31"/>
        <v>250</v>
      </c>
      <c r="J319" s="3">
        <v>1000</v>
      </c>
      <c r="K319" s="3">
        <v>1593.6931917855959</v>
      </c>
      <c r="M319" s="3" t="s">
        <v>60</v>
      </c>
      <c r="N319" s="3">
        <v>2018</v>
      </c>
      <c r="O319" s="3">
        <v>2100</v>
      </c>
    </row>
    <row r="320" spans="1:15" ht="24" hidden="1" customHeight="1">
      <c r="A320" s="3">
        <v>35</v>
      </c>
      <c r="B320" s="3" t="s">
        <v>61</v>
      </c>
      <c r="C320" s="3" t="s">
        <v>3</v>
      </c>
      <c r="D320" s="3" t="str">
        <f>IF(C320="Oil",0,C320)</f>
        <v>Gas</v>
      </c>
      <c r="E320" s="3" t="s">
        <v>9</v>
      </c>
      <c r="F320" s="3" t="s">
        <v>38</v>
      </c>
      <c r="G320" t="s">
        <v>534</v>
      </c>
      <c r="H320" s="3" t="s">
        <v>57</v>
      </c>
      <c r="I320" s="3">
        <f t="shared" si="31"/>
        <v>147</v>
      </c>
      <c r="J320" s="3">
        <v>588</v>
      </c>
      <c r="K320" s="3">
        <v>2491.3020927113248</v>
      </c>
      <c r="M320" s="3" t="s">
        <v>25</v>
      </c>
      <c r="N320" s="3">
        <v>2017</v>
      </c>
      <c r="O320" s="3">
        <v>2100</v>
      </c>
    </row>
    <row r="321" spans="1:15" ht="24" customHeight="1">
      <c r="A321" s="3">
        <v>36</v>
      </c>
      <c r="B321" s="3" t="s">
        <v>62</v>
      </c>
      <c r="C321" s="3" t="s">
        <v>33</v>
      </c>
      <c r="D321" s="6" t="s">
        <v>547</v>
      </c>
      <c r="E321" s="3" t="s">
        <v>28</v>
      </c>
      <c r="F321" s="3" t="s">
        <v>38</v>
      </c>
      <c r="G321" t="s">
        <v>534</v>
      </c>
      <c r="H321" s="3" t="s">
        <v>57</v>
      </c>
      <c r="I321" s="3">
        <f t="shared" si="31"/>
        <v>600</v>
      </c>
      <c r="J321" s="3">
        <v>2400</v>
      </c>
      <c r="K321" s="3">
        <v>2456.7142345289067</v>
      </c>
      <c r="M321" s="3" t="s">
        <v>7</v>
      </c>
      <c r="N321" s="3">
        <v>1998</v>
      </c>
      <c r="O321" s="3">
        <v>2100</v>
      </c>
    </row>
    <row r="322" spans="1:15" ht="24" customHeight="1">
      <c r="A322" s="3">
        <v>84</v>
      </c>
      <c r="B322" s="3" t="s">
        <v>122</v>
      </c>
      <c r="C322" s="3" t="s">
        <v>33</v>
      </c>
      <c r="D322" s="6" t="s">
        <v>545</v>
      </c>
      <c r="E322" s="3" t="s">
        <v>67</v>
      </c>
      <c r="F322" s="3" t="s">
        <v>68</v>
      </c>
      <c r="G322" s="3" t="s">
        <v>68</v>
      </c>
      <c r="H322" s="3" t="s">
        <v>82</v>
      </c>
      <c r="I322" s="3">
        <f t="shared" si="31"/>
        <v>0.77500000000000002</v>
      </c>
      <c r="J322" s="3">
        <v>3.1</v>
      </c>
      <c r="K322" s="3">
        <v>2476.989981461646</v>
      </c>
      <c r="M322" s="3" t="s">
        <v>7</v>
      </c>
      <c r="N322" s="3">
        <v>1978</v>
      </c>
      <c r="O322" s="3">
        <v>2100</v>
      </c>
    </row>
    <row r="323" spans="1:15" ht="24" customHeight="1">
      <c r="A323" s="3">
        <v>165</v>
      </c>
      <c r="B323" s="3" t="s">
        <v>221</v>
      </c>
      <c r="C323" s="3" t="s">
        <v>3</v>
      </c>
      <c r="D323" s="8" t="str">
        <f>IF(C323="Oil",0,C323)</f>
        <v>Gas</v>
      </c>
      <c r="E323" s="3" t="s">
        <v>9</v>
      </c>
      <c r="F323" s="3" t="s">
        <v>193</v>
      </c>
      <c r="G323" s="3" t="str">
        <f>IF(H323="Tabuk","NWOA_KSA",IF(H323="Eastern Province","EOA_KSA",IF(H323="Riyadh","Riyadh_KSA",IF(H323="Al Jawf","NEOA_KSA",IF(H323="Northern Borders","NEOA_KSA")))))</f>
        <v>EOA_KSA</v>
      </c>
      <c r="H323" s="3" t="s">
        <v>199</v>
      </c>
      <c r="I323" s="3">
        <f t="shared" si="31"/>
        <v>18.8</v>
      </c>
      <c r="J323" s="3">
        <v>75.2</v>
      </c>
      <c r="K323" s="3">
        <v>4469.9384270457922</v>
      </c>
      <c r="M323" s="3" t="s">
        <v>7</v>
      </c>
      <c r="N323" s="3">
        <v>1974</v>
      </c>
      <c r="O323" s="3">
        <v>2100</v>
      </c>
    </row>
    <row r="324" spans="1:15" ht="24" hidden="1" customHeight="1">
      <c r="A324" s="3">
        <v>119</v>
      </c>
      <c r="B324" s="3" t="s">
        <v>163</v>
      </c>
      <c r="C324" s="3" t="s">
        <v>33</v>
      </c>
      <c r="D324" s="6" t="s">
        <v>546</v>
      </c>
      <c r="E324" s="3" t="s">
        <v>67</v>
      </c>
      <c r="F324" s="3" t="s">
        <v>135</v>
      </c>
      <c r="G324" s="3" t="s">
        <v>68</v>
      </c>
      <c r="H324" s="3" t="s">
        <v>69</v>
      </c>
      <c r="I324" s="3">
        <f t="shared" si="31"/>
        <v>12</v>
      </c>
      <c r="J324" s="3">
        <v>48</v>
      </c>
      <c r="K324" s="3">
        <v>2855.7394428145212</v>
      </c>
      <c r="M324" s="3" t="s">
        <v>25</v>
      </c>
      <c r="N324" s="3">
        <v>2018</v>
      </c>
      <c r="O324" s="3">
        <v>2100</v>
      </c>
    </row>
    <row r="325" spans="1:15" ht="24" hidden="1" customHeight="1">
      <c r="A325" s="3">
        <v>120</v>
      </c>
      <c r="B325" s="3" t="s">
        <v>164</v>
      </c>
      <c r="C325" s="3" t="s">
        <v>3</v>
      </c>
      <c r="D325" s="3" t="str">
        <f t="shared" ref="D325:D330" si="32">IF(C325="Oil",0,C325)</f>
        <v>Gas</v>
      </c>
      <c r="E325" s="3" t="s">
        <v>14</v>
      </c>
      <c r="F325" s="3" t="s">
        <v>135</v>
      </c>
      <c r="G325" s="3" t="s">
        <v>68</v>
      </c>
      <c r="I325" s="3">
        <f t="shared" si="31"/>
        <v>19</v>
      </c>
      <c r="J325" s="3">
        <v>76</v>
      </c>
      <c r="K325" s="3">
        <v>2491.3020927113248</v>
      </c>
      <c r="M325" s="3" t="s">
        <v>25</v>
      </c>
      <c r="N325" s="3">
        <v>2020</v>
      </c>
      <c r="O325" s="3">
        <v>2100</v>
      </c>
    </row>
    <row r="326" spans="1:15" ht="24" customHeight="1">
      <c r="A326" s="3">
        <v>85</v>
      </c>
      <c r="B326" s="3" t="s">
        <v>123</v>
      </c>
      <c r="C326" s="3" t="s">
        <v>3</v>
      </c>
      <c r="D326" s="3" t="str">
        <f t="shared" si="32"/>
        <v>Gas</v>
      </c>
      <c r="E326" s="3" t="s">
        <v>54</v>
      </c>
      <c r="F326" s="3" t="s">
        <v>68</v>
      </c>
      <c r="G326" s="3" t="s">
        <v>68</v>
      </c>
      <c r="H326" s="3" t="s">
        <v>114</v>
      </c>
      <c r="I326" s="3">
        <f t="shared" si="31"/>
        <v>15</v>
      </c>
      <c r="J326" s="3">
        <v>60</v>
      </c>
      <c r="K326" s="3">
        <v>3280.2479044785932</v>
      </c>
      <c r="M326" s="3" t="s">
        <v>7</v>
      </c>
      <c r="N326" s="3">
        <v>1997</v>
      </c>
      <c r="O326" s="3">
        <v>2100</v>
      </c>
    </row>
    <row r="327" spans="1:15" ht="24" customHeight="1">
      <c r="A327" s="3">
        <v>121</v>
      </c>
      <c r="B327" s="3" t="s">
        <v>165</v>
      </c>
      <c r="C327" s="3" t="s">
        <v>3</v>
      </c>
      <c r="D327" s="3" t="str">
        <f t="shared" si="32"/>
        <v>Gas</v>
      </c>
      <c r="E327" s="3" t="s">
        <v>9</v>
      </c>
      <c r="F327" s="3" t="s">
        <v>135</v>
      </c>
      <c r="G327" s="3" t="s">
        <v>68</v>
      </c>
      <c r="H327" s="3" t="s">
        <v>71</v>
      </c>
      <c r="I327" s="3">
        <f t="shared" si="31"/>
        <v>30.75</v>
      </c>
      <c r="J327" s="3">
        <v>123</v>
      </c>
      <c r="K327" s="3">
        <v>2491.3020927113248</v>
      </c>
      <c r="M327" s="3" t="s">
        <v>7</v>
      </c>
      <c r="N327" s="3">
        <v>2012</v>
      </c>
      <c r="O327" s="3">
        <v>2100</v>
      </c>
    </row>
    <row r="328" spans="1:15" ht="24" hidden="1" customHeight="1">
      <c r="A328" s="3">
        <v>390</v>
      </c>
      <c r="B328" s="2" t="s">
        <v>484</v>
      </c>
      <c r="C328" s="2" t="s">
        <v>504</v>
      </c>
      <c r="D328" s="3" t="str">
        <f t="shared" si="32"/>
        <v>Solar</v>
      </c>
      <c r="E328" s="2" t="s">
        <v>505</v>
      </c>
      <c r="F328" s="2" t="s">
        <v>238</v>
      </c>
      <c r="G328" s="3" t="str">
        <f>IF(H328="Tabuk","NWOA_KSA",IF(H328="Eastern Province","EOA_KSA",IF(H328="Riyadh","Riyadh_KSA",IF(H328="Al Jawf","NEOA_KSA",IF(H328="Northern Borders","NEOA_KSA")))))</f>
        <v>NEOA_KSA</v>
      </c>
      <c r="H328" s="2" t="s">
        <v>231</v>
      </c>
      <c r="I328" s="3">
        <v>0</v>
      </c>
      <c r="J328" s="2">
        <v>300</v>
      </c>
      <c r="M328" s="2" t="s">
        <v>17</v>
      </c>
      <c r="N328" s="2">
        <v>2019</v>
      </c>
      <c r="O328" s="3">
        <v>2100</v>
      </c>
    </row>
    <row r="329" spans="1:15" ht="24" customHeight="1">
      <c r="A329" s="3">
        <v>122</v>
      </c>
      <c r="B329" s="3" t="s">
        <v>166</v>
      </c>
      <c r="C329" s="3" t="s">
        <v>3</v>
      </c>
      <c r="D329" s="3" t="str">
        <f t="shared" si="32"/>
        <v>Gas</v>
      </c>
      <c r="E329" s="3" t="s">
        <v>4</v>
      </c>
      <c r="F329" s="3" t="s">
        <v>135</v>
      </c>
      <c r="G329" s="3" t="s">
        <v>68</v>
      </c>
      <c r="H329" s="3" t="s">
        <v>69</v>
      </c>
      <c r="I329" s="3">
        <f>0.25*J329</f>
        <v>132.5</v>
      </c>
      <c r="J329" s="3">
        <v>530</v>
      </c>
      <c r="K329" s="3">
        <v>1593.6931917855959</v>
      </c>
      <c r="M329" s="3" t="s">
        <v>7</v>
      </c>
      <c r="N329" s="3">
        <v>2012</v>
      </c>
      <c r="O329" s="3">
        <v>2100</v>
      </c>
    </row>
    <row r="330" spans="1:15" ht="24" hidden="1" customHeight="1">
      <c r="A330" s="3">
        <v>123</v>
      </c>
      <c r="B330" s="3" t="s">
        <v>167</v>
      </c>
      <c r="C330" s="3" t="s">
        <v>3</v>
      </c>
      <c r="D330" s="3" t="str">
        <f t="shared" si="32"/>
        <v>Gas</v>
      </c>
      <c r="E330" s="3" t="s">
        <v>4</v>
      </c>
      <c r="F330" s="3" t="s">
        <v>135</v>
      </c>
      <c r="G330" s="3" t="s">
        <v>68</v>
      </c>
      <c r="H330" s="3" t="s">
        <v>69</v>
      </c>
      <c r="I330" s="3">
        <f>0.25*J330</f>
        <v>111.25</v>
      </c>
      <c r="J330" s="3">
        <v>445</v>
      </c>
      <c r="K330" s="3">
        <v>1593.6931917855959</v>
      </c>
      <c r="M330" s="3" t="s">
        <v>60</v>
      </c>
      <c r="N330" s="3">
        <v>2018</v>
      </c>
      <c r="O330" s="3">
        <v>2100</v>
      </c>
    </row>
    <row r="331" spans="1:15" ht="24" customHeight="1">
      <c r="A331" s="3">
        <v>124</v>
      </c>
      <c r="B331" s="3" t="s">
        <v>168</v>
      </c>
      <c r="C331" s="3" t="s">
        <v>43</v>
      </c>
      <c r="D331" s="7" t="s">
        <v>3</v>
      </c>
      <c r="E331" s="3" t="s">
        <v>9</v>
      </c>
      <c r="F331" s="3" t="s">
        <v>135</v>
      </c>
      <c r="G331" s="3" t="s">
        <v>68</v>
      </c>
      <c r="H331" s="3" t="s">
        <v>69</v>
      </c>
      <c r="I331" s="3">
        <f>0.25*J331</f>
        <v>68.25</v>
      </c>
      <c r="J331" s="3">
        <v>273</v>
      </c>
      <c r="K331" s="3">
        <v>3058.892810443203</v>
      </c>
      <c r="M331" s="3" t="s">
        <v>7</v>
      </c>
      <c r="N331" s="3">
        <v>2003</v>
      </c>
      <c r="O331" s="3">
        <v>2100</v>
      </c>
    </row>
    <row r="332" spans="1:15" ht="24" customHeight="1">
      <c r="A332" s="3">
        <v>391</v>
      </c>
      <c r="B332" s="2" t="s">
        <v>485</v>
      </c>
      <c r="C332" s="2" t="s">
        <v>504</v>
      </c>
      <c r="D332" s="3" t="str">
        <f>IF(C332="Oil",0,C332)</f>
        <v>Solar</v>
      </c>
      <c r="E332" s="2" t="s">
        <v>505</v>
      </c>
      <c r="F332" s="2" t="s">
        <v>238</v>
      </c>
      <c r="G332" s="3" t="str">
        <f>IF(H332="Tabuk","NWOA_KSA",IF(H332="Eastern Province","EOA_KSA",IF(H332="Riyadh","Riyadh_KSA",IF(H332="Al Jawf","NEOA_KSA",IF(H332="Northern Borders","NEOA_KSA")))))</f>
        <v>EOA_KSA</v>
      </c>
      <c r="H332" s="2" t="s">
        <v>199</v>
      </c>
      <c r="I332" s="3">
        <v>0</v>
      </c>
      <c r="J332" s="2">
        <v>10.5</v>
      </c>
      <c r="M332" s="2" t="s">
        <v>508</v>
      </c>
      <c r="N332" s="2">
        <v>2012</v>
      </c>
      <c r="O332" s="3">
        <v>2100</v>
      </c>
    </row>
    <row r="333" spans="1:15" ht="24" customHeight="1">
      <c r="A333" s="3">
        <v>410</v>
      </c>
      <c r="B333" s="2" t="s">
        <v>510</v>
      </c>
      <c r="C333" s="2" t="s">
        <v>504</v>
      </c>
      <c r="D333" s="3" t="str">
        <f>IF(C333="Oil",0,C333)</f>
        <v>Solar</v>
      </c>
      <c r="E333" s="2" t="s">
        <v>518</v>
      </c>
      <c r="F333" s="2" t="s">
        <v>238</v>
      </c>
      <c r="G333" s="3" t="str">
        <f>IF(H333="Tabuk","NWOA_KSA",IF(H333="Eastern Province","EOA_KSA",IF(H333="Riyadh","Riyadh_KSA",IF(H333="Al Jawf","NEOA_KSA",IF(H333="Northern Borders","NEOA_KSA")))))</f>
        <v>NWOA_KSA</v>
      </c>
      <c r="H333" s="2" t="s">
        <v>233</v>
      </c>
      <c r="I333" s="3">
        <v>0</v>
      </c>
      <c r="J333" s="2">
        <v>1.1000000000000001</v>
      </c>
      <c r="M333" s="2" t="s">
        <v>508</v>
      </c>
      <c r="N333" s="2">
        <v>2014</v>
      </c>
      <c r="O333" s="3">
        <v>2100</v>
      </c>
    </row>
    <row r="334" spans="1:15" ht="24" customHeight="1">
      <c r="A334" s="3">
        <v>86</v>
      </c>
      <c r="B334" s="3" t="s">
        <v>124</v>
      </c>
      <c r="C334" s="3" t="s">
        <v>33</v>
      </c>
      <c r="D334" s="6" t="s">
        <v>545</v>
      </c>
      <c r="E334" s="3" t="s">
        <v>67</v>
      </c>
      <c r="F334" s="3" t="s">
        <v>68</v>
      </c>
      <c r="G334" s="3" t="s">
        <v>68</v>
      </c>
      <c r="H334" s="3" t="s">
        <v>69</v>
      </c>
      <c r="I334" s="3">
        <f>0.25*J334</f>
        <v>0.755</v>
      </c>
      <c r="J334" s="3">
        <v>3.02</v>
      </c>
      <c r="K334" s="3">
        <v>2455.0073544586458</v>
      </c>
      <c r="M334" s="3" t="s">
        <v>7</v>
      </c>
      <c r="N334" s="3">
        <v>2000</v>
      </c>
      <c r="O334" s="3">
        <v>2100</v>
      </c>
    </row>
    <row r="335" spans="1:15" ht="24" hidden="1" customHeight="1">
      <c r="A335" s="3">
        <v>350</v>
      </c>
      <c r="B335" s="2" t="s">
        <v>442</v>
      </c>
      <c r="C335" s="2" t="s">
        <v>452</v>
      </c>
      <c r="D335" s="3" t="str">
        <f t="shared" ref="D335:D341" si="33">IF(C335="Oil",0,C335)</f>
        <v>Wind</v>
      </c>
      <c r="E335" s="2" t="s">
        <v>451</v>
      </c>
      <c r="F335" s="2" t="s">
        <v>38</v>
      </c>
      <c r="G335" t="s">
        <v>534</v>
      </c>
      <c r="H335" s="2" t="s">
        <v>39</v>
      </c>
      <c r="I335" s="3">
        <v>0</v>
      </c>
      <c r="J335" s="2">
        <v>10</v>
      </c>
      <c r="M335" s="2" t="s">
        <v>60</v>
      </c>
      <c r="N335" s="2">
        <v>2017</v>
      </c>
      <c r="O335" s="3">
        <v>2100</v>
      </c>
    </row>
    <row r="336" spans="1:15" ht="24" hidden="1" customHeight="1">
      <c r="A336" s="3">
        <v>365</v>
      </c>
      <c r="B336" s="2" t="s">
        <v>459</v>
      </c>
      <c r="C336" s="2" t="s">
        <v>504</v>
      </c>
      <c r="D336" s="3" t="str">
        <f t="shared" si="33"/>
        <v>Solar</v>
      </c>
      <c r="E336" s="2" t="s">
        <v>505</v>
      </c>
      <c r="F336" s="2" t="s">
        <v>38</v>
      </c>
      <c r="G336" t="s">
        <v>534</v>
      </c>
      <c r="H336" s="2"/>
      <c r="I336" s="3">
        <v>0</v>
      </c>
      <c r="J336" s="2">
        <v>10</v>
      </c>
      <c r="M336" s="2" t="s">
        <v>509</v>
      </c>
      <c r="N336" s="2">
        <v>2017</v>
      </c>
      <c r="O336" s="3">
        <v>2100</v>
      </c>
    </row>
    <row r="337" spans="1:15" ht="24" hidden="1" customHeight="1">
      <c r="A337" s="3">
        <v>351</v>
      </c>
      <c r="B337" s="2" t="s">
        <v>443</v>
      </c>
      <c r="C337" s="2" t="s">
        <v>452</v>
      </c>
      <c r="D337" s="3" t="str">
        <f t="shared" si="33"/>
        <v>Wind</v>
      </c>
      <c r="E337" s="2" t="s">
        <v>451</v>
      </c>
      <c r="F337" s="2" t="s">
        <v>38</v>
      </c>
      <c r="G337" t="s">
        <v>534</v>
      </c>
      <c r="H337" s="2" t="s">
        <v>39</v>
      </c>
      <c r="I337" s="3">
        <v>0</v>
      </c>
      <c r="J337" s="2">
        <v>60</v>
      </c>
      <c r="M337" s="2" t="s">
        <v>17</v>
      </c>
      <c r="N337" s="2">
        <v>2020</v>
      </c>
      <c r="O337" s="3">
        <v>2100</v>
      </c>
    </row>
    <row r="338" spans="1:15" ht="24" hidden="1" customHeight="1">
      <c r="A338" s="3">
        <v>363</v>
      </c>
      <c r="B338" s="2" t="s">
        <v>457</v>
      </c>
      <c r="C338" s="2" t="s">
        <v>504</v>
      </c>
      <c r="D338" s="3" t="str">
        <f t="shared" si="33"/>
        <v>Solar</v>
      </c>
      <c r="E338" s="2" t="s">
        <v>505</v>
      </c>
      <c r="F338" s="2" t="s">
        <v>38</v>
      </c>
      <c r="G338" t="s">
        <v>534</v>
      </c>
      <c r="H338" s="2"/>
      <c r="I338" s="3">
        <v>0</v>
      </c>
      <c r="J338" s="2">
        <v>370</v>
      </c>
      <c r="M338" s="2" t="s">
        <v>17</v>
      </c>
      <c r="N338" s="2">
        <v>2020</v>
      </c>
      <c r="O338" s="3">
        <v>2100</v>
      </c>
    </row>
    <row r="339" spans="1:15" ht="24" hidden="1" customHeight="1">
      <c r="A339" s="3">
        <v>352</v>
      </c>
      <c r="B339" s="2" t="s">
        <v>444</v>
      </c>
      <c r="C339" s="2" t="s">
        <v>452</v>
      </c>
      <c r="D339" s="3" t="str">
        <f t="shared" si="33"/>
        <v>Wind</v>
      </c>
      <c r="E339" s="2" t="s">
        <v>451</v>
      </c>
      <c r="F339" s="2" t="s">
        <v>38</v>
      </c>
      <c r="G339" t="s">
        <v>534</v>
      </c>
      <c r="H339" s="2" t="s">
        <v>39</v>
      </c>
      <c r="I339" s="3">
        <v>0</v>
      </c>
      <c r="J339" s="2">
        <v>70</v>
      </c>
      <c r="M339" s="2" t="s">
        <v>17</v>
      </c>
      <c r="N339" s="2">
        <v>2030</v>
      </c>
      <c r="O339" s="3">
        <v>2100</v>
      </c>
    </row>
    <row r="340" spans="1:15" ht="24" hidden="1" customHeight="1">
      <c r="A340" s="3">
        <v>364</v>
      </c>
      <c r="B340" s="2" t="s">
        <v>458</v>
      </c>
      <c r="C340" s="2" t="s">
        <v>504</v>
      </c>
      <c r="D340" s="3" t="str">
        <f t="shared" si="33"/>
        <v>Solar</v>
      </c>
      <c r="E340" s="2" t="s">
        <v>505</v>
      </c>
      <c r="F340" s="2" t="s">
        <v>38</v>
      </c>
      <c r="G340" t="s">
        <v>534</v>
      </c>
      <c r="H340" s="2"/>
      <c r="I340" s="3">
        <v>0</v>
      </c>
      <c r="J340" s="2">
        <v>343</v>
      </c>
      <c r="M340" s="2" t="s">
        <v>17</v>
      </c>
      <c r="N340" s="2">
        <v>2030</v>
      </c>
      <c r="O340" s="3">
        <v>2100</v>
      </c>
    </row>
    <row r="341" spans="1:15" ht="24" customHeight="1">
      <c r="A341" s="3">
        <v>428</v>
      </c>
      <c r="B341" s="2" t="s">
        <v>530</v>
      </c>
      <c r="C341" s="2" t="s">
        <v>504</v>
      </c>
      <c r="D341" s="3" t="str">
        <f t="shared" si="33"/>
        <v>Solar</v>
      </c>
      <c r="E341" s="2" t="s">
        <v>531</v>
      </c>
      <c r="F341" s="2" t="s">
        <v>349</v>
      </c>
      <c r="G341" s="3" t="str">
        <f>IF(H341="Abu Dhabi","WR_UAE",IF(H341="Dubai","NE_UAE",IF(H341="Sharjah","NE_UAE",IF(H341="Ras Al Khaimah","NE_UAE", IF(H341="Ajman","NE_UAE",IF(H341="Fujairah","NE_UAE"))))))</f>
        <v>WR_UAE</v>
      </c>
      <c r="H341" s="2" t="s">
        <v>354</v>
      </c>
      <c r="I341" s="3">
        <v>0</v>
      </c>
      <c r="J341" s="2">
        <v>100</v>
      </c>
      <c r="M341" s="2" t="s">
        <v>508</v>
      </c>
      <c r="N341" s="2">
        <v>2013</v>
      </c>
      <c r="O341" s="3">
        <v>2100</v>
      </c>
    </row>
    <row r="342" spans="1:15" ht="24" customHeight="1">
      <c r="A342" s="3">
        <v>87</v>
      </c>
      <c r="B342" s="3" t="s">
        <v>125</v>
      </c>
      <c r="C342" s="3" t="s">
        <v>33</v>
      </c>
      <c r="D342" s="6" t="s">
        <v>545</v>
      </c>
      <c r="E342" s="3" t="s">
        <v>67</v>
      </c>
      <c r="F342" s="3" t="s">
        <v>68</v>
      </c>
      <c r="G342" s="3" t="s">
        <v>68</v>
      </c>
      <c r="H342" s="3" t="s">
        <v>69</v>
      </c>
      <c r="I342" s="3">
        <f>0.25*J342</f>
        <v>0.22750000000000001</v>
      </c>
      <c r="J342" s="3">
        <v>0.91</v>
      </c>
      <c r="K342" s="3">
        <v>2455.0073544586458</v>
      </c>
      <c r="M342" s="3" t="s">
        <v>7</v>
      </c>
      <c r="N342" s="3">
        <v>1998</v>
      </c>
      <c r="O342" s="3">
        <v>2100</v>
      </c>
    </row>
    <row r="343" spans="1:15" ht="24" hidden="1" customHeight="1">
      <c r="A343" s="3">
        <v>345</v>
      </c>
      <c r="B343" s="2" t="s">
        <v>431</v>
      </c>
      <c r="C343" s="2" t="s">
        <v>433</v>
      </c>
      <c r="D343" s="3" t="str">
        <f>IF(C343="Oil",0,C343)</f>
        <v xml:space="preserve">Municipal Solid Waste </v>
      </c>
      <c r="E343" s="3" t="s">
        <v>435</v>
      </c>
      <c r="F343" s="2" t="s">
        <v>349</v>
      </c>
      <c r="G343" s="3" t="str">
        <f>IF(H343="Abu Dhabi","WR_UAE",IF(H343="Dubai","NE_UAE",IF(H343="Sharjah","NE_UAE",IF(H343="Ras Al Khaimah","NE_UAE", IF(H343="Ajman","NE_UAE",IF(H343="Fujairah","NE_UAE"))))))</f>
        <v>NE_UAE</v>
      </c>
      <c r="H343" s="2" t="s">
        <v>350</v>
      </c>
      <c r="I343" s="3">
        <v>0</v>
      </c>
      <c r="J343" s="2">
        <v>30</v>
      </c>
      <c r="M343" s="2" t="s">
        <v>437</v>
      </c>
      <c r="N343" s="2">
        <v>2020</v>
      </c>
      <c r="O343" s="3">
        <v>2100</v>
      </c>
    </row>
    <row r="344" spans="1:15" ht="24" hidden="1" customHeight="1">
      <c r="A344" s="3">
        <v>344</v>
      </c>
      <c r="B344" s="2" t="s">
        <v>430</v>
      </c>
      <c r="C344" s="2" t="s">
        <v>433</v>
      </c>
      <c r="D344" s="3" t="str">
        <f>IF(C344="Oil",0,C344)</f>
        <v xml:space="preserve">Municipal Solid Waste </v>
      </c>
      <c r="E344" s="3" t="s">
        <v>435</v>
      </c>
      <c r="F344" s="2" t="s">
        <v>349</v>
      </c>
      <c r="G344" s="3" t="str">
        <f>IF(H344="Abu Dhabi","WR_UAE",IF(H344="Dubai","NE_UAE",IF(H344="Sharjah","NE_UAE",IF(H344="Ras Al Khaimah","NE_UAE", IF(H344="Ajman","NE_UAE",IF(H344="Fujairah","NE_UAE"))))))</f>
        <v>NE_UAE</v>
      </c>
      <c r="H344" s="2" t="s">
        <v>350</v>
      </c>
      <c r="I344" s="3">
        <v>0</v>
      </c>
      <c r="J344" s="2">
        <v>60</v>
      </c>
      <c r="M344" s="2" t="s">
        <v>436</v>
      </c>
      <c r="N344" s="2">
        <v>2030</v>
      </c>
      <c r="O344" s="3">
        <v>2100</v>
      </c>
    </row>
    <row r="345" spans="1:15" ht="24" customHeight="1">
      <c r="A345" s="3">
        <v>166</v>
      </c>
      <c r="B345" s="3" t="s">
        <v>222</v>
      </c>
      <c r="C345" s="3" t="s">
        <v>33</v>
      </c>
      <c r="D345" s="7" t="s">
        <v>545</v>
      </c>
      <c r="E345" s="3" t="s">
        <v>67</v>
      </c>
      <c r="F345" s="3" t="s">
        <v>193</v>
      </c>
      <c r="G345" s="3" t="s">
        <v>540</v>
      </c>
      <c r="H345" s="3" t="s">
        <v>214</v>
      </c>
      <c r="I345" s="3">
        <f>0.25*J345</f>
        <v>18.75</v>
      </c>
      <c r="J345" s="3">
        <v>75</v>
      </c>
      <c r="K345" s="3">
        <v>2476.989981461646</v>
      </c>
      <c r="M345" s="3" t="s">
        <v>7</v>
      </c>
      <c r="N345" s="3">
        <v>1988</v>
      </c>
      <c r="O345" s="3">
        <v>2100</v>
      </c>
    </row>
    <row r="346" spans="1:15" ht="24" customHeight="1">
      <c r="A346" s="3">
        <v>256</v>
      </c>
      <c r="B346" s="3" t="s">
        <v>319</v>
      </c>
      <c r="C346" s="3" t="s">
        <v>33</v>
      </c>
      <c r="D346" s="7" t="s">
        <v>545</v>
      </c>
      <c r="E346" s="3" t="s">
        <v>9</v>
      </c>
      <c r="F346" s="3" t="s">
        <v>238</v>
      </c>
      <c r="G346" s="3" t="s">
        <v>540</v>
      </c>
      <c r="H346" s="3" t="s">
        <v>214</v>
      </c>
      <c r="I346" s="3">
        <f>0.25*J346</f>
        <v>53.247500000000002</v>
      </c>
      <c r="J346" s="3">
        <v>212.99</v>
      </c>
      <c r="K346" s="3">
        <v>3002.9985059498822</v>
      </c>
      <c r="M346" s="3" t="s">
        <v>7</v>
      </c>
      <c r="N346" s="3">
        <v>2009</v>
      </c>
      <c r="O346" s="3">
        <v>2100</v>
      </c>
    </row>
    <row r="347" spans="1:15" ht="24" hidden="1" customHeight="1">
      <c r="A347" s="3">
        <v>370</v>
      </c>
      <c r="B347" s="2" t="s">
        <v>464</v>
      </c>
      <c r="C347" s="2" t="s">
        <v>504</v>
      </c>
      <c r="D347" s="3" t="str">
        <f>IF(C347="Oil",0,C347)</f>
        <v>Solar</v>
      </c>
      <c r="E347" s="2" t="s">
        <v>505</v>
      </c>
      <c r="F347" s="2" t="s">
        <v>135</v>
      </c>
      <c r="G347" s="3" t="s">
        <v>68</v>
      </c>
      <c r="H347" s="2"/>
      <c r="I347" s="3">
        <v>0</v>
      </c>
      <c r="J347" s="2">
        <v>2</v>
      </c>
      <c r="M347" s="2" t="s">
        <v>17</v>
      </c>
      <c r="N347" s="2">
        <v>2020</v>
      </c>
      <c r="O347" s="3">
        <v>2100</v>
      </c>
    </row>
    <row r="348" spans="1:15" ht="24" customHeight="1">
      <c r="A348" s="3">
        <v>88</v>
      </c>
      <c r="B348" s="3" t="s">
        <v>126</v>
      </c>
      <c r="C348" s="3" t="s">
        <v>33</v>
      </c>
      <c r="D348" s="6" t="s">
        <v>545</v>
      </c>
      <c r="E348" s="3" t="s">
        <v>67</v>
      </c>
      <c r="F348" s="3" t="s">
        <v>68</v>
      </c>
      <c r="G348" s="3" t="s">
        <v>68</v>
      </c>
      <c r="H348" s="3" t="s">
        <v>69</v>
      </c>
      <c r="I348" s="3">
        <f t="shared" ref="I348:I364" si="34">0.25*J348</f>
        <v>0.69750000000000001</v>
      </c>
      <c r="J348" s="3">
        <v>2.79</v>
      </c>
      <c r="K348" s="3">
        <v>2455.0073544586458</v>
      </c>
      <c r="M348" s="3" t="s">
        <v>7</v>
      </c>
      <c r="N348" s="3">
        <v>1999</v>
      </c>
      <c r="O348" s="3">
        <v>2100</v>
      </c>
    </row>
    <row r="349" spans="1:15" ht="24" customHeight="1">
      <c r="A349" s="3">
        <v>257</v>
      </c>
      <c r="B349" s="3" t="s">
        <v>320</v>
      </c>
      <c r="C349" s="3" t="s">
        <v>3</v>
      </c>
      <c r="D349" s="8" t="str">
        <f>IF(C349="Oil",0,C349)</f>
        <v>Gas</v>
      </c>
      <c r="E349" s="3" t="s">
        <v>54</v>
      </c>
      <c r="F349" s="3" t="s">
        <v>238</v>
      </c>
      <c r="G349" s="3" t="str">
        <f>IF(H349="Tabuk","NWOA_KSA",IF(H349="Eastern Province","EOA_KSA",IF(H349="Riyadh","Riyadh_KSA",IF(H349="Al Jawf","NEOA_KSA",IF(H349="Northern Borders","NEOA_KSA")))))</f>
        <v>NEOA_KSA</v>
      </c>
      <c r="H349" s="3" t="s">
        <v>300</v>
      </c>
      <c r="I349" s="3">
        <f t="shared" si="34"/>
        <v>52.5</v>
      </c>
      <c r="J349" s="3">
        <v>210</v>
      </c>
      <c r="K349" s="3">
        <v>3280.2479044785932</v>
      </c>
      <c r="M349" s="3" t="s">
        <v>7</v>
      </c>
      <c r="N349" s="3">
        <v>2000</v>
      </c>
      <c r="O349" s="3">
        <v>2100</v>
      </c>
    </row>
    <row r="350" spans="1:15" ht="24" hidden="1" customHeight="1">
      <c r="A350" s="3">
        <v>258</v>
      </c>
      <c r="B350" s="3" t="s">
        <v>321</v>
      </c>
      <c r="C350" s="3" t="s">
        <v>3</v>
      </c>
      <c r="D350" s="8" t="str">
        <f>IF(C350="Oil",0,C350)</f>
        <v>Gas</v>
      </c>
      <c r="E350" s="3" t="s">
        <v>46</v>
      </c>
      <c r="F350" s="3" t="s">
        <v>238</v>
      </c>
      <c r="G350" s="3" t="str">
        <f>IF(H350="Tabuk","NWOA_KSA",IF(H350="Eastern Province","EOA_KSA",IF(H350="Riyadh","Riyadh_KSA",IF(H350="Al Jawf","NEOA_KSA",IF(H350="Northern Borders","NEOA_KSA")))))</f>
        <v>EOA_KSA</v>
      </c>
      <c r="H350" s="3" t="s">
        <v>199</v>
      </c>
      <c r="I350" s="3">
        <f t="shared" si="34"/>
        <v>225</v>
      </c>
      <c r="J350" s="3">
        <v>900</v>
      </c>
      <c r="K350" s="3">
        <v>1593.6931917855959</v>
      </c>
      <c r="M350" s="3" t="s">
        <v>60</v>
      </c>
      <c r="N350" s="3">
        <v>2017</v>
      </c>
      <c r="O350" s="3">
        <v>2100</v>
      </c>
    </row>
    <row r="351" spans="1:15" ht="24" customHeight="1">
      <c r="A351" s="3">
        <v>259</v>
      </c>
      <c r="B351" s="3" t="s">
        <v>322</v>
      </c>
      <c r="C351" s="3" t="s">
        <v>3</v>
      </c>
      <c r="D351" s="8" t="str">
        <f>IF(C351="Oil",0,C351)</f>
        <v>Gas</v>
      </c>
      <c r="E351" s="3" t="s">
        <v>54</v>
      </c>
      <c r="F351" s="3" t="s">
        <v>238</v>
      </c>
      <c r="G351" s="3" t="str">
        <f>IF(H351="Tabuk","NWOA_KSA",IF(H351="Eastern Province","EOA_KSA",IF(H351="Riyadh","Riyadh_KSA",IF(H351="Al Jawf","NEOA_KSA",IF(H351="Northern Borders","NEOA_KSA")))))</f>
        <v>EOA_KSA</v>
      </c>
      <c r="H351" s="3" t="s">
        <v>199</v>
      </c>
      <c r="I351" s="3">
        <f t="shared" si="34"/>
        <v>120.5</v>
      </c>
      <c r="J351" s="3">
        <v>482</v>
      </c>
      <c r="K351" s="3">
        <v>3058.892810443203</v>
      </c>
      <c r="M351" s="3" t="s">
        <v>7</v>
      </c>
      <c r="N351" s="3">
        <v>2006</v>
      </c>
      <c r="O351" s="3">
        <v>2100</v>
      </c>
    </row>
    <row r="352" spans="1:15" ht="24" customHeight="1">
      <c r="A352" s="3">
        <v>167</v>
      </c>
      <c r="B352" s="3" t="s">
        <v>223</v>
      </c>
      <c r="C352" s="3" t="s">
        <v>3</v>
      </c>
      <c r="D352" s="8" t="str">
        <f>IF(C352="Oil",0,C352)</f>
        <v>Gas</v>
      </c>
      <c r="E352" s="3" t="s">
        <v>9</v>
      </c>
      <c r="F352" s="3" t="s">
        <v>193</v>
      </c>
      <c r="G352" s="3" t="str">
        <f>IF(H352="Tabuk","NWOA_KSA",IF(H352="Eastern Province","EOA_KSA",IF(H352="Riyadh","Riyadh_KSA",IF(H352="Al Jawf","NEOA_KSA",IF(H352="Northern Borders","NEOA_KSA")))))</f>
        <v>EOA_KSA</v>
      </c>
      <c r="H352" s="3" t="s">
        <v>199</v>
      </c>
      <c r="I352" s="3">
        <f t="shared" si="34"/>
        <v>277.2</v>
      </c>
      <c r="J352" s="3">
        <v>1108.8</v>
      </c>
      <c r="K352" s="3">
        <v>4469.9384270457922</v>
      </c>
      <c r="M352" s="3" t="s">
        <v>7</v>
      </c>
      <c r="N352" s="3">
        <v>1978</v>
      </c>
      <c r="O352" s="3">
        <v>2100</v>
      </c>
    </row>
    <row r="353" spans="1:15" ht="24" customHeight="1">
      <c r="A353" s="3">
        <v>89</v>
      </c>
      <c r="B353" s="3" t="s">
        <v>127</v>
      </c>
      <c r="C353" s="3" t="s">
        <v>33</v>
      </c>
      <c r="D353" s="6" t="s">
        <v>545</v>
      </c>
      <c r="E353" s="3" t="s">
        <v>67</v>
      </c>
      <c r="F353" s="3" t="s">
        <v>68</v>
      </c>
      <c r="G353" s="3" t="s">
        <v>68</v>
      </c>
      <c r="I353" s="3">
        <f t="shared" si="34"/>
        <v>0.23499999999999999</v>
      </c>
      <c r="J353" s="3">
        <v>0.94</v>
      </c>
      <c r="K353" s="3">
        <v>2476.989981461646</v>
      </c>
      <c r="M353" s="3" t="s">
        <v>7</v>
      </c>
      <c r="N353" s="3">
        <v>1984</v>
      </c>
      <c r="O353" s="3">
        <v>2100</v>
      </c>
    </row>
    <row r="354" spans="1:15" ht="24" customHeight="1">
      <c r="A354" s="3">
        <v>260</v>
      </c>
      <c r="B354" s="3" t="s">
        <v>323</v>
      </c>
      <c r="C354" s="3" t="s">
        <v>33</v>
      </c>
      <c r="D354" s="7" t="s">
        <v>546</v>
      </c>
      <c r="E354" s="3" t="s">
        <v>4</v>
      </c>
      <c r="F354" s="3" t="s">
        <v>238</v>
      </c>
      <c r="G354" s="3" t="s">
        <v>539</v>
      </c>
      <c r="H354" s="3" t="s">
        <v>197</v>
      </c>
      <c r="I354" s="3">
        <f t="shared" si="34"/>
        <v>300</v>
      </c>
      <c r="J354" s="3">
        <v>1200</v>
      </c>
      <c r="K354" s="3">
        <v>2597.0683135711902</v>
      </c>
      <c r="M354" s="3" t="s">
        <v>7</v>
      </c>
      <c r="N354" s="3">
        <v>2014</v>
      </c>
      <c r="O354" s="3">
        <v>2100</v>
      </c>
    </row>
    <row r="355" spans="1:15" ht="24" customHeight="1">
      <c r="A355" s="3">
        <v>261</v>
      </c>
      <c r="B355" s="3" t="s">
        <v>324</v>
      </c>
      <c r="C355" s="3" t="s">
        <v>33</v>
      </c>
      <c r="D355" s="7" t="s">
        <v>547</v>
      </c>
      <c r="E355" s="3" t="s">
        <v>28</v>
      </c>
      <c r="F355" s="3" t="s">
        <v>238</v>
      </c>
      <c r="G355" s="3" t="s">
        <v>539</v>
      </c>
      <c r="H355" s="3" t="s">
        <v>197</v>
      </c>
      <c r="I355" s="3">
        <f t="shared" si="34"/>
        <v>1400</v>
      </c>
      <c r="J355" s="3">
        <v>5600</v>
      </c>
      <c r="K355" s="3">
        <v>2456.7142345289067</v>
      </c>
      <c r="M355" s="3" t="s">
        <v>7</v>
      </c>
      <c r="N355" s="3">
        <v>2000</v>
      </c>
      <c r="O355" s="3">
        <v>2100</v>
      </c>
    </row>
    <row r="356" spans="1:15" ht="24" customHeight="1">
      <c r="A356" s="3">
        <v>37</v>
      </c>
      <c r="B356" s="3" t="s">
        <v>63</v>
      </c>
      <c r="C356" s="3" t="s">
        <v>3</v>
      </c>
      <c r="D356" s="3" t="str">
        <f>IF(C356="Oil",0,C356)</f>
        <v>Gas</v>
      </c>
      <c r="E356" s="3" t="s">
        <v>46</v>
      </c>
      <c r="F356" s="3" t="s">
        <v>38</v>
      </c>
      <c r="G356" t="s">
        <v>534</v>
      </c>
      <c r="I356" s="3">
        <f t="shared" si="34"/>
        <v>218.875</v>
      </c>
      <c r="J356" s="3">
        <v>875.5</v>
      </c>
      <c r="K356" s="3">
        <v>1860.8986970042222</v>
      </c>
      <c r="M356" s="3" t="s">
        <v>7</v>
      </c>
      <c r="N356" s="3">
        <v>2010</v>
      </c>
      <c r="O356" s="3">
        <v>2100</v>
      </c>
    </row>
    <row r="357" spans="1:15" ht="24" customHeight="1">
      <c r="A357" s="3">
        <v>17</v>
      </c>
      <c r="B357" s="3" t="s">
        <v>36</v>
      </c>
      <c r="C357" s="3" t="s">
        <v>33</v>
      </c>
      <c r="D357" s="6" t="s">
        <v>546</v>
      </c>
      <c r="E357" s="3" t="s">
        <v>9</v>
      </c>
      <c r="F357" s="3" t="s">
        <v>30</v>
      </c>
      <c r="G357" t="s">
        <v>534</v>
      </c>
      <c r="H357" s="3" t="s">
        <v>35</v>
      </c>
      <c r="I357" s="3">
        <f t="shared" si="34"/>
        <v>201</v>
      </c>
      <c r="J357" s="3">
        <v>804</v>
      </c>
      <c r="K357" s="3">
        <v>3378.979660696376</v>
      </c>
      <c r="M357" s="3" t="s">
        <v>7</v>
      </c>
      <c r="N357" s="3">
        <v>1970</v>
      </c>
      <c r="O357" s="3">
        <v>2100</v>
      </c>
    </row>
    <row r="358" spans="1:15" ht="24" customHeight="1">
      <c r="A358" s="3">
        <v>262</v>
      </c>
      <c r="B358" s="3" t="s">
        <v>325</v>
      </c>
      <c r="C358" s="3" t="s">
        <v>33</v>
      </c>
      <c r="D358" s="7" t="s">
        <v>547</v>
      </c>
      <c r="E358" s="3" t="s">
        <v>28</v>
      </c>
      <c r="F358" s="3" t="s">
        <v>238</v>
      </c>
      <c r="G358" s="3" t="s">
        <v>539</v>
      </c>
      <c r="H358" s="3" t="s">
        <v>197</v>
      </c>
      <c r="I358" s="3">
        <f t="shared" si="34"/>
        <v>225</v>
      </c>
      <c r="J358" s="3">
        <v>900</v>
      </c>
      <c r="K358" s="3">
        <v>2299.1635065772057</v>
      </c>
      <c r="M358" s="3" t="s">
        <v>7</v>
      </c>
      <c r="N358" s="3">
        <v>2009</v>
      </c>
      <c r="O358" s="3">
        <v>2100</v>
      </c>
    </row>
    <row r="359" spans="1:15" ht="24" customHeight="1">
      <c r="A359" s="3">
        <v>263</v>
      </c>
      <c r="B359" s="3" t="s">
        <v>326</v>
      </c>
      <c r="C359" s="3" t="s">
        <v>33</v>
      </c>
      <c r="D359" s="6" t="s">
        <v>546</v>
      </c>
      <c r="E359" s="3" t="s">
        <v>28</v>
      </c>
      <c r="F359" s="3" t="s">
        <v>238</v>
      </c>
      <c r="G359" s="3" t="s">
        <v>540</v>
      </c>
      <c r="H359" s="3" t="s">
        <v>228</v>
      </c>
      <c r="I359" s="3">
        <f t="shared" si="34"/>
        <v>212.5</v>
      </c>
      <c r="J359" s="3">
        <v>850</v>
      </c>
      <c r="K359" s="3">
        <v>2755.3273400242642</v>
      </c>
      <c r="M359" s="3" t="s">
        <v>7</v>
      </c>
      <c r="N359" s="3">
        <v>2010</v>
      </c>
      <c r="O359" s="3">
        <v>2100</v>
      </c>
    </row>
    <row r="360" spans="1:15" ht="24" hidden="1" customHeight="1">
      <c r="A360" s="3">
        <v>264</v>
      </c>
      <c r="B360" s="3" t="s">
        <v>327</v>
      </c>
      <c r="C360" s="3" t="s">
        <v>33</v>
      </c>
      <c r="D360" s="7" t="s">
        <v>546</v>
      </c>
      <c r="E360" s="3" t="s">
        <v>28</v>
      </c>
      <c r="F360" s="3" t="s">
        <v>238</v>
      </c>
      <c r="G360" s="3" t="s">
        <v>540</v>
      </c>
      <c r="H360" s="3" t="s">
        <v>228</v>
      </c>
      <c r="I360" s="3">
        <f t="shared" si="34"/>
        <v>660</v>
      </c>
      <c r="J360" s="3">
        <v>2640</v>
      </c>
      <c r="K360" s="3">
        <v>2726.4038781928557</v>
      </c>
      <c r="M360" s="3" t="s">
        <v>60</v>
      </c>
      <c r="N360" s="3">
        <v>2017</v>
      </c>
      <c r="O360" s="3">
        <v>2100</v>
      </c>
    </row>
    <row r="361" spans="1:15" ht="24" customHeight="1">
      <c r="A361" s="3">
        <v>38</v>
      </c>
      <c r="B361" s="3" t="s">
        <v>64</v>
      </c>
      <c r="C361" s="3" t="s">
        <v>3</v>
      </c>
      <c r="D361" s="3" t="str">
        <f t="shared" ref="D361:D375" si="35">IF(C361="Oil",0,C361)</f>
        <v>Gas</v>
      </c>
      <c r="E361" s="3" t="s">
        <v>9</v>
      </c>
      <c r="F361" s="3" t="s">
        <v>38</v>
      </c>
      <c r="G361" t="s">
        <v>534</v>
      </c>
      <c r="I361" s="3">
        <f t="shared" si="34"/>
        <v>63</v>
      </c>
      <c r="J361" s="3">
        <v>252</v>
      </c>
      <c r="K361" s="3">
        <v>3058.892810443203</v>
      </c>
      <c r="M361" s="3" t="s">
        <v>7</v>
      </c>
      <c r="N361" s="3">
        <v>2007</v>
      </c>
      <c r="O361" s="3">
        <v>2100</v>
      </c>
    </row>
    <row r="362" spans="1:15" ht="24" customHeight="1">
      <c r="A362" s="3">
        <v>324</v>
      </c>
      <c r="B362" s="3" t="s">
        <v>396</v>
      </c>
      <c r="C362" s="3" t="s">
        <v>3</v>
      </c>
      <c r="D362" s="3" t="str">
        <f t="shared" si="35"/>
        <v>Gas</v>
      </c>
      <c r="E362" s="3" t="s">
        <v>46</v>
      </c>
      <c r="F362" s="3" t="s">
        <v>349</v>
      </c>
      <c r="G362" s="3" t="str">
        <f>IF(H362="Abu Dhabi","WR_UAE",IF(H362="Dubai","NE_UAE",IF(H362="Sharjah","NE_UAE",IF(H362="Ras Al Khaimah","NE_UAE", IF(H362="Ajman","NE_UAE",IF(H362="Fujairah","NE_UAE"))))))</f>
        <v>WR_UAE</v>
      </c>
      <c r="H362" s="3" t="s">
        <v>354</v>
      </c>
      <c r="I362" s="3">
        <f t="shared" si="34"/>
        <v>375</v>
      </c>
      <c r="J362" s="3">
        <v>1500</v>
      </c>
      <c r="K362" s="3">
        <v>1860.8986970042222</v>
      </c>
      <c r="M362" s="3" t="s">
        <v>7</v>
      </c>
      <c r="N362" s="3">
        <v>2005</v>
      </c>
      <c r="O362" s="3">
        <v>2100</v>
      </c>
    </row>
    <row r="363" spans="1:15" ht="24" customHeight="1">
      <c r="A363" s="3">
        <v>325</v>
      </c>
      <c r="B363" s="3" t="s">
        <v>397</v>
      </c>
      <c r="C363" s="3" t="s">
        <v>3</v>
      </c>
      <c r="D363" s="3" t="str">
        <f t="shared" si="35"/>
        <v>Gas</v>
      </c>
      <c r="E363" s="3" t="s">
        <v>4</v>
      </c>
      <c r="F363" s="3" t="s">
        <v>349</v>
      </c>
      <c r="G363" s="3" t="str">
        <f>IF(H363="Abu Dhabi","WR_UAE",IF(H363="Dubai","NE_UAE",IF(H363="Sharjah","NE_UAE",IF(H363="Ras Al Khaimah","NE_UAE", IF(H363="Ajman","NE_UAE",IF(H363="Fujairah","NE_UAE"))))))</f>
        <v>WR_UAE</v>
      </c>
      <c r="H363" s="3" t="s">
        <v>354</v>
      </c>
      <c r="I363" s="3">
        <f t="shared" si="34"/>
        <v>377.5</v>
      </c>
      <c r="J363" s="3">
        <v>1510</v>
      </c>
      <c r="K363" s="3">
        <v>1593.6931917855959</v>
      </c>
      <c r="M363" s="3" t="s">
        <v>7</v>
      </c>
      <c r="N363" s="3">
        <v>2011</v>
      </c>
      <c r="O363" s="3">
        <v>2100</v>
      </c>
    </row>
    <row r="364" spans="1:15" ht="24" customHeight="1">
      <c r="A364" s="3">
        <v>326</v>
      </c>
      <c r="B364" s="3" t="s">
        <v>398</v>
      </c>
      <c r="C364" s="3" t="s">
        <v>3</v>
      </c>
      <c r="D364" s="3" t="str">
        <f t="shared" si="35"/>
        <v>Gas</v>
      </c>
      <c r="E364" s="3" t="s">
        <v>4</v>
      </c>
      <c r="F364" s="3" t="s">
        <v>349</v>
      </c>
      <c r="G364" s="3" t="str">
        <f>IF(H364="Abu Dhabi","WR_UAE",IF(H364="Dubai","NE_UAE",IF(H364="Sharjah","NE_UAE",IF(H364="Ras Al Khaimah","NE_UAE", IF(H364="Ajman","NE_UAE",IF(H364="Fujairah","NE_UAE"))))))</f>
        <v>WR_UAE</v>
      </c>
      <c r="H364" s="3" t="s">
        <v>354</v>
      </c>
      <c r="I364" s="3">
        <f t="shared" si="34"/>
        <v>400</v>
      </c>
      <c r="J364" s="3">
        <v>1600</v>
      </c>
      <c r="K364" s="3">
        <v>1593.6931917855959</v>
      </c>
      <c r="M364" s="3" t="s">
        <v>7</v>
      </c>
      <c r="N364" s="3">
        <v>2014</v>
      </c>
      <c r="O364" s="3">
        <v>2100</v>
      </c>
    </row>
    <row r="365" spans="1:15" ht="24" customHeight="1">
      <c r="A365" s="3">
        <v>358</v>
      </c>
      <c r="B365" s="2" t="s">
        <v>450</v>
      </c>
      <c r="C365" s="2" t="s">
        <v>452</v>
      </c>
      <c r="D365" s="3" t="str">
        <f t="shared" si="35"/>
        <v>Wind</v>
      </c>
      <c r="E365" s="2" t="s">
        <v>451</v>
      </c>
      <c r="F365" s="2" t="s">
        <v>349</v>
      </c>
      <c r="G365" s="3" t="str">
        <f>IF(H365="Abu Dhabi","WR_UAE",IF(H365="Dubai","NE_UAE",IF(H365="Sharjah","NE_UAE",IF(H365="Ras Al Khaimah","NE_UAE", IF(H365="Ajman","NE_UAE",IF(H365="Fujairah","NE_UAE"))))))</f>
        <v>WR_UAE</v>
      </c>
      <c r="H365" s="2" t="s">
        <v>354</v>
      </c>
      <c r="I365" s="3">
        <v>0</v>
      </c>
      <c r="J365" s="2">
        <v>0.85</v>
      </c>
      <c r="M365" s="2" t="s">
        <v>7</v>
      </c>
      <c r="N365" s="2">
        <v>2004</v>
      </c>
      <c r="O365" s="3">
        <v>2100</v>
      </c>
    </row>
    <row r="366" spans="1:15" ht="24" hidden="1" customHeight="1">
      <c r="A366" s="3">
        <v>354</v>
      </c>
      <c r="B366" s="2" t="s">
        <v>446</v>
      </c>
      <c r="C366" s="2" t="s">
        <v>452</v>
      </c>
      <c r="D366" s="3" t="str">
        <f t="shared" si="35"/>
        <v>Wind</v>
      </c>
      <c r="E366" s="2" t="s">
        <v>451</v>
      </c>
      <c r="F366" s="2" t="s">
        <v>349</v>
      </c>
      <c r="G366" s="3" t="str">
        <f>IF(H366="Abu Dhabi","WR_UAE",IF(H366="Dubai","NE_UAE",IF(H366="Sharjah","NE_UAE",IF(H366="Ras Al Khaimah","NE_UAE", IF(H366="Ajman","NE_UAE",IF(H366="Fujairah","NE_UAE"))))))</f>
        <v>WR_UAE</v>
      </c>
      <c r="H366" s="2" t="s">
        <v>354</v>
      </c>
      <c r="I366" s="3">
        <v>0</v>
      </c>
      <c r="J366" s="2">
        <v>30</v>
      </c>
      <c r="M366" s="2" t="s">
        <v>25</v>
      </c>
      <c r="N366" s="2">
        <v>2020</v>
      </c>
      <c r="O366" s="3">
        <v>2100</v>
      </c>
    </row>
    <row r="367" spans="1:15" ht="24" customHeight="1">
      <c r="A367" s="3">
        <v>4</v>
      </c>
      <c r="B367" s="3" t="s">
        <v>12</v>
      </c>
      <c r="C367" s="3" t="s">
        <v>3</v>
      </c>
      <c r="D367" s="3" t="str">
        <f t="shared" si="35"/>
        <v>Gas</v>
      </c>
      <c r="E367" s="3" t="s">
        <v>9</v>
      </c>
      <c r="F367" s="3" t="s">
        <v>5</v>
      </c>
      <c r="G367" s="3" t="s">
        <v>533</v>
      </c>
      <c r="I367" s="3">
        <f t="shared" ref="I367:I373" si="36">0.25*J367</f>
        <v>6.25</v>
      </c>
      <c r="J367" s="3">
        <v>25</v>
      </c>
      <c r="K367" s="3">
        <v>3439.1022554410233</v>
      </c>
      <c r="M367" s="3" t="s">
        <v>7</v>
      </c>
      <c r="N367" s="3">
        <v>1984</v>
      </c>
      <c r="O367" s="3">
        <v>2100</v>
      </c>
    </row>
    <row r="368" spans="1:15" ht="24" customHeight="1">
      <c r="A368" s="3">
        <v>13</v>
      </c>
      <c r="B368" s="3" t="s">
        <v>27</v>
      </c>
      <c r="C368" s="3" t="s">
        <v>3</v>
      </c>
      <c r="D368" s="3" t="str">
        <f t="shared" si="35"/>
        <v>Gas</v>
      </c>
      <c r="E368" s="3" t="s">
        <v>28</v>
      </c>
      <c r="F368" s="3" t="s">
        <v>15</v>
      </c>
      <c r="G368" s="3" t="s">
        <v>533</v>
      </c>
      <c r="I368" s="3">
        <f t="shared" si="36"/>
        <v>25</v>
      </c>
      <c r="J368" s="3">
        <v>100</v>
      </c>
      <c r="K368" s="3">
        <v>2571.0689186565128</v>
      </c>
      <c r="M368" s="3" t="s">
        <v>7</v>
      </c>
      <c r="N368" s="3">
        <v>1975</v>
      </c>
      <c r="O368" s="3">
        <v>2100</v>
      </c>
    </row>
    <row r="369" spans="1:15" ht="24" customHeight="1">
      <c r="A369" s="3">
        <v>125</v>
      </c>
      <c r="B369" s="3" t="s">
        <v>169</v>
      </c>
      <c r="C369" s="3" t="s">
        <v>3</v>
      </c>
      <c r="D369" s="3" t="str">
        <f t="shared" si="35"/>
        <v>Gas</v>
      </c>
      <c r="E369" s="3" t="s">
        <v>4</v>
      </c>
      <c r="F369" s="3" t="s">
        <v>135</v>
      </c>
      <c r="G369" s="3" t="s">
        <v>68</v>
      </c>
      <c r="H369" s="3" t="s">
        <v>144</v>
      </c>
      <c r="I369" s="3">
        <f t="shared" si="36"/>
        <v>247.5</v>
      </c>
      <c r="J369" s="3">
        <v>990</v>
      </c>
      <c r="K369" s="3">
        <v>1860.8986970042222</v>
      </c>
      <c r="M369" s="3" t="s">
        <v>7</v>
      </c>
      <c r="N369" s="3">
        <v>2008</v>
      </c>
      <c r="O369" s="3">
        <v>2100</v>
      </c>
    </row>
    <row r="370" spans="1:15" ht="24" customHeight="1">
      <c r="A370" s="3">
        <v>126</v>
      </c>
      <c r="B370" s="3" t="s">
        <v>170</v>
      </c>
      <c r="C370" s="3" t="s">
        <v>3</v>
      </c>
      <c r="D370" s="3" t="str">
        <f t="shared" si="35"/>
        <v>Gas</v>
      </c>
      <c r="E370" s="3" t="s">
        <v>4</v>
      </c>
      <c r="F370" s="3" t="s">
        <v>135</v>
      </c>
      <c r="G370" s="3" t="s">
        <v>68</v>
      </c>
      <c r="H370" s="3" t="s">
        <v>144</v>
      </c>
      <c r="I370" s="3">
        <f t="shared" si="36"/>
        <v>187.5</v>
      </c>
      <c r="J370" s="3">
        <v>750</v>
      </c>
      <c r="K370" s="3">
        <v>1593.6931917855959</v>
      </c>
      <c r="M370" s="3" t="s">
        <v>7</v>
      </c>
      <c r="N370" s="3">
        <v>2013</v>
      </c>
      <c r="O370" s="3">
        <v>2100</v>
      </c>
    </row>
    <row r="371" spans="1:15" ht="24" customHeight="1">
      <c r="A371" s="3">
        <v>127</v>
      </c>
      <c r="B371" s="3" t="s">
        <v>171</v>
      </c>
      <c r="C371" s="3" t="s">
        <v>3</v>
      </c>
      <c r="D371" s="3" t="str">
        <f t="shared" si="35"/>
        <v>Gas</v>
      </c>
      <c r="E371" s="3" t="s">
        <v>4</v>
      </c>
      <c r="F371" s="3" t="s">
        <v>135</v>
      </c>
      <c r="G371" s="3" t="s">
        <v>68</v>
      </c>
      <c r="H371" s="3" t="s">
        <v>144</v>
      </c>
      <c r="I371" s="3">
        <f t="shared" si="36"/>
        <v>146.5</v>
      </c>
      <c r="J371" s="3">
        <v>586</v>
      </c>
      <c r="K371" s="3">
        <v>1860.8986970042222</v>
      </c>
      <c r="M371" s="3" t="s">
        <v>7</v>
      </c>
      <c r="N371" s="3">
        <v>2007</v>
      </c>
      <c r="O371" s="3">
        <v>2100</v>
      </c>
    </row>
    <row r="372" spans="1:15" ht="24" hidden="1" customHeight="1">
      <c r="A372" s="3">
        <v>128</v>
      </c>
      <c r="B372" s="3" t="s">
        <v>172</v>
      </c>
      <c r="C372" s="3" t="s">
        <v>3</v>
      </c>
      <c r="D372" s="3" t="str">
        <f t="shared" si="35"/>
        <v>Gas</v>
      </c>
      <c r="E372" s="3" t="s">
        <v>4</v>
      </c>
      <c r="F372" s="3" t="s">
        <v>135</v>
      </c>
      <c r="G372" s="3" t="s">
        <v>68</v>
      </c>
      <c r="H372" s="3" t="s">
        <v>144</v>
      </c>
      <c r="I372" s="3">
        <f t="shared" si="36"/>
        <v>427.5</v>
      </c>
      <c r="J372" s="3">
        <v>1710</v>
      </c>
      <c r="K372" s="3">
        <v>1593.6931917855959</v>
      </c>
      <c r="M372" s="3" t="s">
        <v>25</v>
      </c>
      <c r="N372" s="3">
        <v>2019</v>
      </c>
      <c r="O372" s="3">
        <v>2100</v>
      </c>
    </row>
    <row r="373" spans="1:15" ht="24" customHeight="1">
      <c r="A373" s="3">
        <v>129</v>
      </c>
      <c r="B373" s="3" t="s">
        <v>173</v>
      </c>
      <c r="C373" s="3" t="s">
        <v>3</v>
      </c>
      <c r="D373" s="3" t="str">
        <f t="shared" si="35"/>
        <v>Gas</v>
      </c>
      <c r="E373" s="3" t="s">
        <v>54</v>
      </c>
      <c r="F373" s="3" t="s">
        <v>135</v>
      </c>
      <c r="G373" s="3" t="s">
        <v>68</v>
      </c>
      <c r="H373" s="3" t="s">
        <v>144</v>
      </c>
      <c r="I373" s="3">
        <f t="shared" si="36"/>
        <v>11.035</v>
      </c>
      <c r="J373" s="3">
        <v>44.14</v>
      </c>
      <c r="K373" s="3">
        <v>3058.892810443203</v>
      </c>
      <c r="M373" s="3" t="s">
        <v>7</v>
      </c>
      <c r="N373" s="3">
        <v>2005</v>
      </c>
      <c r="O373" s="3">
        <v>2100</v>
      </c>
    </row>
    <row r="374" spans="1:15" ht="24" customHeight="1">
      <c r="A374" s="3">
        <v>415</v>
      </c>
      <c r="B374" s="2" t="s">
        <v>515</v>
      </c>
      <c r="C374" s="2" t="s">
        <v>504</v>
      </c>
      <c r="D374" s="3" t="str">
        <f t="shared" si="35"/>
        <v>Solar</v>
      </c>
      <c r="E374" s="2" t="s">
        <v>518</v>
      </c>
      <c r="F374" s="2" t="s">
        <v>135</v>
      </c>
      <c r="G374" s="3" t="s">
        <v>68</v>
      </c>
      <c r="H374" s="2" t="s">
        <v>82</v>
      </c>
      <c r="I374" s="3">
        <v>0</v>
      </c>
      <c r="J374" s="2">
        <v>0.01</v>
      </c>
      <c r="M374" s="2" t="s">
        <v>7</v>
      </c>
      <c r="N374" s="2">
        <v>2010</v>
      </c>
      <c r="O374" s="3">
        <v>2100</v>
      </c>
    </row>
    <row r="375" spans="1:15" ht="24" customHeight="1">
      <c r="A375" s="3">
        <v>411</v>
      </c>
      <c r="B375" s="2" t="s">
        <v>511</v>
      </c>
      <c r="C375" s="2" t="s">
        <v>504</v>
      </c>
      <c r="D375" s="3" t="str">
        <f t="shared" si="35"/>
        <v>Solar</v>
      </c>
      <c r="E375" s="2" t="s">
        <v>518</v>
      </c>
      <c r="F375" s="2" t="s">
        <v>238</v>
      </c>
      <c r="G375" s="3" t="s">
        <v>543</v>
      </c>
      <c r="H375" s="2" t="s">
        <v>203</v>
      </c>
      <c r="I375" s="3">
        <v>0</v>
      </c>
      <c r="J375" s="2">
        <v>1</v>
      </c>
      <c r="M375" s="2" t="s">
        <v>7</v>
      </c>
      <c r="N375" s="2">
        <v>2014</v>
      </c>
      <c r="O375" s="3">
        <v>2100</v>
      </c>
    </row>
    <row r="376" spans="1:15" ht="24" customHeight="1">
      <c r="A376" s="3">
        <v>265</v>
      </c>
      <c r="B376" s="3" t="s">
        <v>328</v>
      </c>
      <c r="C376" s="3" t="s">
        <v>33</v>
      </c>
      <c r="D376" s="7" t="s">
        <v>545</v>
      </c>
      <c r="E376" s="3" t="s">
        <v>67</v>
      </c>
      <c r="F376" s="3" t="s">
        <v>238</v>
      </c>
      <c r="G376" s="3" t="s">
        <v>540</v>
      </c>
      <c r="H376" s="3" t="s">
        <v>195</v>
      </c>
      <c r="I376" s="3">
        <f t="shared" ref="I376:I393" si="37">0.25*J376</f>
        <v>10</v>
      </c>
      <c r="J376" s="3">
        <v>40</v>
      </c>
      <c r="K376" s="3">
        <v>2455.0073544586458</v>
      </c>
      <c r="M376" s="3" t="s">
        <v>7</v>
      </c>
      <c r="N376" s="3">
        <v>2000</v>
      </c>
      <c r="O376" s="3">
        <v>2100</v>
      </c>
    </row>
    <row r="377" spans="1:15" ht="24" customHeight="1">
      <c r="A377" s="3">
        <v>266</v>
      </c>
      <c r="B377" s="3" t="s">
        <v>329</v>
      </c>
      <c r="C377" s="3" t="s">
        <v>33</v>
      </c>
      <c r="D377" s="7" t="s">
        <v>545</v>
      </c>
      <c r="E377" s="3" t="s">
        <v>67</v>
      </c>
      <c r="F377" s="3" t="s">
        <v>238</v>
      </c>
      <c r="G377" s="3" t="s">
        <v>540</v>
      </c>
      <c r="H377" s="3" t="s">
        <v>228</v>
      </c>
      <c r="I377" s="3">
        <f t="shared" si="37"/>
        <v>17.399999999999999</v>
      </c>
      <c r="J377" s="3">
        <v>69.599999999999994</v>
      </c>
      <c r="K377" s="3">
        <v>2476.989981461646</v>
      </c>
      <c r="M377" s="3" t="s">
        <v>7</v>
      </c>
      <c r="N377" s="3">
        <v>1981</v>
      </c>
      <c r="O377" s="3">
        <v>2100</v>
      </c>
    </row>
    <row r="378" spans="1:15" ht="24" customHeight="1">
      <c r="A378" s="3">
        <v>267</v>
      </c>
      <c r="B378" s="3" t="s">
        <v>330</v>
      </c>
      <c r="C378" s="3" t="s">
        <v>33</v>
      </c>
      <c r="D378" s="7" t="s">
        <v>545</v>
      </c>
      <c r="E378" s="3" t="s">
        <v>67</v>
      </c>
      <c r="F378" s="3" t="s">
        <v>238</v>
      </c>
      <c r="G378" s="3" t="s">
        <v>540</v>
      </c>
      <c r="H378" s="3" t="s">
        <v>195</v>
      </c>
      <c r="I378" s="3">
        <f t="shared" si="37"/>
        <v>14</v>
      </c>
      <c r="J378" s="3">
        <v>56</v>
      </c>
      <c r="K378" s="3">
        <v>2455.0073544586458</v>
      </c>
      <c r="M378" s="3" t="s">
        <v>7</v>
      </c>
      <c r="N378" s="3">
        <v>2000</v>
      </c>
      <c r="O378" s="3">
        <v>2100</v>
      </c>
    </row>
    <row r="379" spans="1:15" ht="24" customHeight="1">
      <c r="A379" s="3">
        <v>39</v>
      </c>
      <c r="B379" s="3" t="s">
        <v>65</v>
      </c>
      <c r="C379" s="3" t="s">
        <v>3</v>
      </c>
      <c r="D379" s="3" t="str">
        <f>IF(C379="Oil",0,C379)</f>
        <v>Gas</v>
      </c>
      <c r="E379" s="3" t="s">
        <v>9</v>
      </c>
      <c r="F379" s="3" t="s">
        <v>38</v>
      </c>
      <c r="G379" t="s">
        <v>534</v>
      </c>
      <c r="I379" s="3">
        <f t="shared" si="37"/>
        <v>75</v>
      </c>
      <c r="J379" s="3">
        <v>300</v>
      </c>
      <c r="K379" s="3">
        <v>3058.892810443203</v>
      </c>
      <c r="M379" s="3" t="s">
        <v>7</v>
      </c>
      <c r="N379" s="3">
        <v>2008</v>
      </c>
      <c r="O379" s="3">
        <v>2100</v>
      </c>
    </row>
    <row r="380" spans="1:15" ht="24" customHeight="1">
      <c r="A380" s="3">
        <v>90</v>
      </c>
      <c r="B380" s="3" t="s">
        <v>128</v>
      </c>
      <c r="C380" s="3" t="s">
        <v>33</v>
      </c>
      <c r="D380" s="6" t="s">
        <v>545</v>
      </c>
      <c r="E380" s="3" t="s">
        <v>67</v>
      </c>
      <c r="F380" s="3" t="s">
        <v>68</v>
      </c>
      <c r="G380" s="3" t="s">
        <v>68</v>
      </c>
      <c r="H380" s="3" t="s">
        <v>79</v>
      </c>
      <c r="I380" s="3">
        <f t="shared" si="37"/>
        <v>3</v>
      </c>
      <c r="J380" s="3">
        <v>12</v>
      </c>
      <c r="K380" s="3">
        <v>2455.0073544586458</v>
      </c>
      <c r="M380" s="3" t="s">
        <v>7</v>
      </c>
      <c r="N380" s="3">
        <v>2000</v>
      </c>
      <c r="O380" s="3">
        <v>2100</v>
      </c>
    </row>
    <row r="381" spans="1:15" ht="24" customHeight="1">
      <c r="A381" s="3">
        <v>130</v>
      </c>
      <c r="B381" s="3" t="s">
        <v>174</v>
      </c>
      <c r="C381" s="3" t="s">
        <v>43</v>
      </c>
      <c r="D381" s="6" t="s">
        <v>3</v>
      </c>
      <c r="E381" s="3" t="s">
        <v>4</v>
      </c>
      <c r="F381" s="3" t="s">
        <v>135</v>
      </c>
      <c r="G381" s="3" t="s">
        <v>68</v>
      </c>
      <c r="H381" s="3" t="s">
        <v>175</v>
      </c>
      <c r="I381" s="3">
        <f t="shared" si="37"/>
        <v>500</v>
      </c>
      <c r="J381" s="3">
        <v>2000</v>
      </c>
      <c r="K381" s="3">
        <v>1593.6931917855959</v>
      </c>
      <c r="M381" s="3" t="s">
        <v>7</v>
      </c>
      <c r="N381" s="3">
        <v>2014</v>
      </c>
      <c r="O381" s="3">
        <v>2100</v>
      </c>
    </row>
    <row r="382" spans="1:15" ht="24" customHeight="1">
      <c r="A382" s="3">
        <v>91</v>
      </c>
      <c r="B382" s="3" t="s">
        <v>129</v>
      </c>
      <c r="C382" s="3" t="s">
        <v>33</v>
      </c>
      <c r="D382" s="6" t="s">
        <v>545</v>
      </c>
      <c r="E382" s="3" t="s">
        <v>67</v>
      </c>
      <c r="F382" s="3" t="s">
        <v>68</v>
      </c>
      <c r="G382" s="3" t="s">
        <v>68</v>
      </c>
      <c r="H382" s="3" t="s">
        <v>79</v>
      </c>
      <c r="I382" s="3">
        <f t="shared" si="37"/>
        <v>13.535</v>
      </c>
      <c r="J382" s="3">
        <v>54.14</v>
      </c>
      <c r="K382" s="3">
        <v>2476.989981461646</v>
      </c>
      <c r="M382" s="3" t="s">
        <v>7</v>
      </c>
      <c r="N382" s="3">
        <v>1979</v>
      </c>
      <c r="O382" s="3">
        <v>2100</v>
      </c>
    </row>
    <row r="383" spans="1:15" ht="24" customHeight="1">
      <c r="A383" s="3">
        <v>168</v>
      </c>
      <c r="B383" s="3" t="s">
        <v>224</v>
      </c>
      <c r="C383" s="3" t="s">
        <v>3</v>
      </c>
      <c r="D383" s="8" t="str">
        <f>IF(C383="Oil",0,C383)</f>
        <v>Gas</v>
      </c>
      <c r="E383" s="3" t="s">
        <v>225</v>
      </c>
      <c r="F383" s="3" t="s">
        <v>193</v>
      </c>
      <c r="G383" s="3" t="str">
        <f>IF(H383="Tabuk","NWOA_KSA",IF(H383="Eastern Province","EOA_KSA",IF(H383="Riyadh","Riyadh_KSA",IF(H383="Al Jawf","NEOA_KSA",IF(H383="Northern Borders","NEOA_KSA")))))</f>
        <v>EOA_KSA</v>
      </c>
      <c r="H383" s="3" t="s">
        <v>199</v>
      </c>
      <c r="I383" s="3">
        <f t="shared" si="37"/>
        <v>392.5</v>
      </c>
      <c r="J383" s="3">
        <v>1570</v>
      </c>
      <c r="K383" s="3">
        <v>2571.0689186565128</v>
      </c>
      <c r="M383" s="3" t="s">
        <v>7</v>
      </c>
      <c r="N383" s="3">
        <v>1980</v>
      </c>
      <c r="O383" s="3">
        <v>2100</v>
      </c>
    </row>
    <row r="384" spans="1:15" ht="24" customHeight="1">
      <c r="A384" s="3">
        <v>268</v>
      </c>
      <c r="B384" s="3" t="s">
        <v>331</v>
      </c>
      <c r="C384" s="3" t="s">
        <v>3</v>
      </c>
      <c r="D384" s="8" t="str">
        <f>IF(C384="Oil",0,C384)</f>
        <v>Gas</v>
      </c>
      <c r="E384" s="3" t="s">
        <v>225</v>
      </c>
      <c r="F384" s="3" t="s">
        <v>238</v>
      </c>
      <c r="G384" s="3" t="str">
        <f>IF(H384="Tabuk","NWOA_KSA",IF(H384="Eastern Province","EOA_KSA",IF(H384="Riyadh","Riyadh_KSA",IF(H384="Al Jawf","NEOA_KSA",IF(H384="Northern Borders","NEOA_KSA")))))</f>
        <v>EOA_KSA</v>
      </c>
      <c r="H384" s="3" t="s">
        <v>199</v>
      </c>
      <c r="I384" s="3">
        <f t="shared" si="37"/>
        <v>297.5</v>
      </c>
      <c r="J384" s="3">
        <v>1190</v>
      </c>
      <c r="K384" s="3">
        <v>2571.0689186565128</v>
      </c>
      <c r="M384" s="3" t="s">
        <v>7</v>
      </c>
      <c r="N384" s="3">
        <v>1982</v>
      </c>
      <c r="O384" s="3">
        <v>2100</v>
      </c>
    </row>
    <row r="385" spans="1:15" ht="24" customHeight="1">
      <c r="A385" s="3">
        <v>169</v>
      </c>
      <c r="B385" s="3" t="s">
        <v>226</v>
      </c>
      <c r="C385" s="3" t="s">
        <v>33</v>
      </c>
      <c r="D385" s="7" t="s">
        <v>547</v>
      </c>
      <c r="E385" s="3" t="s">
        <v>225</v>
      </c>
      <c r="F385" s="3" t="s">
        <v>193</v>
      </c>
      <c r="G385" s="3" t="s">
        <v>539</v>
      </c>
      <c r="H385" s="3" t="s">
        <v>197</v>
      </c>
      <c r="I385" s="3">
        <f t="shared" si="37"/>
        <v>195.7</v>
      </c>
      <c r="J385" s="3">
        <v>782.8</v>
      </c>
      <c r="K385" s="3">
        <v>2457.1823166550912</v>
      </c>
      <c r="M385" s="3" t="s">
        <v>7</v>
      </c>
      <c r="N385" s="3">
        <v>1988</v>
      </c>
      <c r="O385" s="3">
        <v>2100</v>
      </c>
    </row>
    <row r="386" spans="1:15" ht="24" customHeight="1">
      <c r="A386" s="3">
        <v>170</v>
      </c>
      <c r="B386" s="3" t="s">
        <v>227</v>
      </c>
      <c r="C386" s="3" t="s">
        <v>33</v>
      </c>
      <c r="D386" s="7" t="s">
        <v>547</v>
      </c>
      <c r="E386" s="3" t="s">
        <v>225</v>
      </c>
      <c r="F386" s="3" t="s">
        <v>193</v>
      </c>
      <c r="G386" s="3" t="s">
        <v>540</v>
      </c>
      <c r="H386" s="3" t="s">
        <v>228</v>
      </c>
      <c r="I386" s="3">
        <f t="shared" si="37"/>
        <v>32</v>
      </c>
      <c r="J386" s="3">
        <v>128</v>
      </c>
      <c r="K386" s="3">
        <v>2457.1823166550912</v>
      </c>
      <c r="M386" s="3" t="s">
        <v>7</v>
      </c>
      <c r="N386" s="3">
        <v>1989</v>
      </c>
      <c r="O386" s="3">
        <v>2100</v>
      </c>
    </row>
    <row r="387" spans="1:15" ht="24" customHeight="1">
      <c r="A387" s="3">
        <v>269</v>
      </c>
      <c r="B387" s="3" t="s">
        <v>332</v>
      </c>
      <c r="C387" s="3" t="s">
        <v>33</v>
      </c>
      <c r="D387" s="7" t="s">
        <v>547</v>
      </c>
      <c r="E387" s="3" t="s">
        <v>225</v>
      </c>
      <c r="F387" s="3" t="s">
        <v>238</v>
      </c>
      <c r="G387" s="3" t="s">
        <v>539</v>
      </c>
      <c r="H387" s="3" t="s">
        <v>197</v>
      </c>
      <c r="I387" s="3">
        <f t="shared" si="37"/>
        <v>192.75</v>
      </c>
      <c r="J387" s="3">
        <v>771</v>
      </c>
      <c r="K387" s="3">
        <v>2457.1823166550912</v>
      </c>
      <c r="M387" s="3" t="s">
        <v>7</v>
      </c>
      <c r="N387" s="3">
        <v>1978</v>
      </c>
      <c r="O387" s="3">
        <v>2100</v>
      </c>
    </row>
    <row r="388" spans="1:15" ht="24" customHeight="1">
      <c r="A388" s="3">
        <v>171</v>
      </c>
      <c r="B388" s="3" t="s">
        <v>229</v>
      </c>
      <c r="C388" s="3" t="s">
        <v>33</v>
      </c>
      <c r="D388" s="7" t="s">
        <v>547</v>
      </c>
      <c r="E388" s="3" t="s">
        <v>225</v>
      </c>
      <c r="F388" s="3" t="s">
        <v>193</v>
      </c>
      <c r="G388" s="3" t="s">
        <v>539</v>
      </c>
      <c r="H388" s="3" t="s">
        <v>206</v>
      </c>
      <c r="I388" s="3">
        <f t="shared" si="37"/>
        <v>129.94999999999999</v>
      </c>
      <c r="J388" s="3">
        <v>519.79999999999995</v>
      </c>
      <c r="K388" s="3">
        <v>2457.1823166550912</v>
      </c>
      <c r="M388" s="3" t="s">
        <v>7</v>
      </c>
      <c r="N388" s="3">
        <v>1980</v>
      </c>
      <c r="O388" s="3">
        <v>2100</v>
      </c>
    </row>
    <row r="389" spans="1:15" ht="24" customHeight="1">
      <c r="A389" s="3">
        <v>270</v>
      </c>
      <c r="B389" s="3" t="s">
        <v>333</v>
      </c>
      <c r="C389" s="3" t="s">
        <v>33</v>
      </c>
      <c r="D389" s="7" t="s">
        <v>545</v>
      </c>
      <c r="E389" s="3" t="s">
        <v>9</v>
      </c>
      <c r="F389" s="3" t="s">
        <v>238</v>
      </c>
      <c r="G389" s="3" t="str">
        <f>IF(H389="Tabuk","NWOA_KSA",IF(H389="Eastern Province","EOA_KSA",IF(H389="Riyadh","Riyadh_KSA",IF(H389="Al Jawf","NEOA_KSA",IF(H389="Northern Borders","NEOA_KSA")))))</f>
        <v>NEOA_KSA</v>
      </c>
      <c r="H389" s="3" t="s">
        <v>231</v>
      </c>
      <c r="I389" s="3">
        <f t="shared" si="37"/>
        <v>18.45</v>
      </c>
      <c r="J389" s="3">
        <v>73.8</v>
      </c>
      <c r="K389" s="3">
        <v>3806.9205344356801</v>
      </c>
      <c r="M389" s="3" t="s">
        <v>7</v>
      </c>
      <c r="N389" s="3">
        <v>1974</v>
      </c>
      <c r="O389" s="3">
        <v>2100</v>
      </c>
    </row>
    <row r="390" spans="1:15" ht="24" customHeight="1">
      <c r="A390" s="3">
        <v>172</v>
      </c>
      <c r="B390" s="3" t="s">
        <v>230</v>
      </c>
      <c r="C390" s="3" t="s">
        <v>33</v>
      </c>
      <c r="D390" s="7" t="s">
        <v>545</v>
      </c>
      <c r="E390" s="3" t="s">
        <v>67</v>
      </c>
      <c r="F390" s="3" t="s">
        <v>193</v>
      </c>
      <c r="G390" s="3" t="str">
        <f>IF(H390="Tabuk","NWOA_KSA",IF(H390="Eastern Province","EOA_KSA",IF(H390="Riyadh","Riyadh_KSA",IF(H390="Al Jawf","NEOA_KSA",IF(H390="Northern Borders","NEOA_KSA")))))</f>
        <v>NEOA_KSA</v>
      </c>
      <c r="H390" s="3" t="s">
        <v>231</v>
      </c>
      <c r="I390" s="3">
        <f t="shared" si="37"/>
        <v>1.5</v>
      </c>
      <c r="J390" s="3">
        <v>6</v>
      </c>
      <c r="K390" s="3">
        <v>2476.989981461646</v>
      </c>
      <c r="M390" s="3" t="s">
        <v>7</v>
      </c>
      <c r="N390" s="3">
        <v>1983</v>
      </c>
      <c r="O390" s="3">
        <v>2100</v>
      </c>
    </row>
    <row r="391" spans="1:15" ht="24" customHeight="1">
      <c r="A391" s="3">
        <v>271</v>
      </c>
      <c r="B391" s="3" t="s">
        <v>334</v>
      </c>
      <c r="C391" s="3" t="s">
        <v>33</v>
      </c>
      <c r="D391" s="7" t="s">
        <v>545</v>
      </c>
      <c r="E391" s="3" t="s">
        <v>9</v>
      </c>
      <c r="F391" s="3" t="s">
        <v>238</v>
      </c>
      <c r="G391" s="3" t="str">
        <f>IF(H391="Tabuk","NWOA_KSA",IF(H391="Eastern Province","EOA_KSA",IF(H391="Riyadh","Riyadh_KSA",IF(H391="Al Jawf","NEOA_KSA",IF(H391="Northern Borders","NEOA_KSA")))))</f>
        <v>NWOA_KSA</v>
      </c>
      <c r="H391" s="3" t="s">
        <v>233</v>
      </c>
      <c r="I391" s="3">
        <f t="shared" si="37"/>
        <v>142</v>
      </c>
      <c r="J391" s="3">
        <v>568</v>
      </c>
      <c r="K391" s="3">
        <v>3806.9205344356801</v>
      </c>
      <c r="M391" s="3" t="s">
        <v>7</v>
      </c>
      <c r="N391" s="3">
        <v>1980</v>
      </c>
      <c r="O391" s="3">
        <v>2100</v>
      </c>
    </row>
    <row r="392" spans="1:15" ht="24" customHeight="1">
      <c r="A392" s="3">
        <v>173</v>
      </c>
      <c r="B392" s="3" t="s">
        <v>232</v>
      </c>
      <c r="C392" s="3" t="s">
        <v>33</v>
      </c>
      <c r="D392" s="7" t="s">
        <v>545</v>
      </c>
      <c r="E392" s="3" t="s">
        <v>67</v>
      </c>
      <c r="F392" s="3" t="s">
        <v>193</v>
      </c>
      <c r="G392" s="3" t="str">
        <f>IF(H392="Tabuk","NWOA_KSA",IF(H392="Eastern Province","EOA_KSA",IF(H392="Riyadh","Riyadh_KSA",IF(H392="Al Jawf","NEOA_KSA",IF(H392="Northern Borders","NEOA_KSA")))))</f>
        <v>NWOA_KSA</v>
      </c>
      <c r="H392" s="3" t="s">
        <v>233</v>
      </c>
      <c r="I392" s="3">
        <f t="shared" si="37"/>
        <v>8.5500000000000007</v>
      </c>
      <c r="J392" s="3">
        <v>34.200000000000003</v>
      </c>
      <c r="K392" s="3">
        <v>2476.989981461646</v>
      </c>
      <c r="M392" s="3" t="s">
        <v>7</v>
      </c>
      <c r="N392" s="3">
        <v>1978</v>
      </c>
      <c r="O392" s="3">
        <v>2100</v>
      </c>
    </row>
    <row r="393" spans="1:15" ht="24" hidden="1" customHeight="1">
      <c r="A393" s="3">
        <v>272</v>
      </c>
      <c r="B393" s="3" t="s">
        <v>335</v>
      </c>
      <c r="C393" s="3" t="s">
        <v>3</v>
      </c>
      <c r="D393" s="8" t="str">
        <f>IF(C393="Oil",0,C393)</f>
        <v>Gas</v>
      </c>
      <c r="E393" s="3" t="s">
        <v>4</v>
      </c>
      <c r="F393" s="3" t="s">
        <v>238</v>
      </c>
      <c r="G393" s="3" t="s">
        <v>539</v>
      </c>
      <c r="H393" s="3" t="s">
        <v>206</v>
      </c>
      <c r="I393" s="3">
        <f t="shared" si="37"/>
        <v>900</v>
      </c>
      <c r="J393" s="3">
        <v>3600</v>
      </c>
      <c r="K393" s="3">
        <v>1593.6931917855959</v>
      </c>
      <c r="M393" s="3" t="s">
        <v>17</v>
      </c>
      <c r="N393" s="3">
        <v>2022</v>
      </c>
      <c r="O393" s="3">
        <v>2100</v>
      </c>
    </row>
    <row r="394" spans="1:15" ht="24" hidden="1" customHeight="1">
      <c r="A394" s="3">
        <v>422</v>
      </c>
      <c r="B394" s="2" t="s">
        <v>524</v>
      </c>
      <c r="C394" s="2" t="s">
        <v>504</v>
      </c>
      <c r="D394" s="3" t="str">
        <f>IF(C394="Oil",0,C394)</f>
        <v>Solar</v>
      </c>
      <c r="E394" s="2" t="s">
        <v>531</v>
      </c>
      <c r="F394" s="2" t="s">
        <v>238</v>
      </c>
      <c r="G394" s="3" t="s">
        <v>539</v>
      </c>
      <c r="H394" s="2" t="s">
        <v>206</v>
      </c>
      <c r="I394" s="3">
        <v>0</v>
      </c>
      <c r="J394" s="2">
        <v>180</v>
      </c>
      <c r="M394" s="2" t="s">
        <v>436</v>
      </c>
      <c r="N394" s="5">
        <v>2022</v>
      </c>
      <c r="O394" s="3">
        <v>2100</v>
      </c>
    </row>
    <row r="395" spans="1:15" ht="24" customHeight="1">
      <c r="A395" s="3">
        <v>174</v>
      </c>
      <c r="B395" s="3" t="s">
        <v>234</v>
      </c>
      <c r="C395" s="3" t="s">
        <v>33</v>
      </c>
      <c r="D395" s="7" t="s">
        <v>545</v>
      </c>
      <c r="E395" s="3" t="s">
        <v>9</v>
      </c>
      <c r="F395" s="3" t="s">
        <v>193</v>
      </c>
      <c r="G395" s="3" t="s">
        <v>539</v>
      </c>
      <c r="H395" s="3" t="s">
        <v>197</v>
      </c>
      <c r="I395" s="3">
        <f>0.25*J395</f>
        <v>29</v>
      </c>
      <c r="J395" s="3">
        <v>116</v>
      </c>
      <c r="K395" s="3">
        <v>3806.9205344356801</v>
      </c>
      <c r="M395" s="3" t="s">
        <v>7</v>
      </c>
      <c r="N395" s="3">
        <v>1976</v>
      </c>
      <c r="O395" s="3">
        <v>2100</v>
      </c>
    </row>
    <row r="396" spans="1:15" ht="24" customHeight="1">
      <c r="A396" s="3">
        <v>361</v>
      </c>
      <c r="B396" s="2" t="s">
        <v>455</v>
      </c>
      <c r="C396" s="2" t="s">
        <v>504</v>
      </c>
      <c r="D396" s="3" t="str">
        <f t="shared" ref="D396:D401" si="38">IF(C396="Oil",0,C396)</f>
        <v>Solar</v>
      </c>
      <c r="E396" s="2" t="s">
        <v>505</v>
      </c>
      <c r="F396" s="2" t="s">
        <v>15</v>
      </c>
      <c r="G396" s="3" t="s">
        <v>533</v>
      </c>
      <c r="H396" s="2"/>
      <c r="I396" s="3">
        <v>0</v>
      </c>
      <c r="J396" s="2">
        <v>1</v>
      </c>
      <c r="M396" s="2" t="s">
        <v>508</v>
      </c>
      <c r="N396" s="2">
        <v>2016</v>
      </c>
      <c r="O396" s="3">
        <v>2100</v>
      </c>
    </row>
    <row r="397" spans="1:15" ht="24" customHeight="1">
      <c r="A397" s="3">
        <v>327</v>
      </c>
      <c r="B397" s="3" t="s">
        <v>399</v>
      </c>
      <c r="C397" s="3" t="s">
        <v>3</v>
      </c>
      <c r="D397" s="3" t="str">
        <f t="shared" si="38"/>
        <v>Gas</v>
      </c>
      <c r="E397" s="3" t="s">
        <v>46</v>
      </c>
      <c r="F397" s="3" t="s">
        <v>349</v>
      </c>
      <c r="G397" s="3" t="str">
        <f>IF(H397="Abu Dhabi","WR_UAE",IF(H397="Dubai","NE_UAE",IF(H397="Sharjah","NE_UAE",IF(H397="Ras Al Khaimah","NE_UAE", IF(H397="Ajman","NE_UAE",IF(H397="Fujairah","NE_UAE"))))))</f>
        <v>WR_UAE</v>
      </c>
      <c r="H397" s="3" t="s">
        <v>354</v>
      </c>
      <c r="I397" s="3">
        <f t="shared" ref="I397:I403" si="39">0.25*J397</f>
        <v>350</v>
      </c>
      <c r="J397" s="3">
        <v>1400</v>
      </c>
      <c r="K397" s="3">
        <v>1860.8986970042222</v>
      </c>
      <c r="M397" s="3" t="s">
        <v>7</v>
      </c>
      <c r="N397" s="3">
        <v>2003</v>
      </c>
      <c r="O397" s="3">
        <v>2100</v>
      </c>
    </row>
    <row r="398" spans="1:15" ht="24" customHeight="1">
      <c r="A398" s="3">
        <v>328</v>
      </c>
      <c r="B398" s="3" t="s">
        <v>400</v>
      </c>
      <c r="C398" s="3" t="s">
        <v>3</v>
      </c>
      <c r="D398" s="3" t="str">
        <f t="shared" si="38"/>
        <v>Gas</v>
      </c>
      <c r="E398" s="3" t="s">
        <v>54</v>
      </c>
      <c r="F398" s="3" t="s">
        <v>349</v>
      </c>
      <c r="G398" s="3" t="str">
        <f>IF(H398="Abu Dhabi","WR_UAE",IF(H398="Dubai","NE_UAE",IF(H398="Sharjah","NE_UAE",IF(H398="Ras Al Khaimah","NE_UAE", IF(H398="Ajman","NE_UAE",IF(H398="Fujairah","NE_UAE"))))))</f>
        <v>WR_UAE</v>
      </c>
      <c r="H398" s="3" t="s">
        <v>354</v>
      </c>
      <c r="I398" s="3">
        <f t="shared" si="39"/>
        <v>54.2</v>
      </c>
      <c r="J398" s="3">
        <v>216.8</v>
      </c>
      <c r="K398" s="3">
        <v>3058.892810443203</v>
      </c>
      <c r="M398" s="3" t="s">
        <v>7</v>
      </c>
      <c r="N398" s="3">
        <v>2009</v>
      </c>
      <c r="O398" s="3">
        <v>2100</v>
      </c>
    </row>
    <row r="399" spans="1:15" ht="24" customHeight="1">
      <c r="A399" s="3">
        <v>329</v>
      </c>
      <c r="B399" s="3" t="s">
        <v>401</v>
      </c>
      <c r="C399" s="3" t="s">
        <v>3</v>
      </c>
      <c r="D399" s="3" t="str">
        <f t="shared" si="38"/>
        <v>Gas</v>
      </c>
      <c r="E399" s="3" t="s">
        <v>46</v>
      </c>
      <c r="F399" s="3" t="s">
        <v>349</v>
      </c>
      <c r="G399" s="3" t="str">
        <f>IF(H399="Abu Dhabi","WR_UAE",IF(H399="Dubai","NE_UAE",IF(H399="Sharjah","NE_UAE",IF(H399="Ras Al Khaimah","NE_UAE", IF(H399="Ajman","NE_UAE",IF(H399="Fujairah","NE_UAE"))))))</f>
        <v>WR_UAE</v>
      </c>
      <c r="H399" s="3" t="s">
        <v>354</v>
      </c>
      <c r="I399" s="3">
        <f t="shared" si="39"/>
        <v>194.25</v>
      </c>
      <c r="J399" s="3">
        <v>777</v>
      </c>
      <c r="K399" s="3">
        <v>1860.8986970042222</v>
      </c>
      <c r="M399" s="3" t="s">
        <v>7</v>
      </c>
      <c r="N399" s="3">
        <v>2001</v>
      </c>
      <c r="O399" s="3">
        <v>2100</v>
      </c>
    </row>
    <row r="400" spans="1:15" ht="24" customHeight="1">
      <c r="A400" s="3">
        <v>330</v>
      </c>
      <c r="B400" s="3" t="s">
        <v>402</v>
      </c>
      <c r="C400" s="3" t="s">
        <v>3</v>
      </c>
      <c r="D400" s="3" t="str">
        <f t="shared" si="38"/>
        <v>Gas</v>
      </c>
      <c r="E400" s="3" t="s">
        <v>28</v>
      </c>
      <c r="F400" s="3" t="s">
        <v>349</v>
      </c>
      <c r="G400" s="3" t="str">
        <f>IF(H400="Abu Dhabi","WR_UAE",IF(H400="Dubai","NE_UAE",IF(H400="Sharjah","NE_UAE",IF(H400="Ras Al Khaimah","NE_UAE", IF(H400="Ajman","NE_UAE",IF(H400="Fujairah","NE_UAE"))))))</f>
        <v>WR_UAE</v>
      </c>
      <c r="H400" s="3" t="s">
        <v>354</v>
      </c>
      <c r="I400" s="3">
        <f t="shared" si="39"/>
        <v>219</v>
      </c>
      <c r="J400" s="3">
        <v>876</v>
      </c>
      <c r="K400" s="3">
        <v>2321.9928548445018</v>
      </c>
      <c r="M400" s="3" t="s">
        <v>7</v>
      </c>
      <c r="N400" s="3">
        <v>1995</v>
      </c>
      <c r="O400" s="3">
        <v>2100</v>
      </c>
    </row>
    <row r="401" spans="1:15" ht="24" customHeight="1">
      <c r="A401" s="3">
        <v>331</v>
      </c>
      <c r="B401" s="3" t="s">
        <v>403</v>
      </c>
      <c r="C401" s="3" t="s">
        <v>3</v>
      </c>
      <c r="D401" s="3" t="str">
        <f t="shared" si="38"/>
        <v>Gas</v>
      </c>
      <c r="E401" s="3" t="s">
        <v>4</v>
      </c>
      <c r="F401" s="3" t="s">
        <v>349</v>
      </c>
      <c r="G401" s="3" t="str">
        <f>IF(H401="Abu Dhabi","WR_UAE",IF(H401="Dubai","NE_UAE",IF(H401="Sharjah","NE_UAE",IF(H401="Ras Al Khaimah","NE_UAE", IF(H401="Ajman","NE_UAE",IF(H401="Fujairah","NE_UAE"))))))</f>
        <v>WR_UAE</v>
      </c>
      <c r="H401" s="3" t="s">
        <v>354</v>
      </c>
      <c r="I401" s="3">
        <f t="shared" si="39"/>
        <v>344.5</v>
      </c>
      <c r="J401" s="3">
        <v>1378</v>
      </c>
      <c r="K401" s="3">
        <v>1860.8986970042222</v>
      </c>
      <c r="M401" s="3" t="s">
        <v>7</v>
      </c>
      <c r="N401" s="3">
        <v>2001</v>
      </c>
      <c r="O401" s="3">
        <v>2100</v>
      </c>
    </row>
    <row r="402" spans="1:15" ht="24" customHeight="1">
      <c r="A402" s="3">
        <v>92</v>
      </c>
      <c r="B402" s="3" t="s">
        <v>130</v>
      </c>
      <c r="C402" s="3" t="s">
        <v>33</v>
      </c>
      <c r="D402" s="6" t="s">
        <v>545</v>
      </c>
      <c r="E402" s="3" t="s">
        <v>67</v>
      </c>
      <c r="F402" s="3" t="s">
        <v>68</v>
      </c>
      <c r="G402" s="3" t="s">
        <v>68</v>
      </c>
      <c r="H402" s="3" t="s">
        <v>69</v>
      </c>
      <c r="I402" s="3">
        <f t="shared" si="39"/>
        <v>1.2875000000000001</v>
      </c>
      <c r="J402" s="3">
        <v>5.15</v>
      </c>
      <c r="K402" s="3">
        <v>2455.0073544586458</v>
      </c>
      <c r="M402" s="3" t="s">
        <v>7</v>
      </c>
      <c r="N402" s="3">
        <v>1993</v>
      </c>
      <c r="O402" s="3">
        <v>2100</v>
      </c>
    </row>
    <row r="403" spans="1:15" ht="24" customHeight="1">
      <c r="A403" s="3">
        <v>273</v>
      </c>
      <c r="B403" s="3" t="s">
        <v>336</v>
      </c>
      <c r="C403" s="3" t="s">
        <v>33</v>
      </c>
      <c r="D403" s="7" t="s">
        <v>546</v>
      </c>
      <c r="E403" s="3" t="s">
        <v>9</v>
      </c>
      <c r="F403" s="3" t="s">
        <v>238</v>
      </c>
      <c r="G403" s="3" t="s">
        <v>540</v>
      </c>
      <c r="H403" s="3" t="s">
        <v>195</v>
      </c>
      <c r="I403" s="3">
        <f t="shared" si="39"/>
        <v>180.5</v>
      </c>
      <c r="J403" s="3">
        <v>722</v>
      </c>
      <c r="K403" s="3">
        <v>3361.2845073714971</v>
      </c>
      <c r="M403" s="3" t="s">
        <v>7</v>
      </c>
      <c r="N403" s="3">
        <v>1986</v>
      </c>
      <c r="O403" s="3">
        <v>2100</v>
      </c>
    </row>
    <row r="404" spans="1:15" ht="24" hidden="1" customHeight="1">
      <c r="A404" s="3">
        <v>355</v>
      </c>
      <c r="B404" s="2" t="s">
        <v>447</v>
      </c>
      <c r="C404" s="2" t="s">
        <v>452</v>
      </c>
      <c r="D404" s="3" t="str">
        <f>IF(C404="Oil",0,C404)</f>
        <v>Wind</v>
      </c>
      <c r="E404" s="2" t="s">
        <v>451</v>
      </c>
      <c r="F404" s="2" t="s">
        <v>238</v>
      </c>
      <c r="G404" s="3" t="str">
        <f>IF(H404="Tabuk","NWOA_KSA",IF(H404="Eastern Province","EOA_KSA",IF(H404="Riyadh","Riyadh_KSA",IF(H404="Al Jawf","NEOA_KSA",IF(H404="Northern Borders","NEOA_KSA")))))</f>
        <v>NEOA_KSA</v>
      </c>
      <c r="H404" s="2" t="s">
        <v>300</v>
      </c>
      <c r="I404" s="3">
        <v>0</v>
      </c>
      <c r="J404" s="2">
        <v>2.75</v>
      </c>
      <c r="M404" s="2" t="s">
        <v>7</v>
      </c>
      <c r="N404" s="2">
        <v>2017</v>
      </c>
      <c r="O404" s="3">
        <v>2100</v>
      </c>
    </row>
    <row r="405" spans="1:15" ht="24" customHeight="1">
      <c r="A405" s="3">
        <v>93</v>
      </c>
      <c r="B405" s="3" t="s">
        <v>131</v>
      </c>
      <c r="C405" s="3" t="s">
        <v>33</v>
      </c>
      <c r="D405" s="6" t="s">
        <v>545</v>
      </c>
      <c r="E405" s="3" t="s">
        <v>67</v>
      </c>
      <c r="F405" s="3" t="s">
        <v>68</v>
      </c>
      <c r="G405" s="3" t="s">
        <v>68</v>
      </c>
      <c r="H405" s="3" t="s">
        <v>69</v>
      </c>
      <c r="I405" s="3">
        <f>0.25*J405</f>
        <v>0.125</v>
      </c>
      <c r="J405" s="3">
        <v>0.5</v>
      </c>
      <c r="K405" s="3">
        <v>2455.0073544586458</v>
      </c>
      <c r="M405" s="3" t="s">
        <v>7</v>
      </c>
      <c r="N405" s="3">
        <v>2000</v>
      </c>
      <c r="O405" s="3">
        <v>2100</v>
      </c>
    </row>
    <row r="406" spans="1:15" ht="24" hidden="1" customHeight="1">
      <c r="A406" s="3">
        <v>142</v>
      </c>
      <c r="B406" s="3" t="s">
        <v>190</v>
      </c>
      <c r="C406" s="3" t="s">
        <v>3</v>
      </c>
      <c r="D406" s="3" t="str">
        <f t="shared" ref="D406:D411" si="40">IF(C406="Oil",0,C406)</f>
        <v>Gas</v>
      </c>
      <c r="E406" s="3" t="s">
        <v>4</v>
      </c>
      <c r="F406" s="3" t="s">
        <v>177</v>
      </c>
      <c r="G406" s="3" t="s">
        <v>535</v>
      </c>
      <c r="H406" s="3" t="s">
        <v>191</v>
      </c>
      <c r="I406" s="3">
        <f>0.25*J406</f>
        <v>630</v>
      </c>
      <c r="J406" s="3">
        <v>2520</v>
      </c>
      <c r="K406" s="3">
        <v>1593.6931917855959</v>
      </c>
      <c r="M406" s="3" t="s">
        <v>60</v>
      </c>
      <c r="N406" s="3">
        <v>2017</v>
      </c>
      <c r="O406" s="3">
        <v>2100</v>
      </c>
    </row>
    <row r="407" spans="1:15" ht="24" customHeight="1">
      <c r="A407" s="3">
        <v>332</v>
      </c>
      <c r="B407" s="3" t="s">
        <v>404</v>
      </c>
      <c r="C407" s="3" t="s">
        <v>3</v>
      </c>
      <c r="D407" s="3" t="str">
        <f t="shared" si="40"/>
        <v>Gas</v>
      </c>
      <c r="E407" s="3" t="s">
        <v>54</v>
      </c>
      <c r="F407" s="3" t="s">
        <v>349</v>
      </c>
      <c r="G407" s="3" t="str">
        <f>IF(H407="Abu Dhabi","WR_UAE",IF(H407="Dubai","NE_UAE",IF(H407="Sharjah","NE_UAE",IF(H407="Ras Al Khaimah","NE_UAE", IF(H407="Ajman","NE_UAE",IF(H407="Fujairah","NE_UAE"))))))</f>
        <v>WR_UAE</v>
      </c>
      <c r="H407" s="3" t="s">
        <v>354</v>
      </c>
      <c r="I407" s="3">
        <f>0.25*J407</f>
        <v>30</v>
      </c>
      <c r="J407" s="3">
        <v>120</v>
      </c>
      <c r="K407" s="3">
        <v>4469.9384270457922</v>
      </c>
      <c r="M407" s="3" t="s">
        <v>7</v>
      </c>
      <c r="N407" s="3">
        <v>1979</v>
      </c>
      <c r="O407" s="3">
        <v>2100</v>
      </c>
    </row>
    <row r="408" spans="1:15" ht="24" customHeight="1">
      <c r="A408" s="3">
        <v>333</v>
      </c>
      <c r="B408" s="3" t="s">
        <v>405</v>
      </c>
      <c r="C408" s="3" t="s">
        <v>3</v>
      </c>
      <c r="D408" s="3" t="str">
        <f t="shared" si="40"/>
        <v>Gas</v>
      </c>
      <c r="E408" s="3" t="s">
        <v>28</v>
      </c>
      <c r="F408" s="3" t="s">
        <v>349</v>
      </c>
      <c r="G408" s="3" t="str">
        <f>IF(H408="Abu Dhabi","WR_UAE",IF(H408="Dubai","NE_UAE",IF(H408="Sharjah","NE_UAE",IF(H408="Ras Al Khaimah","NE_UAE", IF(H408="Ajman","NE_UAE",IF(H408="Fujairah","NE_UAE"))))))</f>
        <v>WR_UAE</v>
      </c>
      <c r="H408" s="3" t="s">
        <v>354</v>
      </c>
      <c r="I408" s="3">
        <f>0.25*J408</f>
        <v>197.5</v>
      </c>
      <c r="J408" s="3">
        <v>790</v>
      </c>
      <c r="K408" s="3">
        <v>2571.0689186565128</v>
      </c>
      <c r="M408" s="3" t="s">
        <v>7</v>
      </c>
      <c r="N408" s="3">
        <v>1981</v>
      </c>
      <c r="O408" s="3">
        <v>2100</v>
      </c>
    </row>
    <row r="409" spans="1:15" ht="24" customHeight="1">
      <c r="A409" s="3">
        <v>334</v>
      </c>
      <c r="B409" s="3" t="s">
        <v>406</v>
      </c>
      <c r="C409" s="3" t="s">
        <v>3</v>
      </c>
      <c r="D409" s="3" t="str">
        <f t="shared" si="40"/>
        <v>Gas</v>
      </c>
      <c r="E409" s="3" t="s">
        <v>9</v>
      </c>
      <c r="F409" s="3" t="s">
        <v>349</v>
      </c>
      <c r="G409" s="3" t="s">
        <v>536</v>
      </c>
      <c r="H409" s="3" t="s">
        <v>407</v>
      </c>
      <c r="I409" s="3">
        <f>0.25*J409</f>
        <v>22</v>
      </c>
      <c r="J409" s="3">
        <v>88</v>
      </c>
      <c r="K409" s="3">
        <v>3439.1022554410233</v>
      </c>
      <c r="M409" s="3" t="s">
        <v>7</v>
      </c>
      <c r="N409" s="3">
        <v>1981</v>
      </c>
      <c r="O409" s="3">
        <v>2100</v>
      </c>
    </row>
    <row r="410" spans="1:15" ht="24" customHeight="1">
      <c r="A410" s="3">
        <v>366</v>
      </c>
      <c r="B410" s="2" t="s">
        <v>460</v>
      </c>
      <c r="C410" s="2" t="s">
        <v>504</v>
      </c>
      <c r="D410" s="3" t="str">
        <f t="shared" si="40"/>
        <v>Solar</v>
      </c>
      <c r="E410" s="2" t="s">
        <v>505</v>
      </c>
      <c r="F410" s="2" t="s">
        <v>38</v>
      </c>
      <c r="G410" t="s">
        <v>534</v>
      </c>
      <c r="H410" s="2" t="s">
        <v>39</v>
      </c>
      <c r="I410" s="3">
        <v>0</v>
      </c>
      <c r="J410" s="2">
        <v>10</v>
      </c>
      <c r="M410" s="2" t="s">
        <v>508</v>
      </c>
      <c r="N410" s="2">
        <v>2016</v>
      </c>
      <c r="O410" s="3">
        <v>2100</v>
      </c>
    </row>
    <row r="411" spans="1:15" ht="24" customHeight="1">
      <c r="A411" s="3">
        <v>335</v>
      </c>
      <c r="B411" s="3" t="s">
        <v>408</v>
      </c>
      <c r="C411" s="3" t="s">
        <v>3</v>
      </c>
      <c r="D411" s="3" t="str">
        <f t="shared" si="40"/>
        <v>Gas</v>
      </c>
      <c r="E411" s="3" t="s">
        <v>4</v>
      </c>
      <c r="F411" s="3" t="s">
        <v>349</v>
      </c>
      <c r="G411" s="3" t="str">
        <f>IF(H411="Abu Dhabi","WR_UAE",IF(H411="Dubai","NE_UAE",IF(H411="Sharjah","NE_UAE",IF(H411="Ras Al Khaimah","NE_UAE", IF(H411="Ajman","NE_UAE",IF(H411="Fujairah","NE_UAE"))))))</f>
        <v>WR_UAE</v>
      </c>
      <c r="H411" s="3" t="s">
        <v>354</v>
      </c>
      <c r="I411" s="3">
        <f>0.25*J411</f>
        <v>422.75</v>
      </c>
      <c r="J411" s="3">
        <v>1691</v>
      </c>
      <c r="K411" s="3">
        <v>1860.8986970042222</v>
      </c>
      <c r="M411" s="3" t="s">
        <v>7</v>
      </c>
      <c r="N411" s="3">
        <v>2007</v>
      </c>
      <c r="O411" s="3">
        <v>2100</v>
      </c>
    </row>
    <row r="412" spans="1:15" ht="24" hidden="1" customHeight="1">
      <c r="A412" s="3">
        <v>274</v>
      </c>
      <c r="B412" s="3" t="s">
        <v>337</v>
      </c>
      <c r="C412" s="3" t="s">
        <v>33</v>
      </c>
      <c r="D412" s="7" t="s">
        <v>545</v>
      </c>
      <c r="E412" s="3" t="s">
        <v>67</v>
      </c>
      <c r="F412" s="3" t="s">
        <v>238</v>
      </c>
      <c r="G412" s="3" t="s">
        <v>539</v>
      </c>
      <c r="H412" s="3" t="s">
        <v>197</v>
      </c>
      <c r="I412" s="3">
        <f>0.25*J412</f>
        <v>13.5</v>
      </c>
      <c r="J412" s="3">
        <v>54</v>
      </c>
      <c r="K412" s="3">
        <v>2379.7471692257773</v>
      </c>
      <c r="M412" s="3" t="s">
        <v>25</v>
      </c>
      <c r="N412" s="3">
        <v>2017</v>
      </c>
      <c r="O412" s="3">
        <v>2100</v>
      </c>
    </row>
    <row r="413" spans="1:15" ht="24" customHeight="1">
      <c r="A413" s="3">
        <v>275</v>
      </c>
      <c r="B413" s="3" t="s">
        <v>338</v>
      </c>
      <c r="C413" s="3" t="s">
        <v>3</v>
      </c>
      <c r="D413" s="8" t="str">
        <f t="shared" ref="D413:D419" si="41">IF(C413="Oil",0,C413)</f>
        <v>Gas</v>
      </c>
      <c r="E413" s="3" t="s">
        <v>54</v>
      </c>
      <c r="F413" s="3" t="s">
        <v>238</v>
      </c>
      <c r="G413" s="3" t="str">
        <f>IF(H413="Tabuk","NWOA_KSA",IF(H413="Eastern Province","EOA_KSA",IF(H413="Riyadh","Riyadh_KSA",IF(H413="Al Jawf","NEOA_KSA",IF(H413="Northern Borders","NEOA_KSA")))))</f>
        <v>EOA_KSA</v>
      </c>
      <c r="H413" s="3" t="s">
        <v>199</v>
      </c>
      <c r="I413" s="3">
        <f>0.25*J413</f>
        <v>76.25</v>
      </c>
      <c r="J413" s="3">
        <v>305</v>
      </c>
      <c r="K413" s="3">
        <v>3058.892810443203</v>
      </c>
      <c r="M413" s="3" t="s">
        <v>7</v>
      </c>
      <c r="N413" s="3">
        <v>2006</v>
      </c>
      <c r="O413" s="3">
        <v>2100</v>
      </c>
    </row>
    <row r="414" spans="1:15" ht="24" hidden="1" customHeight="1">
      <c r="A414" s="3">
        <v>276</v>
      </c>
      <c r="B414" s="3" t="s">
        <v>339</v>
      </c>
      <c r="C414" s="3" t="s">
        <v>3</v>
      </c>
      <c r="D414" s="8" t="str">
        <f t="shared" si="41"/>
        <v>Gas</v>
      </c>
      <c r="E414" s="3" t="s">
        <v>54</v>
      </c>
      <c r="F414" s="3" t="s">
        <v>238</v>
      </c>
      <c r="G414" s="3" t="str">
        <f>IF(H414="Tabuk","NWOA_KSA",IF(H414="Eastern Province","EOA_KSA",IF(H414="Riyadh","Riyadh_KSA",IF(H414="Al Jawf","NEOA_KSA",IF(H414="Northern Borders","NEOA_KSA")))))</f>
        <v>EOA_KSA</v>
      </c>
      <c r="H414" s="3" t="s">
        <v>199</v>
      </c>
      <c r="I414" s="3">
        <f>0.25*J414</f>
        <v>44.25</v>
      </c>
      <c r="J414" s="3">
        <v>177</v>
      </c>
      <c r="K414" s="3">
        <v>2491.3020927113248</v>
      </c>
      <c r="M414" s="3" t="s">
        <v>60</v>
      </c>
      <c r="N414" s="3">
        <v>2017</v>
      </c>
      <c r="O414" s="3">
        <v>2100</v>
      </c>
    </row>
    <row r="415" spans="1:15" ht="24" customHeight="1">
      <c r="A415" s="3">
        <v>175</v>
      </c>
      <c r="B415" s="3" t="s">
        <v>235</v>
      </c>
      <c r="C415" s="3" t="s">
        <v>3</v>
      </c>
      <c r="D415" s="8" t="str">
        <f t="shared" si="41"/>
        <v>Gas</v>
      </c>
      <c r="E415" s="3" t="s">
        <v>9</v>
      </c>
      <c r="F415" s="3" t="s">
        <v>193</v>
      </c>
      <c r="G415" s="3" t="str">
        <f>IF(H415="Tabuk","NWOA_KSA",IF(H415="Eastern Province","EOA_KSA",IF(H415="Riyadh","Riyadh_KSA",IF(H415="Al Jawf","NEOA_KSA",IF(H415="Northern Borders","NEOA_KSA")))))</f>
        <v>EOA_KSA</v>
      </c>
      <c r="H415" s="3" t="s">
        <v>199</v>
      </c>
      <c r="I415" s="3">
        <f>0.25*J415</f>
        <v>72.375</v>
      </c>
      <c r="J415" s="3">
        <v>289.5</v>
      </c>
      <c r="K415" s="3">
        <v>4469.9384270457922</v>
      </c>
      <c r="M415" s="3" t="s">
        <v>7</v>
      </c>
      <c r="N415" s="3">
        <v>1973</v>
      </c>
      <c r="O415" s="3">
        <v>2100</v>
      </c>
    </row>
    <row r="416" spans="1:15" ht="24" hidden="1" customHeight="1">
      <c r="A416" s="3">
        <v>398</v>
      </c>
      <c r="B416" s="2" t="s">
        <v>492</v>
      </c>
      <c r="C416" s="2" t="s">
        <v>504</v>
      </c>
      <c r="D416" s="3" t="str">
        <f t="shared" si="41"/>
        <v>Solar</v>
      </c>
      <c r="E416" s="2" t="s">
        <v>505</v>
      </c>
      <c r="F416" s="2" t="s">
        <v>349</v>
      </c>
      <c r="G416" s="3" t="str">
        <f>IF(H416="Abu Dhabi","WR_UAE",IF(H416="Dubai","NE_UAE",IF(H416="Sharjah","NE_UAE",IF(H416="Ras Al Khaimah","NE_UAE", IF(H416="Ajman","NE_UAE",IF(H416="Fujairah","NE_UAE"))))))</f>
        <v>NE_UAE</v>
      </c>
      <c r="H416" s="2" t="s">
        <v>373</v>
      </c>
      <c r="I416" s="3">
        <v>0</v>
      </c>
      <c r="J416" s="2">
        <v>40</v>
      </c>
      <c r="M416" s="2" t="s">
        <v>25</v>
      </c>
      <c r="N416" s="2">
        <v>2018</v>
      </c>
      <c r="O416" s="3">
        <v>2100</v>
      </c>
    </row>
    <row r="417" spans="1:15" ht="24" hidden="1" customHeight="1">
      <c r="A417" s="3">
        <v>277</v>
      </c>
      <c r="B417" s="3" t="s">
        <v>340</v>
      </c>
      <c r="C417" s="3" t="s">
        <v>3</v>
      </c>
      <c r="D417" s="8" t="str">
        <f t="shared" si="41"/>
        <v>Gas</v>
      </c>
      <c r="E417" s="3" t="s">
        <v>4</v>
      </c>
      <c r="F417" s="3" t="s">
        <v>238</v>
      </c>
      <c r="G417" s="3" t="str">
        <f>IF(H417="Tabuk","NWOA_KSA",IF(H417="Eastern Province","EOA_KSA",IF(H417="Riyadh","Riyadh_KSA",IF(H417="Al Jawf","NEOA_KSA",IF(H417="Northern Borders","NEOA_KSA")))))</f>
        <v>NEOA_KSA</v>
      </c>
      <c r="H417" s="3" t="s">
        <v>300</v>
      </c>
      <c r="I417" s="3">
        <f>0.25*J417</f>
        <v>335</v>
      </c>
      <c r="J417" s="3">
        <v>1340</v>
      </c>
      <c r="K417" s="3">
        <v>1593.6931917855959</v>
      </c>
      <c r="M417" s="3" t="s">
        <v>25</v>
      </c>
      <c r="N417" s="3">
        <v>2018</v>
      </c>
      <c r="O417" s="3">
        <v>2100</v>
      </c>
    </row>
    <row r="418" spans="1:15" ht="24" hidden="1" customHeight="1">
      <c r="A418" s="3">
        <v>423</v>
      </c>
      <c r="B418" s="2" t="s">
        <v>525</v>
      </c>
      <c r="C418" s="2" t="s">
        <v>504</v>
      </c>
      <c r="D418" s="3" t="str">
        <f t="shared" si="41"/>
        <v>Solar</v>
      </c>
      <c r="E418" s="2" t="s">
        <v>531</v>
      </c>
      <c r="F418" s="2" t="s">
        <v>238</v>
      </c>
      <c r="G418" s="3" t="str">
        <f>IF(H418="Tabuk","NWOA_KSA",IF(H418="Eastern Province","EOA_KSA",IF(H418="Riyadh","Riyadh_KSA",IF(H418="Al Jawf","NEOA_KSA",IF(H418="Northern Borders","NEOA_KSA")))))</f>
        <v>NEOA_KSA</v>
      </c>
      <c r="H418" s="2" t="s">
        <v>300</v>
      </c>
      <c r="I418" s="3">
        <v>0</v>
      </c>
      <c r="J418" s="2">
        <v>50</v>
      </c>
      <c r="M418" s="2" t="s">
        <v>436</v>
      </c>
      <c r="N418" s="2">
        <v>2018</v>
      </c>
      <c r="O418" s="3">
        <v>2100</v>
      </c>
    </row>
    <row r="419" spans="1:15" ht="24" customHeight="1">
      <c r="A419" s="3">
        <v>94</v>
      </c>
      <c r="B419" s="3" t="s">
        <v>132</v>
      </c>
      <c r="C419" s="3" t="s">
        <v>3</v>
      </c>
      <c r="D419" s="3" t="str">
        <f t="shared" si="41"/>
        <v>Gas</v>
      </c>
      <c r="E419" s="3" t="s">
        <v>9</v>
      </c>
      <c r="F419" s="3" t="s">
        <v>68</v>
      </c>
      <c r="G419" s="3" t="s">
        <v>68</v>
      </c>
      <c r="H419" s="3" t="s">
        <v>133</v>
      </c>
      <c r="I419" s="3">
        <f t="shared" ref="I419:I429" si="42">0.25*J419</f>
        <v>81.099999999999994</v>
      </c>
      <c r="J419" s="3">
        <v>324.39999999999998</v>
      </c>
      <c r="K419" s="3">
        <v>3439.1022554410233</v>
      </c>
      <c r="M419" s="3" t="s">
        <v>7</v>
      </c>
      <c r="N419" s="3">
        <v>1982</v>
      </c>
      <c r="O419" s="3">
        <v>2100</v>
      </c>
    </row>
    <row r="420" spans="1:15" ht="24" customHeight="1">
      <c r="A420" s="3">
        <v>278</v>
      </c>
      <c r="B420" s="3" t="s">
        <v>341</v>
      </c>
      <c r="C420" s="3" t="s">
        <v>33</v>
      </c>
      <c r="D420" s="6" t="s">
        <v>546</v>
      </c>
      <c r="E420" s="3" t="s">
        <v>9</v>
      </c>
      <c r="F420" s="3" t="s">
        <v>238</v>
      </c>
      <c r="G420" s="3" t="s">
        <v>543</v>
      </c>
      <c r="H420" s="3" t="s">
        <v>203</v>
      </c>
      <c r="I420" s="3">
        <f t="shared" si="42"/>
        <v>30</v>
      </c>
      <c r="J420" s="3">
        <v>120</v>
      </c>
      <c r="K420" s="3">
        <v>2913.5863664773383</v>
      </c>
      <c r="M420" s="3" t="s">
        <v>7</v>
      </c>
      <c r="N420" s="3">
        <v>2009</v>
      </c>
      <c r="O420" s="3">
        <v>2100</v>
      </c>
    </row>
    <row r="421" spans="1:15" ht="24" customHeight="1">
      <c r="A421" s="3">
        <v>279</v>
      </c>
      <c r="B421" s="3" t="s">
        <v>342</v>
      </c>
      <c r="C421" s="3" t="s">
        <v>3</v>
      </c>
      <c r="D421" s="8" t="str">
        <f>IF(C421="Oil",0,C421)</f>
        <v>Gas</v>
      </c>
      <c r="E421" s="3" t="s">
        <v>46</v>
      </c>
      <c r="F421" s="3" t="s">
        <v>238</v>
      </c>
      <c r="G421" s="3" t="str">
        <f>IF(H421="Tabuk","NWOA_KSA",IF(H421="Eastern Province","EOA_KSA",IF(H421="Riyadh","Riyadh_KSA",IF(H421="Al Jawf","NEOA_KSA",IF(H421="Northern Borders","NEOA_KSA")))))</f>
        <v>EOA_KSA</v>
      </c>
      <c r="H421" s="3" t="s">
        <v>199</v>
      </c>
      <c r="I421" s="3">
        <f t="shared" si="42"/>
        <v>187.5</v>
      </c>
      <c r="J421" s="3">
        <v>750</v>
      </c>
      <c r="K421" s="3">
        <v>1593.6931917855959</v>
      </c>
      <c r="M421" s="3" t="s">
        <v>60</v>
      </c>
      <c r="N421" s="3">
        <v>2015</v>
      </c>
      <c r="O421" s="3">
        <v>2100</v>
      </c>
    </row>
    <row r="422" spans="1:15" ht="24" customHeight="1">
      <c r="A422" s="3">
        <v>336</v>
      </c>
      <c r="B422" s="3" t="s">
        <v>409</v>
      </c>
      <c r="C422" s="3" t="s">
        <v>3</v>
      </c>
      <c r="D422" s="3" t="str">
        <f>IF(C422="Oil",0,C422)</f>
        <v>Gas</v>
      </c>
      <c r="E422" s="3" t="s">
        <v>9</v>
      </c>
      <c r="F422" s="3" t="s">
        <v>349</v>
      </c>
      <c r="G422" s="3" t="str">
        <f>IF(H422="Abu Dhabi","WR_UAE",IF(H422="Dubai","NE_UAE",IF(H422="Sharjah","NE_UAE",IF(H422="Ras Al Khaimah","NE_UAE", IF(H422="Ajman","NE_UAE",IF(H422="Fujairah","NE_UAE"))))))</f>
        <v>NE_UAE</v>
      </c>
      <c r="H422" s="3" t="s">
        <v>350</v>
      </c>
      <c r="I422" s="3">
        <f t="shared" si="42"/>
        <v>298.75</v>
      </c>
      <c r="J422" s="3">
        <v>1195</v>
      </c>
      <c r="K422" s="3">
        <v>3280.2479044785932</v>
      </c>
      <c r="M422" s="3" t="s">
        <v>7</v>
      </c>
      <c r="N422" s="3">
        <v>2000</v>
      </c>
      <c r="O422" s="3">
        <v>2100</v>
      </c>
    </row>
    <row r="423" spans="1:15" ht="24" hidden="1" customHeight="1">
      <c r="A423" s="3">
        <v>280</v>
      </c>
      <c r="B423" s="3" t="s">
        <v>343</v>
      </c>
      <c r="C423" s="3" t="s">
        <v>43</v>
      </c>
      <c r="D423" s="6" t="s">
        <v>546</v>
      </c>
      <c r="E423" s="3" t="s">
        <v>344</v>
      </c>
      <c r="F423" s="3" t="s">
        <v>238</v>
      </c>
      <c r="G423" s="3" t="s">
        <v>543</v>
      </c>
      <c r="H423" s="3" t="s">
        <v>203</v>
      </c>
      <c r="I423" s="3">
        <f t="shared" si="42"/>
        <v>40.25</v>
      </c>
      <c r="J423" s="3">
        <v>161</v>
      </c>
      <c r="K423" s="3">
        <v>2597.0683135711902</v>
      </c>
      <c r="M423" s="3" t="s">
        <v>25</v>
      </c>
      <c r="N423" s="3">
        <v>2019</v>
      </c>
      <c r="O423" s="3">
        <v>2100</v>
      </c>
    </row>
    <row r="424" spans="1:15" ht="24" customHeight="1">
      <c r="A424" s="3">
        <v>281</v>
      </c>
      <c r="B424" s="3" t="s">
        <v>345</v>
      </c>
      <c r="C424" s="3" t="s">
        <v>43</v>
      </c>
      <c r="D424" s="6" t="s">
        <v>546</v>
      </c>
      <c r="E424" s="3" t="s">
        <v>9</v>
      </c>
      <c r="F424" s="3" t="s">
        <v>238</v>
      </c>
      <c r="G424" s="3" t="s">
        <v>543</v>
      </c>
      <c r="H424" s="3" t="s">
        <v>203</v>
      </c>
      <c r="I424" s="3">
        <f t="shared" si="42"/>
        <v>56.25</v>
      </c>
      <c r="J424" s="3">
        <v>225</v>
      </c>
      <c r="K424" s="3">
        <v>2913.5863664773383</v>
      </c>
      <c r="M424" s="3" t="s">
        <v>7</v>
      </c>
      <c r="N424" s="3">
        <v>2005</v>
      </c>
      <c r="O424" s="3">
        <v>2100</v>
      </c>
    </row>
    <row r="425" spans="1:15" ht="24" customHeight="1">
      <c r="A425" s="3">
        <v>282</v>
      </c>
      <c r="B425" s="3" t="s">
        <v>346</v>
      </c>
      <c r="C425" s="3" t="s">
        <v>33</v>
      </c>
      <c r="D425" s="7" t="s">
        <v>545</v>
      </c>
      <c r="E425" s="3" t="s">
        <v>67</v>
      </c>
      <c r="F425" s="3" t="s">
        <v>238</v>
      </c>
      <c r="G425" s="3" t="s">
        <v>539</v>
      </c>
      <c r="H425" s="3" t="s">
        <v>206</v>
      </c>
      <c r="I425" s="3">
        <f t="shared" si="42"/>
        <v>43.75</v>
      </c>
      <c r="J425" s="3">
        <v>175</v>
      </c>
      <c r="K425" s="3">
        <v>2455.0073544586458</v>
      </c>
      <c r="M425" s="3" t="s">
        <v>7</v>
      </c>
      <c r="N425" s="3">
        <v>2000</v>
      </c>
      <c r="O425" s="3">
        <v>2100</v>
      </c>
    </row>
    <row r="426" spans="1:15" ht="24" customHeight="1">
      <c r="A426" s="3">
        <v>176</v>
      </c>
      <c r="B426" s="3" t="s">
        <v>236</v>
      </c>
      <c r="C426" s="3" t="s">
        <v>33</v>
      </c>
      <c r="D426" s="7" t="s">
        <v>545</v>
      </c>
      <c r="E426" s="3" t="s">
        <v>9</v>
      </c>
      <c r="F426" s="3" t="s">
        <v>193</v>
      </c>
      <c r="G426" s="3" t="s">
        <v>539</v>
      </c>
      <c r="H426" s="3" t="s">
        <v>206</v>
      </c>
      <c r="I426" s="3">
        <f t="shared" si="42"/>
        <v>13.5</v>
      </c>
      <c r="J426" s="3">
        <v>54</v>
      </c>
      <c r="K426" s="3">
        <v>3594.2585263830547</v>
      </c>
      <c r="M426" s="3" t="s">
        <v>7</v>
      </c>
      <c r="N426" s="3">
        <v>1982</v>
      </c>
      <c r="O426" s="3">
        <v>2100</v>
      </c>
    </row>
    <row r="427" spans="1:15" ht="24" customHeight="1">
      <c r="A427" s="3">
        <v>283</v>
      </c>
      <c r="B427" s="3" t="s">
        <v>347</v>
      </c>
      <c r="C427" s="3" t="s">
        <v>43</v>
      </c>
      <c r="D427" s="6" t="s">
        <v>547</v>
      </c>
      <c r="E427" s="3" t="s">
        <v>28</v>
      </c>
      <c r="F427" s="3" t="s">
        <v>238</v>
      </c>
      <c r="G427" s="3" t="s">
        <v>539</v>
      </c>
      <c r="H427" s="3" t="s">
        <v>206</v>
      </c>
      <c r="I427" s="3">
        <f t="shared" si="42"/>
        <v>775</v>
      </c>
      <c r="J427" s="3">
        <v>3100</v>
      </c>
      <c r="K427" s="3">
        <v>2236.426380087833</v>
      </c>
      <c r="M427" s="3" t="s">
        <v>60</v>
      </c>
      <c r="N427" s="3">
        <v>2016</v>
      </c>
      <c r="O427" s="3">
        <v>2100</v>
      </c>
    </row>
    <row r="428" spans="1:15" ht="24" hidden="1" customHeight="1">
      <c r="A428" s="3">
        <v>337</v>
      </c>
      <c r="B428" s="3" t="s">
        <v>410</v>
      </c>
      <c r="C428" s="3" t="s">
        <v>43</v>
      </c>
      <c r="D428" s="6" t="s">
        <v>3</v>
      </c>
      <c r="E428" s="3" t="s">
        <v>9</v>
      </c>
      <c r="F428" s="3" t="s">
        <v>349</v>
      </c>
      <c r="G428" s="3" t="str">
        <f>IF(H428="Abu Dhabi","WR_UAE",IF(H428="Dubai","NE_UAE",IF(H428="Sharjah","NE_UAE",IF(H428="Ras Al Khaimah","NE_UAE", IF(H428="Ajman","NE_UAE",IF(H428="Fujairah","NE_UAE"))))))</f>
        <v>WR_UAE</v>
      </c>
      <c r="H428" s="3" t="s">
        <v>354</v>
      </c>
      <c r="I428" s="3">
        <f t="shared" si="42"/>
        <v>49.5</v>
      </c>
      <c r="J428" s="3">
        <v>198</v>
      </c>
      <c r="K428" s="3">
        <v>2491.3020927113248</v>
      </c>
      <c r="M428" s="3" t="s">
        <v>25</v>
      </c>
      <c r="N428" s="3">
        <v>2018</v>
      </c>
      <c r="O428" s="3">
        <v>2100</v>
      </c>
    </row>
    <row r="429" spans="1:15" ht="24" hidden="1" customHeight="1">
      <c r="A429" s="3">
        <v>338</v>
      </c>
      <c r="B429" s="3" t="s">
        <v>411</v>
      </c>
      <c r="C429" s="3" t="s">
        <v>3</v>
      </c>
      <c r="D429" s="3" t="str">
        <f>IF(C429="Oil",0,C429)</f>
        <v>Gas</v>
      </c>
      <c r="E429" s="3" t="s">
        <v>9</v>
      </c>
      <c r="F429" s="3" t="s">
        <v>349</v>
      </c>
      <c r="G429" s="3" t="str">
        <f>IF(H429="Abu Dhabi","WR_UAE",IF(H429="Dubai","NE_UAE",IF(H429="Sharjah","NE_UAE",IF(H429="Ras Al Khaimah","NE_UAE", IF(H429="Ajman","NE_UAE",IF(H429="Fujairah","NE_UAE"))))))</f>
        <v>WR_UAE</v>
      </c>
      <c r="H429" s="3" t="s">
        <v>354</v>
      </c>
      <c r="I429" s="3">
        <f t="shared" si="42"/>
        <v>33</v>
      </c>
      <c r="J429" s="3">
        <v>132</v>
      </c>
      <c r="K429" s="3">
        <v>2491.3020927113248</v>
      </c>
      <c r="M429" s="3" t="s">
        <v>25</v>
      </c>
      <c r="N429" s="3">
        <v>2019</v>
      </c>
      <c r="O429" s="3">
        <v>2100</v>
      </c>
    </row>
    <row r="430" spans="1:15" ht="24" customHeight="1">
      <c r="I430" s="3">
        <f>SUBTOTAL(2,I2:I429)</f>
        <v>312</v>
      </c>
      <c r="J430" s="3">
        <f>SUBTOTAL(9,J2:J429)</f>
        <v>163776.60100000002</v>
      </c>
    </row>
  </sheetData>
  <autoFilter ref="A1:O429" xr:uid="{00000000-0009-0000-0000-000001000000}">
    <filterColumn colId="13">
      <filters>
        <filter val="1965"/>
        <filter val="1968"/>
        <filter val="1970"/>
        <filter val="1973"/>
        <filter val="1974"/>
        <filter val="1975"/>
        <filter val="1976"/>
        <filter val="1977"/>
        <filter val="1978"/>
        <filter val="1979"/>
        <filter val="1980"/>
        <filter val="1981"/>
        <filter val="1982"/>
        <filter val="1983"/>
        <filter val="1984"/>
        <filter val="1985"/>
        <filter val="1986"/>
        <filter val="1987"/>
        <filter val="1988"/>
        <filter val="1989"/>
        <filter val="1990"/>
        <filter val="1991"/>
        <filter val="1992"/>
        <filter val="1993"/>
        <filter val="1994"/>
        <filter val="1995"/>
        <filter val="1996"/>
        <filter val="1997"/>
        <filter val="1998"/>
        <filter val="1999"/>
        <filter val="2000"/>
        <filter val="2001"/>
        <filter val="2002"/>
        <filter val="2003"/>
        <filter val="2004"/>
        <filter val="2005"/>
        <filter val="2006"/>
        <filter val="2007"/>
        <filter val="2008"/>
        <filter val="2009"/>
        <filter val="2010"/>
        <filter val="2011"/>
        <filter val="2012"/>
        <filter val="2013"/>
        <filter val="2014"/>
        <filter val="2015"/>
        <filter val="2016"/>
      </filters>
    </filterColumn>
    <sortState ref="A2:O429">
      <sortCondition ref="B1:B429"/>
    </sortState>
  </autoFilter>
  <sortState ref="A2:O431">
    <sortCondition ref="C1"/>
  </sortState>
  <phoneticPr fontId="2" type="noConversion"/>
  <hyperlinks>
    <hyperlink ref="P21" r:id="rId1" xr:uid="{00000000-0004-0000-0100-000000000000}"/>
    <hyperlink ref="P29" r:id="rId2" xr:uid="{00000000-0004-0000-0100-000001000000}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6914-4049-C74E-B398-AC6ABAF6034F}">
  <dimension ref="A1:K32"/>
  <sheetViews>
    <sheetView zoomScale="99" zoomScaleNormal="100" workbookViewId="0">
      <selection activeCell="M36" sqref="M36"/>
    </sheetView>
  </sheetViews>
  <sheetFormatPr baseColWidth="10" defaultRowHeight="16"/>
  <cols>
    <col min="1" max="1" width="31" customWidth="1"/>
  </cols>
  <sheetData>
    <row r="1" spans="1:11">
      <c r="B1" t="s">
        <v>557</v>
      </c>
      <c r="C1" t="s">
        <v>557</v>
      </c>
      <c r="D1" t="s">
        <v>558</v>
      </c>
      <c r="E1" t="s">
        <v>558</v>
      </c>
      <c r="F1" t="s">
        <v>559</v>
      </c>
      <c r="G1" t="s">
        <v>559</v>
      </c>
      <c r="H1" t="s">
        <v>560</v>
      </c>
      <c r="I1" t="s">
        <v>560</v>
      </c>
      <c r="J1" t="s">
        <v>561</v>
      </c>
      <c r="K1" t="s">
        <v>561</v>
      </c>
    </row>
    <row r="2" spans="1:11">
      <c r="B2" t="s">
        <v>564</v>
      </c>
      <c r="C2" t="s">
        <v>563</v>
      </c>
      <c r="D2" t="s">
        <v>564</v>
      </c>
      <c r="E2" t="s">
        <v>563</v>
      </c>
      <c r="F2" t="s">
        <v>564</v>
      </c>
      <c r="G2" t="s">
        <v>563</v>
      </c>
      <c r="H2" t="s">
        <v>564</v>
      </c>
      <c r="I2" t="s">
        <v>563</v>
      </c>
      <c r="J2" t="s">
        <v>564</v>
      </c>
      <c r="K2" t="s">
        <v>563</v>
      </c>
    </row>
    <row r="3" spans="1:11">
      <c r="A3" t="s">
        <v>546</v>
      </c>
      <c r="B3">
        <v>48</v>
      </c>
      <c r="C3">
        <v>1</v>
      </c>
      <c r="D3">
        <v>34</v>
      </c>
      <c r="E3">
        <v>3</v>
      </c>
      <c r="F3">
        <v>804</v>
      </c>
      <c r="G3">
        <v>1</v>
      </c>
      <c r="H3">
        <v>77.3</v>
      </c>
      <c r="I3">
        <v>2</v>
      </c>
      <c r="J3">
        <v>0</v>
      </c>
      <c r="K3">
        <v>0</v>
      </c>
    </row>
    <row r="4" spans="1:11">
      <c r="A4" t="s">
        <v>545</v>
      </c>
      <c r="B4">
        <v>575.46</v>
      </c>
      <c r="C4">
        <v>52</v>
      </c>
      <c r="D4">
        <v>4.16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3</v>
      </c>
      <c r="B5">
        <v>16127.039999999999</v>
      </c>
      <c r="C5">
        <v>38</v>
      </c>
      <c r="D5">
        <v>34521.199999999997</v>
      </c>
      <c r="E5">
        <v>42</v>
      </c>
      <c r="F5">
        <v>8691.5</v>
      </c>
      <c r="G5">
        <v>11</v>
      </c>
      <c r="H5">
        <v>9920.5</v>
      </c>
      <c r="I5">
        <v>9</v>
      </c>
      <c r="J5" s="11">
        <v>6186</v>
      </c>
      <c r="K5">
        <v>11</v>
      </c>
    </row>
    <row r="6" spans="1:11">
      <c r="A6" t="s">
        <v>547</v>
      </c>
      <c r="B6">
        <v>0</v>
      </c>
      <c r="C6">
        <v>0</v>
      </c>
      <c r="D6">
        <v>0</v>
      </c>
      <c r="E6">
        <v>0</v>
      </c>
      <c r="F6">
        <v>8250</v>
      </c>
      <c r="G6">
        <v>4</v>
      </c>
      <c r="H6">
        <v>0</v>
      </c>
      <c r="I6">
        <v>0</v>
      </c>
      <c r="J6">
        <v>0</v>
      </c>
      <c r="K6">
        <v>0</v>
      </c>
    </row>
    <row r="7" spans="1:11">
      <c r="A7" t="s">
        <v>562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504</v>
      </c>
      <c r="B8">
        <v>1212.93</v>
      </c>
      <c r="C8">
        <v>9</v>
      </c>
      <c r="D8">
        <v>131.773</v>
      </c>
      <c r="E8">
        <v>15</v>
      </c>
      <c r="F8">
        <v>12</v>
      </c>
      <c r="G8">
        <v>2</v>
      </c>
      <c r="H8">
        <v>4.1859999999999999</v>
      </c>
      <c r="I8">
        <v>4</v>
      </c>
      <c r="J8">
        <v>6</v>
      </c>
      <c r="K8">
        <v>2</v>
      </c>
    </row>
    <row r="9" spans="1:11">
      <c r="A9" t="s">
        <v>452</v>
      </c>
      <c r="B9">
        <v>50</v>
      </c>
      <c r="C9">
        <v>1</v>
      </c>
      <c r="D9">
        <v>0.85</v>
      </c>
      <c r="E9">
        <v>1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8" spans="1:11">
      <c r="B18" t="s">
        <v>557</v>
      </c>
      <c r="C18" t="s">
        <v>557</v>
      </c>
      <c r="D18" t="s">
        <v>558</v>
      </c>
      <c r="E18" t="s">
        <v>558</v>
      </c>
      <c r="F18" t="s">
        <v>559</v>
      </c>
      <c r="G18" t="s">
        <v>559</v>
      </c>
      <c r="H18" t="s">
        <v>560</v>
      </c>
      <c r="I18" t="s">
        <v>560</v>
      </c>
      <c r="J18" t="s">
        <v>561</v>
      </c>
      <c r="K18" t="s">
        <v>561</v>
      </c>
    </row>
    <row r="19" spans="1:11">
      <c r="B19" t="s">
        <v>563</v>
      </c>
      <c r="C19" t="s">
        <v>564</v>
      </c>
      <c r="D19" t="s">
        <v>563</v>
      </c>
      <c r="E19" t="s">
        <v>564</v>
      </c>
      <c r="F19" t="s">
        <v>563</v>
      </c>
      <c r="G19" t="s">
        <v>564</v>
      </c>
      <c r="H19" t="s">
        <v>563</v>
      </c>
      <c r="I19" t="s">
        <v>564</v>
      </c>
      <c r="J19" t="s">
        <v>563</v>
      </c>
      <c r="K19" t="s">
        <v>564</v>
      </c>
    </row>
    <row r="20" spans="1:11">
      <c r="A20" t="s">
        <v>435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 s="3" t="s">
        <v>565</v>
      </c>
      <c r="B21">
        <v>8</v>
      </c>
      <c r="C21">
        <v>6711</v>
      </c>
      <c r="D21">
        <v>18</v>
      </c>
      <c r="E21">
        <v>25369.4</v>
      </c>
      <c r="F21">
        <v>6</v>
      </c>
      <c r="G21">
        <v>7420.2</v>
      </c>
      <c r="H21">
        <v>8</v>
      </c>
      <c r="I21">
        <v>9544</v>
      </c>
      <c r="J21">
        <v>6</v>
      </c>
      <c r="K21">
        <v>4790</v>
      </c>
    </row>
    <row r="22" spans="1:11">
      <c r="A22" s="2" t="s">
        <v>518</v>
      </c>
      <c r="B22">
        <v>1</v>
      </c>
      <c r="C22">
        <v>0.01</v>
      </c>
      <c r="D22">
        <v>3</v>
      </c>
      <c r="E22">
        <v>0.161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s="3" t="s">
        <v>531</v>
      </c>
      <c r="B23">
        <v>0</v>
      </c>
      <c r="C23">
        <v>0</v>
      </c>
      <c r="D23">
        <v>2</v>
      </c>
      <c r="E23">
        <v>100.11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s="3" t="s">
        <v>566</v>
      </c>
      <c r="B24">
        <v>19</v>
      </c>
      <c r="C24">
        <v>3521.34</v>
      </c>
      <c r="D24">
        <v>20</v>
      </c>
      <c r="E24">
        <v>7005.8</v>
      </c>
      <c r="F24">
        <v>6</v>
      </c>
      <c r="G24">
        <v>2075.3000000000002</v>
      </c>
      <c r="H24">
        <v>2</v>
      </c>
      <c r="I24">
        <v>440.5</v>
      </c>
      <c r="J24">
        <v>4</v>
      </c>
      <c r="K24">
        <v>1296</v>
      </c>
    </row>
    <row r="25" spans="1:11">
      <c r="A25" s="3" t="s">
        <v>67</v>
      </c>
      <c r="B25">
        <v>48</v>
      </c>
      <c r="C25">
        <v>364.46000000000004</v>
      </c>
      <c r="D25">
        <v>2</v>
      </c>
      <c r="E25">
        <v>14</v>
      </c>
      <c r="F25">
        <v>0</v>
      </c>
      <c r="G25">
        <v>0</v>
      </c>
      <c r="H25">
        <v>1</v>
      </c>
      <c r="I25">
        <v>13.3</v>
      </c>
      <c r="J25">
        <v>0</v>
      </c>
      <c r="K25">
        <v>0</v>
      </c>
    </row>
    <row r="26" spans="1:11">
      <c r="A26" s="2" t="s">
        <v>452</v>
      </c>
      <c r="B26">
        <v>0</v>
      </c>
      <c r="C26">
        <v>0</v>
      </c>
      <c r="D26">
        <v>1</v>
      </c>
      <c r="E26">
        <v>0.85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s="3" t="s">
        <v>505</v>
      </c>
      <c r="B27">
        <v>0</v>
      </c>
      <c r="C27">
        <v>0</v>
      </c>
      <c r="D27">
        <v>10</v>
      </c>
      <c r="E27">
        <v>31.501999999999999</v>
      </c>
      <c r="F27">
        <v>2</v>
      </c>
      <c r="G27">
        <v>12</v>
      </c>
      <c r="H27">
        <v>4</v>
      </c>
      <c r="I27">
        <v>4.1859999999999999</v>
      </c>
      <c r="J27">
        <v>2</v>
      </c>
      <c r="K27">
        <v>6</v>
      </c>
    </row>
    <row r="28" spans="1:11">
      <c r="A28" s="2" t="s">
        <v>567</v>
      </c>
      <c r="B28">
        <v>2</v>
      </c>
      <c r="C28">
        <v>130.30000000000001</v>
      </c>
      <c r="D28">
        <v>2</v>
      </c>
      <c r="E28">
        <v>1666</v>
      </c>
      <c r="F28">
        <v>4</v>
      </c>
      <c r="G28">
        <v>8250</v>
      </c>
      <c r="H28">
        <v>0</v>
      </c>
      <c r="I28">
        <v>0</v>
      </c>
      <c r="J28">
        <v>1</v>
      </c>
      <c r="K28">
        <v>100</v>
      </c>
    </row>
    <row r="29" spans="1:11">
      <c r="A29" s="3" t="s">
        <v>14</v>
      </c>
      <c r="B29">
        <v>2</v>
      </c>
      <c r="C29">
        <v>667</v>
      </c>
      <c r="D29">
        <v>4</v>
      </c>
      <c r="E29">
        <v>504.16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s="2"/>
    </row>
    <row r="32" spans="1:11">
      <c r="A3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ThermalPlantsReduced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2017-06-16T00:56:43Z</dcterms:created>
  <dcterms:modified xsi:type="dcterms:W3CDTF">2018-07-29T20:55:44Z</dcterms:modified>
</cp:coreProperties>
</file>