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AbdullahOmar\Dropbox (MIT)\Alix - Abdullah\Data\"/>
    </mc:Choice>
  </mc:AlternateContent>
  <bookViews>
    <workbookView xWindow="0" yWindow="720" windowWidth="28800" windowHeight="16740" tabRatio="500"/>
  </bookViews>
  <sheets>
    <sheet name="Fuel_Prices" sheetId="1" r:id="rId1"/>
    <sheet name="Info" sheetId="2" r:id="rId2"/>
  </sheets>
  <externalReferences>
    <externalReference r:id="rId3"/>
  </externalReferences>
  <definedNames>
    <definedName name="enr">[1]Buses!$W$3:$W$4</definedName>
    <definedName name="line">[1]SVC!#REF!</definedName>
    <definedName name="LineType">[1]SVC!$AE$4:$AE$4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" i="1" l="1"/>
  <c r="O6" i="1"/>
  <c r="O5" i="1"/>
  <c r="D16" i="1" s="1"/>
  <c r="G15" i="1"/>
  <c r="H15" i="1" s="1"/>
  <c r="G14" i="1"/>
  <c r="H14" i="1"/>
  <c r="G13" i="1"/>
  <c r="H13" i="1" s="1"/>
  <c r="H16" i="1" l="1"/>
  <c r="D13" i="1"/>
  <c r="D14" i="1"/>
  <c r="D15" i="1"/>
</calcChain>
</file>

<file path=xl/sharedStrings.xml><?xml version="1.0" encoding="utf-8"?>
<sst xmlns="http://schemas.openxmlformats.org/spreadsheetml/2006/main" count="73" uniqueCount="47">
  <si>
    <t>International</t>
  </si>
  <si>
    <t>Fuel</t>
  </si>
  <si>
    <t>Price</t>
  </si>
  <si>
    <t>USD/Mcal</t>
  </si>
  <si>
    <t>SAR/MMBTU</t>
  </si>
  <si>
    <t>USD/MMBTU</t>
  </si>
  <si>
    <t>GAS</t>
  </si>
  <si>
    <t>CRUDE</t>
  </si>
  <si>
    <t>USD/barrel</t>
  </si>
  <si>
    <t>DIESEL</t>
  </si>
  <si>
    <t>HFO</t>
  </si>
  <si>
    <t>Conversions</t>
  </si>
  <si>
    <t>MMBTU</t>
  </si>
  <si>
    <t>equals</t>
  </si>
  <si>
    <t>kcal</t>
  </si>
  <si>
    <t>MJ</t>
  </si>
  <si>
    <t>Mcal</t>
  </si>
  <si>
    <t>BTU</t>
  </si>
  <si>
    <t>barrel</t>
  </si>
  <si>
    <t>Subsidized</t>
  </si>
  <si>
    <t>Comments - Alix</t>
  </si>
  <si>
    <t>Subsidized - KSA</t>
  </si>
  <si>
    <t>Price [$/MMBtu]</t>
  </si>
  <si>
    <t>Gas</t>
  </si>
  <si>
    <t>Diesel</t>
  </si>
  <si>
    <t>Crude</t>
  </si>
  <si>
    <t>Year</t>
  </si>
  <si>
    <t>Units</t>
  </si>
  <si>
    <t>Comments</t>
  </si>
  <si>
    <t>WTI Crude Oil</t>
  </si>
  <si>
    <t>dollars per barrel</t>
  </si>
  <si>
    <t>West Texas Intermediate.</t>
  </si>
  <si>
    <t>Brent Crude Oil</t>
  </si>
  <si>
    <t>Gasoline</t>
  </si>
  <si>
    <t>dollars per gallon</t>
  </si>
  <si>
    <t>U.S. Average regular pump price. </t>
  </si>
  <si>
    <t>U.S. On-highway retail.</t>
  </si>
  <si>
    <t>Heating Oil</t>
  </si>
  <si>
    <t>Natural Gas</t>
  </si>
  <si>
    <t>dollars per thousand cubic feet</t>
  </si>
  <si>
    <t>U.S. Residential average.</t>
  </si>
  <si>
    <t>Electricity</t>
  </si>
  <si>
    <t>cents per kilowatthour</t>
  </si>
  <si>
    <t>Siource #2</t>
  </si>
  <si>
    <t xml:space="preserve">Source #1 </t>
  </si>
  <si>
    <t xml:space="preserve">Source #3 </t>
  </si>
  <si>
    <t xml:space="preserve">Probably the best source to use?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</si>
</sst>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rgb="FF333333"/>
      <name val="Calibri"/>
      <family val="2"/>
      <scheme val="minor"/>
    </font>
    <font>
      <i/>
      <sz val="12"/>
      <color rgb="FF333333"/>
      <name val="Calibri"/>
      <family val="2"/>
      <scheme val="minor"/>
    </font>
    <font>
      <sz val="12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</borders>
  <cellStyleXfs count="47">
    <xf numFmtId="0" fontId="0" fillId="0" borderId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1" fillId="0" borderId="0"/>
    <xf numFmtId="0" fontId="1" fillId="0" borderId="0"/>
    <xf numFmtId="4" fontId="5" fillId="5" borderId="1" applyNumberFormat="0" applyProtection="0">
      <alignment vertical="center"/>
    </xf>
    <xf numFmtId="4" fontId="6" fillId="6" borderId="1" applyNumberFormat="0" applyProtection="0">
      <alignment vertical="center"/>
    </xf>
    <xf numFmtId="4" fontId="5" fillId="6" borderId="1" applyNumberFormat="0" applyProtection="0">
      <alignment horizontal="left" vertical="center" indent="1"/>
    </xf>
    <xf numFmtId="0" fontId="5" fillId="6" borderId="1" applyNumberFormat="0" applyProtection="0">
      <alignment horizontal="left" vertical="top" indent="1"/>
    </xf>
    <xf numFmtId="4" fontId="5" fillId="7" borderId="0" applyNumberFormat="0" applyProtection="0">
      <alignment horizontal="left" vertical="center" indent="1"/>
    </xf>
    <xf numFmtId="4" fontId="7" fillId="8" borderId="1" applyNumberFormat="0" applyProtection="0">
      <alignment horizontal="right" vertical="center"/>
    </xf>
    <xf numFmtId="4" fontId="7" fillId="9" borderId="1" applyNumberFormat="0" applyProtection="0">
      <alignment horizontal="right" vertical="center"/>
    </xf>
    <xf numFmtId="4" fontId="7" fillId="10" borderId="1" applyNumberFormat="0" applyProtection="0">
      <alignment horizontal="right" vertical="center"/>
    </xf>
    <xf numFmtId="4" fontId="7" fillId="11" borderId="1" applyNumberFormat="0" applyProtection="0">
      <alignment horizontal="right" vertical="center"/>
    </xf>
    <xf numFmtId="4" fontId="7" fillId="12" borderId="1" applyNumberFormat="0" applyProtection="0">
      <alignment horizontal="right" vertical="center"/>
    </xf>
    <xf numFmtId="4" fontId="7" fillId="13" borderId="1" applyNumberFormat="0" applyProtection="0">
      <alignment horizontal="right" vertical="center"/>
    </xf>
    <xf numFmtId="4" fontId="7" fillId="14" borderId="1" applyNumberFormat="0" applyProtection="0">
      <alignment horizontal="right" vertical="center"/>
    </xf>
    <xf numFmtId="4" fontId="7" fillId="15" borderId="1" applyNumberFormat="0" applyProtection="0">
      <alignment horizontal="right" vertical="center"/>
    </xf>
    <xf numFmtId="4" fontId="7" fillId="16" borderId="1" applyNumberFormat="0" applyProtection="0">
      <alignment horizontal="right" vertical="center"/>
    </xf>
    <xf numFmtId="4" fontId="5" fillId="17" borderId="2" applyNumberFormat="0" applyProtection="0">
      <alignment horizontal="left" vertical="center" indent="1"/>
    </xf>
    <xf numFmtId="4" fontId="7" fillId="18" borderId="0" applyNumberFormat="0" applyProtection="0">
      <alignment horizontal="left" vertical="center" indent="1"/>
    </xf>
    <xf numFmtId="4" fontId="8" fillId="19" borderId="0" applyNumberFormat="0" applyProtection="0">
      <alignment horizontal="left" vertical="center" indent="1"/>
    </xf>
    <xf numFmtId="4" fontId="7" fillId="20" borderId="1" applyNumberFormat="0" applyProtection="0">
      <alignment horizontal="right" vertical="center"/>
    </xf>
    <xf numFmtId="4" fontId="7" fillId="18" borderId="0" applyNumberFormat="0" applyProtection="0">
      <alignment horizontal="left" vertical="center" indent="1"/>
    </xf>
    <xf numFmtId="4" fontId="7" fillId="7" borderId="0" applyNumberFormat="0" applyProtection="0">
      <alignment horizontal="left" vertical="center" indent="1"/>
    </xf>
    <xf numFmtId="0" fontId="4" fillId="19" borderId="1" applyNumberFormat="0" applyProtection="0">
      <alignment horizontal="left" vertical="center" indent="1"/>
    </xf>
    <xf numFmtId="0" fontId="4" fillId="19" borderId="1" applyNumberFormat="0" applyProtection="0">
      <alignment horizontal="left" vertical="top" indent="1"/>
    </xf>
    <xf numFmtId="0" fontId="4" fillId="7" borderId="1" applyNumberFormat="0" applyProtection="0">
      <alignment horizontal="left" vertical="center" indent="1"/>
    </xf>
    <xf numFmtId="0" fontId="4" fillId="7" borderId="1" applyNumberFormat="0" applyProtection="0">
      <alignment horizontal="left" vertical="top" indent="1"/>
    </xf>
    <xf numFmtId="0" fontId="4" fillId="21" borderId="1" applyNumberFormat="0" applyProtection="0">
      <alignment horizontal="left" vertical="center" indent="1"/>
    </xf>
    <xf numFmtId="0" fontId="4" fillId="21" borderId="1" applyNumberFormat="0" applyProtection="0">
      <alignment horizontal="left" vertical="top" indent="1"/>
    </xf>
    <xf numFmtId="0" fontId="4" fillId="22" borderId="1" applyNumberFormat="0" applyProtection="0">
      <alignment horizontal="left" vertical="center" indent="1"/>
    </xf>
    <xf numFmtId="0" fontId="4" fillId="22" borderId="1" applyNumberFormat="0" applyProtection="0">
      <alignment horizontal="left" vertical="top" indent="1"/>
    </xf>
    <xf numFmtId="4" fontId="7" fillId="23" borderId="1" applyNumberFormat="0" applyProtection="0">
      <alignment vertical="center"/>
    </xf>
    <xf numFmtId="4" fontId="9" fillId="23" borderId="1" applyNumberFormat="0" applyProtection="0">
      <alignment vertical="center"/>
    </xf>
    <xf numFmtId="4" fontId="7" fillId="23" borderId="1" applyNumberFormat="0" applyProtection="0">
      <alignment horizontal="left" vertical="center" indent="1"/>
    </xf>
    <xf numFmtId="0" fontId="7" fillId="23" borderId="1" applyNumberFormat="0" applyProtection="0">
      <alignment horizontal="left" vertical="top" indent="1"/>
    </xf>
    <xf numFmtId="4" fontId="7" fillId="18" borderId="1" applyNumberFormat="0" applyProtection="0">
      <alignment horizontal="right" vertical="center"/>
    </xf>
    <xf numFmtId="4" fontId="9" fillId="18" borderId="1" applyNumberFormat="0" applyProtection="0">
      <alignment horizontal="right" vertical="center"/>
    </xf>
    <xf numFmtId="4" fontId="7" fillId="20" borderId="1" applyNumberFormat="0" applyProtection="0">
      <alignment horizontal="left" vertical="center" indent="1"/>
    </xf>
    <xf numFmtId="0" fontId="7" fillId="7" borderId="1" applyNumberFormat="0" applyProtection="0">
      <alignment horizontal="left" vertical="top" indent="1"/>
    </xf>
    <xf numFmtId="4" fontId="10" fillId="24" borderId="0" applyNumberFormat="0" applyProtection="0">
      <alignment horizontal="left" vertical="center" indent="1"/>
    </xf>
    <xf numFmtId="4" fontId="11" fillId="18" borderId="1" applyNumberFormat="0" applyProtection="0">
      <alignment horizontal="right" vertical="center"/>
    </xf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Fill="1"/>
    <xf numFmtId="0" fontId="0" fillId="4" borderId="0" xfId="0" applyFill="1"/>
    <xf numFmtId="0" fontId="0" fillId="25" borderId="0" xfId="0" applyFill="1"/>
    <xf numFmtId="0" fontId="13" fillId="26" borderId="0" xfId="0" applyFont="1" applyFill="1"/>
    <xf numFmtId="0" fontId="12" fillId="26" borderId="0" xfId="0" applyFont="1" applyFill="1"/>
    <xf numFmtId="0" fontId="13" fillId="0" borderId="0" xfId="0" applyFont="1"/>
    <xf numFmtId="0" fontId="14" fillId="0" borderId="0" xfId="0" applyFont="1"/>
    <xf numFmtId="0" fontId="15" fillId="0" borderId="0" xfId="0" applyFont="1" applyAlignment="1"/>
    <xf numFmtId="0" fontId="14" fillId="0" borderId="0" xfId="0" applyFont="1" applyAlignment="1"/>
    <xf numFmtId="0" fontId="16" fillId="0" borderId="0" xfId="0" applyFont="1"/>
    <xf numFmtId="0" fontId="15" fillId="0" borderId="0" xfId="0" applyFont="1"/>
    <xf numFmtId="0" fontId="0" fillId="27" borderId="0" xfId="0" applyFill="1"/>
    <xf numFmtId="0" fontId="3" fillId="28" borderId="0" xfId="0" applyFont="1" applyFill="1"/>
    <xf numFmtId="0" fontId="0" fillId="29" borderId="0" xfId="0" applyFill="1"/>
  </cellXfs>
  <cellStyles count="47">
    <cellStyle name="Comma 2" xfId="1"/>
    <cellStyle name="Normal" xfId="0" builtinId="0"/>
    <cellStyle name="Normal 11" xfId="2"/>
    <cellStyle name="Normal 12" xfId="3"/>
    <cellStyle name="Normal 2" xfId="4"/>
    <cellStyle name="Normal 3" xfId="5"/>
    <cellStyle name="Normal 3 2" xfId="6"/>
    <cellStyle name="Normal 4" xfId="7"/>
    <cellStyle name="Normal 5" xfId="8"/>
    <cellStyle name="SAPBEXaggData" xfId="9"/>
    <cellStyle name="SAPBEXaggDataEmph" xfId="10"/>
    <cellStyle name="SAPBEXaggItem" xfId="11"/>
    <cellStyle name="SAPBEXaggItemX" xfId="12"/>
    <cellStyle name="SAPBEXchaText" xfId="13"/>
    <cellStyle name="SAPBEXexcBad7" xfId="14"/>
    <cellStyle name="SAPBEXexcBad8" xfId="15"/>
    <cellStyle name="SAPBEXexcBad9" xfId="16"/>
    <cellStyle name="SAPBEXexcCritical4" xfId="17"/>
    <cellStyle name="SAPBEXexcCritical5" xfId="18"/>
    <cellStyle name="SAPBEXexcCritical6" xfId="19"/>
    <cellStyle name="SAPBEXexcGood1" xfId="20"/>
    <cellStyle name="SAPBEXexcGood2" xfId="21"/>
    <cellStyle name="SAPBEXexcGood3" xfId="22"/>
    <cellStyle name="SAPBEXfilterDrill" xfId="23"/>
    <cellStyle name="SAPBEXfilterItem" xfId="24"/>
    <cellStyle name="SAPBEXfilterText" xfId="25"/>
    <cellStyle name="SAPBEXformats" xfId="26"/>
    <cellStyle name="SAPBEXheaderItem" xfId="27"/>
    <cellStyle name="SAPBEXheaderText" xfId="28"/>
    <cellStyle name="SAPBEXHLevel0" xfId="29"/>
    <cellStyle name="SAPBEXHLevel0X" xfId="30"/>
    <cellStyle name="SAPBEXHLevel1" xfId="31"/>
    <cellStyle name="SAPBEXHLevel1X" xfId="32"/>
    <cellStyle name="SAPBEXHLevel2" xfId="33"/>
    <cellStyle name="SAPBEXHLevel2X" xfId="34"/>
    <cellStyle name="SAPBEXHLevel3" xfId="35"/>
    <cellStyle name="SAPBEXHLevel3X" xfId="36"/>
    <cellStyle name="SAPBEXresData" xfId="37"/>
    <cellStyle name="SAPBEXresDataEmph" xfId="38"/>
    <cellStyle name="SAPBEXresItem" xfId="39"/>
    <cellStyle name="SAPBEXresItemX" xfId="40"/>
    <cellStyle name="SAPBEXstdData" xfId="41"/>
    <cellStyle name="SAPBEXstdDataEmph" xfId="42"/>
    <cellStyle name="SAPBEXstdItem" xfId="43"/>
    <cellStyle name="SAPBEXstdItemX" xfId="44"/>
    <cellStyle name="SAPBEXtitle" xfId="45"/>
    <cellStyle name="SAPBEXundefined" xfId="46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292100</xdr:colOff>
      <xdr:row>26</xdr:row>
      <xdr:rowOff>12700</xdr:rowOff>
    </xdr:from>
    <xdr:to>
      <xdr:col>8</xdr:col>
      <xdr:colOff>482600</xdr:colOff>
      <xdr:row>43</xdr:row>
      <xdr:rowOff>7431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100" y="4965700"/>
          <a:ext cx="6794500" cy="3233231"/>
        </a:xfrm>
        <a:prstGeom prst="rect">
          <a:avLst/>
        </a:prstGeom>
      </xdr:spPr>
    </xdr:pic>
    <xdr:clientData/>
  </xdr:twoCellAnchor>
  <xdr:twoCellAnchor>
    <xdr:from>
      <xdr:col>0</xdr:col>
      <xdr:colOff>330200</xdr:colOff>
      <xdr:row>1</xdr:row>
      <xdr:rowOff>25400</xdr:rowOff>
    </xdr:from>
    <xdr:to>
      <xdr:col>9</xdr:col>
      <xdr:colOff>0</xdr:colOff>
      <xdr:row>25</xdr:row>
      <xdr:rowOff>88900</xdr:rowOff>
    </xdr:to>
    <xdr:sp macro="" textlink="">
      <xdr:nvSpPr>
        <xdr:cNvPr id="3" name="TextBox 2"/>
        <xdr:cNvSpPr txBox="1"/>
      </xdr:nvSpPr>
      <xdr:spPr>
        <a:xfrm>
          <a:off x="330200" y="215900"/>
          <a:ext cx="7099300" cy="4635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Edit Log:</a:t>
          </a:r>
        </a:p>
        <a:p>
          <a:endParaRPr lang="en-US" sz="1100" baseline="0"/>
        </a:p>
        <a:p>
          <a:r>
            <a:rPr lang="en-US" sz="1100" baseline="0"/>
            <a:t>9 May 2017 - Alix:</a:t>
          </a:r>
        </a:p>
        <a:p>
          <a:r>
            <a:rPr lang="en-US" sz="1100" baseline="0"/>
            <a:t>-Formatting + added multiple data sources</a:t>
          </a:r>
        </a:p>
        <a:p>
          <a:endParaRPr lang="en-US" sz="1100" baseline="0"/>
        </a:p>
        <a:p>
          <a:r>
            <a:rPr lang="en-US" sz="1100" baseline="0"/>
            <a:t>Todo:</a:t>
          </a:r>
        </a:p>
        <a:p>
          <a:r>
            <a:rPr lang="en-US" sz="1100" baseline="0"/>
            <a:t>-Verify subsidiezed prices based on sources below. </a:t>
          </a:r>
        </a:p>
        <a:p>
          <a:r>
            <a:rPr lang="en-US" sz="1100" baseline="0"/>
            <a:t>-Verify international prices (with EIA ?)</a:t>
          </a:r>
        </a:p>
        <a:p>
          <a:endParaRPr lang="en-US" sz="1100"/>
        </a:p>
        <a:p>
          <a:r>
            <a:rPr lang="en-US" sz="1100"/>
            <a:t>Source:</a:t>
          </a:r>
        </a:p>
        <a:p>
          <a:endParaRPr lang="en-US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Source</a:t>
          </a:r>
          <a:r>
            <a:rPr lang="en-US" sz="1100" baseline="0"/>
            <a:t> #1 - Table 1 (</a:t>
          </a:r>
          <a:r>
            <a:rPr lang="en-US" sz="1100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screenshot below):</a:t>
          </a:r>
          <a:endParaRPr lang="en-US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Walid Matar, Rodrigo Echeverri, Axel Pierru.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The prospects for coal-fired power generation in Saudi Arabia.</a:t>
          </a:r>
          <a:r>
            <a:rPr lang="en-US" sz="1100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 (2016)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-subsidized prices + international prices from Ali Al-Heji (2015?)</a:t>
          </a:r>
          <a:endParaRPr lang="en-US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Source #2 - Figure 3 (screenshot below):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Said Nachet</a:t>
          </a:r>
          <a:r>
            <a:rPr lang="en-US" sz="1100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and Marie-Claire Aoun.</a:t>
          </a:r>
          <a:r>
            <a:rPr lang="en-US" sz="1100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Saudi electricity sector: pressing issues and challenges.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(2015)</a:t>
          </a:r>
          <a:endParaRPr lang="en-US" sz="1100" baseline="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-both subsidizes + internation prices (2014?)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baseline="0"/>
            <a:t>Source #3 - Linked</a:t>
          </a:r>
        </a:p>
        <a:p>
          <a:r>
            <a:rPr lang="en-US" sz="1100" baseline="0"/>
            <a:t>U.S Energy Information Agency -  https://www.eia.gov/outlooks/steo/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-2016-2018 are estimates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Unit Conversions: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https://www.unitjuggler.com/convert-energy-from-kcal-to-MMBtu.html</a:t>
          </a:r>
        </a:p>
      </xdr:txBody>
    </xdr:sp>
    <xdr:clientData/>
  </xdr:twoCellAnchor>
  <xdr:twoCellAnchor editAs="oneCell">
    <xdr:from>
      <xdr:col>0</xdr:col>
      <xdr:colOff>355600</xdr:colOff>
      <xdr:row>43</xdr:row>
      <xdr:rowOff>177800</xdr:rowOff>
    </xdr:from>
    <xdr:to>
      <xdr:col>9</xdr:col>
      <xdr:colOff>12700</xdr:colOff>
      <xdr:row>59</xdr:row>
      <xdr:rowOff>165100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788"/>
        <a:stretch/>
      </xdr:blipFill>
      <xdr:spPr>
        <a:xfrm>
          <a:off x="355600" y="8369300"/>
          <a:ext cx="7086600" cy="3035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MD-SMD%20FILES/SUBSTATION%20QUARTERLY%20DATA/South-SS%20&amp;%20TL%20Data%20Cards%20(%20as%20of%20Jul-201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es"/>
      <sheetName val="SVC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2:P28"/>
  <sheetViews>
    <sheetView tabSelected="1" topLeftCell="C1" workbookViewId="0">
      <selection activeCell="O9" sqref="O9"/>
    </sheetView>
  </sheetViews>
  <sheetFormatPr defaultColWidth="11.42578125" defaultRowHeight="15" x14ac:dyDescent="0.25"/>
  <cols>
    <col min="1" max="1" width="15.85546875" customWidth="1"/>
    <col min="2" max="2" width="27.140625" customWidth="1"/>
    <col min="4" max="4" width="16.140625" customWidth="1"/>
    <col min="5" max="5" width="16.42578125" customWidth="1"/>
    <col min="6" max="6" width="17.7109375" style="4" customWidth="1"/>
    <col min="7" max="7" width="21.7109375" customWidth="1"/>
    <col min="8" max="8" width="24.7109375" customWidth="1"/>
    <col min="10" max="10" width="19.7109375" customWidth="1"/>
  </cols>
  <sheetData>
    <row r="2" spans="1:16" x14ac:dyDescent="0.25">
      <c r="A2" s="6" t="s">
        <v>43</v>
      </c>
      <c r="B2" s="6"/>
      <c r="C2" s="6"/>
      <c r="D2" s="6"/>
      <c r="E2" s="6"/>
      <c r="F2" s="6"/>
      <c r="G2" s="6"/>
      <c r="H2" s="6"/>
      <c r="I2" s="6"/>
      <c r="J2" s="6"/>
      <c r="L2" s="16" t="s">
        <v>11</v>
      </c>
      <c r="M2" s="16"/>
      <c r="N2" s="16"/>
      <c r="O2" s="16"/>
      <c r="P2" s="16"/>
    </row>
    <row r="3" spans="1:16" x14ac:dyDescent="0.25">
      <c r="A3" s="4"/>
      <c r="B3" s="5" t="s">
        <v>22</v>
      </c>
      <c r="C3" s="4"/>
      <c r="D3" s="4"/>
      <c r="L3" s="17">
        <v>1</v>
      </c>
      <c r="M3" s="17" t="s">
        <v>12</v>
      </c>
      <c r="N3" s="17" t="s">
        <v>13</v>
      </c>
      <c r="O3" s="17">
        <v>251995.90216299999</v>
      </c>
      <c r="P3" s="17" t="s">
        <v>14</v>
      </c>
    </row>
    <row r="4" spans="1:16" x14ac:dyDescent="0.25">
      <c r="A4" s="15" t="s">
        <v>1</v>
      </c>
      <c r="B4" s="15" t="s">
        <v>19</v>
      </c>
      <c r="C4" s="15" t="s">
        <v>0</v>
      </c>
      <c r="E4" s="15" t="s">
        <v>20</v>
      </c>
      <c r="L4" s="17">
        <v>1</v>
      </c>
      <c r="M4" s="17" t="s">
        <v>15</v>
      </c>
      <c r="N4" s="17" t="s">
        <v>13</v>
      </c>
      <c r="O4" s="17">
        <v>238.8458966275</v>
      </c>
      <c r="P4" s="17" t="s">
        <v>14</v>
      </c>
    </row>
    <row r="5" spans="1:16" x14ac:dyDescent="0.25">
      <c r="A5" t="s">
        <v>10</v>
      </c>
      <c r="B5">
        <v>0.43</v>
      </c>
      <c r="C5">
        <v>15.43</v>
      </c>
      <c r="E5" s="4" t="s">
        <v>46</v>
      </c>
      <c r="L5" s="17">
        <v>1</v>
      </c>
      <c r="M5" s="17" t="s">
        <v>12</v>
      </c>
      <c r="N5" s="17" t="s">
        <v>13</v>
      </c>
      <c r="O5" s="17">
        <f>O3/1000</f>
        <v>251.99590216299998</v>
      </c>
      <c r="P5" s="17" t="s">
        <v>16</v>
      </c>
    </row>
    <row r="6" spans="1:16" x14ac:dyDescent="0.25">
      <c r="A6" t="s">
        <v>23</v>
      </c>
      <c r="B6">
        <v>0.75</v>
      </c>
      <c r="C6">
        <v>9.0399999999999991</v>
      </c>
      <c r="L6" s="17">
        <v>1</v>
      </c>
      <c r="M6" s="17" t="s">
        <v>15</v>
      </c>
      <c r="N6" s="17" t="s">
        <v>13</v>
      </c>
      <c r="O6" s="17">
        <f>O4/1000</f>
        <v>0.2388458966275</v>
      </c>
      <c r="P6" s="17" t="s">
        <v>16</v>
      </c>
    </row>
    <row r="7" spans="1:16" x14ac:dyDescent="0.25">
      <c r="A7" t="s">
        <v>24</v>
      </c>
      <c r="B7">
        <v>0.67</v>
      </c>
      <c r="C7">
        <v>21.67</v>
      </c>
      <c r="L7" s="17">
        <v>1</v>
      </c>
      <c r="M7" s="17" t="s">
        <v>16</v>
      </c>
      <c r="N7" s="17" t="s">
        <v>13</v>
      </c>
      <c r="O7" s="17">
        <v>3968.3207200000002</v>
      </c>
      <c r="P7" s="17" t="s">
        <v>17</v>
      </c>
    </row>
    <row r="8" spans="1:16" x14ac:dyDescent="0.25">
      <c r="A8" t="s">
        <v>25</v>
      </c>
      <c r="B8">
        <v>0.73</v>
      </c>
      <c r="C8">
        <v>19.260000000000002</v>
      </c>
      <c r="L8" s="17">
        <v>1</v>
      </c>
      <c r="M8" s="17" t="s">
        <v>18</v>
      </c>
      <c r="N8" s="17" t="s">
        <v>13</v>
      </c>
      <c r="O8" s="17">
        <v>5.8</v>
      </c>
      <c r="P8" s="17" t="s">
        <v>12</v>
      </c>
    </row>
    <row r="10" spans="1:16" x14ac:dyDescent="0.25">
      <c r="A10" s="6" t="s">
        <v>44</v>
      </c>
      <c r="B10" s="6"/>
      <c r="C10" s="6"/>
      <c r="D10" s="6"/>
      <c r="E10" s="6"/>
      <c r="F10" s="6"/>
      <c r="G10" s="6"/>
      <c r="H10" s="6"/>
      <c r="I10" s="6"/>
      <c r="J10" s="6"/>
    </row>
    <row r="11" spans="1:16" x14ac:dyDescent="0.25">
      <c r="A11" s="5" t="s">
        <v>21</v>
      </c>
      <c r="F11" s="5" t="s">
        <v>0</v>
      </c>
    </row>
    <row r="12" spans="1:16" ht="12.95" customHeight="1" x14ac:dyDescent="0.25">
      <c r="A12" s="1" t="s">
        <v>1</v>
      </c>
      <c r="B12" s="1" t="s">
        <v>2</v>
      </c>
      <c r="C12" s="1"/>
      <c r="D12" s="1" t="s">
        <v>3</v>
      </c>
      <c r="E12" s="1" t="s">
        <v>20</v>
      </c>
      <c r="F12" s="1" t="s">
        <v>4</v>
      </c>
      <c r="G12" s="1" t="s">
        <v>5</v>
      </c>
      <c r="H12" s="1" t="s">
        <v>3</v>
      </c>
      <c r="I12" s="1" t="s">
        <v>20</v>
      </c>
    </row>
    <row r="13" spans="1:16" x14ac:dyDescent="0.25">
      <c r="A13" s="1" t="s">
        <v>6</v>
      </c>
      <c r="B13" s="2">
        <v>0.75</v>
      </c>
      <c r="C13" s="2" t="s">
        <v>5</v>
      </c>
      <c r="D13" s="2">
        <f>B13/$O$5</f>
        <v>2.9762388735784804E-3</v>
      </c>
      <c r="F13">
        <v>13</v>
      </c>
      <c r="G13" s="3">
        <f>F13/3.75</f>
        <v>3.4666666666666668</v>
      </c>
      <c r="H13" s="2">
        <f>G13/$O$5</f>
        <v>1.3756837460096087E-2</v>
      </c>
    </row>
    <row r="14" spans="1:16" x14ac:dyDescent="0.25">
      <c r="A14" s="1" t="s">
        <v>7</v>
      </c>
      <c r="B14" s="2">
        <v>4.24</v>
      </c>
      <c r="C14" s="2" t="s">
        <v>8</v>
      </c>
      <c r="D14" s="2">
        <f>(B14/$O$8)/$O$5</f>
        <v>2.9009776606833924E-3</v>
      </c>
      <c r="F14">
        <v>52</v>
      </c>
      <c r="G14" s="3">
        <f t="shared" ref="G14:G16" si="0">F14/3.75</f>
        <v>13.866666666666667</v>
      </c>
      <c r="H14" s="2">
        <f>G14/$O$5</f>
        <v>5.5027349840384349E-2</v>
      </c>
    </row>
    <row r="15" spans="1:16" x14ac:dyDescent="0.25">
      <c r="A15" s="1" t="s">
        <v>9</v>
      </c>
      <c r="B15" s="2">
        <v>0.65</v>
      </c>
      <c r="C15" s="2" t="s">
        <v>5</v>
      </c>
      <c r="D15" s="2">
        <f>B15/$O$5</f>
        <v>2.5794070237680163E-3</v>
      </c>
      <c r="F15">
        <v>97</v>
      </c>
      <c r="G15" s="3">
        <f t="shared" si="0"/>
        <v>25.866666666666667</v>
      </c>
      <c r="H15" s="2">
        <f>G15/$O$5</f>
        <v>0.10264717181764003</v>
      </c>
    </row>
    <row r="16" spans="1:16" x14ac:dyDescent="0.25">
      <c r="A16" s="1" t="s">
        <v>10</v>
      </c>
      <c r="B16" s="2">
        <v>0.36</v>
      </c>
      <c r="C16" s="2" t="s">
        <v>5</v>
      </c>
      <c r="D16" s="2">
        <f>B16/$O$5</f>
        <v>1.4285946593176706E-3</v>
      </c>
      <c r="F16">
        <v>36</v>
      </c>
      <c r="G16" s="3">
        <f t="shared" si="0"/>
        <v>9.6</v>
      </c>
      <c r="H16" s="2">
        <f>G16/$O$5</f>
        <v>3.8095857581804546E-2</v>
      </c>
    </row>
    <row r="20" spans="1:10" x14ac:dyDescent="0.25">
      <c r="A20" s="6" t="s">
        <v>45</v>
      </c>
      <c r="B20" s="6"/>
      <c r="C20" s="6"/>
      <c r="D20" s="6"/>
      <c r="E20" s="6"/>
      <c r="F20" s="6"/>
      <c r="G20" s="6"/>
      <c r="H20" s="6"/>
      <c r="I20" s="6"/>
      <c r="J20" s="6"/>
    </row>
    <row r="21" spans="1:10" ht="15.75" x14ac:dyDescent="0.25">
      <c r="A21" s="7" t="s">
        <v>26</v>
      </c>
      <c r="B21" s="7" t="s">
        <v>27</v>
      </c>
      <c r="C21" s="7">
        <v>2015</v>
      </c>
      <c r="D21" s="7">
        <v>2016</v>
      </c>
      <c r="E21" s="7">
        <v>2017</v>
      </c>
      <c r="F21" s="7">
        <v>2018</v>
      </c>
      <c r="G21" s="8" t="s">
        <v>28</v>
      </c>
      <c r="H21" s="8" t="s">
        <v>20</v>
      </c>
    </row>
    <row r="22" spans="1:10" ht="15.75" x14ac:dyDescent="0.25">
      <c r="A22" s="9" t="s">
        <v>29</v>
      </c>
      <c r="B22" s="10" t="s">
        <v>30</v>
      </c>
      <c r="C22" s="11">
        <v>48.67</v>
      </c>
      <c r="D22" s="11">
        <v>43.33</v>
      </c>
      <c r="E22" s="12">
        <v>52.24</v>
      </c>
      <c r="F22" s="12">
        <v>55.1</v>
      </c>
      <c r="G22" s="13" t="s">
        <v>31</v>
      </c>
    </row>
    <row r="23" spans="1:10" ht="15.75" x14ac:dyDescent="0.25">
      <c r="A23" s="9" t="s">
        <v>32</v>
      </c>
      <c r="B23" s="10" t="s">
        <v>30</v>
      </c>
      <c r="C23" s="11">
        <v>52.32</v>
      </c>
      <c r="D23" s="11">
        <v>43.74</v>
      </c>
      <c r="E23" s="12">
        <v>54.23</v>
      </c>
      <c r="F23" s="12">
        <v>57.1</v>
      </c>
    </row>
    <row r="24" spans="1:10" ht="15.75" x14ac:dyDescent="0.25">
      <c r="A24" s="9" t="s">
        <v>33</v>
      </c>
      <c r="B24" s="10" t="s">
        <v>34</v>
      </c>
      <c r="C24" s="11">
        <v>2.4300000000000002</v>
      </c>
      <c r="D24" s="11">
        <v>2.15</v>
      </c>
      <c r="E24" s="12">
        <v>2.39</v>
      </c>
      <c r="F24" s="12">
        <v>2.44</v>
      </c>
      <c r="G24" s="14" t="s">
        <v>35</v>
      </c>
    </row>
    <row r="25" spans="1:10" ht="15.75" x14ac:dyDescent="0.25">
      <c r="A25" s="9" t="s">
        <v>24</v>
      </c>
      <c r="B25" s="10" t="s">
        <v>34</v>
      </c>
      <c r="C25" s="11">
        <v>2.71</v>
      </c>
      <c r="D25" s="11">
        <v>2.31</v>
      </c>
      <c r="E25" s="12">
        <v>2.69</v>
      </c>
      <c r="F25" s="12">
        <v>2.85</v>
      </c>
      <c r="G25" s="14" t="s">
        <v>36</v>
      </c>
    </row>
    <row r="26" spans="1:10" ht="15.75" x14ac:dyDescent="0.25">
      <c r="A26" s="9" t="s">
        <v>37</v>
      </c>
      <c r="B26" s="10" t="s">
        <v>34</v>
      </c>
      <c r="C26" s="11">
        <v>2.65</v>
      </c>
      <c r="D26" s="11">
        <v>2.1</v>
      </c>
      <c r="E26" s="12">
        <v>2.59</v>
      </c>
      <c r="F26" s="12">
        <v>2.75</v>
      </c>
    </row>
    <row r="27" spans="1:10" ht="15.75" x14ac:dyDescent="0.25">
      <c r="A27" s="9" t="s">
        <v>38</v>
      </c>
      <c r="B27" s="10" t="s">
        <v>39</v>
      </c>
      <c r="C27" s="11">
        <v>10.36</v>
      </c>
      <c r="D27" s="11">
        <v>10.050000000000001</v>
      </c>
      <c r="E27" s="12">
        <v>10.86</v>
      </c>
      <c r="F27" s="12">
        <v>11.09</v>
      </c>
      <c r="G27" s="14" t="s">
        <v>40</v>
      </c>
    </row>
    <row r="28" spans="1:10" ht="15.75" x14ac:dyDescent="0.25">
      <c r="A28" s="9" t="s">
        <v>41</v>
      </c>
      <c r="B28" s="10" t="s">
        <v>42</v>
      </c>
      <c r="C28" s="11">
        <v>12.65</v>
      </c>
      <c r="D28" s="11">
        <v>12.55</v>
      </c>
      <c r="E28" s="12">
        <v>12.87</v>
      </c>
      <c r="F28" s="12">
        <v>13.18</v>
      </c>
      <c r="G28" s="14" t="s">
        <v>40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41" sqref="K41"/>
    </sheetView>
  </sheetViews>
  <sheetFormatPr defaultColWidth="11.42578125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Fuel_Prices</vt:lpstr>
      <vt:lpstr>Info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AbdullahOmar</cp:lastModifiedBy>
  <dcterms:created xsi:type="dcterms:W3CDTF">2017-05-09T15:28:01Z</dcterms:created>
  <dcterms:modified xsi:type="dcterms:W3CDTF">2017-05-17T06:17:49Z</dcterms:modified>
</cp:coreProperties>
</file>